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'DC30'!$A$1:$AA$43</definedName>
    <definedName name="_xlnm.Print_Area" localSheetId="15">'DC31'!$A$1:$AA$43</definedName>
    <definedName name="_xlnm.Print_Area" localSheetId="20">'DC32'!$A$1:$AA$43</definedName>
    <definedName name="_xlnm.Print_Area" localSheetId="1">'MP301'!$A$1:$AA$43</definedName>
    <definedName name="_xlnm.Print_Area" localSheetId="2">'MP302'!$A$1:$AA$43</definedName>
    <definedName name="_xlnm.Print_Area" localSheetId="3">'MP303'!$A$1:$AA$43</definedName>
    <definedName name="_xlnm.Print_Area" localSheetId="4">'MP304'!$A$1:$AA$43</definedName>
    <definedName name="_xlnm.Print_Area" localSheetId="5">'MP305'!$A$1:$AA$43</definedName>
    <definedName name="_xlnm.Print_Area" localSheetId="6">'MP306'!$A$1:$AA$43</definedName>
    <definedName name="_xlnm.Print_Area" localSheetId="7">'MP307'!$A$1:$AA$43</definedName>
    <definedName name="_xlnm.Print_Area" localSheetId="9">'MP311'!$A$1:$AA$43</definedName>
    <definedName name="_xlnm.Print_Area" localSheetId="10">'MP312'!$A$1:$AA$43</definedName>
    <definedName name="_xlnm.Print_Area" localSheetId="11">'MP313'!$A$1:$AA$43</definedName>
    <definedName name="_xlnm.Print_Area" localSheetId="12">'MP314'!$A$1:$AA$43</definedName>
    <definedName name="_xlnm.Print_Area" localSheetId="13">'MP315'!$A$1:$AA$43</definedName>
    <definedName name="_xlnm.Print_Area" localSheetId="14">'MP316'!$A$1:$AA$43</definedName>
    <definedName name="_xlnm.Print_Area" localSheetId="16">'MP321'!$A$1:$AA$43</definedName>
    <definedName name="_xlnm.Print_Area" localSheetId="17">'MP324'!$A$1:$AA$43</definedName>
    <definedName name="_xlnm.Print_Area" localSheetId="18">'MP325'!$A$1:$AA$43</definedName>
    <definedName name="_xlnm.Print_Area" localSheetId="19">'MP326'!$A$1:$AA$43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<sst xmlns="http://schemas.openxmlformats.org/spreadsheetml/2006/main" count="1449" uniqueCount="84">
  <si>
    <t>Mpumalanga: Albert Luthuli(MP301)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</si>
  <si>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</si>
  <si>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</si>
  <si>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</si>
  <si>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</si>
  <si>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</si>
  <si>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</si>
  <si>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</si>
  <si>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</si>
  <si>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</si>
  <si>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</si>
  <si>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</si>
  <si>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</si>
  <si>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</si>
  <si>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</si>
  <si>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</si>
  <si>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</si>
  <si>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</si>
  <si>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</si>
  <si>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</si>
  <si>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</si>
  <si>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</si>
  <si>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</si>
  <si>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</si>
  <si>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</si>
  <si>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</si>
  <si>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</si>
  <si>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</si>
  <si>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</si>
  <si>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</si>
  <si>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</si>
  <si>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</si>
  <si>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</si>
  <si>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</si>
  <si>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</si>
  <si>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</si>
  <si>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</si>
  <si>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</si>
  <si>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</si>
  <si>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</si>
  <si>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</si>
  <si>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</si>
  <si>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</si>
  <si>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</si>
  <si>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</si>
  <si>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</si>
  <si>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</si>
  <si>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</si>
  <si>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</si>
  <si>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</si>
  <si>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</si>
  <si>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</si>
  <si>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</si>
  <si>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</si>
  <si>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</si>
  <si>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</si>
  <si>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</si>
  <si>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</si>
  <si>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</si>
  <si>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</si>
  <si>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</si>
  <si>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2nd Quarter ended 31 December 2018 (Figures Finalised as at 2019/01/30)</t>
  </si>
  <si>
    <t>Mpumalanga: Mkhondo(MP303) - Table C7 Quarterly Budget Statement - Cash Flows for 2nd Quarter ended 31 December 2018 (Figures Finalised as at 2019/01/30)</t>
  </si>
  <si>
    <t>Mpumalanga: Pixley Ka Seme (MP)(MP304) - Table C7 Quarterly Budget Statement - Cash Flows for 2nd Quarter ended 31 December 2018 (Figures Finalised as at 2019/01/30)</t>
  </si>
  <si>
    <t>Mpumalanga: Lekwa(MP305) - Table C7 Quarterly Budget Statement - Cash Flows for 2nd Quarter ended 31 December 2018 (Figures Finalised as at 2019/01/30)</t>
  </si>
  <si>
    <t>Mpumalanga: Dipaleseng(MP306) - Table C7 Quarterly Budget Statement - Cash Flows for 2nd Quarter ended 31 December 2018 (Figures Finalised as at 2019/01/30)</t>
  </si>
  <si>
    <t>Mpumalanga: Govan Mbeki(MP307) - Table C7 Quarterly Budget Statement - Cash Flows for 2nd Quarter ended 31 December 2018 (Figures Finalised as at 2019/01/30)</t>
  </si>
  <si>
    <t>Mpumalanga: Gert Sibande(DC30) - Table C7 Quarterly Budget Statement - Cash Flows for 2nd Quarter ended 31 December 2018 (Figures Finalised as at 2019/01/30)</t>
  </si>
  <si>
    <t>Mpumalanga: Victor Khanye(MP311) - Table C7 Quarterly Budget Statement - Cash Flows for 2nd Quarter ended 31 December 2018 (Figures Finalised as at 2019/01/30)</t>
  </si>
  <si>
    <t>Mpumalanga: Emalahleni (MP)(MP312) - Table C7 Quarterly Budget Statement - Cash Flows for 2nd Quarter ended 31 December 2018 (Figures Finalised as at 2019/01/30)</t>
  </si>
  <si>
    <t>Mpumalanga: Steve Tshwete(MP313) - Table C7 Quarterly Budget Statement - Cash Flows for 2nd Quarter ended 31 December 2018 (Figures Finalised as at 2019/01/30)</t>
  </si>
  <si>
    <t>Mpumalanga: Emakhazeni(MP314) - Table C7 Quarterly Budget Statement - Cash Flows for 2nd Quarter ended 31 December 2018 (Figures Finalised as at 2019/01/30)</t>
  </si>
  <si>
    <t>Mpumalanga: Thembisile Hani(MP315) - Table C7 Quarterly Budget Statement - Cash Flows for 2nd Quarter ended 31 December 2018 (Figures Finalised as at 2019/01/30)</t>
  </si>
  <si>
    <t>Mpumalanga: Dr J.S. Moroka(MP316) - Table C7 Quarterly Budget Statement - Cash Flows for 2nd Quarter ended 31 December 2018 (Figures Finalised as at 2019/01/30)</t>
  </si>
  <si>
    <t>Mpumalanga: Nkangala(DC31) - Table C7 Quarterly Budget Statement - Cash Flows for 2nd Quarter ended 31 December 2018 (Figures Finalised as at 2019/01/30)</t>
  </si>
  <si>
    <t>Mpumalanga: Thaba Chweu(MP321) - Table C7 Quarterly Budget Statement - Cash Flows for 2nd Quarter ended 31 December 2018 (Figures Finalised as at 2019/01/30)</t>
  </si>
  <si>
    <t>Mpumalanga: Nkomazi(MP324) - Table C7 Quarterly Budget Statement - Cash Flows for 2nd Quarter ended 31 December 2018 (Figures Finalised as at 2019/01/30)</t>
  </si>
  <si>
    <t>Mpumalanga: Bushbuckridge(MP325) - Table C7 Quarterly Budget Statement - Cash Flows for 2nd Quarter ended 31 December 2018 (Figures Finalised as at 2019/01/30)</t>
  </si>
  <si>
    <t>Mpumalanga: City of Mbombela(MP326) - Table C7 Quarterly Budget Statement - Cash Flows for 2nd Quarter ended 31 December 2018 (Figures Finalised as at 2019/01/30)</t>
  </si>
  <si>
    <t>Mpumalanga: Ehlanzeni(DC32)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</si>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</sst>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1915259283</v>
      </c>
      <c r="D6" s="17"/>
      <c r="E6" s="18">
        <v>2342115202</v>
      </c>
      <c r="F6" s="19">
        <v>2342115202</v>
      </c>
      <c r="G6" s="19">
        <v>186039292</v>
      </c>
      <c r="H6" s="19">
        <v>184522966</v>
      </c>
      <c r="I6" s="19">
        <v>177014059</v>
      </c>
      <c r="J6" s="19">
        <v>547576317</v>
      </c>
      <c r="K6" s="19">
        <v>224359982</v>
      </c>
      <c r="L6" s="19">
        <v>159718912</v>
      </c>
      <c r="M6" s="19">
        <v>180825530</v>
      </c>
      <c r="N6" s="19">
        <v>564904424</v>
      </c>
      <c r="O6" s="19"/>
      <c r="P6" s="19"/>
      <c r="Q6" s="19"/>
      <c r="R6" s="19"/>
      <c r="S6" s="19"/>
      <c r="T6" s="19"/>
      <c r="U6" s="19"/>
      <c r="V6" s="19"/>
      <c r="W6" s="19">
        <v>1112480741</v>
      </c>
      <c r="X6" s="19">
        <v>1254377155</v>
      </c>
      <c r="Y6" s="19">
        <v>-141896414</v>
      </c>
      <c r="Z6" s="20">
        <v>-11.31</v>
      </c>
      <c r="AA6" s="21">
        <v>2342115202</v>
      </c>
    </row>
    <row r="7" spans="1:27" ht="13.5">
      <c r="A7" s="22" t="s">
        <v>34</v>
      </c>
      <c r="B7" s="16"/>
      <c r="C7" s="17">
        <v>5479676450</v>
      </c>
      <c r="D7" s="17"/>
      <c r="E7" s="18">
        <v>6248614079</v>
      </c>
      <c r="F7" s="19">
        <v>6248614079</v>
      </c>
      <c r="G7" s="19">
        <v>508494807</v>
      </c>
      <c r="H7" s="19">
        <v>472240048</v>
      </c>
      <c r="I7" s="19">
        <v>480854847</v>
      </c>
      <c r="J7" s="19">
        <v>1461589702</v>
      </c>
      <c r="K7" s="19">
        <v>459768718</v>
      </c>
      <c r="L7" s="19">
        <v>418744221</v>
      </c>
      <c r="M7" s="19">
        <v>485794521</v>
      </c>
      <c r="N7" s="19">
        <v>1364307460</v>
      </c>
      <c r="O7" s="19"/>
      <c r="P7" s="19"/>
      <c r="Q7" s="19"/>
      <c r="R7" s="19"/>
      <c r="S7" s="19"/>
      <c r="T7" s="19"/>
      <c r="U7" s="19"/>
      <c r="V7" s="19"/>
      <c r="W7" s="19">
        <v>2825897162</v>
      </c>
      <c r="X7" s="19">
        <v>3045339055</v>
      </c>
      <c r="Y7" s="19">
        <v>-219441893</v>
      </c>
      <c r="Z7" s="20">
        <v>-7.21</v>
      </c>
      <c r="AA7" s="21">
        <v>6248614079</v>
      </c>
    </row>
    <row r="8" spans="1:27" ht="13.5">
      <c r="A8" s="22" t="s">
        <v>35</v>
      </c>
      <c r="B8" s="16"/>
      <c r="C8" s="17">
        <v>683239017</v>
      </c>
      <c r="D8" s="17"/>
      <c r="E8" s="18">
        <v>818091005</v>
      </c>
      <c r="F8" s="19">
        <v>818091005</v>
      </c>
      <c r="G8" s="19">
        <v>167838230</v>
      </c>
      <c r="H8" s="19">
        <v>140392894</v>
      </c>
      <c r="I8" s="19">
        <v>121613748</v>
      </c>
      <c r="J8" s="19">
        <v>429844872</v>
      </c>
      <c r="K8" s="19">
        <v>199207308</v>
      </c>
      <c r="L8" s="19">
        <v>161671683</v>
      </c>
      <c r="M8" s="19">
        <v>137926868</v>
      </c>
      <c r="N8" s="19">
        <v>498805859</v>
      </c>
      <c r="O8" s="19"/>
      <c r="P8" s="19"/>
      <c r="Q8" s="19"/>
      <c r="R8" s="19"/>
      <c r="S8" s="19"/>
      <c r="T8" s="19"/>
      <c r="U8" s="19"/>
      <c r="V8" s="19"/>
      <c r="W8" s="19">
        <v>928650731</v>
      </c>
      <c r="X8" s="19">
        <v>377188054</v>
      </c>
      <c r="Y8" s="19">
        <v>551462677</v>
      </c>
      <c r="Z8" s="20">
        <v>146.2</v>
      </c>
      <c r="AA8" s="21">
        <v>818091005</v>
      </c>
    </row>
    <row r="9" spans="1:27" ht="13.5">
      <c r="A9" s="22" t="s">
        <v>36</v>
      </c>
      <c r="B9" s="16"/>
      <c r="C9" s="17">
        <v>5186061432</v>
      </c>
      <c r="D9" s="17"/>
      <c r="E9" s="18">
        <v>5893133769</v>
      </c>
      <c r="F9" s="19">
        <v>5893133769</v>
      </c>
      <c r="G9" s="19">
        <v>2061778554</v>
      </c>
      <c r="H9" s="19">
        <v>75863781</v>
      </c>
      <c r="I9" s="19">
        <v>5052284</v>
      </c>
      <c r="J9" s="19">
        <v>2142694619</v>
      </c>
      <c r="K9" s="19">
        <v>10902115</v>
      </c>
      <c r="L9" s="19">
        <v>56983776</v>
      </c>
      <c r="M9" s="19">
        <v>1773251929</v>
      </c>
      <c r="N9" s="19">
        <v>1841137820</v>
      </c>
      <c r="O9" s="19"/>
      <c r="P9" s="19"/>
      <c r="Q9" s="19"/>
      <c r="R9" s="19"/>
      <c r="S9" s="19"/>
      <c r="T9" s="19"/>
      <c r="U9" s="19"/>
      <c r="V9" s="19"/>
      <c r="W9" s="19">
        <v>3983832439</v>
      </c>
      <c r="X9" s="19">
        <v>3692227685</v>
      </c>
      <c r="Y9" s="19">
        <v>291604754</v>
      </c>
      <c r="Z9" s="20">
        <v>7.9</v>
      </c>
      <c r="AA9" s="21">
        <v>5893133769</v>
      </c>
    </row>
    <row r="10" spans="1:27" ht="13.5">
      <c r="A10" s="22" t="s">
        <v>37</v>
      </c>
      <c r="B10" s="16"/>
      <c r="C10" s="17">
        <v>2259004880</v>
      </c>
      <c r="D10" s="17"/>
      <c r="E10" s="18">
        <v>2479920786</v>
      </c>
      <c r="F10" s="19">
        <v>2479920786</v>
      </c>
      <c r="G10" s="19">
        <v>672740398</v>
      </c>
      <c r="H10" s="19">
        <v>65829185</v>
      </c>
      <c r="I10" s="19">
        <v>525206</v>
      </c>
      <c r="J10" s="19">
        <v>739094789</v>
      </c>
      <c r="K10" s="19">
        <v>65547238</v>
      </c>
      <c r="L10" s="19">
        <v>44148919</v>
      </c>
      <c r="M10" s="19">
        <v>614890424</v>
      </c>
      <c r="N10" s="19">
        <v>724586581</v>
      </c>
      <c r="O10" s="19"/>
      <c r="P10" s="19"/>
      <c r="Q10" s="19"/>
      <c r="R10" s="19"/>
      <c r="S10" s="19"/>
      <c r="T10" s="19"/>
      <c r="U10" s="19"/>
      <c r="V10" s="19"/>
      <c r="W10" s="19">
        <v>1463681370</v>
      </c>
      <c r="X10" s="19">
        <v>1454786802</v>
      </c>
      <c r="Y10" s="19">
        <v>8894568</v>
      </c>
      <c r="Z10" s="20">
        <v>0.61</v>
      </c>
      <c r="AA10" s="21">
        <v>2479920786</v>
      </c>
    </row>
    <row r="11" spans="1:27" ht="13.5">
      <c r="A11" s="22" t="s">
        <v>38</v>
      </c>
      <c r="B11" s="16"/>
      <c r="C11" s="17">
        <v>646117973</v>
      </c>
      <c r="D11" s="17"/>
      <c r="E11" s="18">
        <v>611111476</v>
      </c>
      <c r="F11" s="19">
        <v>611111476</v>
      </c>
      <c r="G11" s="19">
        <v>23844915</v>
      </c>
      <c r="H11" s="19">
        <v>22879266</v>
      </c>
      <c r="I11" s="19">
        <v>22015826</v>
      </c>
      <c r="J11" s="19">
        <v>68740007</v>
      </c>
      <c r="K11" s="19">
        <v>19111328</v>
      </c>
      <c r="L11" s="19">
        <v>18258339</v>
      </c>
      <c r="M11" s="19">
        <v>27681459</v>
      </c>
      <c r="N11" s="19">
        <v>65051126</v>
      </c>
      <c r="O11" s="19"/>
      <c r="P11" s="19"/>
      <c r="Q11" s="19"/>
      <c r="R11" s="19"/>
      <c r="S11" s="19"/>
      <c r="T11" s="19"/>
      <c r="U11" s="19"/>
      <c r="V11" s="19"/>
      <c r="W11" s="19">
        <v>133791133</v>
      </c>
      <c r="X11" s="19">
        <v>358406935</v>
      </c>
      <c r="Y11" s="19">
        <v>-224615802</v>
      </c>
      <c r="Z11" s="20">
        <v>-62.67</v>
      </c>
      <c r="AA11" s="21">
        <v>611111476</v>
      </c>
    </row>
    <row r="12" spans="1:27" ht="13.5">
      <c r="A12" s="22" t="s">
        <v>39</v>
      </c>
      <c r="B12" s="16"/>
      <c r="C12" s="17">
        <v>175878</v>
      </c>
      <c r="D12" s="17"/>
      <c r="E12" s="18">
        <v>198066</v>
      </c>
      <c r="F12" s="19">
        <v>198066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29013</v>
      </c>
      <c r="Y12" s="19">
        <v>-29013</v>
      </c>
      <c r="Z12" s="20">
        <v>-100</v>
      </c>
      <c r="AA12" s="21">
        <v>198066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-9005999108</v>
      </c>
      <c r="D14" s="17"/>
      <c r="E14" s="18">
        <v>-14992784828</v>
      </c>
      <c r="F14" s="19">
        <v>-14996614377</v>
      </c>
      <c r="G14" s="19">
        <v>-1326418090</v>
      </c>
      <c r="H14" s="19">
        <v>-1178928486</v>
      </c>
      <c r="I14" s="19">
        <v>-1082510737</v>
      </c>
      <c r="J14" s="19">
        <v>-3587857313</v>
      </c>
      <c r="K14" s="19">
        <v>-1046568884</v>
      </c>
      <c r="L14" s="19">
        <v>-1189479493</v>
      </c>
      <c r="M14" s="19">
        <v>-1406432362</v>
      </c>
      <c r="N14" s="19">
        <v>-3642480739</v>
      </c>
      <c r="O14" s="19"/>
      <c r="P14" s="19"/>
      <c r="Q14" s="19"/>
      <c r="R14" s="19"/>
      <c r="S14" s="19"/>
      <c r="T14" s="19"/>
      <c r="U14" s="19"/>
      <c r="V14" s="19"/>
      <c r="W14" s="19">
        <v>-7230338052</v>
      </c>
      <c r="X14" s="19">
        <v>-7751494218</v>
      </c>
      <c r="Y14" s="19">
        <v>521156166</v>
      </c>
      <c r="Z14" s="20">
        <v>-6.72</v>
      </c>
      <c r="AA14" s="21">
        <v>-14996614377</v>
      </c>
    </row>
    <row r="15" spans="1:27" ht="13.5">
      <c r="A15" s="22" t="s">
        <v>42</v>
      </c>
      <c r="B15" s="16"/>
      <c r="C15" s="17">
        <v>-227924772</v>
      </c>
      <c r="D15" s="17"/>
      <c r="E15" s="18">
        <v>-230356743</v>
      </c>
      <c r="F15" s="19">
        <v>-229388991</v>
      </c>
      <c r="G15" s="19">
        <v>-11324588</v>
      </c>
      <c r="H15" s="19">
        <v>-11376930</v>
      </c>
      <c r="I15" s="19">
        <v>-27665429</v>
      </c>
      <c r="J15" s="19">
        <v>-50366947</v>
      </c>
      <c r="K15" s="19">
        <v>-12504284</v>
      </c>
      <c r="L15" s="19">
        <v>-2629590</v>
      </c>
      <c r="M15" s="19">
        <v>-24107319</v>
      </c>
      <c r="N15" s="19">
        <v>-39241193</v>
      </c>
      <c r="O15" s="19"/>
      <c r="P15" s="19"/>
      <c r="Q15" s="19"/>
      <c r="R15" s="19"/>
      <c r="S15" s="19"/>
      <c r="T15" s="19"/>
      <c r="U15" s="19"/>
      <c r="V15" s="19"/>
      <c r="W15" s="19">
        <v>-89608140</v>
      </c>
      <c r="X15" s="19">
        <v>-112996708</v>
      </c>
      <c r="Y15" s="19">
        <v>23388568</v>
      </c>
      <c r="Z15" s="20">
        <v>-20.7</v>
      </c>
      <c r="AA15" s="21">
        <v>-229388991</v>
      </c>
    </row>
    <row r="16" spans="1:27" ht="13.5">
      <c r="A16" s="22" t="s">
        <v>43</v>
      </c>
      <c r="B16" s="16"/>
      <c r="C16" s="17">
        <v>-450599916</v>
      </c>
      <c r="D16" s="17"/>
      <c r="E16" s="18">
        <v>-585075516</v>
      </c>
      <c r="F16" s="19">
        <v>-585075516</v>
      </c>
      <c r="G16" s="19">
        <v>-9881378</v>
      </c>
      <c r="H16" s="19">
        <v>-19886526</v>
      </c>
      <c r="I16" s="19">
        <v>-32219170</v>
      </c>
      <c r="J16" s="19">
        <v>-61987074</v>
      </c>
      <c r="K16" s="19">
        <v>-25436486</v>
      </c>
      <c r="L16" s="19">
        <v>-56430498</v>
      </c>
      <c r="M16" s="19">
        <v>-47676193</v>
      </c>
      <c r="N16" s="19">
        <v>-129543177</v>
      </c>
      <c r="O16" s="19"/>
      <c r="P16" s="19"/>
      <c r="Q16" s="19"/>
      <c r="R16" s="19"/>
      <c r="S16" s="19"/>
      <c r="T16" s="19"/>
      <c r="U16" s="19"/>
      <c r="V16" s="19"/>
      <c r="W16" s="19">
        <v>-191530251</v>
      </c>
      <c r="X16" s="19">
        <v>-173740929</v>
      </c>
      <c r="Y16" s="19">
        <v>-17789322</v>
      </c>
      <c r="Z16" s="20">
        <v>10.24</v>
      </c>
      <c r="AA16" s="21">
        <v>-585075516</v>
      </c>
    </row>
    <row r="17" spans="1:27" ht="13.5">
      <c r="A17" s="23" t="s">
        <v>44</v>
      </c>
      <c r="B17" s="24"/>
      <c r="C17" s="25">
        <f aca="true" t="shared" si="0" ref="C17:Y17">SUM(C6:C16)</f>
        <v>6485011117</v>
      </c>
      <c r="D17" s="25">
        <f>SUM(D6:D16)</f>
        <v>0</v>
      </c>
      <c r="E17" s="26">
        <f t="shared" si="0"/>
        <v>2584967296</v>
      </c>
      <c r="F17" s="27">
        <f t="shared" si="0"/>
        <v>2582105499</v>
      </c>
      <c r="G17" s="27">
        <f t="shared" si="0"/>
        <v>2273112140</v>
      </c>
      <c r="H17" s="27">
        <f t="shared" si="0"/>
        <v>-248463802</v>
      </c>
      <c r="I17" s="27">
        <f t="shared" si="0"/>
        <v>-335319366</v>
      </c>
      <c r="J17" s="27">
        <f t="shared" si="0"/>
        <v>1689328972</v>
      </c>
      <c r="K17" s="27">
        <f t="shared" si="0"/>
        <v>-105612965</v>
      </c>
      <c r="L17" s="27">
        <f t="shared" si="0"/>
        <v>-389013731</v>
      </c>
      <c r="M17" s="27">
        <f t="shared" si="0"/>
        <v>1742154857</v>
      </c>
      <c r="N17" s="27">
        <f t="shared" si="0"/>
        <v>1247528161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2936857133</v>
      </c>
      <c r="X17" s="27">
        <f t="shared" si="0"/>
        <v>2144122844</v>
      </c>
      <c r="Y17" s="27">
        <f t="shared" si="0"/>
        <v>792734289</v>
      </c>
      <c r="Z17" s="28">
        <f>+IF(X17&lt;&gt;0,+(Y17/X17)*100,0)</f>
        <v>36.97242866556577</v>
      </c>
      <c r="AA17" s="29">
        <f>SUM(AA6:AA16)</f>
        <v>2582105499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65040966</v>
      </c>
      <c r="D21" s="17"/>
      <c r="E21" s="18">
        <v>22500000</v>
      </c>
      <c r="F21" s="19">
        <v>22500000</v>
      </c>
      <c r="G21" s="36">
        <v>44453077</v>
      </c>
      <c r="H21" s="36">
        <v>319215</v>
      </c>
      <c r="I21" s="36">
        <v>386389</v>
      </c>
      <c r="J21" s="19">
        <v>45158681</v>
      </c>
      <c r="K21" s="36">
        <v>294322</v>
      </c>
      <c r="L21" s="36">
        <v>498741</v>
      </c>
      <c r="M21" s="19">
        <v>924165</v>
      </c>
      <c r="N21" s="36">
        <v>1717228</v>
      </c>
      <c r="O21" s="36"/>
      <c r="P21" s="36"/>
      <c r="Q21" s="19"/>
      <c r="R21" s="36"/>
      <c r="S21" s="36"/>
      <c r="T21" s="19"/>
      <c r="U21" s="36"/>
      <c r="V21" s="36"/>
      <c r="W21" s="36">
        <v>46875909</v>
      </c>
      <c r="X21" s="19">
        <v>8250000</v>
      </c>
      <c r="Y21" s="36">
        <v>38625909</v>
      </c>
      <c r="Z21" s="37">
        <v>468.19</v>
      </c>
      <c r="AA21" s="38">
        <v>22500000</v>
      </c>
    </row>
    <row r="22" spans="1:27" ht="13.5">
      <c r="A22" s="22" t="s">
        <v>47</v>
      </c>
      <c r="B22" s="16"/>
      <c r="C22" s="17">
        <v>-54476658</v>
      </c>
      <c r="D22" s="17"/>
      <c r="E22" s="39">
        <v>15000000</v>
      </c>
      <c r="F22" s="36">
        <v>15000000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7500000</v>
      </c>
      <c r="Y22" s="19">
        <v>-7500000</v>
      </c>
      <c r="Z22" s="20">
        <v>-100</v>
      </c>
      <c r="AA22" s="21">
        <v>15000000</v>
      </c>
    </row>
    <row r="23" spans="1:27" ht="13.5">
      <c r="A23" s="22" t="s">
        <v>48</v>
      </c>
      <c r="B23" s="16"/>
      <c r="C23" s="40">
        <v>-1508586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85319215</v>
      </c>
      <c r="D24" s="17"/>
      <c r="E24" s="18">
        <v>50880000</v>
      </c>
      <c r="F24" s="19">
        <v>50880000</v>
      </c>
      <c r="G24" s="19">
        <v>-83620063</v>
      </c>
      <c r="H24" s="19">
        <v>33284199</v>
      </c>
      <c r="I24" s="19">
        <v>35905978</v>
      </c>
      <c r="J24" s="19">
        <v>-14429886</v>
      </c>
      <c r="K24" s="19">
        <v>272947161</v>
      </c>
      <c r="L24" s="19">
        <v>20070357</v>
      </c>
      <c r="M24" s="19">
        <v>217137379</v>
      </c>
      <c r="N24" s="19">
        <v>510154897</v>
      </c>
      <c r="O24" s="19"/>
      <c r="P24" s="19"/>
      <c r="Q24" s="19"/>
      <c r="R24" s="19"/>
      <c r="S24" s="19"/>
      <c r="T24" s="19"/>
      <c r="U24" s="19"/>
      <c r="V24" s="19"/>
      <c r="W24" s="19">
        <v>495725011</v>
      </c>
      <c r="X24" s="19">
        <v>-134499998</v>
      </c>
      <c r="Y24" s="19">
        <v>630225009</v>
      </c>
      <c r="Z24" s="20">
        <v>-468.57</v>
      </c>
      <c r="AA24" s="21">
        <v>50880000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-2219111423</v>
      </c>
      <c r="D26" s="17"/>
      <c r="E26" s="18">
        <v>-3290982043</v>
      </c>
      <c r="F26" s="19">
        <v>-3309520131</v>
      </c>
      <c r="G26" s="19">
        <v>-181673760</v>
      </c>
      <c r="H26" s="19">
        <v>-190284251</v>
      </c>
      <c r="I26" s="19">
        <v>-165623978</v>
      </c>
      <c r="J26" s="19">
        <v>-537581989</v>
      </c>
      <c r="K26" s="19">
        <v>-217102865</v>
      </c>
      <c r="L26" s="19">
        <v>-199562626</v>
      </c>
      <c r="M26" s="19">
        <v>-300293805</v>
      </c>
      <c r="N26" s="19">
        <v>-716959296</v>
      </c>
      <c r="O26" s="19"/>
      <c r="P26" s="19"/>
      <c r="Q26" s="19"/>
      <c r="R26" s="19"/>
      <c r="S26" s="19"/>
      <c r="T26" s="19"/>
      <c r="U26" s="19"/>
      <c r="V26" s="19"/>
      <c r="W26" s="19">
        <v>-1254541285</v>
      </c>
      <c r="X26" s="19">
        <v>-1613668470</v>
      </c>
      <c r="Y26" s="19">
        <v>359127185</v>
      </c>
      <c r="Z26" s="20">
        <v>-22.26</v>
      </c>
      <c r="AA26" s="21">
        <v>-3309520131</v>
      </c>
    </row>
    <row r="27" spans="1:27" ht="13.5">
      <c r="A27" s="23" t="s">
        <v>51</v>
      </c>
      <c r="B27" s="24"/>
      <c r="C27" s="25">
        <f aca="true" t="shared" si="1" ref="C27:Y27">SUM(C21:C26)</f>
        <v>-2124736486</v>
      </c>
      <c r="D27" s="25">
        <f>SUM(D21:D26)</f>
        <v>0</v>
      </c>
      <c r="E27" s="26">
        <f t="shared" si="1"/>
        <v>-3202602043</v>
      </c>
      <c r="F27" s="27">
        <f t="shared" si="1"/>
        <v>-3221140131</v>
      </c>
      <c r="G27" s="27">
        <f t="shared" si="1"/>
        <v>-220840746</v>
      </c>
      <c r="H27" s="27">
        <f t="shared" si="1"/>
        <v>-156680837</v>
      </c>
      <c r="I27" s="27">
        <f t="shared" si="1"/>
        <v>-129331611</v>
      </c>
      <c r="J27" s="27">
        <f t="shared" si="1"/>
        <v>-506853194</v>
      </c>
      <c r="K27" s="27">
        <f t="shared" si="1"/>
        <v>56138618</v>
      </c>
      <c r="L27" s="27">
        <f t="shared" si="1"/>
        <v>-178993528</v>
      </c>
      <c r="M27" s="27">
        <f t="shared" si="1"/>
        <v>-82232261</v>
      </c>
      <c r="N27" s="27">
        <f t="shared" si="1"/>
        <v>-205087171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-711940365</v>
      </c>
      <c r="X27" s="27">
        <f t="shared" si="1"/>
        <v>-1732418468</v>
      </c>
      <c r="Y27" s="27">
        <f t="shared" si="1"/>
        <v>1020478103</v>
      </c>
      <c r="Z27" s="28">
        <f>+IF(X27&lt;&gt;0,+(Y27/X27)*100,0)</f>
        <v>-58.90482708707767</v>
      </c>
      <c r="AA27" s="29">
        <f>SUM(AA21:AA26)</f>
        <v>-3221140131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16910698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173430493</v>
      </c>
      <c r="D32" s="17"/>
      <c r="E32" s="18">
        <v>153224424</v>
      </c>
      <c r="F32" s="19">
        <v>153224424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76612000</v>
      </c>
      <c r="Y32" s="19">
        <v>-76612000</v>
      </c>
      <c r="Z32" s="20">
        <v>-100</v>
      </c>
      <c r="AA32" s="21">
        <v>153224424</v>
      </c>
    </row>
    <row r="33" spans="1:27" ht="13.5">
      <c r="A33" s="22" t="s">
        <v>55</v>
      </c>
      <c r="B33" s="16"/>
      <c r="C33" s="17">
        <v>4067687</v>
      </c>
      <c r="D33" s="17"/>
      <c r="E33" s="18">
        <v>7521683</v>
      </c>
      <c r="F33" s="19">
        <v>7521683</v>
      </c>
      <c r="G33" s="19">
        <v>415203</v>
      </c>
      <c r="H33" s="36">
        <v>-218658</v>
      </c>
      <c r="I33" s="36">
        <v>-10217</v>
      </c>
      <c r="J33" s="36">
        <v>186328</v>
      </c>
      <c r="K33" s="19">
        <v>142358</v>
      </c>
      <c r="L33" s="19">
        <v>294820</v>
      </c>
      <c r="M33" s="19">
        <v>505983</v>
      </c>
      <c r="N33" s="19">
        <v>943161</v>
      </c>
      <c r="O33" s="36"/>
      <c r="P33" s="36"/>
      <c r="Q33" s="36"/>
      <c r="R33" s="19"/>
      <c r="S33" s="19"/>
      <c r="T33" s="19"/>
      <c r="U33" s="19"/>
      <c r="V33" s="36"/>
      <c r="W33" s="36">
        <v>1129489</v>
      </c>
      <c r="X33" s="36">
        <v>4050298</v>
      </c>
      <c r="Y33" s="19">
        <v>-2920809</v>
      </c>
      <c r="Z33" s="20">
        <v>-72.11</v>
      </c>
      <c r="AA33" s="21">
        <v>7521683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90725431</v>
      </c>
      <c r="D35" s="17"/>
      <c r="E35" s="18">
        <v>-72828452</v>
      </c>
      <c r="F35" s="19">
        <v>-72828452</v>
      </c>
      <c r="G35" s="19">
        <v>-31045989</v>
      </c>
      <c r="H35" s="19"/>
      <c r="I35" s="19">
        <v>-21775723</v>
      </c>
      <c r="J35" s="19">
        <v>-52821712</v>
      </c>
      <c r="K35" s="19"/>
      <c r="L35" s="19"/>
      <c r="M35" s="19">
        <v>-31640243</v>
      </c>
      <c r="N35" s="19">
        <v>-31640243</v>
      </c>
      <c r="O35" s="19"/>
      <c r="P35" s="19"/>
      <c r="Q35" s="19"/>
      <c r="R35" s="19"/>
      <c r="S35" s="19"/>
      <c r="T35" s="19"/>
      <c r="U35" s="19"/>
      <c r="V35" s="19"/>
      <c r="W35" s="19">
        <v>-84461955</v>
      </c>
      <c r="X35" s="19">
        <v>-37350172</v>
      </c>
      <c r="Y35" s="19">
        <v>-47111783</v>
      </c>
      <c r="Z35" s="20">
        <v>126.14</v>
      </c>
      <c r="AA35" s="21">
        <v>-72828452</v>
      </c>
    </row>
    <row r="36" spans="1:27" ht="13.5">
      <c r="A36" s="23" t="s">
        <v>57</v>
      </c>
      <c r="B36" s="24"/>
      <c r="C36" s="25">
        <f aca="true" t="shared" si="2" ref="C36:Y36">SUM(C31:C35)</f>
        <v>285134309</v>
      </c>
      <c r="D36" s="25">
        <f>SUM(D31:D35)</f>
        <v>0</v>
      </c>
      <c r="E36" s="26">
        <f t="shared" si="2"/>
        <v>87917655</v>
      </c>
      <c r="F36" s="27">
        <f t="shared" si="2"/>
        <v>87917655</v>
      </c>
      <c r="G36" s="27">
        <f t="shared" si="2"/>
        <v>-30630786</v>
      </c>
      <c r="H36" s="27">
        <f t="shared" si="2"/>
        <v>-218658</v>
      </c>
      <c r="I36" s="27">
        <f t="shared" si="2"/>
        <v>-21785940</v>
      </c>
      <c r="J36" s="27">
        <f t="shared" si="2"/>
        <v>-52635384</v>
      </c>
      <c r="K36" s="27">
        <f t="shared" si="2"/>
        <v>142358</v>
      </c>
      <c r="L36" s="27">
        <f t="shared" si="2"/>
        <v>294820</v>
      </c>
      <c r="M36" s="27">
        <f t="shared" si="2"/>
        <v>-31134260</v>
      </c>
      <c r="N36" s="27">
        <f t="shared" si="2"/>
        <v>-30697082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-83332466</v>
      </c>
      <c r="X36" s="27">
        <f t="shared" si="2"/>
        <v>43312126</v>
      </c>
      <c r="Y36" s="27">
        <f t="shared" si="2"/>
        <v>-126644592</v>
      </c>
      <c r="Z36" s="28">
        <f>+IF(X36&lt;&gt;0,+(Y36/X36)*100,0)</f>
        <v>-292.3998512564357</v>
      </c>
      <c r="AA36" s="29">
        <f>SUM(AA31:AA35)</f>
        <v>87917655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4645408940</v>
      </c>
      <c r="D38" s="31">
        <f>+D17+D27+D36</f>
        <v>0</v>
      </c>
      <c r="E38" s="32">
        <f t="shared" si="3"/>
        <v>-529717092</v>
      </c>
      <c r="F38" s="33">
        <f t="shared" si="3"/>
        <v>-551116977</v>
      </c>
      <c r="G38" s="33">
        <f t="shared" si="3"/>
        <v>2021640608</v>
      </c>
      <c r="H38" s="33">
        <f t="shared" si="3"/>
        <v>-405363297</v>
      </c>
      <c r="I38" s="33">
        <f t="shared" si="3"/>
        <v>-486436917</v>
      </c>
      <c r="J38" s="33">
        <f t="shared" si="3"/>
        <v>1129840394</v>
      </c>
      <c r="K38" s="33">
        <f t="shared" si="3"/>
        <v>-49331989</v>
      </c>
      <c r="L38" s="33">
        <f t="shared" si="3"/>
        <v>-567712439</v>
      </c>
      <c r="M38" s="33">
        <f t="shared" si="3"/>
        <v>1628788336</v>
      </c>
      <c r="N38" s="33">
        <f t="shared" si="3"/>
        <v>1011743908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2141584302</v>
      </c>
      <c r="X38" s="33">
        <f t="shared" si="3"/>
        <v>455016502</v>
      </c>
      <c r="Y38" s="33">
        <f t="shared" si="3"/>
        <v>1686567800</v>
      </c>
      <c r="Z38" s="34">
        <f>+IF(X38&lt;&gt;0,+(Y38/X38)*100,0)</f>
        <v>370.6607985835204</v>
      </c>
      <c r="AA38" s="35">
        <f>+AA17+AA27+AA36</f>
        <v>-551116977</v>
      </c>
    </row>
    <row r="39" spans="1:27" ht="13.5">
      <c r="A39" s="22" t="s">
        <v>59</v>
      </c>
      <c r="B39" s="16"/>
      <c r="C39" s="31">
        <v>1129134831</v>
      </c>
      <c r="D39" s="31"/>
      <c r="E39" s="32">
        <v>1441356505</v>
      </c>
      <c r="F39" s="33">
        <v>1441356505</v>
      </c>
      <c r="G39" s="33">
        <v>1161519829</v>
      </c>
      <c r="H39" s="33">
        <v>3183160437</v>
      </c>
      <c r="I39" s="33">
        <v>2777797140</v>
      </c>
      <c r="J39" s="33">
        <v>1161519829</v>
      </c>
      <c r="K39" s="33">
        <v>2243587201</v>
      </c>
      <c r="L39" s="33">
        <v>2194255212</v>
      </c>
      <c r="M39" s="33">
        <v>1626542773</v>
      </c>
      <c r="N39" s="33">
        <v>2243587201</v>
      </c>
      <c r="O39" s="33"/>
      <c r="P39" s="33"/>
      <c r="Q39" s="33"/>
      <c r="R39" s="33"/>
      <c r="S39" s="33"/>
      <c r="T39" s="33"/>
      <c r="U39" s="33"/>
      <c r="V39" s="33"/>
      <c r="W39" s="33">
        <v>1161519829</v>
      </c>
      <c r="X39" s="33">
        <v>1441356505</v>
      </c>
      <c r="Y39" s="33">
        <v>-279836676</v>
      </c>
      <c r="Z39" s="34">
        <v>-19.41</v>
      </c>
      <c r="AA39" s="35">
        <v>1441356505</v>
      </c>
    </row>
    <row r="40" spans="1:27" ht="13.5">
      <c r="A40" s="41" t="s">
        <v>60</v>
      </c>
      <c r="B40" s="42"/>
      <c r="C40" s="43">
        <v>5774543770</v>
      </c>
      <c r="D40" s="43"/>
      <c r="E40" s="44">
        <v>911639413</v>
      </c>
      <c r="F40" s="45">
        <v>890239528</v>
      </c>
      <c r="G40" s="45">
        <v>3183160437</v>
      </c>
      <c r="H40" s="45">
        <v>2777797140</v>
      </c>
      <c r="I40" s="45">
        <v>2291360223</v>
      </c>
      <c r="J40" s="45">
        <v>2291360223</v>
      </c>
      <c r="K40" s="45">
        <v>2194255212</v>
      </c>
      <c r="L40" s="45">
        <v>1626542773</v>
      </c>
      <c r="M40" s="45">
        <v>3255331109</v>
      </c>
      <c r="N40" s="45">
        <v>3255331109</v>
      </c>
      <c r="O40" s="45"/>
      <c r="P40" s="45"/>
      <c r="Q40" s="45"/>
      <c r="R40" s="45"/>
      <c r="S40" s="45"/>
      <c r="T40" s="45"/>
      <c r="U40" s="45"/>
      <c r="V40" s="45"/>
      <c r="W40" s="45">
        <v>3255331109</v>
      </c>
      <c r="X40" s="45">
        <v>1896373007</v>
      </c>
      <c r="Y40" s="45">
        <v>1358958102</v>
      </c>
      <c r="Z40" s="46">
        <v>71.66</v>
      </c>
      <c r="AA40" s="47">
        <v>890239528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77410919</v>
      </c>
      <c r="F6" s="19">
        <v>77410919</v>
      </c>
      <c r="G6" s="19">
        <v>5720126</v>
      </c>
      <c r="H6" s="19">
        <v>5664386</v>
      </c>
      <c r="I6" s="19">
        <v>5738114</v>
      </c>
      <c r="J6" s="19">
        <v>17122626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17122626</v>
      </c>
      <c r="X6" s="19">
        <v>48383010</v>
      </c>
      <c r="Y6" s="19">
        <v>-31260384</v>
      </c>
      <c r="Z6" s="20">
        <v>-64.61</v>
      </c>
      <c r="AA6" s="21">
        <v>77410919</v>
      </c>
    </row>
    <row r="7" spans="1:27" ht="13.5">
      <c r="A7" s="22" t="s">
        <v>34</v>
      </c>
      <c r="B7" s="16"/>
      <c r="C7" s="17">
        <v>13521909</v>
      </c>
      <c r="D7" s="17"/>
      <c r="E7" s="18">
        <v>223809790</v>
      </c>
      <c r="F7" s="19">
        <v>223809790</v>
      </c>
      <c r="G7" s="19">
        <v>16047341</v>
      </c>
      <c r="H7" s="19">
        <v>17691034</v>
      </c>
      <c r="I7" s="19">
        <v>16000377</v>
      </c>
      <c r="J7" s="19">
        <v>49738752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49738752</v>
      </c>
      <c r="X7" s="19">
        <v>112940945</v>
      </c>
      <c r="Y7" s="19">
        <v>-63202193</v>
      </c>
      <c r="Z7" s="20">
        <v>-55.96</v>
      </c>
      <c r="AA7" s="21">
        <v>223809790</v>
      </c>
    </row>
    <row r="8" spans="1:27" ht="13.5">
      <c r="A8" s="22" t="s">
        <v>35</v>
      </c>
      <c r="B8" s="16"/>
      <c r="C8" s="17">
        <v>13442569</v>
      </c>
      <c r="D8" s="17"/>
      <c r="E8" s="18">
        <v>23197531</v>
      </c>
      <c r="F8" s="19">
        <v>23197531</v>
      </c>
      <c r="G8" s="19">
        <v>2972396</v>
      </c>
      <c r="H8" s="19">
        <v>2978388</v>
      </c>
      <c r="I8" s="19">
        <v>78371</v>
      </c>
      <c r="J8" s="19">
        <v>6029155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6029155</v>
      </c>
      <c r="X8" s="19">
        <v>4737330</v>
      </c>
      <c r="Y8" s="19">
        <v>1291825</v>
      </c>
      <c r="Z8" s="20">
        <v>27.27</v>
      </c>
      <c r="AA8" s="21">
        <v>23197531</v>
      </c>
    </row>
    <row r="9" spans="1:27" ht="13.5">
      <c r="A9" s="22" t="s">
        <v>36</v>
      </c>
      <c r="B9" s="16"/>
      <c r="C9" s="17">
        <v>107868322</v>
      </c>
      <c r="D9" s="17"/>
      <c r="E9" s="18">
        <v>90083359</v>
      </c>
      <c r="F9" s="19">
        <v>90083359</v>
      </c>
      <c r="G9" s="19">
        <v>-25064</v>
      </c>
      <c r="H9" s="19">
        <v>38595781</v>
      </c>
      <c r="I9" s="19">
        <v>741285</v>
      </c>
      <c r="J9" s="19">
        <v>39312002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39312002</v>
      </c>
      <c r="X9" s="19">
        <v>43593506</v>
      </c>
      <c r="Y9" s="19">
        <v>-4281504</v>
      </c>
      <c r="Z9" s="20">
        <v>-9.82</v>
      </c>
      <c r="AA9" s="21">
        <v>90083359</v>
      </c>
    </row>
    <row r="10" spans="1:27" ht="13.5">
      <c r="A10" s="22" t="s">
        <v>37</v>
      </c>
      <c r="B10" s="16"/>
      <c r="C10" s="17"/>
      <c r="D10" s="17"/>
      <c r="E10" s="18">
        <v>30763002</v>
      </c>
      <c r="F10" s="19">
        <v>30763002</v>
      </c>
      <c r="G10" s="19">
        <v>-900</v>
      </c>
      <c r="H10" s="19">
        <v>6153000</v>
      </c>
      <c r="I10" s="19">
        <v>-278426</v>
      </c>
      <c r="J10" s="19">
        <v>5873674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5873674</v>
      </c>
      <c r="X10" s="19">
        <v>12238500</v>
      </c>
      <c r="Y10" s="19">
        <v>-6364826</v>
      </c>
      <c r="Z10" s="20">
        <v>-52.01</v>
      </c>
      <c r="AA10" s="21">
        <v>30763002</v>
      </c>
    </row>
    <row r="11" spans="1:27" ht="13.5">
      <c r="A11" s="22" t="s">
        <v>38</v>
      </c>
      <c r="B11" s="16"/>
      <c r="C11" s="17">
        <v>258194</v>
      </c>
      <c r="D11" s="17"/>
      <c r="E11" s="18">
        <v>32577002</v>
      </c>
      <c r="F11" s="19">
        <v>32577002</v>
      </c>
      <c r="G11" s="19">
        <v>5818356</v>
      </c>
      <c r="H11" s="19">
        <v>5602059</v>
      </c>
      <c r="I11" s="19">
        <v>5606621</v>
      </c>
      <c r="J11" s="19">
        <v>17027036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17027036</v>
      </c>
      <c r="X11" s="19">
        <v>16133651</v>
      </c>
      <c r="Y11" s="19">
        <v>893385</v>
      </c>
      <c r="Z11" s="20">
        <v>5.54</v>
      </c>
      <c r="AA11" s="21">
        <v>32577002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-189598665</v>
      </c>
      <c r="D14" s="17"/>
      <c r="E14" s="18">
        <v>-431181972</v>
      </c>
      <c r="F14" s="19">
        <v>-431181972</v>
      </c>
      <c r="G14" s="19">
        <v>-936527</v>
      </c>
      <c r="H14" s="19">
        <v>-38190175</v>
      </c>
      <c r="I14" s="19">
        <v>-46333888</v>
      </c>
      <c r="J14" s="19">
        <v>-85460590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-85460590</v>
      </c>
      <c r="X14" s="19">
        <v>-165528626</v>
      </c>
      <c r="Y14" s="19">
        <v>80068036</v>
      </c>
      <c r="Z14" s="20">
        <v>-48.37</v>
      </c>
      <c r="AA14" s="21">
        <v>-431181972</v>
      </c>
    </row>
    <row r="15" spans="1:27" ht="13.5">
      <c r="A15" s="22" t="s">
        <v>42</v>
      </c>
      <c r="B15" s="16"/>
      <c r="C15" s="17">
        <v>-2989196</v>
      </c>
      <c r="D15" s="17"/>
      <c r="E15" s="18">
        <v>-1695084</v>
      </c>
      <c r="F15" s="19">
        <v>-1695084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-847542</v>
      </c>
      <c r="Y15" s="19">
        <v>847542</v>
      </c>
      <c r="Z15" s="20">
        <v>-100</v>
      </c>
      <c r="AA15" s="21">
        <v>-1695084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-57496867</v>
      </c>
      <c r="D17" s="25">
        <f>SUM(D6:D16)</f>
        <v>0</v>
      </c>
      <c r="E17" s="26">
        <f t="shared" si="0"/>
        <v>44964547</v>
      </c>
      <c r="F17" s="27">
        <f t="shared" si="0"/>
        <v>44964547</v>
      </c>
      <c r="G17" s="27">
        <f t="shared" si="0"/>
        <v>29595728</v>
      </c>
      <c r="H17" s="27">
        <f t="shared" si="0"/>
        <v>38494473</v>
      </c>
      <c r="I17" s="27">
        <f t="shared" si="0"/>
        <v>-18447546</v>
      </c>
      <c r="J17" s="27">
        <f t="shared" si="0"/>
        <v>49642655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49642655</v>
      </c>
      <c r="X17" s="27">
        <f t="shared" si="0"/>
        <v>71650774</v>
      </c>
      <c r="Y17" s="27">
        <f t="shared" si="0"/>
        <v>-22008119</v>
      </c>
      <c r="Z17" s="28">
        <f>+IF(X17&lt;&gt;0,+(Y17/X17)*100,0)</f>
        <v>-30.715814737744495</v>
      </c>
      <c r="AA17" s="29">
        <f>SUM(AA6:AA16)</f>
        <v>44964547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52267107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-31771668</v>
      </c>
      <c r="F26" s="19">
        <v>-31771668</v>
      </c>
      <c r="G26" s="19"/>
      <c r="H26" s="19">
        <v>-1187760</v>
      </c>
      <c r="I26" s="19"/>
      <c r="J26" s="19">
        <v>-1187760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-1187760</v>
      </c>
      <c r="X26" s="19">
        <v>-15885834</v>
      </c>
      <c r="Y26" s="19">
        <v>14698074</v>
      </c>
      <c r="Z26" s="20">
        <v>-92.52</v>
      </c>
      <c r="AA26" s="21">
        <v>-31771668</v>
      </c>
    </row>
    <row r="27" spans="1:27" ht="13.5">
      <c r="A27" s="23" t="s">
        <v>51</v>
      </c>
      <c r="B27" s="24"/>
      <c r="C27" s="25">
        <f aca="true" t="shared" si="1" ref="C27:Y27">SUM(C21:C26)</f>
        <v>52267107</v>
      </c>
      <c r="D27" s="25">
        <f>SUM(D21:D26)</f>
        <v>0</v>
      </c>
      <c r="E27" s="26">
        <f t="shared" si="1"/>
        <v>-31771668</v>
      </c>
      <c r="F27" s="27">
        <f t="shared" si="1"/>
        <v>-31771668</v>
      </c>
      <c r="G27" s="27">
        <f t="shared" si="1"/>
        <v>0</v>
      </c>
      <c r="H27" s="27">
        <f t="shared" si="1"/>
        <v>-1187760</v>
      </c>
      <c r="I27" s="27">
        <f t="shared" si="1"/>
        <v>0</v>
      </c>
      <c r="J27" s="27">
        <f t="shared" si="1"/>
        <v>-1187760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-1187760</v>
      </c>
      <c r="X27" s="27">
        <f t="shared" si="1"/>
        <v>-15885834</v>
      </c>
      <c r="Y27" s="27">
        <f t="shared" si="1"/>
        <v>14698074</v>
      </c>
      <c r="Z27" s="28">
        <f>+IF(X27&lt;&gt;0,+(Y27/X27)*100,0)</f>
        <v>-92.52314987050727</v>
      </c>
      <c r="AA27" s="29">
        <f>SUM(AA21:AA26)</f>
        <v>-31771668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1094</v>
      </c>
      <c r="I33" s="36">
        <v>2599</v>
      </c>
      <c r="J33" s="36">
        <v>3693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3693</v>
      </c>
      <c r="X33" s="36"/>
      <c r="Y33" s="19">
        <v>3693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4100375</v>
      </c>
      <c r="D35" s="17"/>
      <c r="E35" s="18"/>
      <c r="F35" s="19"/>
      <c r="G35" s="19"/>
      <c r="H35" s="19"/>
      <c r="I35" s="19">
        <v>-685566</v>
      </c>
      <c r="J35" s="19">
        <v>-685566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-685566</v>
      </c>
      <c r="X35" s="19"/>
      <c r="Y35" s="19">
        <v>-685566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4100375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1094</v>
      </c>
      <c r="I36" s="27">
        <f t="shared" si="2"/>
        <v>-682967</v>
      </c>
      <c r="J36" s="27">
        <f t="shared" si="2"/>
        <v>-681873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-681873</v>
      </c>
      <c r="X36" s="27">
        <f t="shared" si="2"/>
        <v>0</v>
      </c>
      <c r="Y36" s="27">
        <f t="shared" si="2"/>
        <v>-681873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-1129385</v>
      </c>
      <c r="D38" s="31">
        <f>+D17+D27+D36</f>
        <v>0</v>
      </c>
      <c r="E38" s="32">
        <f t="shared" si="3"/>
        <v>13192879</v>
      </c>
      <c r="F38" s="33">
        <f t="shared" si="3"/>
        <v>13192879</v>
      </c>
      <c r="G38" s="33">
        <f t="shared" si="3"/>
        <v>29595728</v>
      </c>
      <c r="H38" s="33">
        <f t="shared" si="3"/>
        <v>37307807</v>
      </c>
      <c r="I38" s="33">
        <f t="shared" si="3"/>
        <v>-19130513</v>
      </c>
      <c r="J38" s="33">
        <f t="shared" si="3"/>
        <v>47773022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47773022</v>
      </c>
      <c r="X38" s="33">
        <f t="shared" si="3"/>
        <v>55764940</v>
      </c>
      <c r="Y38" s="33">
        <f t="shared" si="3"/>
        <v>-7991918</v>
      </c>
      <c r="Z38" s="34">
        <f>+IF(X38&lt;&gt;0,+(Y38/X38)*100,0)</f>
        <v>-14.33143835535374</v>
      </c>
      <c r="AA38" s="35">
        <f>+AA17+AA27+AA36</f>
        <v>13192879</v>
      </c>
    </row>
    <row r="39" spans="1:27" ht="13.5">
      <c r="A39" s="22" t="s">
        <v>59</v>
      </c>
      <c r="B39" s="16"/>
      <c r="C39" s="31">
        <v>9875931</v>
      </c>
      <c r="D39" s="31"/>
      <c r="E39" s="32">
        <v>15000</v>
      </c>
      <c r="F39" s="33">
        <v>15000</v>
      </c>
      <c r="G39" s="33"/>
      <c r="H39" s="33">
        <v>29595728</v>
      </c>
      <c r="I39" s="33">
        <v>66903535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15000</v>
      </c>
      <c r="Y39" s="33">
        <v>-15000</v>
      </c>
      <c r="Z39" s="34">
        <v>-100</v>
      </c>
      <c r="AA39" s="35">
        <v>15000</v>
      </c>
    </row>
    <row r="40" spans="1:27" ht="13.5">
      <c r="A40" s="41" t="s">
        <v>60</v>
      </c>
      <c r="B40" s="42"/>
      <c r="C40" s="43">
        <v>8746546</v>
      </c>
      <c r="D40" s="43"/>
      <c r="E40" s="44">
        <v>13207879</v>
      </c>
      <c r="F40" s="45">
        <v>13207879</v>
      </c>
      <c r="G40" s="45">
        <v>29595728</v>
      </c>
      <c r="H40" s="45">
        <v>66903535</v>
      </c>
      <c r="I40" s="45">
        <v>47773022</v>
      </c>
      <c r="J40" s="45">
        <v>47773022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55779940</v>
      </c>
      <c r="Y40" s="45">
        <v>-55779940</v>
      </c>
      <c r="Z40" s="46">
        <v>-100</v>
      </c>
      <c r="AA40" s="47">
        <v>13207879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458423084</v>
      </c>
      <c r="D6" s="17"/>
      <c r="E6" s="18">
        <v>369054630</v>
      </c>
      <c r="F6" s="19">
        <v>369054630</v>
      </c>
      <c r="G6" s="19">
        <v>35748515</v>
      </c>
      <c r="H6" s="19">
        <v>20180445</v>
      </c>
      <c r="I6" s="19">
        <v>32160817</v>
      </c>
      <c r="J6" s="19">
        <v>88089777</v>
      </c>
      <c r="K6" s="19">
        <v>29667313</v>
      </c>
      <c r="L6" s="19">
        <v>30061768</v>
      </c>
      <c r="M6" s="19">
        <v>32425203</v>
      </c>
      <c r="N6" s="19">
        <v>92154284</v>
      </c>
      <c r="O6" s="19"/>
      <c r="P6" s="19"/>
      <c r="Q6" s="19"/>
      <c r="R6" s="19"/>
      <c r="S6" s="19"/>
      <c r="T6" s="19"/>
      <c r="U6" s="19"/>
      <c r="V6" s="19"/>
      <c r="W6" s="19">
        <v>180244061</v>
      </c>
      <c r="X6" s="19">
        <v>171388970</v>
      </c>
      <c r="Y6" s="19">
        <v>8855091</v>
      </c>
      <c r="Z6" s="20">
        <v>5.17</v>
      </c>
      <c r="AA6" s="21">
        <v>369054630</v>
      </c>
    </row>
    <row r="7" spans="1:27" ht="13.5">
      <c r="A7" s="22" t="s">
        <v>34</v>
      </c>
      <c r="B7" s="16"/>
      <c r="C7" s="17">
        <v>1520262984</v>
      </c>
      <c r="D7" s="17"/>
      <c r="E7" s="18">
        <v>1665066908</v>
      </c>
      <c r="F7" s="19">
        <v>1665066908</v>
      </c>
      <c r="G7" s="19">
        <v>127159555</v>
      </c>
      <c r="H7" s="19">
        <v>93767462</v>
      </c>
      <c r="I7" s="19">
        <v>113878195</v>
      </c>
      <c r="J7" s="19">
        <v>334805212</v>
      </c>
      <c r="K7" s="19">
        <v>93977731</v>
      </c>
      <c r="L7" s="19">
        <v>110814296</v>
      </c>
      <c r="M7" s="19">
        <v>104143739</v>
      </c>
      <c r="N7" s="19">
        <v>308935766</v>
      </c>
      <c r="O7" s="19"/>
      <c r="P7" s="19"/>
      <c r="Q7" s="19"/>
      <c r="R7" s="19"/>
      <c r="S7" s="19"/>
      <c r="T7" s="19"/>
      <c r="U7" s="19"/>
      <c r="V7" s="19"/>
      <c r="W7" s="19">
        <v>643740978</v>
      </c>
      <c r="X7" s="19">
        <v>769541872</v>
      </c>
      <c r="Y7" s="19">
        <v>-125800894</v>
      </c>
      <c r="Z7" s="20">
        <v>-16.35</v>
      </c>
      <c r="AA7" s="21">
        <v>1665066908</v>
      </c>
    </row>
    <row r="8" spans="1:27" ht="13.5">
      <c r="A8" s="22" t="s">
        <v>35</v>
      </c>
      <c r="B8" s="16"/>
      <c r="C8" s="17">
        <v>20814657</v>
      </c>
      <c r="D8" s="17"/>
      <c r="E8" s="18">
        <v>35739138</v>
      </c>
      <c r="F8" s="19">
        <v>35739138</v>
      </c>
      <c r="G8" s="19">
        <v>1036670</v>
      </c>
      <c r="H8" s="19">
        <v>41701506</v>
      </c>
      <c r="I8" s="19">
        <v>6837843</v>
      </c>
      <c r="J8" s="19">
        <v>49576019</v>
      </c>
      <c r="K8" s="19">
        <v>54499205</v>
      </c>
      <c r="L8" s="19">
        <v>20652702</v>
      </c>
      <c r="M8" s="19">
        <v>13139462</v>
      </c>
      <c r="N8" s="19">
        <v>88291369</v>
      </c>
      <c r="O8" s="19"/>
      <c r="P8" s="19"/>
      <c r="Q8" s="19"/>
      <c r="R8" s="19"/>
      <c r="S8" s="19"/>
      <c r="T8" s="19"/>
      <c r="U8" s="19"/>
      <c r="V8" s="19"/>
      <c r="W8" s="19">
        <v>137867388</v>
      </c>
      <c r="X8" s="19">
        <v>16597254</v>
      </c>
      <c r="Y8" s="19">
        <v>121270134</v>
      </c>
      <c r="Z8" s="20">
        <v>730.66</v>
      </c>
      <c r="AA8" s="21">
        <v>35739138</v>
      </c>
    </row>
    <row r="9" spans="1:27" ht="13.5">
      <c r="A9" s="22" t="s">
        <v>36</v>
      </c>
      <c r="B9" s="16"/>
      <c r="C9" s="17"/>
      <c r="D9" s="17"/>
      <c r="E9" s="18">
        <v>337057350</v>
      </c>
      <c r="F9" s="19">
        <v>337057350</v>
      </c>
      <c r="G9" s="19">
        <v>137783000</v>
      </c>
      <c r="H9" s="19">
        <v>3274000</v>
      </c>
      <c r="I9" s="19"/>
      <c r="J9" s="19">
        <v>141057000</v>
      </c>
      <c r="K9" s="19"/>
      <c r="L9" s="19"/>
      <c r="M9" s="19">
        <v>108527000</v>
      </c>
      <c r="N9" s="19">
        <v>108527000</v>
      </c>
      <c r="O9" s="19"/>
      <c r="P9" s="19"/>
      <c r="Q9" s="19"/>
      <c r="R9" s="19"/>
      <c r="S9" s="19"/>
      <c r="T9" s="19"/>
      <c r="U9" s="19"/>
      <c r="V9" s="19"/>
      <c r="W9" s="19">
        <v>249584000</v>
      </c>
      <c r="X9" s="19">
        <v>240000000</v>
      </c>
      <c r="Y9" s="19">
        <v>9584000</v>
      </c>
      <c r="Z9" s="20">
        <v>3.99</v>
      </c>
      <c r="AA9" s="21">
        <v>337057350</v>
      </c>
    </row>
    <row r="10" spans="1:27" ht="13.5">
      <c r="A10" s="22" t="s">
        <v>37</v>
      </c>
      <c r="B10" s="16"/>
      <c r="C10" s="17"/>
      <c r="D10" s="17"/>
      <c r="E10" s="18">
        <v>190198650</v>
      </c>
      <c r="F10" s="19">
        <v>190198650</v>
      </c>
      <c r="G10" s="19">
        <v>87435000</v>
      </c>
      <c r="H10" s="19"/>
      <c r="I10" s="19"/>
      <c r="J10" s="19">
        <v>87435000</v>
      </c>
      <c r="K10" s="19"/>
      <c r="L10" s="19"/>
      <c r="M10" s="19">
        <v>39287000</v>
      </c>
      <c r="N10" s="19">
        <v>39287000</v>
      </c>
      <c r="O10" s="19"/>
      <c r="P10" s="19"/>
      <c r="Q10" s="19"/>
      <c r="R10" s="19"/>
      <c r="S10" s="19"/>
      <c r="T10" s="19"/>
      <c r="U10" s="19"/>
      <c r="V10" s="19"/>
      <c r="W10" s="19">
        <v>126722000</v>
      </c>
      <c r="X10" s="19">
        <v>150000000</v>
      </c>
      <c r="Y10" s="19">
        <v>-23278000</v>
      </c>
      <c r="Z10" s="20">
        <v>-15.52</v>
      </c>
      <c r="AA10" s="21">
        <v>190198650</v>
      </c>
    </row>
    <row r="11" spans="1:27" ht="13.5">
      <c r="A11" s="22" t="s">
        <v>38</v>
      </c>
      <c r="B11" s="16"/>
      <c r="C11" s="17">
        <v>226564194</v>
      </c>
      <c r="D11" s="17"/>
      <c r="E11" s="18">
        <v>160546131</v>
      </c>
      <c r="F11" s="19">
        <v>160546131</v>
      </c>
      <c r="G11" s="19">
        <v>1529042</v>
      </c>
      <c r="H11" s="19">
        <v>950952</v>
      </c>
      <c r="I11" s="19">
        <v>2276434</v>
      </c>
      <c r="J11" s="19">
        <v>4756428</v>
      </c>
      <c r="K11" s="19">
        <v>1859521</v>
      </c>
      <c r="L11" s="19">
        <v>1928170</v>
      </c>
      <c r="M11" s="19">
        <v>1865996</v>
      </c>
      <c r="N11" s="19">
        <v>5653687</v>
      </c>
      <c r="O11" s="19"/>
      <c r="P11" s="19"/>
      <c r="Q11" s="19"/>
      <c r="R11" s="19"/>
      <c r="S11" s="19"/>
      <c r="T11" s="19"/>
      <c r="U11" s="19"/>
      <c r="V11" s="19"/>
      <c r="W11" s="19">
        <v>10410115</v>
      </c>
      <c r="X11" s="19">
        <v>67591624</v>
      </c>
      <c r="Y11" s="19">
        <v>-57181509</v>
      </c>
      <c r="Z11" s="20">
        <v>-84.6</v>
      </c>
      <c r="AA11" s="21">
        <v>160546131</v>
      </c>
    </row>
    <row r="12" spans="1:27" ht="13.5">
      <c r="A12" s="22" t="s">
        <v>39</v>
      </c>
      <c r="B12" s="16"/>
      <c r="C12" s="17">
        <v>42919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2118880059</v>
      </c>
      <c r="D14" s="17"/>
      <c r="E14" s="18">
        <v>-2413666394</v>
      </c>
      <c r="F14" s="19">
        <v>-2413666394</v>
      </c>
      <c r="G14" s="19">
        <v>-300983675</v>
      </c>
      <c r="H14" s="19">
        <v>-175497630</v>
      </c>
      <c r="I14" s="19">
        <v>-157313661</v>
      </c>
      <c r="J14" s="19">
        <v>-633794966</v>
      </c>
      <c r="K14" s="19">
        <v>-182079556</v>
      </c>
      <c r="L14" s="19">
        <v>-165437934</v>
      </c>
      <c r="M14" s="19">
        <v>-267135885</v>
      </c>
      <c r="N14" s="19">
        <v>-614653375</v>
      </c>
      <c r="O14" s="19"/>
      <c r="P14" s="19"/>
      <c r="Q14" s="19"/>
      <c r="R14" s="19"/>
      <c r="S14" s="19"/>
      <c r="T14" s="19"/>
      <c r="U14" s="19"/>
      <c r="V14" s="19"/>
      <c r="W14" s="19">
        <v>-1248448341</v>
      </c>
      <c r="X14" s="19">
        <v>-1128331789</v>
      </c>
      <c r="Y14" s="19">
        <v>-120116552</v>
      </c>
      <c r="Z14" s="20">
        <v>10.65</v>
      </c>
      <c r="AA14" s="21">
        <v>-2413666394</v>
      </c>
    </row>
    <row r="15" spans="1:27" ht="13.5">
      <c r="A15" s="22" t="s">
        <v>42</v>
      </c>
      <c r="B15" s="16"/>
      <c r="C15" s="17">
        <v>129855319</v>
      </c>
      <c r="D15" s="17"/>
      <c r="E15" s="18">
        <v>-84041475</v>
      </c>
      <c r="F15" s="19">
        <v>-84041475</v>
      </c>
      <c r="G15" s="19"/>
      <c r="H15" s="19">
        <v>-1361000</v>
      </c>
      <c r="I15" s="19">
        <v>-17318109</v>
      </c>
      <c r="J15" s="19">
        <v>-18679109</v>
      </c>
      <c r="K15" s="19"/>
      <c r="L15" s="19"/>
      <c r="M15" s="19">
        <v>-4339172</v>
      </c>
      <c r="N15" s="19">
        <v>-4339172</v>
      </c>
      <c r="O15" s="19"/>
      <c r="P15" s="19"/>
      <c r="Q15" s="19"/>
      <c r="R15" s="19"/>
      <c r="S15" s="19"/>
      <c r="T15" s="19"/>
      <c r="U15" s="19"/>
      <c r="V15" s="19"/>
      <c r="W15" s="19">
        <v>-23018281</v>
      </c>
      <c r="X15" s="19">
        <v>-39028861</v>
      </c>
      <c r="Y15" s="19">
        <v>16010580</v>
      </c>
      <c r="Z15" s="20">
        <v>-41.02</v>
      </c>
      <c r="AA15" s="21">
        <v>-84041475</v>
      </c>
    </row>
    <row r="16" spans="1:27" ht="13.5">
      <c r="A16" s="22" t="s">
        <v>43</v>
      </c>
      <c r="B16" s="16"/>
      <c r="C16" s="17"/>
      <c r="D16" s="17"/>
      <c r="E16" s="18">
        <v>-27146641</v>
      </c>
      <c r="F16" s="19">
        <v>-27146641</v>
      </c>
      <c r="G16" s="19">
        <v>-5083</v>
      </c>
      <c r="H16" s="19">
        <v>-1414068</v>
      </c>
      <c r="I16" s="19">
        <v>-1671301</v>
      </c>
      <c r="J16" s="19">
        <v>-3090452</v>
      </c>
      <c r="K16" s="19">
        <v>-1726200</v>
      </c>
      <c r="L16" s="19">
        <v>-1413332</v>
      </c>
      <c r="M16" s="19">
        <v>-1566988</v>
      </c>
      <c r="N16" s="19">
        <v>-4706520</v>
      </c>
      <c r="O16" s="19"/>
      <c r="P16" s="19"/>
      <c r="Q16" s="19"/>
      <c r="R16" s="19"/>
      <c r="S16" s="19"/>
      <c r="T16" s="19"/>
      <c r="U16" s="19"/>
      <c r="V16" s="19"/>
      <c r="W16" s="19">
        <v>-7796972</v>
      </c>
      <c r="X16" s="19">
        <v>-12606900</v>
      </c>
      <c r="Y16" s="19">
        <v>4809928</v>
      </c>
      <c r="Z16" s="20">
        <v>-38.15</v>
      </c>
      <c r="AA16" s="21">
        <v>-27146641</v>
      </c>
    </row>
    <row r="17" spans="1:27" ht="13.5">
      <c r="A17" s="23" t="s">
        <v>44</v>
      </c>
      <c r="B17" s="24"/>
      <c r="C17" s="25">
        <f aca="true" t="shared" si="0" ref="C17:Y17">SUM(C6:C16)</f>
        <v>4474843216</v>
      </c>
      <c r="D17" s="25">
        <f>SUM(D6:D16)</f>
        <v>0</v>
      </c>
      <c r="E17" s="26">
        <f t="shared" si="0"/>
        <v>232808297</v>
      </c>
      <c r="F17" s="27">
        <f t="shared" si="0"/>
        <v>232808297</v>
      </c>
      <c r="G17" s="27">
        <f t="shared" si="0"/>
        <v>89703024</v>
      </c>
      <c r="H17" s="27">
        <f t="shared" si="0"/>
        <v>-18398333</v>
      </c>
      <c r="I17" s="27">
        <f t="shared" si="0"/>
        <v>-21149782</v>
      </c>
      <c r="J17" s="27">
        <f t="shared" si="0"/>
        <v>50154909</v>
      </c>
      <c r="K17" s="27">
        <f t="shared" si="0"/>
        <v>-3801986</v>
      </c>
      <c r="L17" s="27">
        <f t="shared" si="0"/>
        <v>-3394330</v>
      </c>
      <c r="M17" s="27">
        <f t="shared" si="0"/>
        <v>26346355</v>
      </c>
      <c r="N17" s="27">
        <f t="shared" si="0"/>
        <v>19150039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69304948</v>
      </c>
      <c r="X17" s="27">
        <f t="shared" si="0"/>
        <v>235152170</v>
      </c>
      <c r="Y17" s="27">
        <f t="shared" si="0"/>
        <v>-165847222</v>
      </c>
      <c r="Z17" s="28">
        <f>+IF(X17&lt;&gt;0,+(Y17/X17)*100,0)</f>
        <v>-70.52761707450966</v>
      </c>
      <c r="AA17" s="29">
        <f>SUM(AA6:AA16)</f>
        <v>232808297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-83620063</v>
      </c>
      <c r="H24" s="19">
        <v>33284199</v>
      </c>
      <c r="I24" s="19">
        <v>35905978</v>
      </c>
      <c r="J24" s="19">
        <v>-14429886</v>
      </c>
      <c r="K24" s="19">
        <v>19235552</v>
      </c>
      <c r="L24" s="19">
        <v>20070357</v>
      </c>
      <c r="M24" s="19">
        <v>7137379</v>
      </c>
      <c r="N24" s="19">
        <v>46443288</v>
      </c>
      <c r="O24" s="19"/>
      <c r="P24" s="19"/>
      <c r="Q24" s="19"/>
      <c r="R24" s="19"/>
      <c r="S24" s="19"/>
      <c r="T24" s="19"/>
      <c r="U24" s="19"/>
      <c r="V24" s="19"/>
      <c r="W24" s="19">
        <v>32013402</v>
      </c>
      <c r="X24" s="19"/>
      <c r="Y24" s="19">
        <v>32013402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-218708650</v>
      </c>
      <c r="F26" s="19">
        <v>-218708650</v>
      </c>
      <c r="G26" s="19">
        <v>-9422565</v>
      </c>
      <c r="H26" s="19">
        <v>-14238741</v>
      </c>
      <c r="I26" s="19">
        <v>-11601038</v>
      </c>
      <c r="J26" s="19">
        <v>-35262344</v>
      </c>
      <c r="K26" s="19">
        <v>-16871671</v>
      </c>
      <c r="L26" s="19">
        <v>-19935275</v>
      </c>
      <c r="M26" s="19">
        <v>-24135465</v>
      </c>
      <c r="N26" s="19">
        <v>-60942411</v>
      </c>
      <c r="O26" s="19"/>
      <c r="P26" s="19"/>
      <c r="Q26" s="19"/>
      <c r="R26" s="19"/>
      <c r="S26" s="19"/>
      <c r="T26" s="19"/>
      <c r="U26" s="19"/>
      <c r="V26" s="19"/>
      <c r="W26" s="19">
        <v>-96204755</v>
      </c>
      <c r="X26" s="19">
        <v>-90050000</v>
      </c>
      <c r="Y26" s="19">
        <v>-6154755</v>
      </c>
      <c r="Z26" s="20">
        <v>6.83</v>
      </c>
      <c r="AA26" s="21">
        <v>-218708650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-218708650</v>
      </c>
      <c r="F27" s="27">
        <f t="shared" si="1"/>
        <v>-218708650</v>
      </c>
      <c r="G27" s="27">
        <f t="shared" si="1"/>
        <v>-93042628</v>
      </c>
      <c r="H27" s="27">
        <f t="shared" si="1"/>
        <v>19045458</v>
      </c>
      <c r="I27" s="27">
        <f t="shared" si="1"/>
        <v>24304940</v>
      </c>
      <c r="J27" s="27">
        <f t="shared" si="1"/>
        <v>-49692230</v>
      </c>
      <c r="K27" s="27">
        <f t="shared" si="1"/>
        <v>2363881</v>
      </c>
      <c r="L27" s="27">
        <f t="shared" si="1"/>
        <v>135082</v>
      </c>
      <c r="M27" s="27">
        <f t="shared" si="1"/>
        <v>-16998086</v>
      </c>
      <c r="N27" s="27">
        <f t="shared" si="1"/>
        <v>-14499123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-64191353</v>
      </c>
      <c r="X27" s="27">
        <f t="shared" si="1"/>
        <v>-90050000</v>
      </c>
      <c r="Y27" s="27">
        <f t="shared" si="1"/>
        <v>25858647</v>
      </c>
      <c r="Z27" s="28">
        <f>+IF(X27&lt;&gt;0,+(Y27/X27)*100,0)</f>
        <v>-28.715876735147138</v>
      </c>
      <c r="AA27" s="29">
        <f>SUM(AA21:AA26)</f>
        <v>-218708650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-16974991</v>
      </c>
      <c r="F35" s="19">
        <v>-16974991</v>
      </c>
      <c r="G35" s="19"/>
      <c r="H35" s="19"/>
      <c r="I35" s="19"/>
      <c r="J35" s="19"/>
      <c r="K35" s="19"/>
      <c r="L35" s="19"/>
      <c r="M35" s="19">
        <v>-8343920</v>
      </c>
      <c r="N35" s="19">
        <v>-8343920</v>
      </c>
      <c r="O35" s="19"/>
      <c r="P35" s="19"/>
      <c r="Q35" s="19"/>
      <c r="R35" s="19"/>
      <c r="S35" s="19"/>
      <c r="T35" s="19"/>
      <c r="U35" s="19"/>
      <c r="V35" s="19"/>
      <c r="W35" s="19">
        <v>-8343920</v>
      </c>
      <c r="X35" s="19">
        <v>-9336245</v>
      </c>
      <c r="Y35" s="19">
        <v>992325</v>
      </c>
      <c r="Z35" s="20">
        <v>-10.63</v>
      </c>
      <c r="AA35" s="21">
        <v>-16974991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-16974991</v>
      </c>
      <c r="F36" s="27">
        <f t="shared" si="2"/>
        <v>-16974991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-8343920</v>
      </c>
      <c r="N36" s="27">
        <f t="shared" si="2"/>
        <v>-8343920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-8343920</v>
      </c>
      <c r="X36" s="27">
        <f t="shared" si="2"/>
        <v>-9336245</v>
      </c>
      <c r="Y36" s="27">
        <f t="shared" si="2"/>
        <v>992325</v>
      </c>
      <c r="Z36" s="28">
        <f>+IF(X36&lt;&gt;0,+(Y36/X36)*100,0)</f>
        <v>-10.62873778483748</v>
      </c>
      <c r="AA36" s="29">
        <f>SUM(AA31:AA35)</f>
        <v>-16974991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4474843216</v>
      </c>
      <c r="D38" s="31">
        <f>+D17+D27+D36</f>
        <v>0</v>
      </c>
      <c r="E38" s="32">
        <f t="shared" si="3"/>
        <v>-2875344</v>
      </c>
      <c r="F38" s="33">
        <f t="shared" si="3"/>
        <v>-2875344</v>
      </c>
      <c r="G38" s="33">
        <f t="shared" si="3"/>
        <v>-3339604</v>
      </c>
      <c r="H38" s="33">
        <f t="shared" si="3"/>
        <v>647125</v>
      </c>
      <c r="I38" s="33">
        <f t="shared" si="3"/>
        <v>3155158</v>
      </c>
      <c r="J38" s="33">
        <f t="shared" si="3"/>
        <v>462679</v>
      </c>
      <c r="K38" s="33">
        <f t="shared" si="3"/>
        <v>-1438105</v>
      </c>
      <c r="L38" s="33">
        <f t="shared" si="3"/>
        <v>-3259248</v>
      </c>
      <c r="M38" s="33">
        <f t="shared" si="3"/>
        <v>1004349</v>
      </c>
      <c r="N38" s="33">
        <f t="shared" si="3"/>
        <v>-3693004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-3230325</v>
      </c>
      <c r="X38" s="33">
        <f t="shared" si="3"/>
        <v>135765925</v>
      </c>
      <c r="Y38" s="33">
        <f t="shared" si="3"/>
        <v>-138996250</v>
      </c>
      <c r="Z38" s="34">
        <f>+IF(X38&lt;&gt;0,+(Y38/X38)*100,0)</f>
        <v>-102.37933413704508</v>
      </c>
      <c r="AA38" s="35">
        <f>+AA17+AA27+AA36</f>
        <v>-2875344</v>
      </c>
    </row>
    <row r="39" spans="1:27" ht="13.5">
      <c r="A39" s="22" t="s">
        <v>59</v>
      </c>
      <c r="B39" s="16"/>
      <c r="C39" s="31"/>
      <c r="D39" s="31"/>
      <c r="E39" s="32">
        <v>4929222</v>
      </c>
      <c r="F39" s="33">
        <v>4929222</v>
      </c>
      <c r="G39" s="33">
        <v>7862635</v>
      </c>
      <c r="H39" s="33">
        <v>4523031</v>
      </c>
      <c r="I39" s="33">
        <v>5170156</v>
      </c>
      <c r="J39" s="33">
        <v>7862635</v>
      </c>
      <c r="K39" s="33">
        <v>8325314</v>
      </c>
      <c r="L39" s="33">
        <v>6887209</v>
      </c>
      <c r="M39" s="33">
        <v>3627961</v>
      </c>
      <c r="N39" s="33">
        <v>8325314</v>
      </c>
      <c r="O39" s="33"/>
      <c r="P39" s="33"/>
      <c r="Q39" s="33"/>
      <c r="R39" s="33"/>
      <c r="S39" s="33"/>
      <c r="T39" s="33"/>
      <c r="U39" s="33"/>
      <c r="V39" s="33"/>
      <c r="W39" s="33">
        <v>7862635</v>
      </c>
      <c r="X39" s="33">
        <v>4929222</v>
      </c>
      <c r="Y39" s="33">
        <v>2933413</v>
      </c>
      <c r="Z39" s="34">
        <v>59.51</v>
      </c>
      <c r="AA39" s="35">
        <v>4929222</v>
      </c>
    </row>
    <row r="40" spans="1:27" ht="13.5">
      <c r="A40" s="41" t="s">
        <v>60</v>
      </c>
      <c r="B40" s="42"/>
      <c r="C40" s="43">
        <v>4474843216</v>
      </c>
      <c r="D40" s="43"/>
      <c r="E40" s="44">
        <v>2053879</v>
      </c>
      <c r="F40" s="45">
        <v>2053879</v>
      </c>
      <c r="G40" s="45">
        <v>4523031</v>
      </c>
      <c r="H40" s="45">
        <v>5170156</v>
      </c>
      <c r="I40" s="45">
        <v>8325314</v>
      </c>
      <c r="J40" s="45">
        <v>8325314</v>
      </c>
      <c r="K40" s="45">
        <v>6887209</v>
      </c>
      <c r="L40" s="45">
        <v>3627961</v>
      </c>
      <c r="M40" s="45">
        <v>4632310</v>
      </c>
      <c r="N40" s="45">
        <v>4632310</v>
      </c>
      <c r="O40" s="45"/>
      <c r="P40" s="45"/>
      <c r="Q40" s="45"/>
      <c r="R40" s="45"/>
      <c r="S40" s="45"/>
      <c r="T40" s="45"/>
      <c r="U40" s="45"/>
      <c r="V40" s="45"/>
      <c r="W40" s="45">
        <v>4632310</v>
      </c>
      <c r="X40" s="45">
        <v>140695148</v>
      </c>
      <c r="Y40" s="45">
        <v>-136062838</v>
      </c>
      <c r="Z40" s="46">
        <v>-96.71</v>
      </c>
      <c r="AA40" s="47">
        <v>2053879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332769106</v>
      </c>
      <c r="D6" s="17"/>
      <c r="E6" s="18">
        <v>349556714</v>
      </c>
      <c r="F6" s="19">
        <v>349556714</v>
      </c>
      <c r="G6" s="19">
        <v>29863663</v>
      </c>
      <c r="H6" s="19">
        <v>29861957</v>
      </c>
      <c r="I6" s="19">
        <v>29850409</v>
      </c>
      <c r="J6" s="19">
        <v>89576029</v>
      </c>
      <c r="K6" s="19">
        <v>30086133</v>
      </c>
      <c r="L6" s="19">
        <v>29577645</v>
      </c>
      <c r="M6" s="19">
        <v>29435931</v>
      </c>
      <c r="N6" s="19">
        <v>89099709</v>
      </c>
      <c r="O6" s="19"/>
      <c r="P6" s="19"/>
      <c r="Q6" s="19"/>
      <c r="R6" s="19"/>
      <c r="S6" s="19"/>
      <c r="T6" s="19"/>
      <c r="U6" s="19"/>
      <c r="V6" s="19"/>
      <c r="W6" s="19">
        <v>178675738</v>
      </c>
      <c r="X6" s="19">
        <v>169299934</v>
      </c>
      <c r="Y6" s="19">
        <v>9375804</v>
      </c>
      <c r="Z6" s="20">
        <v>5.54</v>
      </c>
      <c r="AA6" s="21">
        <v>349556714</v>
      </c>
    </row>
    <row r="7" spans="1:27" ht="13.5">
      <c r="A7" s="22" t="s">
        <v>34</v>
      </c>
      <c r="B7" s="16"/>
      <c r="C7" s="17">
        <v>750041159</v>
      </c>
      <c r="D7" s="17"/>
      <c r="E7" s="18">
        <v>791323992</v>
      </c>
      <c r="F7" s="19">
        <v>791323992</v>
      </c>
      <c r="G7" s="19">
        <v>77656895</v>
      </c>
      <c r="H7" s="19">
        <v>80641847</v>
      </c>
      <c r="I7" s="19">
        <v>69785440</v>
      </c>
      <c r="J7" s="19">
        <v>228084182</v>
      </c>
      <c r="K7" s="19">
        <v>65671071</v>
      </c>
      <c r="L7" s="19">
        <v>64489858</v>
      </c>
      <c r="M7" s="19">
        <v>64928194</v>
      </c>
      <c r="N7" s="19">
        <v>195089123</v>
      </c>
      <c r="O7" s="19"/>
      <c r="P7" s="19"/>
      <c r="Q7" s="19"/>
      <c r="R7" s="19"/>
      <c r="S7" s="19"/>
      <c r="T7" s="19"/>
      <c r="U7" s="19"/>
      <c r="V7" s="19"/>
      <c r="W7" s="19">
        <v>423173305</v>
      </c>
      <c r="X7" s="19">
        <v>395648011</v>
      </c>
      <c r="Y7" s="19">
        <v>27525294</v>
      </c>
      <c r="Z7" s="20">
        <v>6.96</v>
      </c>
      <c r="AA7" s="21">
        <v>791323992</v>
      </c>
    </row>
    <row r="8" spans="1:27" ht="13.5">
      <c r="A8" s="22" t="s">
        <v>35</v>
      </c>
      <c r="B8" s="16"/>
      <c r="C8" s="17">
        <v>125548864</v>
      </c>
      <c r="D8" s="17"/>
      <c r="E8" s="18">
        <v>112110267</v>
      </c>
      <c r="F8" s="19">
        <v>112110267</v>
      </c>
      <c r="G8" s="19">
        <v>14485734</v>
      </c>
      <c r="H8" s="19">
        <v>3343217</v>
      </c>
      <c r="I8" s="19">
        <v>5323879</v>
      </c>
      <c r="J8" s="19">
        <v>23152830</v>
      </c>
      <c r="K8" s="19">
        <v>11493715</v>
      </c>
      <c r="L8" s="19">
        <v>4648655</v>
      </c>
      <c r="M8" s="19">
        <v>6822867</v>
      </c>
      <c r="N8" s="19">
        <v>22965237</v>
      </c>
      <c r="O8" s="19"/>
      <c r="P8" s="19"/>
      <c r="Q8" s="19"/>
      <c r="R8" s="19"/>
      <c r="S8" s="19"/>
      <c r="T8" s="19"/>
      <c r="U8" s="19"/>
      <c r="V8" s="19"/>
      <c r="W8" s="19">
        <v>46118067</v>
      </c>
      <c r="X8" s="19">
        <v>45010393</v>
      </c>
      <c r="Y8" s="19">
        <v>1107674</v>
      </c>
      <c r="Z8" s="20">
        <v>2.46</v>
      </c>
      <c r="AA8" s="21">
        <v>112110267</v>
      </c>
    </row>
    <row r="9" spans="1:27" ht="13.5">
      <c r="A9" s="22" t="s">
        <v>36</v>
      </c>
      <c r="B9" s="16"/>
      <c r="C9" s="17">
        <v>162433203</v>
      </c>
      <c r="D9" s="17"/>
      <c r="E9" s="18">
        <v>186876767</v>
      </c>
      <c r="F9" s="19">
        <v>186876767</v>
      </c>
      <c r="G9" s="19">
        <v>76687000</v>
      </c>
      <c r="H9" s="19">
        <v>2739000</v>
      </c>
      <c r="I9" s="19"/>
      <c r="J9" s="19">
        <v>79426000</v>
      </c>
      <c r="K9" s="19"/>
      <c r="L9" s="19">
        <v>691444</v>
      </c>
      <c r="M9" s="19">
        <v>60580538</v>
      </c>
      <c r="N9" s="19">
        <v>61271982</v>
      </c>
      <c r="O9" s="19"/>
      <c r="P9" s="19"/>
      <c r="Q9" s="19"/>
      <c r="R9" s="19"/>
      <c r="S9" s="19"/>
      <c r="T9" s="19"/>
      <c r="U9" s="19"/>
      <c r="V9" s="19"/>
      <c r="W9" s="19">
        <v>140697982</v>
      </c>
      <c r="X9" s="19">
        <v>132487495</v>
      </c>
      <c r="Y9" s="19">
        <v>8210487</v>
      </c>
      <c r="Z9" s="20">
        <v>6.2</v>
      </c>
      <c r="AA9" s="21">
        <v>186876767</v>
      </c>
    </row>
    <row r="10" spans="1:27" ht="13.5">
      <c r="A10" s="22" t="s">
        <v>37</v>
      </c>
      <c r="B10" s="16"/>
      <c r="C10" s="17">
        <v>52763562</v>
      </c>
      <c r="D10" s="17"/>
      <c r="E10" s="18">
        <v>68203800</v>
      </c>
      <c r="F10" s="19">
        <v>68203800</v>
      </c>
      <c r="G10" s="19">
        <v>21234000</v>
      </c>
      <c r="H10" s="19"/>
      <c r="I10" s="19"/>
      <c r="J10" s="19">
        <v>21234000</v>
      </c>
      <c r="K10" s="19">
        <v>3000000</v>
      </c>
      <c r="L10" s="19">
        <v>1867000</v>
      </c>
      <c r="M10" s="19">
        <v>26169000</v>
      </c>
      <c r="N10" s="19">
        <v>31036000</v>
      </c>
      <c r="O10" s="19"/>
      <c r="P10" s="19"/>
      <c r="Q10" s="19"/>
      <c r="R10" s="19"/>
      <c r="S10" s="19"/>
      <c r="T10" s="19"/>
      <c r="U10" s="19"/>
      <c r="V10" s="19"/>
      <c r="W10" s="19">
        <v>52270000</v>
      </c>
      <c r="X10" s="19">
        <v>34342780</v>
      </c>
      <c r="Y10" s="19">
        <v>17927220</v>
      </c>
      <c r="Z10" s="20">
        <v>52.2</v>
      </c>
      <c r="AA10" s="21">
        <v>68203800</v>
      </c>
    </row>
    <row r="11" spans="1:27" ht="13.5">
      <c r="A11" s="22" t="s">
        <v>38</v>
      </c>
      <c r="B11" s="16"/>
      <c r="C11" s="17">
        <v>50280035</v>
      </c>
      <c r="D11" s="17"/>
      <c r="E11" s="18">
        <v>35071200</v>
      </c>
      <c r="F11" s="19">
        <v>35071200</v>
      </c>
      <c r="G11" s="19">
        <v>2817047</v>
      </c>
      <c r="H11" s="19">
        <v>-1248087</v>
      </c>
      <c r="I11" s="19">
        <v>371173</v>
      </c>
      <c r="J11" s="19">
        <v>1940133</v>
      </c>
      <c r="K11" s="19">
        <v>6694555</v>
      </c>
      <c r="L11" s="19">
        <v>4345924</v>
      </c>
      <c r="M11" s="19">
        <v>7266050</v>
      </c>
      <c r="N11" s="19">
        <v>18306529</v>
      </c>
      <c r="O11" s="19"/>
      <c r="P11" s="19"/>
      <c r="Q11" s="19"/>
      <c r="R11" s="19"/>
      <c r="S11" s="19"/>
      <c r="T11" s="19"/>
      <c r="U11" s="19"/>
      <c r="V11" s="19"/>
      <c r="W11" s="19">
        <v>20246662</v>
      </c>
      <c r="X11" s="19">
        <v>15431328</v>
      </c>
      <c r="Y11" s="19">
        <v>4815334</v>
      </c>
      <c r="Z11" s="20">
        <v>31.2</v>
      </c>
      <c r="AA11" s="21">
        <v>35071200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-1377570256</v>
      </c>
      <c r="D14" s="17"/>
      <c r="E14" s="18">
        <v>-1352939040</v>
      </c>
      <c r="F14" s="19">
        <v>-1352939040</v>
      </c>
      <c r="G14" s="19">
        <v>-82420744</v>
      </c>
      <c r="H14" s="19">
        <v>-159237089</v>
      </c>
      <c r="I14" s="19">
        <v>-128336384</v>
      </c>
      <c r="J14" s="19">
        <v>-369994217</v>
      </c>
      <c r="K14" s="19">
        <v>-79082502</v>
      </c>
      <c r="L14" s="19">
        <v>-98860869</v>
      </c>
      <c r="M14" s="19">
        <v>-120810554</v>
      </c>
      <c r="N14" s="19">
        <v>-298753925</v>
      </c>
      <c r="O14" s="19"/>
      <c r="P14" s="19"/>
      <c r="Q14" s="19"/>
      <c r="R14" s="19"/>
      <c r="S14" s="19"/>
      <c r="T14" s="19"/>
      <c r="U14" s="19"/>
      <c r="V14" s="19"/>
      <c r="W14" s="19">
        <v>-668748142</v>
      </c>
      <c r="X14" s="19">
        <v>-630567433</v>
      </c>
      <c r="Y14" s="19">
        <v>-38180709</v>
      </c>
      <c r="Z14" s="20">
        <v>6.05</v>
      </c>
      <c r="AA14" s="21">
        <v>-1352939040</v>
      </c>
    </row>
    <row r="15" spans="1:27" ht="13.5">
      <c r="A15" s="22" t="s">
        <v>42</v>
      </c>
      <c r="B15" s="16"/>
      <c r="C15" s="17">
        <v>-10694434</v>
      </c>
      <c r="D15" s="17"/>
      <c r="E15" s="18">
        <v>-19132479</v>
      </c>
      <c r="F15" s="19">
        <v>-19132479</v>
      </c>
      <c r="G15" s="19"/>
      <c r="H15" s="19">
        <v>-848</v>
      </c>
      <c r="I15" s="19">
        <v>-694</v>
      </c>
      <c r="J15" s="19">
        <v>-1542</v>
      </c>
      <c r="K15" s="19">
        <v>-1024</v>
      </c>
      <c r="L15" s="19"/>
      <c r="M15" s="19"/>
      <c r="N15" s="19">
        <v>-1024</v>
      </c>
      <c r="O15" s="19"/>
      <c r="P15" s="19"/>
      <c r="Q15" s="19"/>
      <c r="R15" s="19"/>
      <c r="S15" s="19"/>
      <c r="T15" s="19"/>
      <c r="U15" s="19"/>
      <c r="V15" s="19"/>
      <c r="W15" s="19">
        <v>-2566</v>
      </c>
      <c r="X15" s="19">
        <v>-9434601</v>
      </c>
      <c r="Y15" s="19">
        <v>9432035</v>
      </c>
      <c r="Z15" s="20">
        <v>-99.97</v>
      </c>
      <c r="AA15" s="21">
        <v>-19132479</v>
      </c>
    </row>
    <row r="16" spans="1:27" ht="13.5">
      <c r="A16" s="22" t="s">
        <v>43</v>
      </c>
      <c r="B16" s="16"/>
      <c r="C16" s="17">
        <v>-1819386</v>
      </c>
      <c r="D16" s="17"/>
      <c r="E16" s="18">
        <v>-1910000</v>
      </c>
      <c r="F16" s="19">
        <v>-1910000</v>
      </c>
      <c r="G16" s="19">
        <v>-45000</v>
      </c>
      <c r="H16" s="19">
        <v>-30000</v>
      </c>
      <c r="I16" s="19">
        <v>-270000</v>
      </c>
      <c r="J16" s="19">
        <v>-345000</v>
      </c>
      <c r="K16" s="19"/>
      <c r="L16" s="19"/>
      <c r="M16" s="19">
        <v>-900000</v>
      </c>
      <c r="N16" s="19">
        <v>-900000</v>
      </c>
      <c r="O16" s="19"/>
      <c r="P16" s="19"/>
      <c r="Q16" s="19"/>
      <c r="R16" s="19"/>
      <c r="S16" s="19"/>
      <c r="T16" s="19"/>
      <c r="U16" s="19"/>
      <c r="V16" s="19"/>
      <c r="W16" s="19">
        <v>-1245000</v>
      </c>
      <c r="X16" s="19">
        <v>-80000</v>
      </c>
      <c r="Y16" s="19">
        <v>-1165000</v>
      </c>
      <c r="Z16" s="20">
        <v>1456.25</v>
      </c>
      <c r="AA16" s="21">
        <v>-1910000</v>
      </c>
    </row>
    <row r="17" spans="1:27" ht="13.5">
      <c r="A17" s="23" t="s">
        <v>44</v>
      </c>
      <c r="B17" s="24"/>
      <c r="C17" s="25">
        <f aca="true" t="shared" si="0" ref="C17:Y17">SUM(C6:C16)</f>
        <v>83751853</v>
      </c>
      <c r="D17" s="25">
        <f>SUM(D6:D16)</f>
        <v>0</v>
      </c>
      <c r="E17" s="26">
        <f t="shared" si="0"/>
        <v>169161221</v>
      </c>
      <c r="F17" s="27">
        <f t="shared" si="0"/>
        <v>169161221</v>
      </c>
      <c r="G17" s="27">
        <f t="shared" si="0"/>
        <v>140278595</v>
      </c>
      <c r="H17" s="27">
        <f t="shared" si="0"/>
        <v>-43930003</v>
      </c>
      <c r="I17" s="27">
        <f t="shared" si="0"/>
        <v>-23276177</v>
      </c>
      <c r="J17" s="27">
        <f t="shared" si="0"/>
        <v>73072415</v>
      </c>
      <c r="K17" s="27">
        <f t="shared" si="0"/>
        <v>37861948</v>
      </c>
      <c r="L17" s="27">
        <f t="shared" si="0"/>
        <v>6759657</v>
      </c>
      <c r="M17" s="27">
        <f t="shared" si="0"/>
        <v>73492026</v>
      </c>
      <c r="N17" s="27">
        <f t="shared" si="0"/>
        <v>118113631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191186046</v>
      </c>
      <c r="X17" s="27">
        <f t="shared" si="0"/>
        <v>152137907</v>
      </c>
      <c r="Y17" s="27">
        <f t="shared" si="0"/>
        <v>39048139</v>
      </c>
      <c r="Z17" s="28">
        <f>+IF(X17&lt;&gt;0,+(Y17/X17)*100,0)</f>
        <v>25.66627855607347</v>
      </c>
      <c r="AA17" s="29">
        <f>SUM(AA6:AA16)</f>
        <v>169161221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26293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111517</v>
      </c>
      <c r="D24" s="17"/>
      <c r="E24" s="18">
        <v>54000000</v>
      </c>
      <c r="F24" s="19">
        <v>54000000</v>
      </c>
      <c r="G24" s="19"/>
      <c r="H24" s="19"/>
      <c r="I24" s="19"/>
      <c r="J24" s="19"/>
      <c r="K24" s="19">
        <v>253711609</v>
      </c>
      <c r="L24" s="19"/>
      <c r="M24" s="19">
        <v>210000000</v>
      </c>
      <c r="N24" s="19">
        <v>463711609</v>
      </c>
      <c r="O24" s="19"/>
      <c r="P24" s="19"/>
      <c r="Q24" s="19"/>
      <c r="R24" s="19"/>
      <c r="S24" s="19"/>
      <c r="T24" s="19"/>
      <c r="U24" s="19"/>
      <c r="V24" s="19"/>
      <c r="W24" s="19">
        <v>463711609</v>
      </c>
      <c r="X24" s="19">
        <v>-135000000</v>
      </c>
      <c r="Y24" s="19">
        <v>598711609</v>
      </c>
      <c r="Z24" s="20">
        <v>-443.49</v>
      </c>
      <c r="AA24" s="21">
        <v>54000000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-263421575</v>
      </c>
      <c r="D26" s="17"/>
      <c r="E26" s="18">
        <v>-374409544</v>
      </c>
      <c r="F26" s="19">
        <v>-389590075</v>
      </c>
      <c r="G26" s="19">
        <v>-789764</v>
      </c>
      <c r="H26" s="19">
        <v>-12933627</v>
      </c>
      <c r="I26" s="19">
        <v>-16632570</v>
      </c>
      <c r="J26" s="19">
        <v>-30355961</v>
      </c>
      <c r="K26" s="19">
        <v>-20578405</v>
      </c>
      <c r="L26" s="19">
        <v>-22294892</v>
      </c>
      <c r="M26" s="19">
        <v>-38113225</v>
      </c>
      <c r="N26" s="19">
        <v>-80986522</v>
      </c>
      <c r="O26" s="19"/>
      <c r="P26" s="19"/>
      <c r="Q26" s="19"/>
      <c r="R26" s="19"/>
      <c r="S26" s="19"/>
      <c r="T26" s="19"/>
      <c r="U26" s="19"/>
      <c r="V26" s="19"/>
      <c r="W26" s="19">
        <v>-111342483</v>
      </c>
      <c r="X26" s="19">
        <v>-114669032</v>
      </c>
      <c r="Y26" s="19">
        <v>3326549</v>
      </c>
      <c r="Z26" s="20">
        <v>-2.9</v>
      </c>
      <c r="AA26" s="21">
        <v>-389590075</v>
      </c>
    </row>
    <row r="27" spans="1:27" ht="13.5">
      <c r="A27" s="23" t="s">
        <v>51</v>
      </c>
      <c r="B27" s="24"/>
      <c r="C27" s="25">
        <f aca="true" t="shared" si="1" ref="C27:Y27">SUM(C21:C26)</f>
        <v>-263283765</v>
      </c>
      <c r="D27" s="25">
        <f>SUM(D21:D26)</f>
        <v>0</v>
      </c>
      <c r="E27" s="26">
        <f t="shared" si="1"/>
        <v>-320409544</v>
      </c>
      <c r="F27" s="27">
        <f t="shared" si="1"/>
        <v>-335590075</v>
      </c>
      <c r="G27" s="27">
        <f t="shared" si="1"/>
        <v>-789764</v>
      </c>
      <c r="H27" s="27">
        <f t="shared" si="1"/>
        <v>-12933627</v>
      </c>
      <c r="I27" s="27">
        <f t="shared" si="1"/>
        <v>-16632570</v>
      </c>
      <c r="J27" s="27">
        <f t="shared" si="1"/>
        <v>-30355961</v>
      </c>
      <c r="K27" s="27">
        <f t="shared" si="1"/>
        <v>233133204</v>
      </c>
      <c r="L27" s="27">
        <f t="shared" si="1"/>
        <v>-22294892</v>
      </c>
      <c r="M27" s="27">
        <f t="shared" si="1"/>
        <v>171886775</v>
      </c>
      <c r="N27" s="27">
        <f t="shared" si="1"/>
        <v>382725087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352369126</v>
      </c>
      <c r="X27" s="27">
        <f t="shared" si="1"/>
        <v>-249669032</v>
      </c>
      <c r="Y27" s="27">
        <f t="shared" si="1"/>
        <v>602038158</v>
      </c>
      <c r="Z27" s="28">
        <f>+IF(X27&lt;&gt;0,+(Y27/X27)*100,0)</f>
        <v>-241.13449440537744</v>
      </c>
      <c r="AA27" s="29">
        <f>SUM(AA21:AA26)</f>
        <v>-335590075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16827840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166206516</v>
      </c>
      <c r="D32" s="17"/>
      <c r="E32" s="18">
        <v>153224424</v>
      </c>
      <c r="F32" s="19">
        <v>153224424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76612000</v>
      </c>
      <c r="Y32" s="19">
        <v>-76612000</v>
      </c>
      <c r="Z32" s="20">
        <v>-100</v>
      </c>
      <c r="AA32" s="21">
        <v>153224424</v>
      </c>
    </row>
    <row r="33" spans="1:27" ht="13.5">
      <c r="A33" s="22" t="s">
        <v>55</v>
      </c>
      <c r="B33" s="16"/>
      <c r="C33" s="17">
        <v>-2890811</v>
      </c>
      <c r="D33" s="17"/>
      <c r="E33" s="18">
        <v>7521683</v>
      </c>
      <c r="F33" s="19">
        <v>7521683</v>
      </c>
      <c r="G33" s="19">
        <v>445821</v>
      </c>
      <c r="H33" s="36">
        <v>-76547</v>
      </c>
      <c r="I33" s="36">
        <v>-108716</v>
      </c>
      <c r="J33" s="36">
        <v>260558</v>
      </c>
      <c r="K33" s="19">
        <v>-153312</v>
      </c>
      <c r="L33" s="19">
        <v>343698</v>
      </c>
      <c r="M33" s="19">
        <v>427412</v>
      </c>
      <c r="N33" s="19">
        <v>617798</v>
      </c>
      <c r="O33" s="36"/>
      <c r="P33" s="36"/>
      <c r="Q33" s="36"/>
      <c r="R33" s="19"/>
      <c r="S33" s="19"/>
      <c r="T33" s="19"/>
      <c r="U33" s="19"/>
      <c r="V33" s="36"/>
      <c r="W33" s="36">
        <v>878356</v>
      </c>
      <c r="X33" s="36">
        <v>4050298</v>
      </c>
      <c r="Y33" s="19">
        <v>-3171942</v>
      </c>
      <c r="Z33" s="20">
        <v>-78.31</v>
      </c>
      <c r="AA33" s="21">
        <v>7521683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-11442543</v>
      </c>
      <c r="D35" s="17"/>
      <c r="E35" s="18">
        <v>-16427697</v>
      </c>
      <c r="F35" s="19">
        <v>-16427697</v>
      </c>
      <c r="G35" s="19"/>
      <c r="H35" s="19"/>
      <c r="I35" s="19"/>
      <c r="J35" s="19"/>
      <c r="K35" s="19"/>
      <c r="L35" s="19"/>
      <c r="M35" s="19">
        <v>-16912303</v>
      </c>
      <c r="N35" s="19">
        <v>-16912303</v>
      </c>
      <c r="O35" s="19"/>
      <c r="P35" s="19"/>
      <c r="Q35" s="19"/>
      <c r="R35" s="19"/>
      <c r="S35" s="19"/>
      <c r="T35" s="19"/>
      <c r="U35" s="19"/>
      <c r="V35" s="19"/>
      <c r="W35" s="19">
        <v>-16912303</v>
      </c>
      <c r="X35" s="19">
        <v>-6571079</v>
      </c>
      <c r="Y35" s="19">
        <v>-10341224</v>
      </c>
      <c r="Z35" s="20">
        <v>157.37</v>
      </c>
      <c r="AA35" s="21">
        <v>-16427697</v>
      </c>
    </row>
    <row r="36" spans="1:27" ht="13.5">
      <c r="A36" s="23" t="s">
        <v>57</v>
      </c>
      <c r="B36" s="24"/>
      <c r="C36" s="25">
        <f aca="true" t="shared" si="2" ref="C36:Y36">SUM(C31:C35)</f>
        <v>168701002</v>
      </c>
      <c r="D36" s="25">
        <f>SUM(D31:D35)</f>
        <v>0</v>
      </c>
      <c r="E36" s="26">
        <f t="shared" si="2"/>
        <v>144318410</v>
      </c>
      <c r="F36" s="27">
        <f t="shared" si="2"/>
        <v>144318410</v>
      </c>
      <c r="G36" s="27">
        <f t="shared" si="2"/>
        <v>445821</v>
      </c>
      <c r="H36" s="27">
        <f t="shared" si="2"/>
        <v>-76547</v>
      </c>
      <c r="I36" s="27">
        <f t="shared" si="2"/>
        <v>-108716</v>
      </c>
      <c r="J36" s="27">
        <f t="shared" si="2"/>
        <v>260558</v>
      </c>
      <c r="K36" s="27">
        <f t="shared" si="2"/>
        <v>-153312</v>
      </c>
      <c r="L36" s="27">
        <f t="shared" si="2"/>
        <v>343698</v>
      </c>
      <c r="M36" s="27">
        <f t="shared" si="2"/>
        <v>-16484891</v>
      </c>
      <c r="N36" s="27">
        <f t="shared" si="2"/>
        <v>-16294505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-16033947</v>
      </c>
      <c r="X36" s="27">
        <f t="shared" si="2"/>
        <v>74091219</v>
      </c>
      <c r="Y36" s="27">
        <f t="shared" si="2"/>
        <v>-90125166</v>
      </c>
      <c r="Z36" s="28">
        <f>+IF(X36&lt;&gt;0,+(Y36/X36)*100,0)</f>
        <v>-121.64081954165175</v>
      </c>
      <c r="AA36" s="29">
        <f>SUM(AA31:AA35)</f>
        <v>144318410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-10830910</v>
      </c>
      <c r="D38" s="31">
        <f>+D17+D27+D36</f>
        <v>0</v>
      </c>
      <c r="E38" s="32">
        <f t="shared" si="3"/>
        <v>-6929913</v>
      </c>
      <c r="F38" s="33">
        <f t="shared" si="3"/>
        <v>-22110444</v>
      </c>
      <c r="G38" s="33">
        <f t="shared" si="3"/>
        <v>139934652</v>
      </c>
      <c r="H38" s="33">
        <f t="shared" si="3"/>
        <v>-56940177</v>
      </c>
      <c r="I38" s="33">
        <f t="shared" si="3"/>
        <v>-40017463</v>
      </c>
      <c r="J38" s="33">
        <f t="shared" si="3"/>
        <v>42977012</v>
      </c>
      <c r="K38" s="33">
        <f t="shared" si="3"/>
        <v>270841840</v>
      </c>
      <c r="L38" s="33">
        <f t="shared" si="3"/>
        <v>-15191537</v>
      </c>
      <c r="M38" s="33">
        <f t="shared" si="3"/>
        <v>228893910</v>
      </c>
      <c r="N38" s="33">
        <f t="shared" si="3"/>
        <v>484544213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527521225</v>
      </c>
      <c r="X38" s="33">
        <f t="shared" si="3"/>
        <v>-23439906</v>
      </c>
      <c r="Y38" s="33">
        <f t="shared" si="3"/>
        <v>550961131</v>
      </c>
      <c r="Z38" s="34">
        <f>+IF(X38&lt;&gt;0,+(Y38/X38)*100,0)</f>
        <v>-2350.5261966494236</v>
      </c>
      <c r="AA38" s="35">
        <f>+AA17+AA27+AA36</f>
        <v>-22110444</v>
      </c>
    </row>
    <row r="39" spans="1:27" ht="13.5">
      <c r="A39" s="22" t="s">
        <v>59</v>
      </c>
      <c r="B39" s="16"/>
      <c r="C39" s="31">
        <v>83901579</v>
      </c>
      <c r="D39" s="31"/>
      <c r="E39" s="32">
        <v>83901579</v>
      </c>
      <c r="F39" s="33">
        <v>83901579</v>
      </c>
      <c r="G39" s="33">
        <v>65991863</v>
      </c>
      <c r="H39" s="33">
        <v>205926515</v>
      </c>
      <c r="I39" s="33">
        <v>148986338</v>
      </c>
      <c r="J39" s="33">
        <v>65991863</v>
      </c>
      <c r="K39" s="33">
        <v>108968875</v>
      </c>
      <c r="L39" s="33">
        <v>379810715</v>
      </c>
      <c r="M39" s="33">
        <v>364619178</v>
      </c>
      <c r="N39" s="33">
        <v>108968875</v>
      </c>
      <c r="O39" s="33"/>
      <c r="P39" s="33"/>
      <c r="Q39" s="33"/>
      <c r="R39" s="33"/>
      <c r="S39" s="33"/>
      <c r="T39" s="33"/>
      <c r="U39" s="33"/>
      <c r="V39" s="33"/>
      <c r="W39" s="33">
        <v>65991863</v>
      </c>
      <c r="X39" s="33">
        <v>83901579</v>
      </c>
      <c r="Y39" s="33">
        <v>-17909716</v>
      </c>
      <c r="Z39" s="34">
        <v>-21.35</v>
      </c>
      <c r="AA39" s="35">
        <v>83901579</v>
      </c>
    </row>
    <row r="40" spans="1:27" ht="13.5">
      <c r="A40" s="41" t="s">
        <v>60</v>
      </c>
      <c r="B40" s="42"/>
      <c r="C40" s="43">
        <v>73070669</v>
      </c>
      <c r="D40" s="43"/>
      <c r="E40" s="44">
        <v>76971666</v>
      </c>
      <c r="F40" s="45">
        <v>61791135</v>
      </c>
      <c r="G40" s="45">
        <v>205926515</v>
      </c>
      <c r="H40" s="45">
        <v>148986338</v>
      </c>
      <c r="I40" s="45">
        <v>108968875</v>
      </c>
      <c r="J40" s="45">
        <v>108968875</v>
      </c>
      <c r="K40" s="45">
        <v>379810715</v>
      </c>
      <c r="L40" s="45">
        <v>364619178</v>
      </c>
      <c r="M40" s="45">
        <v>593513088</v>
      </c>
      <c r="N40" s="45">
        <v>593513088</v>
      </c>
      <c r="O40" s="45"/>
      <c r="P40" s="45"/>
      <c r="Q40" s="45"/>
      <c r="R40" s="45"/>
      <c r="S40" s="45"/>
      <c r="T40" s="45"/>
      <c r="U40" s="45"/>
      <c r="V40" s="45"/>
      <c r="W40" s="45">
        <v>593513088</v>
      </c>
      <c r="X40" s="45">
        <v>60461673</v>
      </c>
      <c r="Y40" s="45">
        <v>533051415</v>
      </c>
      <c r="Z40" s="46">
        <v>881.64</v>
      </c>
      <c r="AA40" s="47">
        <v>61791135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46620918</v>
      </c>
      <c r="F6" s="19">
        <v>46620918</v>
      </c>
      <c r="G6" s="19">
        <v>13590367</v>
      </c>
      <c r="H6" s="19">
        <v>2366460</v>
      </c>
      <c r="I6" s="19">
        <v>1232657</v>
      </c>
      <c r="J6" s="19">
        <v>17189484</v>
      </c>
      <c r="K6" s="19">
        <v>1460723</v>
      </c>
      <c r="L6" s="19">
        <v>1285409</v>
      </c>
      <c r="M6" s="19">
        <v>1292093</v>
      </c>
      <c r="N6" s="19">
        <v>4038225</v>
      </c>
      <c r="O6" s="19"/>
      <c r="P6" s="19"/>
      <c r="Q6" s="19"/>
      <c r="R6" s="19"/>
      <c r="S6" s="19"/>
      <c r="T6" s="19"/>
      <c r="U6" s="19"/>
      <c r="V6" s="19"/>
      <c r="W6" s="19">
        <v>21227709</v>
      </c>
      <c r="X6" s="19">
        <v>23310441</v>
      </c>
      <c r="Y6" s="19">
        <v>-2082732</v>
      </c>
      <c r="Z6" s="20">
        <v>-8.93</v>
      </c>
      <c r="AA6" s="21">
        <v>46620918</v>
      </c>
    </row>
    <row r="7" spans="1:27" ht="13.5">
      <c r="A7" s="22" t="s">
        <v>34</v>
      </c>
      <c r="B7" s="16"/>
      <c r="C7" s="17">
        <v>95138364</v>
      </c>
      <c r="D7" s="17"/>
      <c r="E7" s="18">
        <v>85402932</v>
      </c>
      <c r="F7" s="19">
        <v>85402932</v>
      </c>
      <c r="G7" s="19">
        <v>11022749</v>
      </c>
      <c r="H7" s="19">
        <v>9307311</v>
      </c>
      <c r="I7" s="19">
        <v>7022195</v>
      </c>
      <c r="J7" s="19">
        <v>27352255</v>
      </c>
      <c r="K7" s="19">
        <v>11736344</v>
      </c>
      <c r="L7" s="19">
        <v>5022953</v>
      </c>
      <c r="M7" s="19">
        <v>9581158</v>
      </c>
      <c r="N7" s="19">
        <v>26340455</v>
      </c>
      <c r="O7" s="19"/>
      <c r="P7" s="19"/>
      <c r="Q7" s="19"/>
      <c r="R7" s="19"/>
      <c r="S7" s="19"/>
      <c r="T7" s="19"/>
      <c r="U7" s="19"/>
      <c r="V7" s="19"/>
      <c r="W7" s="19">
        <v>53692710</v>
      </c>
      <c r="X7" s="19">
        <v>39800472</v>
      </c>
      <c r="Y7" s="19">
        <v>13892238</v>
      </c>
      <c r="Z7" s="20">
        <v>34.9</v>
      </c>
      <c r="AA7" s="21">
        <v>85402932</v>
      </c>
    </row>
    <row r="8" spans="1:27" ht="13.5">
      <c r="A8" s="22" t="s">
        <v>35</v>
      </c>
      <c r="B8" s="16"/>
      <c r="C8" s="17">
        <v>17791380</v>
      </c>
      <c r="D8" s="17"/>
      <c r="E8" s="18">
        <v>21464670</v>
      </c>
      <c r="F8" s="19">
        <v>21464670</v>
      </c>
      <c r="G8" s="19">
        <v>3348371</v>
      </c>
      <c r="H8" s="19">
        <v>96604</v>
      </c>
      <c r="I8" s="19">
        <v>75790</v>
      </c>
      <c r="J8" s="19">
        <v>3520765</v>
      </c>
      <c r="K8" s="19">
        <v>1429951</v>
      </c>
      <c r="L8" s="19">
        <v>1955951</v>
      </c>
      <c r="M8" s="19">
        <v>63363</v>
      </c>
      <c r="N8" s="19">
        <v>3449265</v>
      </c>
      <c r="O8" s="19"/>
      <c r="P8" s="19"/>
      <c r="Q8" s="19"/>
      <c r="R8" s="19"/>
      <c r="S8" s="19"/>
      <c r="T8" s="19"/>
      <c r="U8" s="19"/>
      <c r="V8" s="19"/>
      <c r="W8" s="19">
        <v>6970030</v>
      </c>
      <c r="X8" s="19">
        <v>10732317</v>
      </c>
      <c r="Y8" s="19">
        <v>-3762287</v>
      </c>
      <c r="Z8" s="20">
        <v>-35.06</v>
      </c>
      <c r="AA8" s="21">
        <v>21464670</v>
      </c>
    </row>
    <row r="9" spans="1:27" ht="13.5">
      <c r="A9" s="22" t="s">
        <v>36</v>
      </c>
      <c r="B9" s="16"/>
      <c r="C9" s="17">
        <v>88553704</v>
      </c>
      <c r="D9" s="17"/>
      <c r="E9" s="18">
        <v>62317296</v>
      </c>
      <c r="F9" s="19">
        <v>62317296</v>
      </c>
      <c r="G9" s="19">
        <v>24372999</v>
      </c>
      <c r="H9" s="19">
        <v>1970000</v>
      </c>
      <c r="I9" s="19"/>
      <c r="J9" s="19">
        <v>26342999</v>
      </c>
      <c r="K9" s="19"/>
      <c r="L9" s="19">
        <v>23566666</v>
      </c>
      <c r="M9" s="19">
        <v>19497999</v>
      </c>
      <c r="N9" s="19">
        <v>43064665</v>
      </c>
      <c r="O9" s="19"/>
      <c r="P9" s="19"/>
      <c r="Q9" s="19"/>
      <c r="R9" s="19"/>
      <c r="S9" s="19"/>
      <c r="T9" s="19"/>
      <c r="U9" s="19"/>
      <c r="V9" s="19"/>
      <c r="W9" s="19">
        <v>69407664</v>
      </c>
      <c r="X9" s="19">
        <v>31158648</v>
      </c>
      <c r="Y9" s="19">
        <v>38249016</v>
      </c>
      <c r="Z9" s="20">
        <v>122.76</v>
      </c>
      <c r="AA9" s="21">
        <v>62317296</v>
      </c>
    </row>
    <row r="10" spans="1:27" ht="13.5">
      <c r="A10" s="22" t="s">
        <v>37</v>
      </c>
      <c r="B10" s="16"/>
      <c r="C10" s="17">
        <v>25484000</v>
      </c>
      <c r="D10" s="17"/>
      <c r="E10" s="18">
        <v>46062700</v>
      </c>
      <c r="F10" s="19">
        <v>46062700</v>
      </c>
      <c r="G10" s="19">
        <v>14399000</v>
      </c>
      <c r="H10" s="19"/>
      <c r="I10" s="19"/>
      <c r="J10" s="19">
        <v>14399000</v>
      </c>
      <c r="K10" s="19">
        <v>11000000</v>
      </c>
      <c r="L10" s="19"/>
      <c r="M10" s="19">
        <v>16381000</v>
      </c>
      <c r="N10" s="19">
        <v>27381000</v>
      </c>
      <c r="O10" s="19"/>
      <c r="P10" s="19"/>
      <c r="Q10" s="19"/>
      <c r="R10" s="19"/>
      <c r="S10" s="19"/>
      <c r="T10" s="19"/>
      <c r="U10" s="19"/>
      <c r="V10" s="19"/>
      <c r="W10" s="19">
        <v>41780000</v>
      </c>
      <c r="X10" s="19">
        <v>36850160</v>
      </c>
      <c r="Y10" s="19">
        <v>4929840</v>
      </c>
      <c r="Z10" s="20">
        <v>13.38</v>
      </c>
      <c r="AA10" s="21">
        <v>46062700</v>
      </c>
    </row>
    <row r="11" spans="1:27" ht="13.5">
      <c r="A11" s="22" t="s">
        <v>38</v>
      </c>
      <c r="B11" s="16"/>
      <c r="C11" s="17">
        <v>655254</v>
      </c>
      <c r="D11" s="17"/>
      <c r="E11" s="18">
        <v>4399404</v>
      </c>
      <c r="F11" s="19">
        <v>4399404</v>
      </c>
      <c r="G11" s="19">
        <v>50688</v>
      </c>
      <c r="H11" s="19">
        <v>215300</v>
      </c>
      <c r="I11" s="19">
        <v>290301</v>
      </c>
      <c r="J11" s="19">
        <v>556289</v>
      </c>
      <c r="K11" s="19">
        <v>270732</v>
      </c>
      <c r="L11" s="19">
        <v>315507</v>
      </c>
      <c r="M11" s="19">
        <v>305521</v>
      </c>
      <c r="N11" s="19">
        <v>891760</v>
      </c>
      <c r="O11" s="19"/>
      <c r="P11" s="19"/>
      <c r="Q11" s="19"/>
      <c r="R11" s="19"/>
      <c r="S11" s="19"/>
      <c r="T11" s="19"/>
      <c r="U11" s="19"/>
      <c r="V11" s="19"/>
      <c r="W11" s="19">
        <v>1448049</v>
      </c>
      <c r="X11" s="19">
        <v>2199702</v>
      </c>
      <c r="Y11" s="19">
        <v>-751653</v>
      </c>
      <c r="Z11" s="20">
        <v>-34.17</v>
      </c>
      <c r="AA11" s="21">
        <v>4399404</v>
      </c>
    </row>
    <row r="12" spans="1:27" ht="13.5">
      <c r="A12" s="22" t="s">
        <v>39</v>
      </c>
      <c r="B12" s="16"/>
      <c r="C12" s="17"/>
      <c r="D12" s="17"/>
      <c r="E12" s="18">
        <v>66</v>
      </c>
      <c r="F12" s="19">
        <v>66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15</v>
      </c>
      <c r="Y12" s="19">
        <v>-15</v>
      </c>
      <c r="Z12" s="20">
        <v>-100</v>
      </c>
      <c r="AA12" s="21">
        <v>66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-140237341</v>
      </c>
      <c r="D14" s="17"/>
      <c r="E14" s="18">
        <v>-217080684</v>
      </c>
      <c r="F14" s="19">
        <v>-217080684</v>
      </c>
      <c r="G14" s="19">
        <v>-23653200</v>
      </c>
      <c r="H14" s="19">
        <v>-10222838</v>
      </c>
      <c r="I14" s="19">
        <v>-14529039</v>
      </c>
      <c r="J14" s="19">
        <v>-48405077</v>
      </c>
      <c r="K14" s="19">
        <v>-19868546</v>
      </c>
      <c r="L14" s="19">
        <v>-19370945</v>
      </c>
      <c r="M14" s="19">
        <v>-19065713</v>
      </c>
      <c r="N14" s="19">
        <v>-58305204</v>
      </c>
      <c r="O14" s="19"/>
      <c r="P14" s="19"/>
      <c r="Q14" s="19"/>
      <c r="R14" s="19"/>
      <c r="S14" s="19"/>
      <c r="T14" s="19"/>
      <c r="U14" s="19"/>
      <c r="V14" s="19"/>
      <c r="W14" s="19">
        <v>-106710281</v>
      </c>
      <c r="X14" s="19">
        <v>-108540306</v>
      </c>
      <c r="Y14" s="19">
        <v>1830025</v>
      </c>
      <c r="Z14" s="20">
        <v>-1.69</v>
      </c>
      <c r="AA14" s="21">
        <v>-217080684</v>
      </c>
    </row>
    <row r="15" spans="1:27" ht="13.5">
      <c r="A15" s="22" t="s">
        <v>42</v>
      </c>
      <c r="B15" s="16"/>
      <c r="C15" s="17">
        <v>-5427035</v>
      </c>
      <c r="D15" s="17"/>
      <c r="E15" s="18">
        <v>-3936804</v>
      </c>
      <c r="F15" s="19">
        <v>-3936804</v>
      </c>
      <c r="G15" s="19">
        <v>-373600</v>
      </c>
      <c r="H15" s="19">
        <v>-1181</v>
      </c>
      <c r="I15" s="19">
        <v>-369285</v>
      </c>
      <c r="J15" s="19">
        <v>-744066</v>
      </c>
      <c r="K15" s="19">
        <v>-426033</v>
      </c>
      <c r="L15" s="19">
        <v>-1013982</v>
      </c>
      <c r="M15" s="19">
        <v>-359946</v>
      </c>
      <c r="N15" s="19">
        <v>-1799961</v>
      </c>
      <c r="O15" s="19"/>
      <c r="P15" s="19"/>
      <c r="Q15" s="19"/>
      <c r="R15" s="19"/>
      <c r="S15" s="19"/>
      <c r="T15" s="19"/>
      <c r="U15" s="19"/>
      <c r="V15" s="19"/>
      <c r="W15" s="19">
        <v>-2544027</v>
      </c>
      <c r="X15" s="19">
        <v>-1968402</v>
      </c>
      <c r="Y15" s="19">
        <v>-575625</v>
      </c>
      <c r="Z15" s="20">
        <v>29.24</v>
      </c>
      <c r="AA15" s="21">
        <v>-3936804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81958326</v>
      </c>
      <c r="D17" s="25">
        <f>SUM(D6:D16)</f>
        <v>0</v>
      </c>
      <c r="E17" s="26">
        <f t="shared" si="0"/>
        <v>45250498</v>
      </c>
      <c r="F17" s="27">
        <f t="shared" si="0"/>
        <v>45250498</v>
      </c>
      <c r="G17" s="27">
        <f t="shared" si="0"/>
        <v>42757374</v>
      </c>
      <c r="H17" s="27">
        <f t="shared" si="0"/>
        <v>3731656</v>
      </c>
      <c r="I17" s="27">
        <f t="shared" si="0"/>
        <v>-6277381</v>
      </c>
      <c r="J17" s="27">
        <f t="shared" si="0"/>
        <v>40211649</v>
      </c>
      <c r="K17" s="27">
        <f t="shared" si="0"/>
        <v>5603171</v>
      </c>
      <c r="L17" s="27">
        <f t="shared" si="0"/>
        <v>11761559</v>
      </c>
      <c r="M17" s="27">
        <f t="shared" si="0"/>
        <v>27695475</v>
      </c>
      <c r="N17" s="27">
        <f t="shared" si="0"/>
        <v>45060205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85271854</v>
      </c>
      <c r="X17" s="27">
        <f t="shared" si="0"/>
        <v>33543047</v>
      </c>
      <c r="Y17" s="27">
        <f t="shared" si="0"/>
        <v>51728807</v>
      </c>
      <c r="Z17" s="28">
        <f>+IF(X17&lt;&gt;0,+(Y17/X17)*100,0)</f>
        <v>154.21618375933468</v>
      </c>
      <c r="AA17" s="29">
        <f>SUM(AA6:AA16)</f>
        <v>45250498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-58527096</v>
      </c>
      <c r="F26" s="19">
        <v>-58527096</v>
      </c>
      <c r="G26" s="19">
        <v>-170157</v>
      </c>
      <c r="H26" s="19">
        <v>-858651</v>
      </c>
      <c r="I26" s="19">
        <v>-909810</v>
      </c>
      <c r="J26" s="19">
        <v>-1938618</v>
      </c>
      <c r="K26" s="19">
        <v>-2820843</v>
      </c>
      <c r="L26" s="19">
        <v>-2860359</v>
      </c>
      <c r="M26" s="19">
        <v>-5394492</v>
      </c>
      <c r="N26" s="19">
        <v>-11075694</v>
      </c>
      <c r="O26" s="19"/>
      <c r="P26" s="19"/>
      <c r="Q26" s="19"/>
      <c r="R26" s="19"/>
      <c r="S26" s="19"/>
      <c r="T26" s="19"/>
      <c r="U26" s="19"/>
      <c r="V26" s="19"/>
      <c r="W26" s="19">
        <v>-13014312</v>
      </c>
      <c r="X26" s="19">
        <v>-29263548</v>
      </c>
      <c r="Y26" s="19">
        <v>16249236</v>
      </c>
      <c r="Z26" s="20">
        <v>-55.53</v>
      </c>
      <c r="AA26" s="21">
        <v>-58527096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-58527096</v>
      </c>
      <c r="F27" s="27">
        <f t="shared" si="1"/>
        <v>-58527096</v>
      </c>
      <c r="G27" s="27">
        <f t="shared" si="1"/>
        <v>-170157</v>
      </c>
      <c r="H27" s="27">
        <f t="shared" si="1"/>
        <v>-858651</v>
      </c>
      <c r="I27" s="27">
        <f t="shared" si="1"/>
        <v>-909810</v>
      </c>
      <c r="J27" s="27">
        <f t="shared" si="1"/>
        <v>-1938618</v>
      </c>
      <c r="K27" s="27">
        <f t="shared" si="1"/>
        <v>-2820843</v>
      </c>
      <c r="L27" s="27">
        <f t="shared" si="1"/>
        <v>-2860359</v>
      </c>
      <c r="M27" s="27">
        <f t="shared" si="1"/>
        <v>-5394492</v>
      </c>
      <c r="N27" s="27">
        <f t="shared" si="1"/>
        <v>-11075694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-13014312</v>
      </c>
      <c r="X27" s="27">
        <f t="shared" si="1"/>
        <v>-29263548</v>
      </c>
      <c r="Y27" s="27">
        <f t="shared" si="1"/>
        <v>16249236</v>
      </c>
      <c r="Z27" s="28">
        <f>+IF(X27&lt;&gt;0,+(Y27/X27)*100,0)</f>
        <v>-55.527224518366666</v>
      </c>
      <c r="AA27" s="29">
        <f>SUM(AA21:AA26)</f>
        <v>-58527096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81958326</v>
      </c>
      <c r="D38" s="31">
        <f>+D17+D27+D36</f>
        <v>0</v>
      </c>
      <c r="E38" s="32">
        <f t="shared" si="3"/>
        <v>-13276598</v>
      </c>
      <c r="F38" s="33">
        <f t="shared" si="3"/>
        <v>-13276598</v>
      </c>
      <c r="G38" s="33">
        <f t="shared" si="3"/>
        <v>42587217</v>
      </c>
      <c r="H38" s="33">
        <f t="shared" si="3"/>
        <v>2873005</v>
      </c>
      <c r="I38" s="33">
        <f t="shared" si="3"/>
        <v>-7187191</v>
      </c>
      <c r="J38" s="33">
        <f t="shared" si="3"/>
        <v>38273031</v>
      </c>
      <c r="K38" s="33">
        <f t="shared" si="3"/>
        <v>2782328</v>
      </c>
      <c r="L38" s="33">
        <f t="shared" si="3"/>
        <v>8901200</v>
      </c>
      <c r="M38" s="33">
        <f t="shared" si="3"/>
        <v>22300983</v>
      </c>
      <c r="N38" s="33">
        <f t="shared" si="3"/>
        <v>33984511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72257542</v>
      </c>
      <c r="X38" s="33">
        <f t="shared" si="3"/>
        <v>4279499</v>
      </c>
      <c r="Y38" s="33">
        <f t="shared" si="3"/>
        <v>67978043</v>
      </c>
      <c r="Z38" s="34">
        <f>+IF(X38&lt;&gt;0,+(Y38/X38)*100,0)</f>
        <v>1588.4579713653397</v>
      </c>
      <c r="AA38" s="35">
        <f>+AA17+AA27+AA36</f>
        <v>-13276598</v>
      </c>
    </row>
    <row r="39" spans="1:27" ht="13.5">
      <c r="A39" s="22" t="s">
        <v>59</v>
      </c>
      <c r="B39" s="16"/>
      <c r="C39" s="31">
        <v>8070190</v>
      </c>
      <c r="D39" s="31"/>
      <c r="E39" s="32">
        <v>16800000</v>
      </c>
      <c r="F39" s="33">
        <v>16800000</v>
      </c>
      <c r="G39" s="33">
        <v>16800000</v>
      </c>
      <c r="H39" s="33">
        <v>59387217</v>
      </c>
      <c r="I39" s="33">
        <v>62260222</v>
      </c>
      <c r="J39" s="33">
        <v>16800000</v>
      </c>
      <c r="K39" s="33">
        <v>55073031</v>
      </c>
      <c r="L39" s="33">
        <v>57855359</v>
      </c>
      <c r="M39" s="33">
        <v>66756559</v>
      </c>
      <c r="N39" s="33">
        <v>55073031</v>
      </c>
      <c r="O39" s="33"/>
      <c r="P39" s="33"/>
      <c r="Q39" s="33"/>
      <c r="R39" s="33"/>
      <c r="S39" s="33"/>
      <c r="T39" s="33"/>
      <c r="U39" s="33"/>
      <c r="V39" s="33"/>
      <c r="W39" s="33">
        <v>16800000</v>
      </c>
      <c r="X39" s="33">
        <v>16800000</v>
      </c>
      <c r="Y39" s="33"/>
      <c r="Z39" s="34"/>
      <c r="AA39" s="35">
        <v>16800000</v>
      </c>
    </row>
    <row r="40" spans="1:27" ht="13.5">
      <c r="A40" s="41" t="s">
        <v>60</v>
      </c>
      <c r="B40" s="42"/>
      <c r="C40" s="43">
        <v>90028516</v>
      </c>
      <c r="D40" s="43"/>
      <c r="E40" s="44">
        <v>3523402</v>
      </c>
      <c r="F40" s="45">
        <v>3523402</v>
      </c>
      <c r="G40" s="45">
        <v>59387217</v>
      </c>
      <c r="H40" s="45">
        <v>62260222</v>
      </c>
      <c r="I40" s="45">
        <v>55073031</v>
      </c>
      <c r="J40" s="45">
        <v>55073031</v>
      </c>
      <c r="K40" s="45">
        <v>57855359</v>
      </c>
      <c r="L40" s="45">
        <v>66756559</v>
      </c>
      <c r="M40" s="45">
        <v>89057542</v>
      </c>
      <c r="N40" s="45">
        <v>89057542</v>
      </c>
      <c r="O40" s="45"/>
      <c r="P40" s="45"/>
      <c r="Q40" s="45"/>
      <c r="R40" s="45"/>
      <c r="S40" s="45"/>
      <c r="T40" s="45"/>
      <c r="U40" s="45"/>
      <c r="V40" s="45"/>
      <c r="W40" s="45">
        <v>89057542</v>
      </c>
      <c r="X40" s="45">
        <v>21079499</v>
      </c>
      <c r="Y40" s="45">
        <v>67978043</v>
      </c>
      <c r="Z40" s="46">
        <v>322.48</v>
      </c>
      <c r="AA40" s="47">
        <v>3523402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2238742</v>
      </c>
      <c r="D6" s="17"/>
      <c r="E6" s="18">
        <v>3523164</v>
      </c>
      <c r="F6" s="19">
        <v>3523164</v>
      </c>
      <c r="G6" s="19">
        <v>80397</v>
      </c>
      <c r="H6" s="19">
        <v>33029</v>
      </c>
      <c r="I6" s="19">
        <v>90504</v>
      </c>
      <c r="J6" s="19">
        <v>203930</v>
      </c>
      <c r="K6" s="19">
        <v>22776</v>
      </c>
      <c r="L6" s="19">
        <v>15709</v>
      </c>
      <c r="M6" s="19">
        <v>20086</v>
      </c>
      <c r="N6" s="19">
        <v>58571</v>
      </c>
      <c r="O6" s="19"/>
      <c r="P6" s="19"/>
      <c r="Q6" s="19"/>
      <c r="R6" s="19"/>
      <c r="S6" s="19"/>
      <c r="T6" s="19"/>
      <c r="U6" s="19"/>
      <c r="V6" s="19"/>
      <c r="W6" s="19">
        <v>262501</v>
      </c>
      <c r="X6" s="19">
        <v>1761582</v>
      </c>
      <c r="Y6" s="19">
        <v>-1499081</v>
      </c>
      <c r="Z6" s="20">
        <v>-85.1</v>
      </c>
      <c r="AA6" s="21">
        <v>3523164</v>
      </c>
    </row>
    <row r="7" spans="1:27" ht="13.5">
      <c r="A7" s="22" t="s">
        <v>34</v>
      </c>
      <c r="B7" s="16"/>
      <c r="C7" s="17">
        <v>1758306</v>
      </c>
      <c r="D7" s="17"/>
      <c r="E7" s="18">
        <v>48791148</v>
      </c>
      <c r="F7" s="19">
        <v>48791148</v>
      </c>
      <c r="G7" s="19">
        <v>119468</v>
      </c>
      <c r="H7" s="19">
        <v>96424</v>
      </c>
      <c r="I7" s="19">
        <v>57578</v>
      </c>
      <c r="J7" s="19">
        <v>273470</v>
      </c>
      <c r="K7" s="19">
        <v>119817</v>
      </c>
      <c r="L7" s="19">
        <v>105113</v>
      </c>
      <c r="M7" s="19">
        <v>147860</v>
      </c>
      <c r="N7" s="19">
        <v>372790</v>
      </c>
      <c r="O7" s="19"/>
      <c r="P7" s="19"/>
      <c r="Q7" s="19"/>
      <c r="R7" s="19"/>
      <c r="S7" s="19"/>
      <c r="T7" s="19"/>
      <c r="U7" s="19"/>
      <c r="V7" s="19"/>
      <c r="W7" s="19">
        <v>646260</v>
      </c>
      <c r="X7" s="19">
        <v>24395574</v>
      </c>
      <c r="Y7" s="19">
        <v>-23749314</v>
      </c>
      <c r="Z7" s="20">
        <v>-97.35</v>
      </c>
      <c r="AA7" s="21">
        <v>48791148</v>
      </c>
    </row>
    <row r="8" spans="1:27" ht="13.5">
      <c r="A8" s="22" t="s">
        <v>35</v>
      </c>
      <c r="B8" s="16"/>
      <c r="C8" s="17">
        <v>14322521</v>
      </c>
      <c r="D8" s="17"/>
      <c r="E8" s="18">
        <v>6795528</v>
      </c>
      <c r="F8" s="19">
        <v>6795528</v>
      </c>
      <c r="G8" s="19">
        <v>12863384</v>
      </c>
      <c r="H8" s="19">
        <v>288629</v>
      </c>
      <c r="I8" s="19">
        <v>9309254</v>
      </c>
      <c r="J8" s="19">
        <v>22461267</v>
      </c>
      <c r="K8" s="19">
        <v>6128006</v>
      </c>
      <c r="L8" s="19">
        <v>12044210</v>
      </c>
      <c r="M8" s="19">
        <v>514405</v>
      </c>
      <c r="N8" s="19">
        <v>18686621</v>
      </c>
      <c r="O8" s="19"/>
      <c r="P8" s="19"/>
      <c r="Q8" s="19"/>
      <c r="R8" s="19"/>
      <c r="S8" s="19"/>
      <c r="T8" s="19"/>
      <c r="U8" s="19"/>
      <c r="V8" s="19"/>
      <c r="W8" s="19">
        <v>41147888</v>
      </c>
      <c r="X8" s="19">
        <v>3397764</v>
      </c>
      <c r="Y8" s="19">
        <v>37750124</v>
      </c>
      <c r="Z8" s="20">
        <v>1111.03</v>
      </c>
      <c r="AA8" s="21">
        <v>6795528</v>
      </c>
    </row>
    <row r="9" spans="1:27" ht="13.5">
      <c r="A9" s="22" t="s">
        <v>36</v>
      </c>
      <c r="B9" s="16"/>
      <c r="C9" s="17">
        <v>342737000</v>
      </c>
      <c r="D9" s="17"/>
      <c r="E9" s="18">
        <v>367907000</v>
      </c>
      <c r="F9" s="19">
        <v>367907000</v>
      </c>
      <c r="G9" s="19">
        <v>151730000</v>
      </c>
      <c r="H9" s="19"/>
      <c r="I9" s="19">
        <v>2267000</v>
      </c>
      <c r="J9" s="19">
        <v>153997000</v>
      </c>
      <c r="K9" s="19"/>
      <c r="L9" s="19">
        <v>892000</v>
      </c>
      <c r="M9" s="19">
        <v>121384000</v>
      </c>
      <c r="N9" s="19">
        <v>122276000</v>
      </c>
      <c r="O9" s="19"/>
      <c r="P9" s="19"/>
      <c r="Q9" s="19"/>
      <c r="R9" s="19"/>
      <c r="S9" s="19"/>
      <c r="T9" s="19"/>
      <c r="U9" s="19"/>
      <c r="V9" s="19"/>
      <c r="W9" s="19">
        <v>276273000</v>
      </c>
      <c r="X9" s="19">
        <v>275930250</v>
      </c>
      <c r="Y9" s="19">
        <v>342750</v>
      </c>
      <c r="Z9" s="20">
        <v>0.12</v>
      </c>
      <c r="AA9" s="21">
        <v>367907000</v>
      </c>
    </row>
    <row r="10" spans="1:27" ht="13.5">
      <c r="A10" s="22" t="s">
        <v>37</v>
      </c>
      <c r="B10" s="16"/>
      <c r="C10" s="17">
        <v>181562000</v>
      </c>
      <c r="D10" s="17"/>
      <c r="E10" s="18">
        <v>170845001</v>
      </c>
      <c r="F10" s="19">
        <v>170845001</v>
      </c>
      <c r="G10" s="19">
        <v>52567000</v>
      </c>
      <c r="H10" s="19"/>
      <c r="I10" s="19"/>
      <c r="J10" s="19">
        <v>52567000</v>
      </c>
      <c r="K10" s="19"/>
      <c r="L10" s="19">
        <v>12500000</v>
      </c>
      <c r="M10" s="19">
        <v>87927000</v>
      </c>
      <c r="N10" s="19">
        <v>100427000</v>
      </c>
      <c r="O10" s="19"/>
      <c r="P10" s="19"/>
      <c r="Q10" s="19"/>
      <c r="R10" s="19"/>
      <c r="S10" s="19"/>
      <c r="T10" s="19"/>
      <c r="U10" s="19"/>
      <c r="V10" s="19"/>
      <c r="W10" s="19">
        <v>152994000</v>
      </c>
      <c r="X10" s="19">
        <v>130563334</v>
      </c>
      <c r="Y10" s="19">
        <v>22430666</v>
      </c>
      <c r="Z10" s="20">
        <v>17.18</v>
      </c>
      <c r="AA10" s="21">
        <v>170845001</v>
      </c>
    </row>
    <row r="11" spans="1:27" ht="13.5">
      <c r="A11" s="22" t="s">
        <v>38</v>
      </c>
      <c r="B11" s="16"/>
      <c r="C11" s="17">
        <v>55657311</v>
      </c>
      <c r="D11" s="17"/>
      <c r="E11" s="18">
        <v>11108532</v>
      </c>
      <c r="F11" s="19">
        <v>11108532</v>
      </c>
      <c r="G11" s="19">
        <v>22914</v>
      </c>
      <c r="H11" s="19">
        <v>765922</v>
      </c>
      <c r="I11" s="19">
        <v>589605</v>
      </c>
      <c r="J11" s="19">
        <v>1378441</v>
      </c>
      <c r="K11" s="19">
        <v>647649</v>
      </c>
      <c r="L11" s="19">
        <v>1073970</v>
      </c>
      <c r="M11" s="19">
        <v>126512</v>
      </c>
      <c r="N11" s="19">
        <v>1848131</v>
      </c>
      <c r="O11" s="19"/>
      <c r="P11" s="19"/>
      <c r="Q11" s="19"/>
      <c r="R11" s="19"/>
      <c r="S11" s="19"/>
      <c r="T11" s="19"/>
      <c r="U11" s="19"/>
      <c r="V11" s="19"/>
      <c r="W11" s="19">
        <v>3226572</v>
      </c>
      <c r="X11" s="19">
        <v>5554266</v>
      </c>
      <c r="Y11" s="19">
        <v>-2327694</v>
      </c>
      <c r="Z11" s="20">
        <v>-41.91</v>
      </c>
      <c r="AA11" s="21">
        <v>11108532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-475342327</v>
      </c>
      <c r="D14" s="17"/>
      <c r="E14" s="18">
        <v>-417392004</v>
      </c>
      <c r="F14" s="19">
        <v>-417392004</v>
      </c>
      <c r="G14" s="19">
        <v>-4641358</v>
      </c>
      <c r="H14" s="19">
        <v>-21048582</v>
      </c>
      <c r="I14" s="19">
        <v>-33116140</v>
      </c>
      <c r="J14" s="19">
        <v>-58806080</v>
      </c>
      <c r="K14" s="19">
        <v>-12264045</v>
      </c>
      <c r="L14" s="19">
        <v>-30910846</v>
      </c>
      <c r="M14" s="19">
        <v>-19546581</v>
      </c>
      <c r="N14" s="19">
        <v>-62721472</v>
      </c>
      <c r="O14" s="19"/>
      <c r="P14" s="19"/>
      <c r="Q14" s="19"/>
      <c r="R14" s="19"/>
      <c r="S14" s="19"/>
      <c r="T14" s="19"/>
      <c r="U14" s="19"/>
      <c r="V14" s="19"/>
      <c r="W14" s="19">
        <v>-121527552</v>
      </c>
      <c r="X14" s="19">
        <v>-208696002</v>
      </c>
      <c r="Y14" s="19">
        <v>87168450</v>
      </c>
      <c r="Z14" s="20">
        <v>-41.77</v>
      </c>
      <c r="AA14" s="21">
        <v>-417392004</v>
      </c>
    </row>
    <row r="15" spans="1:27" ht="13.5">
      <c r="A15" s="22" t="s">
        <v>42</v>
      </c>
      <c r="B15" s="16"/>
      <c r="C15" s="17">
        <v>-486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-2269082</v>
      </c>
      <c r="D16" s="17"/>
      <c r="E16" s="18">
        <v>-43760172</v>
      </c>
      <c r="F16" s="19">
        <v>-43760172</v>
      </c>
      <c r="G16" s="19"/>
      <c r="H16" s="19"/>
      <c r="I16" s="19"/>
      <c r="J16" s="19"/>
      <c r="K16" s="19">
        <v>-7329503</v>
      </c>
      <c r="L16" s="19">
        <v>-21998068</v>
      </c>
      <c r="M16" s="19">
        <v>-7339640</v>
      </c>
      <c r="N16" s="19">
        <v>-36667211</v>
      </c>
      <c r="O16" s="19"/>
      <c r="P16" s="19"/>
      <c r="Q16" s="19"/>
      <c r="R16" s="19"/>
      <c r="S16" s="19"/>
      <c r="T16" s="19"/>
      <c r="U16" s="19"/>
      <c r="V16" s="19"/>
      <c r="W16" s="19">
        <v>-36667211</v>
      </c>
      <c r="X16" s="19">
        <v>-21880086</v>
      </c>
      <c r="Y16" s="19">
        <v>-14787125</v>
      </c>
      <c r="Z16" s="20">
        <v>67.58</v>
      </c>
      <c r="AA16" s="21">
        <v>-43760172</v>
      </c>
    </row>
    <row r="17" spans="1:27" ht="13.5">
      <c r="A17" s="23" t="s">
        <v>44</v>
      </c>
      <c r="B17" s="24"/>
      <c r="C17" s="25">
        <f aca="true" t="shared" si="0" ref="C17:Y17">SUM(C6:C16)</f>
        <v>120663985</v>
      </c>
      <c r="D17" s="25">
        <f>SUM(D6:D16)</f>
        <v>0</v>
      </c>
      <c r="E17" s="26">
        <f t="shared" si="0"/>
        <v>147818197</v>
      </c>
      <c r="F17" s="27">
        <f t="shared" si="0"/>
        <v>147818197</v>
      </c>
      <c r="G17" s="27">
        <f t="shared" si="0"/>
        <v>212741805</v>
      </c>
      <c r="H17" s="27">
        <f t="shared" si="0"/>
        <v>-19864578</v>
      </c>
      <c r="I17" s="27">
        <f t="shared" si="0"/>
        <v>-20802199</v>
      </c>
      <c r="J17" s="27">
        <f t="shared" si="0"/>
        <v>172075028</v>
      </c>
      <c r="K17" s="27">
        <f t="shared" si="0"/>
        <v>-12675300</v>
      </c>
      <c r="L17" s="27">
        <f t="shared" si="0"/>
        <v>-26277912</v>
      </c>
      <c r="M17" s="27">
        <f t="shared" si="0"/>
        <v>183233642</v>
      </c>
      <c r="N17" s="27">
        <f t="shared" si="0"/>
        <v>144280430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316355458</v>
      </c>
      <c r="X17" s="27">
        <f t="shared" si="0"/>
        <v>211026682</v>
      </c>
      <c r="Y17" s="27">
        <f t="shared" si="0"/>
        <v>105328776</v>
      </c>
      <c r="Z17" s="28">
        <f>+IF(X17&lt;&gt;0,+(Y17/X17)*100,0)</f>
        <v>49.91253949583494</v>
      </c>
      <c r="AA17" s="29">
        <f>SUM(AA6:AA16)</f>
        <v>147818197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20274329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-153902693</v>
      </c>
      <c r="D26" s="17"/>
      <c r="E26" s="18">
        <v>-153982752</v>
      </c>
      <c r="F26" s="19">
        <v>-153982752</v>
      </c>
      <c r="G26" s="19">
        <v>-9236193</v>
      </c>
      <c r="H26" s="19">
        <v>-22864140</v>
      </c>
      <c r="I26" s="19">
        <v>-23020057</v>
      </c>
      <c r="J26" s="19">
        <v>-55120390</v>
      </c>
      <c r="K26" s="19">
        <v>-16133559</v>
      </c>
      <c r="L26" s="19">
        <v>-45147217</v>
      </c>
      <c r="M26" s="19">
        <v>-9391559</v>
      </c>
      <c r="N26" s="19">
        <v>-70672335</v>
      </c>
      <c r="O26" s="19"/>
      <c r="P26" s="19"/>
      <c r="Q26" s="19"/>
      <c r="R26" s="19"/>
      <c r="S26" s="19"/>
      <c r="T26" s="19"/>
      <c r="U26" s="19"/>
      <c r="V26" s="19"/>
      <c r="W26" s="19">
        <v>-125792725</v>
      </c>
      <c r="X26" s="19">
        <v>-76991376</v>
      </c>
      <c r="Y26" s="19">
        <v>-48801349</v>
      </c>
      <c r="Z26" s="20">
        <v>63.39</v>
      </c>
      <c r="AA26" s="21">
        <v>-153982752</v>
      </c>
    </row>
    <row r="27" spans="1:27" ht="13.5">
      <c r="A27" s="23" t="s">
        <v>51</v>
      </c>
      <c r="B27" s="24"/>
      <c r="C27" s="25">
        <f aca="true" t="shared" si="1" ref="C27:Y27">SUM(C21:C26)</f>
        <v>-133628364</v>
      </c>
      <c r="D27" s="25">
        <f>SUM(D21:D26)</f>
        <v>0</v>
      </c>
      <c r="E27" s="26">
        <f t="shared" si="1"/>
        <v>-153982752</v>
      </c>
      <c r="F27" s="27">
        <f t="shared" si="1"/>
        <v>-153982752</v>
      </c>
      <c r="G27" s="27">
        <f t="shared" si="1"/>
        <v>-9236193</v>
      </c>
      <c r="H27" s="27">
        <f t="shared" si="1"/>
        <v>-22864140</v>
      </c>
      <c r="I27" s="27">
        <f t="shared" si="1"/>
        <v>-23020057</v>
      </c>
      <c r="J27" s="27">
        <f t="shared" si="1"/>
        <v>-55120390</v>
      </c>
      <c r="K27" s="27">
        <f t="shared" si="1"/>
        <v>-16133559</v>
      </c>
      <c r="L27" s="27">
        <f t="shared" si="1"/>
        <v>-45147217</v>
      </c>
      <c r="M27" s="27">
        <f t="shared" si="1"/>
        <v>-9391559</v>
      </c>
      <c r="N27" s="27">
        <f t="shared" si="1"/>
        <v>-70672335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-125792725</v>
      </c>
      <c r="X27" s="27">
        <f t="shared" si="1"/>
        <v>-76991376</v>
      </c>
      <c r="Y27" s="27">
        <f t="shared" si="1"/>
        <v>-48801349</v>
      </c>
      <c r="Z27" s="28">
        <f>+IF(X27&lt;&gt;0,+(Y27/X27)*100,0)</f>
        <v>63.38547449781908</v>
      </c>
      <c r="AA27" s="29">
        <f>SUM(AA21:AA26)</f>
        <v>-153982752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-12964379</v>
      </c>
      <c r="D38" s="31">
        <f>+D17+D27+D36</f>
        <v>0</v>
      </c>
      <c r="E38" s="32">
        <f t="shared" si="3"/>
        <v>-6164555</v>
      </c>
      <c r="F38" s="33">
        <f t="shared" si="3"/>
        <v>-6164555</v>
      </c>
      <c r="G38" s="33">
        <f t="shared" si="3"/>
        <v>203505612</v>
      </c>
      <c r="H38" s="33">
        <f t="shared" si="3"/>
        <v>-42728718</v>
      </c>
      <c r="I38" s="33">
        <f t="shared" si="3"/>
        <v>-43822256</v>
      </c>
      <c r="J38" s="33">
        <f t="shared" si="3"/>
        <v>116954638</v>
      </c>
      <c r="K38" s="33">
        <f t="shared" si="3"/>
        <v>-28808859</v>
      </c>
      <c r="L38" s="33">
        <f t="shared" si="3"/>
        <v>-71425129</v>
      </c>
      <c r="M38" s="33">
        <f t="shared" si="3"/>
        <v>173842083</v>
      </c>
      <c r="N38" s="33">
        <f t="shared" si="3"/>
        <v>73608095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190562733</v>
      </c>
      <c r="X38" s="33">
        <f t="shared" si="3"/>
        <v>134035306</v>
      </c>
      <c r="Y38" s="33">
        <f t="shared" si="3"/>
        <v>56527427</v>
      </c>
      <c r="Z38" s="34">
        <f>+IF(X38&lt;&gt;0,+(Y38/X38)*100,0)</f>
        <v>42.17353523257522</v>
      </c>
      <c r="AA38" s="35">
        <f>+AA17+AA27+AA36</f>
        <v>-6164555</v>
      </c>
    </row>
    <row r="39" spans="1:27" ht="13.5">
      <c r="A39" s="22" t="s">
        <v>59</v>
      </c>
      <c r="B39" s="16"/>
      <c r="C39" s="31">
        <v>69586376</v>
      </c>
      <c r="D39" s="31"/>
      <c r="E39" s="32">
        <v>66000000</v>
      </c>
      <c r="F39" s="33">
        <v>66000000</v>
      </c>
      <c r="G39" s="33">
        <v>56621588</v>
      </c>
      <c r="H39" s="33">
        <v>260127200</v>
      </c>
      <c r="I39" s="33">
        <v>217398482</v>
      </c>
      <c r="J39" s="33">
        <v>56621588</v>
      </c>
      <c r="K39" s="33">
        <v>173576226</v>
      </c>
      <c r="L39" s="33">
        <v>144767367</v>
      </c>
      <c r="M39" s="33">
        <v>73342238</v>
      </c>
      <c r="N39" s="33">
        <v>173576226</v>
      </c>
      <c r="O39" s="33"/>
      <c r="P39" s="33"/>
      <c r="Q39" s="33"/>
      <c r="R39" s="33"/>
      <c r="S39" s="33"/>
      <c r="T39" s="33"/>
      <c r="U39" s="33"/>
      <c r="V39" s="33"/>
      <c r="W39" s="33">
        <v>56621588</v>
      </c>
      <c r="X39" s="33">
        <v>66000000</v>
      </c>
      <c r="Y39" s="33">
        <v>-9378412</v>
      </c>
      <c r="Z39" s="34">
        <v>-14.21</v>
      </c>
      <c r="AA39" s="35">
        <v>66000000</v>
      </c>
    </row>
    <row r="40" spans="1:27" ht="13.5">
      <c r="A40" s="41" t="s">
        <v>60</v>
      </c>
      <c r="B40" s="42"/>
      <c r="C40" s="43">
        <v>56621997</v>
      </c>
      <c r="D40" s="43"/>
      <c r="E40" s="44">
        <v>59835446</v>
      </c>
      <c r="F40" s="45">
        <v>59835446</v>
      </c>
      <c r="G40" s="45">
        <v>260127200</v>
      </c>
      <c r="H40" s="45">
        <v>217398482</v>
      </c>
      <c r="I40" s="45">
        <v>173576226</v>
      </c>
      <c r="J40" s="45">
        <v>173576226</v>
      </c>
      <c r="K40" s="45">
        <v>144767367</v>
      </c>
      <c r="L40" s="45">
        <v>73342238</v>
      </c>
      <c r="M40" s="45">
        <v>247184321</v>
      </c>
      <c r="N40" s="45">
        <v>247184321</v>
      </c>
      <c r="O40" s="45"/>
      <c r="P40" s="45"/>
      <c r="Q40" s="45"/>
      <c r="R40" s="45"/>
      <c r="S40" s="45"/>
      <c r="T40" s="45"/>
      <c r="U40" s="45"/>
      <c r="V40" s="45"/>
      <c r="W40" s="45">
        <v>247184321</v>
      </c>
      <c r="X40" s="45">
        <v>200035307</v>
      </c>
      <c r="Y40" s="45">
        <v>47149014</v>
      </c>
      <c r="Z40" s="46">
        <v>23.57</v>
      </c>
      <c r="AA40" s="47">
        <v>59835446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13250004</v>
      </c>
      <c r="F6" s="19">
        <v>13250004</v>
      </c>
      <c r="G6" s="19">
        <v>37651</v>
      </c>
      <c r="H6" s="19">
        <v>7533129</v>
      </c>
      <c r="I6" s="19">
        <v>6040159</v>
      </c>
      <c r="J6" s="19">
        <v>13610939</v>
      </c>
      <c r="K6" s="19">
        <v>243196</v>
      </c>
      <c r="L6" s="19">
        <v>243196</v>
      </c>
      <c r="M6" s="19">
        <v>289319</v>
      </c>
      <c r="N6" s="19">
        <v>775711</v>
      </c>
      <c r="O6" s="19"/>
      <c r="P6" s="19"/>
      <c r="Q6" s="19"/>
      <c r="R6" s="19"/>
      <c r="S6" s="19"/>
      <c r="T6" s="19"/>
      <c r="U6" s="19"/>
      <c r="V6" s="19"/>
      <c r="W6" s="19">
        <v>14386650</v>
      </c>
      <c r="X6" s="19">
        <v>6625002</v>
      </c>
      <c r="Y6" s="19">
        <v>7761648</v>
      </c>
      <c r="Z6" s="20">
        <v>117.16</v>
      </c>
      <c r="AA6" s="21">
        <v>13250004</v>
      </c>
    </row>
    <row r="7" spans="1:27" ht="13.5">
      <c r="A7" s="22" t="s">
        <v>34</v>
      </c>
      <c r="B7" s="16"/>
      <c r="C7" s="17">
        <v>65660964</v>
      </c>
      <c r="D7" s="17"/>
      <c r="E7" s="18">
        <v>62075016</v>
      </c>
      <c r="F7" s="19">
        <v>62075016</v>
      </c>
      <c r="G7" s="19">
        <v>3912746</v>
      </c>
      <c r="H7" s="19">
        <v>230771</v>
      </c>
      <c r="I7" s="19">
        <v>8059604</v>
      </c>
      <c r="J7" s="19">
        <v>12203121</v>
      </c>
      <c r="K7" s="19">
        <v>1479639</v>
      </c>
      <c r="L7" s="19">
        <v>1479639</v>
      </c>
      <c r="M7" s="19">
        <v>6836351</v>
      </c>
      <c r="N7" s="19">
        <v>9795629</v>
      </c>
      <c r="O7" s="19"/>
      <c r="P7" s="19"/>
      <c r="Q7" s="19"/>
      <c r="R7" s="19"/>
      <c r="S7" s="19"/>
      <c r="T7" s="19"/>
      <c r="U7" s="19"/>
      <c r="V7" s="19"/>
      <c r="W7" s="19">
        <v>21998750</v>
      </c>
      <c r="X7" s="19">
        <v>31037508</v>
      </c>
      <c r="Y7" s="19">
        <v>-9038758</v>
      </c>
      <c r="Z7" s="20">
        <v>-29.12</v>
      </c>
      <c r="AA7" s="21">
        <v>62075016</v>
      </c>
    </row>
    <row r="8" spans="1:27" ht="13.5">
      <c r="A8" s="22" t="s">
        <v>35</v>
      </c>
      <c r="B8" s="16"/>
      <c r="C8" s="17">
        <v>10293436</v>
      </c>
      <c r="D8" s="17"/>
      <c r="E8" s="18">
        <v>33025008</v>
      </c>
      <c r="F8" s="19">
        <v>33025008</v>
      </c>
      <c r="G8" s="19">
        <v>51625</v>
      </c>
      <c r="H8" s="19">
        <v>1232011</v>
      </c>
      <c r="I8" s="19">
        <v>889877</v>
      </c>
      <c r="J8" s="19">
        <v>2173513</v>
      </c>
      <c r="K8" s="19">
        <v>2247082</v>
      </c>
      <c r="L8" s="19">
        <v>2247082</v>
      </c>
      <c r="M8" s="19">
        <v>1015485</v>
      </c>
      <c r="N8" s="19">
        <v>5509649</v>
      </c>
      <c r="O8" s="19"/>
      <c r="P8" s="19"/>
      <c r="Q8" s="19"/>
      <c r="R8" s="19"/>
      <c r="S8" s="19"/>
      <c r="T8" s="19"/>
      <c r="U8" s="19"/>
      <c r="V8" s="19"/>
      <c r="W8" s="19">
        <v>7683162</v>
      </c>
      <c r="X8" s="19">
        <v>16512504</v>
      </c>
      <c r="Y8" s="19">
        <v>-8829342</v>
      </c>
      <c r="Z8" s="20">
        <v>-53.47</v>
      </c>
      <c r="AA8" s="21">
        <v>33025008</v>
      </c>
    </row>
    <row r="9" spans="1:27" ht="13.5">
      <c r="A9" s="22" t="s">
        <v>36</v>
      </c>
      <c r="B9" s="16"/>
      <c r="C9" s="17">
        <v>472419754</v>
      </c>
      <c r="D9" s="17"/>
      <c r="E9" s="18">
        <v>351967000</v>
      </c>
      <c r="F9" s="19">
        <v>351967000</v>
      </c>
      <c r="G9" s="19"/>
      <c r="H9" s="19">
        <v>2510000</v>
      </c>
      <c r="I9" s="19"/>
      <c r="J9" s="19">
        <v>2510000</v>
      </c>
      <c r="K9" s="19"/>
      <c r="L9" s="19">
        <v>1329000</v>
      </c>
      <c r="M9" s="19">
        <v>114407000</v>
      </c>
      <c r="N9" s="19">
        <v>115736000</v>
      </c>
      <c r="O9" s="19"/>
      <c r="P9" s="19"/>
      <c r="Q9" s="19"/>
      <c r="R9" s="19"/>
      <c r="S9" s="19"/>
      <c r="T9" s="19"/>
      <c r="U9" s="19"/>
      <c r="V9" s="19"/>
      <c r="W9" s="19">
        <v>118246000</v>
      </c>
      <c r="X9" s="19">
        <v>175983500</v>
      </c>
      <c r="Y9" s="19">
        <v>-57737500</v>
      </c>
      <c r="Z9" s="20">
        <v>-32.81</v>
      </c>
      <c r="AA9" s="21">
        <v>351967000</v>
      </c>
    </row>
    <row r="10" spans="1:27" ht="13.5">
      <c r="A10" s="22" t="s">
        <v>37</v>
      </c>
      <c r="B10" s="16"/>
      <c r="C10" s="17"/>
      <c r="D10" s="17"/>
      <c r="E10" s="18">
        <v>122491000</v>
      </c>
      <c r="F10" s="19">
        <v>122491000</v>
      </c>
      <c r="G10" s="19">
        <v>48500000</v>
      </c>
      <c r="H10" s="19"/>
      <c r="I10" s="19"/>
      <c r="J10" s="19">
        <v>48500000</v>
      </c>
      <c r="K10" s="19"/>
      <c r="L10" s="19"/>
      <c r="M10" s="19">
        <v>65950000</v>
      </c>
      <c r="N10" s="19">
        <v>65950000</v>
      </c>
      <c r="O10" s="19"/>
      <c r="P10" s="19"/>
      <c r="Q10" s="19"/>
      <c r="R10" s="19"/>
      <c r="S10" s="19"/>
      <c r="T10" s="19"/>
      <c r="U10" s="19"/>
      <c r="V10" s="19"/>
      <c r="W10" s="19">
        <v>114450000</v>
      </c>
      <c r="X10" s="19">
        <v>61245500</v>
      </c>
      <c r="Y10" s="19">
        <v>53204500</v>
      </c>
      <c r="Z10" s="20">
        <v>86.87</v>
      </c>
      <c r="AA10" s="21">
        <v>122491000</v>
      </c>
    </row>
    <row r="11" spans="1:27" ht="13.5">
      <c r="A11" s="22" t="s">
        <v>38</v>
      </c>
      <c r="B11" s="16"/>
      <c r="C11" s="17"/>
      <c r="D11" s="17"/>
      <c r="E11" s="18">
        <v>13749996</v>
      </c>
      <c r="F11" s="19">
        <v>13749996</v>
      </c>
      <c r="G11" s="19">
        <v>647887</v>
      </c>
      <c r="H11" s="19">
        <v>44577</v>
      </c>
      <c r="I11" s="19">
        <v>2510000</v>
      </c>
      <c r="J11" s="19">
        <v>3202464</v>
      </c>
      <c r="K11" s="19">
        <v>52425</v>
      </c>
      <c r="L11" s="19">
        <v>52425</v>
      </c>
      <c r="M11" s="19">
        <v>260526</v>
      </c>
      <c r="N11" s="19">
        <v>365376</v>
      </c>
      <c r="O11" s="19"/>
      <c r="P11" s="19"/>
      <c r="Q11" s="19"/>
      <c r="R11" s="19"/>
      <c r="S11" s="19"/>
      <c r="T11" s="19"/>
      <c r="U11" s="19"/>
      <c r="V11" s="19"/>
      <c r="W11" s="19">
        <v>3567840</v>
      </c>
      <c r="X11" s="19">
        <v>6874998</v>
      </c>
      <c r="Y11" s="19">
        <v>-3307158</v>
      </c>
      <c r="Z11" s="20">
        <v>-48.1</v>
      </c>
      <c r="AA11" s="21">
        <v>13749996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-448165949</v>
      </c>
      <c r="D14" s="17"/>
      <c r="E14" s="18">
        <v>-458822004</v>
      </c>
      <c r="F14" s="19">
        <v>-458822004</v>
      </c>
      <c r="G14" s="19">
        <v>-23386788</v>
      </c>
      <c r="H14" s="19">
        <v>-36666224</v>
      </c>
      <c r="I14" s="19">
        <v>-33239584</v>
      </c>
      <c r="J14" s="19">
        <v>-93292596</v>
      </c>
      <c r="K14" s="19">
        <v>-23854240</v>
      </c>
      <c r="L14" s="19">
        <v>-22220225</v>
      </c>
      <c r="M14" s="19">
        <v>-61981170</v>
      </c>
      <c r="N14" s="19">
        <v>-108055635</v>
      </c>
      <c r="O14" s="19"/>
      <c r="P14" s="19"/>
      <c r="Q14" s="19"/>
      <c r="R14" s="19"/>
      <c r="S14" s="19"/>
      <c r="T14" s="19"/>
      <c r="U14" s="19"/>
      <c r="V14" s="19"/>
      <c r="W14" s="19">
        <v>-201348231</v>
      </c>
      <c r="X14" s="19">
        <v>-229411002</v>
      </c>
      <c r="Y14" s="19">
        <v>28062771</v>
      </c>
      <c r="Z14" s="20">
        <v>-12.23</v>
      </c>
      <c r="AA14" s="21">
        <v>-458822004</v>
      </c>
    </row>
    <row r="15" spans="1:27" ht="13.5">
      <c r="A15" s="22" t="s">
        <v>42</v>
      </c>
      <c r="B15" s="16"/>
      <c r="C15" s="17"/>
      <c r="D15" s="17"/>
      <c r="E15" s="18">
        <v>-300000</v>
      </c>
      <c r="F15" s="19">
        <v>-300000</v>
      </c>
      <c r="G15" s="19"/>
      <c r="H15" s="19">
        <v>-33442</v>
      </c>
      <c r="I15" s="19"/>
      <c r="J15" s="19">
        <v>-33442</v>
      </c>
      <c r="K15" s="19">
        <v>-32145</v>
      </c>
      <c r="L15" s="19"/>
      <c r="M15" s="19">
        <v>-16348</v>
      </c>
      <c r="N15" s="19">
        <v>-48493</v>
      </c>
      <c r="O15" s="19"/>
      <c r="P15" s="19"/>
      <c r="Q15" s="19"/>
      <c r="R15" s="19"/>
      <c r="S15" s="19"/>
      <c r="T15" s="19"/>
      <c r="U15" s="19"/>
      <c r="V15" s="19"/>
      <c r="W15" s="19">
        <v>-81935</v>
      </c>
      <c r="X15" s="19">
        <v>-150000</v>
      </c>
      <c r="Y15" s="19">
        <v>68065</v>
      </c>
      <c r="Z15" s="20">
        <v>-45.38</v>
      </c>
      <c r="AA15" s="21">
        <v>-300000</v>
      </c>
    </row>
    <row r="16" spans="1:27" ht="13.5">
      <c r="A16" s="22" t="s">
        <v>43</v>
      </c>
      <c r="B16" s="16"/>
      <c r="C16" s="17"/>
      <c r="D16" s="17"/>
      <c r="E16" s="18">
        <v>-15000000</v>
      </c>
      <c r="F16" s="19">
        <v>-15000000</v>
      </c>
      <c r="G16" s="19"/>
      <c r="H16" s="19">
        <v>-668126</v>
      </c>
      <c r="I16" s="19"/>
      <c r="J16" s="19">
        <v>-668126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-668126</v>
      </c>
      <c r="X16" s="19">
        <v>-7500000</v>
      </c>
      <c r="Y16" s="19">
        <v>6831874</v>
      </c>
      <c r="Z16" s="20">
        <v>-91.09</v>
      </c>
      <c r="AA16" s="21">
        <v>-15000000</v>
      </c>
    </row>
    <row r="17" spans="1:27" ht="13.5">
      <c r="A17" s="23" t="s">
        <v>44</v>
      </c>
      <c r="B17" s="24"/>
      <c r="C17" s="25">
        <f aca="true" t="shared" si="0" ref="C17:Y17">SUM(C6:C16)</f>
        <v>100208205</v>
      </c>
      <c r="D17" s="25">
        <f>SUM(D6:D16)</f>
        <v>0</v>
      </c>
      <c r="E17" s="26">
        <f t="shared" si="0"/>
        <v>122436020</v>
      </c>
      <c r="F17" s="27">
        <f t="shared" si="0"/>
        <v>122436020</v>
      </c>
      <c r="G17" s="27">
        <f t="shared" si="0"/>
        <v>29763121</v>
      </c>
      <c r="H17" s="27">
        <f t="shared" si="0"/>
        <v>-25817304</v>
      </c>
      <c r="I17" s="27">
        <f t="shared" si="0"/>
        <v>-15739944</v>
      </c>
      <c r="J17" s="27">
        <f t="shared" si="0"/>
        <v>-11794127</v>
      </c>
      <c r="K17" s="27">
        <f t="shared" si="0"/>
        <v>-19864043</v>
      </c>
      <c r="L17" s="27">
        <f t="shared" si="0"/>
        <v>-16868883</v>
      </c>
      <c r="M17" s="27">
        <f t="shared" si="0"/>
        <v>126761163</v>
      </c>
      <c r="N17" s="27">
        <f t="shared" si="0"/>
        <v>90028237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78234110</v>
      </c>
      <c r="X17" s="27">
        <f t="shared" si="0"/>
        <v>61218010</v>
      </c>
      <c r="Y17" s="27">
        <f t="shared" si="0"/>
        <v>17016100</v>
      </c>
      <c r="Z17" s="28">
        <f>+IF(X17&lt;&gt;0,+(Y17/X17)*100,0)</f>
        <v>27.795905159282373</v>
      </c>
      <c r="AA17" s="29">
        <f>SUM(AA6:AA16)</f>
        <v>122436020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-98928934</v>
      </c>
      <c r="D26" s="17"/>
      <c r="E26" s="18">
        <v>-126090996</v>
      </c>
      <c r="F26" s="19">
        <v>-126090996</v>
      </c>
      <c r="G26" s="19">
        <v>-6325</v>
      </c>
      <c r="H26" s="19">
        <v>-10846262</v>
      </c>
      <c r="I26" s="19">
        <v>-14627546</v>
      </c>
      <c r="J26" s="19">
        <v>-25480133</v>
      </c>
      <c r="K26" s="19">
        <v>-37571389</v>
      </c>
      <c r="L26" s="19"/>
      <c r="M26" s="19">
        <v>-17149696</v>
      </c>
      <c r="N26" s="19">
        <v>-54721085</v>
      </c>
      <c r="O26" s="19"/>
      <c r="P26" s="19"/>
      <c r="Q26" s="19"/>
      <c r="R26" s="19"/>
      <c r="S26" s="19"/>
      <c r="T26" s="19"/>
      <c r="U26" s="19"/>
      <c r="V26" s="19"/>
      <c r="W26" s="19">
        <v>-80201218</v>
      </c>
      <c r="X26" s="19">
        <v>-63045498</v>
      </c>
      <c r="Y26" s="19">
        <v>-17155720</v>
      </c>
      <c r="Z26" s="20">
        <v>27.21</v>
      </c>
      <c r="AA26" s="21">
        <v>-126090996</v>
      </c>
    </row>
    <row r="27" spans="1:27" ht="13.5">
      <c r="A27" s="23" t="s">
        <v>51</v>
      </c>
      <c r="B27" s="24"/>
      <c r="C27" s="25">
        <f aca="true" t="shared" si="1" ref="C27:Y27">SUM(C21:C26)</f>
        <v>-98928934</v>
      </c>
      <c r="D27" s="25">
        <f>SUM(D21:D26)</f>
        <v>0</v>
      </c>
      <c r="E27" s="26">
        <f t="shared" si="1"/>
        <v>-126090996</v>
      </c>
      <c r="F27" s="27">
        <f t="shared" si="1"/>
        <v>-126090996</v>
      </c>
      <c r="G27" s="27">
        <f t="shared" si="1"/>
        <v>-6325</v>
      </c>
      <c r="H27" s="27">
        <f t="shared" si="1"/>
        <v>-10846262</v>
      </c>
      <c r="I27" s="27">
        <f t="shared" si="1"/>
        <v>-14627546</v>
      </c>
      <c r="J27" s="27">
        <f t="shared" si="1"/>
        <v>-25480133</v>
      </c>
      <c r="K27" s="27">
        <f t="shared" si="1"/>
        <v>-37571389</v>
      </c>
      <c r="L27" s="27">
        <f t="shared" si="1"/>
        <v>0</v>
      </c>
      <c r="M27" s="27">
        <f t="shared" si="1"/>
        <v>-17149696</v>
      </c>
      <c r="N27" s="27">
        <f t="shared" si="1"/>
        <v>-54721085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-80201218</v>
      </c>
      <c r="X27" s="27">
        <f t="shared" si="1"/>
        <v>-63045498</v>
      </c>
      <c r="Y27" s="27">
        <f t="shared" si="1"/>
        <v>-17155720</v>
      </c>
      <c r="Z27" s="28">
        <f>+IF(X27&lt;&gt;0,+(Y27/X27)*100,0)</f>
        <v>27.211649593123997</v>
      </c>
      <c r="AA27" s="29">
        <f>SUM(AA21:AA26)</f>
        <v>-126090996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-2776023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-2776023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-1496752</v>
      </c>
      <c r="D38" s="31">
        <f>+D17+D27+D36</f>
        <v>0</v>
      </c>
      <c r="E38" s="32">
        <f t="shared" si="3"/>
        <v>-3654976</v>
      </c>
      <c r="F38" s="33">
        <f t="shared" si="3"/>
        <v>-3654976</v>
      </c>
      <c r="G38" s="33">
        <f t="shared" si="3"/>
        <v>29756796</v>
      </c>
      <c r="H38" s="33">
        <f t="shared" si="3"/>
        <v>-36663566</v>
      </c>
      <c r="I38" s="33">
        <f t="shared" si="3"/>
        <v>-30367490</v>
      </c>
      <c r="J38" s="33">
        <f t="shared" si="3"/>
        <v>-37274260</v>
      </c>
      <c r="K38" s="33">
        <f t="shared" si="3"/>
        <v>-57435432</v>
      </c>
      <c r="L38" s="33">
        <f t="shared" si="3"/>
        <v>-16868883</v>
      </c>
      <c r="M38" s="33">
        <f t="shared" si="3"/>
        <v>109611467</v>
      </c>
      <c r="N38" s="33">
        <f t="shared" si="3"/>
        <v>35307152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-1967108</v>
      </c>
      <c r="X38" s="33">
        <f t="shared" si="3"/>
        <v>-1827488</v>
      </c>
      <c r="Y38" s="33">
        <f t="shared" si="3"/>
        <v>-139620</v>
      </c>
      <c r="Z38" s="34">
        <f>+IF(X38&lt;&gt;0,+(Y38/X38)*100,0)</f>
        <v>7.639995447302526</v>
      </c>
      <c r="AA38" s="35">
        <f>+AA17+AA27+AA36</f>
        <v>-3654976</v>
      </c>
    </row>
    <row r="39" spans="1:27" ht="13.5">
      <c r="A39" s="22" t="s">
        <v>59</v>
      </c>
      <c r="B39" s="16"/>
      <c r="C39" s="31">
        <v>2506658</v>
      </c>
      <c r="D39" s="31"/>
      <c r="E39" s="32">
        <v>25762000</v>
      </c>
      <c r="F39" s="33">
        <v>25762000</v>
      </c>
      <c r="G39" s="33">
        <v>828559</v>
      </c>
      <c r="H39" s="33">
        <v>30585355</v>
      </c>
      <c r="I39" s="33">
        <v>-6078211</v>
      </c>
      <c r="J39" s="33">
        <v>828559</v>
      </c>
      <c r="K39" s="33">
        <v>-36445701</v>
      </c>
      <c r="L39" s="33">
        <v>-93881133</v>
      </c>
      <c r="M39" s="33">
        <v>-110750016</v>
      </c>
      <c r="N39" s="33">
        <v>-36445701</v>
      </c>
      <c r="O39" s="33"/>
      <c r="P39" s="33"/>
      <c r="Q39" s="33"/>
      <c r="R39" s="33"/>
      <c r="S39" s="33"/>
      <c r="T39" s="33"/>
      <c r="U39" s="33"/>
      <c r="V39" s="33"/>
      <c r="W39" s="33">
        <v>828559</v>
      </c>
      <c r="X39" s="33">
        <v>25762000</v>
      </c>
      <c r="Y39" s="33">
        <v>-24933441</v>
      </c>
      <c r="Z39" s="34">
        <v>-96.78</v>
      </c>
      <c r="AA39" s="35">
        <v>25762000</v>
      </c>
    </row>
    <row r="40" spans="1:27" ht="13.5">
      <c r="A40" s="41" t="s">
        <v>60</v>
      </c>
      <c r="B40" s="42"/>
      <c r="C40" s="43">
        <v>1009906</v>
      </c>
      <c r="D40" s="43"/>
      <c r="E40" s="44">
        <v>22107024</v>
      </c>
      <c r="F40" s="45">
        <v>22107024</v>
      </c>
      <c r="G40" s="45">
        <v>30585355</v>
      </c>
      <c r="H40" s="45">
        <v>-6078211</v>
      </c>
      <c r="I40" s="45">
        <v>-36445701</v>
      </c>
      <c r="J40" s="45">
        <v>-36445701</v>
      </c>
      <c r="K40" s="45">
        <v>-93881133</v>
      </c>
      <c r="L40" s="45">
        <v>-110750016</v>
      </c>
      <c r="M40" s="45">
        <v>-1138549</v>
      </c>
      <c r="N40" s="45">
        <v>-1138549</v>
      </c>
      <c r="O40" s="45"/>
      <c r="P40" s="45"/>
      <c r="Q40" s="45"/>
      <c r="R40" s="45"/>
      <c r="S40" s="45"/>
      <c r="T40" s="45"/>
      <c r="U40" s="45"/>
      <c r="V40" s="45"/>
      <c r="W40" s="45">
        <v>-1138549</v>
      </c>
      <c r="X40" s="45">
        <v>23934512</v>
      </c>
      <c r="Y40" s="45">
        <v>-25073061</v>
      </c>
      <c r="Z40" s="46">
        <v>-104.76</v>
      </c>
      <c r="AA40" s="47">
        <v>22107024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722955</v>
      </c>
      <c r="D8" s="17"/>
      <c r="E8" s="18">
        <v>2346100</v>
      </c>
      <c r="F8" s="19">
        <v>2346100</v>
      </c>
      <c r="G8" s="19">
        <v>136614</v>
      </c>
      <c r="H8" s="19">
        <v>1149422</v>
      </c>
      <c r="I8" s="19">
        <v>416125</v>
      </c>
      <c r="J8" s="19">
        <v>1702161</v>
      </c>
      <c r="K8" s="19">
        <v>225566</v>
      </c>
      <c r="L8" s="19">
        <v>101755</v>
      </c>
      <c r="M8" s="19">
        <v>49066</v>
      </c>
      <c r="N8" s="19">
        <v>376387</v>
      </c>
      <c r="O8" s="19"/>
      <c r="P8" s="19"/>
      <c r="Q8" s="19"/>
      <c r="R8" s="19"/>
      <c r="S8" s="19"/>
      <c r="T8" s="19"/>
      <c r="U8" s="19"/>
      <c r="V8" s="19"/>
      <c r="W8" s="19">
        <v>2078548</v>
      </c>
      <c r="X8" s="19">
        <v>963250</v>
      </c>
      <c r="Y8" s="19">
        <v>1115298</v>
      </c>
      <c r="Z8" s="20">
        <v>115.78</v>
      </c>
      <c r="AA8" s="21">
        <v>2346100</v>
      </c>
    </row>
    <row r="9" spans="1:27" ht="13.5">
      <c r="A9" s="22" t="s">
        <v>36</v>
      </c>
      <c r="B9" s="16"/>
      <c r="C9" s="17">
        <v>344488000</v>
      </c>
      <c r="D9" s="17"/>
      <c r="E9" s="18">
        <v>348588000</v>
      </c>
      <c r="F9" s="19">
        <v>348588000</v>
      </c>
      <c r="G9" s="19">
        <v>143318000</v>
      </c>
      <c r="H9" s="19"/>
      <c r="I9" s="19">
        <v>1874424</v>
      </c>
      <c r="J9" s="19">
        <v>145192424</v>
      </c>
      <c r="K9" s="19">
        <v>152752</v>
      </c>
      <c r="L9" s="19"/>
      <c r="M9" s="19">
        <v>114654000</v>
      </c>
      <c r="N9" s="19">
        <v>114806752</v>
      </c>
      <c r="O9" s="19"/>
      <c r="P9" s="19"/>
      <c r="Q9" s="19"/>
      <c r="R9" s="19"/>
      <c r="S9" s="19"/>
      <c r="T9" s="19"/>
      <c r="U9" s="19"/>
      <c r="V9" s="19"/>
      <c r="W9" s="19">
        <v>259999176</v>
      </c>
      <c r="X9" s="19">
        <v>261509354</v>
      </c>
      <c r="Y9" s="19">
        <v>-1510178</v>
      </c>
      <c r="Z9" s="20">
        <v>-0.58</v>
      </c>
      <c r="AA9" s="21">
        <v>348588000</v>
      </c>
    </row>
    <row r="10" spans="1:27" ht="13.5">
      <c r="A10" s="22" t="s">
        <v>37</v>
      </c>
      <c r="B10" s="16"/>
      <c r="C10" s="17">
        <v>2175000</v>
      </c>
      <c r="D10" s="17"/>
      <c r="E10" s="18">
        <v>2180000</v>
      </c>
      <c r="F10" s="19">
        <v>2180000</v>
      </c>
      <c r="G10" s="19"/>
      <c r="H10" s="19">
        <v>1526501</v>
      </c>
      <c r="I10" s="19"/>
      <c r="J10" s="19">
        <v>1526501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1526501</v>
      </c>
      <c r="X10" s="19">
        <v>1526501</v>
      </c>
      <c r="Y10" s="19"/>
      <c r="Z10" s="20"/>
      <c r="AA10" s="21">
        <v>2180000</v>
      </c>
    </row>
    <row r="11" spans="1:27" ht="13.5">
      <c r="A11" s="22" t="s">
        <v>38</v>
      </c>
      <c r="B11" s="16"/>
      <c r="C11" s="17">
        <v>41755434</v>
      </c>
      <c r="D11" s="17"/>
      <c r="E11" s="18">
        <v>22459000</v>
      </c>
      <c r="F11" s="19">
        <v>22459000</v>
      </c>
      <c r="G11" s="19">
        <v>2479411</v>
      </c>
      <c r="H11" s="19">
        <v>307125</v>
      </c>
      <c r="I11" s="19">
        <v>416125</v>
      </c>
      <c r="J11" s="19">
        <v>3202661</v>
      </c>
      <c r="K11" s="19">
        <v>822844</v>
      </c>
      <c r="L11" s="19">
        <v>3631492</v>
      </c>
      <c r="M11" s="19">
        <v>536547</v>
      </c>
      <c r="N11" s="19">
        <v>4990883</v>
      </c>
      <c r="O11" s="19"/>
      <c r="P11" s="19"/>
      <c r="Q11" s="19"/>
      <c r="R11" s="19"/>
      <c r="S11" s="19"/>
      <c r="T11" s="19"/>
      <c r="U11" s="19"/>
      <c r="V11" s="19"/>
      <c r="W11" s="19">
        <v>8193544</v>
      </c>
      <c r="X11" s="19">
        <v>11637500</v>
      </c>
      <c r="Y11" s="19">
        <v>-3443956</v>
      </c>
      <c r="Z11" s="20">
        <v>-29.59</v>
      </c>
      <c r="AA11" s="21">
        <v>22459000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-216720366</v>
      </c>
      <c r="D14" s="17"/>
      <c r="E14" s="18">
        <v>-192345051</v>
      </c>
      <c r="F14" s="19">
        <v>-196174600</v>
      </c>
      <c r="G14" s="19">
        <v>-2107636</v>
      </c>
      <c r="H14" s="19">
        <v>-28944680</v>
      </c>
      <c r="I14" s="19">
        <v>-18768294</v>
      </c>
      <c r="J14" s="19">
        <v>-49820610</v>
      </c>
      <c r="K14" s="19">
        <v>-10448074</v>
      </c>
      <c r="L14" s="19">
        <v>-31362804</v>
      </c>
      <c r="M14" s="19">
        <v>-16125135</v>
      </c>
      <c r="N14" s="19">
        <v>-57936013</v>
      </c>
      <c r="O14" s="19"/>
      <c r="P14" s="19"/>
      <c r="Q14" s="19"/>
      <c r="R14" s="19"/>
      <c r="S14" s="19"/>
      <c r="T14" s="19"/>
      <c r="U14" s="19"/>
      <c r="V14" s="19"/>
      <c r="W14" s="19">
        <v>-107756623</v>
      </c>
      <c r="X14" s="19">
        <v>-109505461</v>
      </c>
      <c r="Y14" s="19">
        <v>1748838</v>
      </c>
      <c r="Z14" s="20">
        <v>-1.6</v>
      </c>
      <c r="AA14" s="21">
        <v>-196174600</v>
      </c>
    </row>
    <row r="15" spans="1:27" ht="13.5">
      <c r="A15" s="22" t="s">
        <v>42</v>
      </c>
      <c r="B15" s="16"/>
      <c r="C15" s="17">
        <v>-779650</v>
      </c>
      <c r="D15" s="17"/>
      <c r="E15" s="18">
        <v>-967752</v>
      </c>
      <c r="F15" s="19"/>
      <c r="G15" s="19"/>
      <c r="H15" s="19"/>
      <c r="I15" s="19">
        <v>-309506</v>
      </c>
      <c r="J15" s="19">
        <v>-309506</v>
      </c>
      <c r="K15" s="19">
        <v>-12393</v>
      </c>
      <c r="L15" s="19">
        <v>-12035</v>
      </c>
      <c r="M15" s="19"/>
      <c r="N15" s="19">
        <v>-24428</v>
      </c>
      <c r="O15" s="19"/>
      <c r="P15" s="19"/>
      <c r="Q15" s="19"/>
      <c r="R15" s="19"/>
      <c r="S15" s="19"/>
      <c r="T15" s="19"/>
      <c r="U15" s="19"/>
      <c r="V15" s="19"/>
      <c r="W15" s="19">
        <v>-333934</v>
      </c>
      <c r="X15" s="19"/>
      <c r="Y15" s="19">
        <v>-333934</v>
      </c>
      <c r="Z15" s="20"/>
      <c r="AA15" s="21"/>
    </row>
    <row r="16" spans="1:27" ht="13.5">
      <c r="A16" s="22" t="s">
        <v>43</v>
      </c>
      <c r="B16" s="16"/>
      <c r="C16" s="17">
        <v>-176410561</v>
      </c>
      <c r="D16" s="17"/>
      <c r="E16" s="18">
        <v>-147153831</v>
      </c>
      <c r="F16" s="19">
        <v>-147153831</v>
      </c>
      <c r="G16" s="19">
        <v>-4624486</v>
      </c>
      <c r="H16" s="19">
        <v>-3868575</v>
      </c>
      <c r="I16" s="19">
        <v>-6813368</v>
      </c>
      <c r="J16" s="19">
        <v>-15306429</v>
      </c>
      <c r="K16" s="19">
        <v>-5819969</v>
      </c>
      <c r="L16" s="19">
        <v>-7617599</v>
      </c>
      <c r="M16" s="19">
        <v>-17117346</v>
      </c>
      <c r="N16" s="19">
        <v>-30554914</v>
      </c>
      <c r="O16" s="19"/>
      <c r="P16" s="19"/>
      <c r="Q16" s="19"/>
      <c r="R16" s="19"/>
      <c r="S16" s="19"/>
      <c r="T16" s="19"/>
      <c r="U16" s="19"/>
      <c r="V16" s="19"/>
      <c r="W16" s="19">
        <v>-45861343</v>
      </c>
      <c r="X16" s="19">
        <v>-59335097</v>
      </c>
      <c r="Y16" s="19">
        <v>13473754</v>
      </c>
      <c r="Z16" s="20">
        <v>-22.71</v>
      </c>
      <c r="AA16" s="21">
        <v>-147153831</v>
      </c>
    </row>
    <row r="17" spans="1:27" ht="13.5">
      <c r="A17" s="23" t="s">
        <v>44</v>
      </c>
      <c r="B17" s="24"/>
      <c r="C17" s="25">
        <f aca="true" t="shared" si="0" ref="C17:Y17">SUM(C6:C16)</f>
        <v>-4769188</v>
      </c>
      <c r="D17" s="25">
        <f>SUM(D6:D16)</f>
        <v>0</v>
      </c>
      <c r="E17" s="26">
        <f t="shared" si="0"/>
        <v>35106466</v>
      </c>
      <c r="F17" s="27">
        <f t="shared" si="0"/>
        <v>32244669</v>
      </c>
      <c r="G17" s="27">
        <f t="shared" si="0"/>
        <v>139201903</v>
      </c>
      <c r="H17" s="27">
        <f t="shared" si="0"/>
        <v>-29830207</v>
      </c>
      <c r="I17" s="27">
        <f t="shared" si="0"/>
        <v>-23184494</v>
      </c>
      <c r="J17" s="27">
        <f t="shared" si="0"/>
        <v>86187202</v>
      </c>
      <c r="K17" s="27">
        <f t="shared" si="0"/>
        <v>-15079274</v>
      </c>
      <c r="L17" s="27">
        <f t="shared" si="0"/>
        <v>-35259191</v>
      </c>
      <c r="M17" s="27">
        <f t="shared" si="0"/>
        <v>81997132</v>
      </c>
      <c r="N17" s="27">
        <f t="shared" si="0"/>
        <v>31658667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117845869</v>
      </c>
      <c r="X17" s="27">
        <f t="shared" si="0"/>
        <v>106796047</v>
      </c>
      <c r="Y17" s="27">
        <f t="shared" si="0"/>
        <v>11049822</v>
      </c>
      <c r="Z17" s="28">
        <f>+IF(X17&lt;&gt;0,+(Y17/X17)*100,0)</f>
        <v>10.346658242884214</v>
      </c>
      <c r="AA17" s="29">
        <f>SUM(AA6:AA16)</f>
        <v>32244669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34280</v>
      </c>
      <c r="D21" s="17"/>
      <c r="E21" s="18"/>
      <c r="F21" s="19"/>
      <c r="G21" s="36"/>
      <c r="H21" s="36"/>
      <c r="I21" s="36"/>
      <c r="J21" s="19"/>
      <c r="K21" s="36"/>
      <c r="L21" s="36"/>
      <c r="M21" s="19">
        <v>837657</v>
      </c>
      <c r="N21" s="36">
        <v>837657</v>
      </c>
      <c r="O21" s="36"/>
      <c r="P21" s="36"/>
      <c r="Q21" s="19"/>
      <c r="R21" s="36"/>
      <c r="S21" s="36"/>
      <c r="T21" s="19"/>
      <c r="U21" s="36"/>
      <c r="V21" s="36"/>
      <c r="W21" s="36">
        <v>837657</v>
      </c>
      <c r="X21" s="19"/>
      <c r="Y21" s="36">
        <v>837657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-4372520</v>
      </c>
      <c r="D24" s="17"/>
      <c r="E24" s="18">
        <v>-4120000</v>
      </c>
      <c r="F24" s="19">
        <v>-4120000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-4120000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-21621125</v>
      </c>
      <c r="D26" s="17"/>
      <c r="E26" s="18">
        <v>-33248000</v>
      </c>
      <c r="F26" s="19">
        <v>-36605557</v>
      </c>
      <c r="G26" s="19">
        <v>1641562</v>
      </c>
      <c r="H26" s="19">
        <v>-107511</v>
      </c>
      <c r="I26" s="19">
        <v>-5644029</v>
      </c>
      <c r="J26" s="19">
        <v>-4109978</v>
      </c>
      <c r="K26" s="19"/>
      <c r="L26" s="19">
        <v>-132045</v>
      </c>
      <c r="M26" s="19">
        <v>-2504924</v>
      </c>
      <c r="N26" s="19">
        <v>-2636969</v>
      </c>
      <c r="O26" s="19"/>
      <c r="P26" s="19"/>
      <c r="Q26" s="19"/>
      <c r="R26" s="19"/>
      <c r="S26" s="19"/>
      <c r="T26" s="19"/>
      <c r="U26" s="19"/>
      <c r="V26" s="19"/>
      <c r="W26" s="19">
        <v>-6746947</v>
      </c>
      <c r="X26" s="19">
        <v>-3357557</v>
      </c>
      <c r="Y26" s="19">
        <v>-3389390</v>
      </c>
      <c r="Z26" s="20">
        <v>100.95</v>
      </c>
      <c r="AA26" s="21">
        <v>-36605557</v>
      </c>
    </row>
    <row r="27" spans="1:27" ht="13.5">
      <c r="A27" s="23" t="s">
        <v>51</v>
      </c>
      <c r="B27" s="24"/>
      <c r="C27" s="25">
        <f aca="true" t="shared" si="1" ref="C27:Y27">SUM(C21:C26)</f>
        <v>-25959365</v>
      </c>
      <c r="D27" s="25">
        <f>SUM(D21:D26)</f>
        <v>0</v>
      </c>
      <c r="E27" s="26">
        <f t="shared" si="1"/>
        <v>-37368000</v>
      </c>
      <c r="F27" s="27">
        <f t="shared" si="1"/>
        <v>-40725557</v>
      </c>
      <c r="G27" s="27">
        <f t="shared" si="1"/>
        <v>1641562</v>
      </c>
      <c r="H27" s="27">
        <f t="shared" si="1"/>
        <v>-107511</v>
      </c>
      <c r="I27" s="27">
        <f t="shared" si="1"/>
        <v>-5644029</v>
      </c>
      <c r="J27" s="27">
        <f t="shared" si="1"/>
        <v>-4109978</v>
      </c>
      <c r="K27" s="27">
        <f t="shared" si="1"/>
        <v>0</v>
      </c>
      <c r="L27" s="27">
        <f t="shared" si="1"/>
        <v>-132045</v>
      </c>
      <c r="M27" s="27">
        <f t="shared" si="1"/>
        <v>-1667267</v>
      </c>
      <c r="N27" s="27">
        <f t="shared" si="1"/>
        <v>-1799312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-5909290</v>
      </c>
      <c r="X27" s="27">
        <f t="shared" si="1"/>
        <v>-3357557</v>
      </c>
      <c r="Y27" s="27">
        <f t="shared" si="1"/>
        <v>-2551733</v>
      </c>
      <c r="Z27" s="28">
        <f>+IF(X27&lt;&gt;0,+(Y27/X27)*100,0)</f>
        <v>75.99969263366192</v>
      </c>
      <c r="AA27" s="29">
        <f>SUM(AA21:AA26)</f>
        <v>-40725557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5669548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-1909303</v>
      </c>
      <c r="D35" s="17"/>
      <c r="E35" s="18">
        <v>-3085068</v>
      </c>
      <c r="F35" s="19">
        <v>-3085068</v>
      </c>
      <c r="G35" s="19"/>
      <c r="H35" s="19"/>
      <c r="I35" s="19">
        <v>-1633575</v>
      </c>
      <c r="J35" s="19">
        <v>-1633575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-1633575</v>
      </c>
      <c r="X35" s="19"/>
      <c r="Y35" s="19">
        <v>-1633575</v>
      </c>
      <c r="Z35" s="20"/>
      <c r="AA35" s="21">
        <v>-3085068</v>
      </c>
    </row>
    <row r="36" spans="1:27" ht="13.5">
      <c r="A36" s="23" t="s">
        <v>57</v>
      </c>
      <c r="B36" s="24"/>
      <c r="C36" s="25">
        <f aca="true" t="shared" si="2" ref="C36:Y36">SUM(C31:C35)</f>
        <v>3760245</v>
      </c>
      <c r="D36" s="25">
        <f>SUM(D31:D35)</f>
        <v>0</v>
      </c>
      <c r="E36" s="26">
        <f t="shared" si="2"/>
        <v>-3085068</v>
      </c>
      <c r="F36" s="27">
        <f t="shared" si="2"/>
        <v>-3085068</v>
      </c>
      <c r="G36" s="27">
        <f t="shared" si="2"/>
        <v>0</v>
      </c>
      <c r="H36" s="27">
        <f t="shared" si="2"/>
        <v>0</v>
      </c>
      <c r="I36" s="27">
        <f t="shared" si="2"/>
        <v>-1633575</v>
      </c>
      <c r="J36" s="27">
        <f t="shared" si="2"/>
        <v>-1633575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-1633575</v>
      </c>
      <c r="X36" s="27">
        <f t="shared" si="2"/>
        <v>0</v>
      </c>
      <c r="Y36" s="27">
        <f t="shared" si="2"/>
        <v>-1633575</v>
      </c>
      <c r="Z36" s="28">
        <f>+IF(X36&lt;&gt;0,+(Y36/X36)*100,0)</f>
        <v>0</v>
      </c>
      <c r="AA36" s="29">
        <f>SUM(AA31:AA35)</f>
        <v>-3085068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-26968308</v>
      </c>
      <c r="D38" s="31">
        <f>+D17+D27+D36</f>
        <v>0</v>
      </c>
      <c r="E38" s="32">
        <f t="shared" si="3"/>
        <v>-5346602</v>
      </c>
      <c r="F38" s="33">
        <f t="shared" si="3"/>
        <v>-11565956</v>
      </c>
      <c r="G38" s="33">
        <f t="shared" si="3"/>
        <v>140843465</v>
      </c>
      <c r="H38" s="33">
        <f t="shared" si="3"/>
        <v>-29937718</v>
      </c>
      <c r="I38" s="33">
        <f t="shared" si="3"/>
        <v>-30462098</v>
      </c>
      <c r="J38" s="33">
        <f t="shared" si="3"/>
        <v>80443649</v>
      </c>
      <c r="K38" s="33">
        <f t="shared" si="3"/>
        <v>-15079274</v>
      </c>
      <c r="L38" s="33">
        <f t="shared" si="3"/>
        <v>-35391236</v>
      </c>
      <c r="M38" s="33">
        <f t="shared" si="3"/>
        <v>80329865</v>
      </c>
      <c r="N38" s="33">
        <f t="shared" si="3"/>
        <v>29859355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110303004</v>
      </c>
      <c r="X38" s="33">
        <f t="shared" si="3"/>
        <v>103438490</v>
      </c>
      <c r="Y38" s="33">
        <f t="shared" si="3"/>
        <v>6864514</v>
      </c>
      <c r="Z38" s="34">
        <f>+IF(X38&lt;&gt;0,+(Y38/X38)*100,0)</f>
        <v>6.63632464085661</v>
      </c>
      <c r="AA38" s="35">
        <f>+AA17+AA27+AA36</f>
        <v>-11565956</v>
      </c>
    </row>
    <row r="39" spans="1:27" ht="13.5">
      <c r="A39" s="22" t="s">
        <v>59</v>
      </c>
      <c r="B39" s="16"/>
      <c r="C39" s="31">
        <v>457901357</v>
      </c>
      <c r="D39" s="31"/>
      <c r="E39" s="32">
        <v>377705515</v>
      </c>
      <c r="F39" s="33">
        <v>377705515</v>
      </c>
      <c r="G39" s="33">
        <v>408445734</v>
      </c>
      <c r="H39" s="33">
        <v>549289199</v>
      </c>
      <c r="I39" s="33">
        <v>519351481</v>
      </c>
      <c r="J39" s="33">
        <v>408445734</v>
      </c>
      <c r="K39" s="33">
        <v>488889383</v>
      </c>
      <c r="L39" s="33">
        <v>473810109</v>
      </c>
      <c r="M39" s="33">
        <v>438418873</v>
      </c>
      <c r="N39" s="33">
        <v>488889383</v>
      </c>
      <c r="O39" s="33"/>
      <c r="P39" s="33"/>
      <c r="Q39" s="33"/>
      <c r="R39" s="33"/>
      <c r="S39" s="33"/>
      <c r="T39" s="33"/>
      <c r="U39" s="33"/>
      <c r="V39" s="33"/>
      <c r="W39" s="33">
        <v>408445734</v>
      </c>
      <c r="X39" s="33">
        <v>377705515</v>
      </c>
      <c r="Y39" s="33">
        <v>30740219</v>
      </c>
      <c r="Z39" s="34">
        <v>8.14</v>
      </c>
      <c r="AA39" s="35">
        <v>377705515</v>
      </c>
    </row>
    <row r="40" spans="1:27" ht="13.5">
      <c r="A40" s="41" t="s">
        <v>60</v>
      </c>
      <c r="B40" s="42"/>
      <c r="C40" s="43">
        <v>430933049</v>
      </c>
      <c r="D40" s="43"/>
      <c r="E40" s="44">
        <v>372358913</v>
      </c>
      <c r="F40" s="45">
        <v>366139559</v>
      </c>
      <c r="G40" s="45">
        <v>549289199</v>
      </c>
      <c r="H40" s="45">
        <v>519351481</v>
      </c>
      <c r="I40" s="45">
        <v>488889383</v>
      </c>
      <c r="J40" s="45">
        <v>488889383</v>
      </c>
      <c r="K40" s="45">
        <v>473810109</v>
      </c>
      <c r="L40" s="45">
        <v>438418873</v>
      </c>
      <c r="M40" s="45">
        <v>518748738</v>
      </c>
      <c r="N40" s="45">
        <v>518748738</v>
      </c>
      <c r="O40" s="45"/>
      <c r="P40" s="45"/>
      <c r="Q40" s="45"/>
      <c r="R40" s="45"/>
      <c r="S40" s="45"/>
      <c r="T40" s="45"/>
      <c r="U40" s="45"/>
      <c r="V40" s="45"/>
      <c r="W40" s="45">
        <v>518748738</v>
      </c>
      <c r="X40" s="45">
        <v>481144005</v>
      </c>
      <c r="Y40" s="45">
        <v>37604733</v>
      </c>
      <c r="Z40" s="46">
        <v>7.82</v>
      </c>
      <c r="AA40" s="47">
        <v>366139559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72481743</v>
      </c>
      <c r="D6" s="17"/>
      <c r="E6" s="18">
        <v>103051000</v>
      </c>
      <c r="F6" s="19">
        <v>103051000</v>
      </c>
      <c r="G6" s="19">
        <v>2937533</v>
      </c>
      <c r="H6" s="19">
        <v>3949203</v>
      </c>
      <c r="I6" s="19">
        <v>11183034</v>
      </c>
      <c r="J6" s="19">
        <v>18069770</v>
      </c>
      <c r="K6" s="19">
        <v>5487865</v>
      </c>
      <c r="L6" s="19">
        <v>6845830</v>
      </c>
      <c r="M6" s="19">
        <v>13761338</v>
      </c>
      <c r="N6" s="19">
        <v>26095033</v>
      </c>
      <c r="O6" s="19"/>
      <c r="P6" s="19"/>
      <c r="Q6" s="19"/>
      <c r="R6" s="19"/>
      <c r="S6" s="19"/>
      <c r="T6" s="19"/>
      <c r="U6" s="19"/>
      <c r="V6" s="19"/>
      <c r="W6" s="19">
        <v>44164803</v>
      </c>
      <c r="X6" s="19">
        <v>51522000</v>
      </c>
      <c r="Y6" s="19">
        <v>-7357197</v>
      </c>
      <c r="Z6" s="20">
        <v>-14.28</v>
      </c>
      <c r="AA6" s="21">
        <v>103051000</v>
      </c>
    </row>
    <row r="7" spans="1:27" ht="13.5">
      <c r="A7" s="22" t="s">
        <v>34</v>
      </c>
      <c r="B7" s="16"/>
      <c r="C7" s="17">
        <v>191706178</v>
      </c>
      <c r="D7" s="17"/>
      <c r="E7" s="18">
        <v>232711000</v>
      </c>
      <c r="F7" s="19">
        <v>232711000</v>
      </c>
      <c r="G7" s="19">
        <v>16034081</v>
      </c>
      <c r="H7" s="19">
        <v>20007237</v>
      </c>
      <c r="I7" s="19">
        <v>17311932</v>
      </c>
      <c r="J7" s="19">
        <v>53353250</v>
      </c>
      <c r="K7" s="19">
        <v>18945151</v>
      </c>
      <c r="L7" s="19">
        <v>19554706</v>
      </c>
      <c r="M7" s="19">
        <v>18597188</v>
      </c>
      <c r="N7" s="19">
        <v>57097045</v>
      </c>
      <c r="O7" s="19"/>
      <c r="P7" s="19"/>
      <c r="Q7" s="19"/>
      <c r="R7" s="19"/>
      <c r="S7" s="19"/>
      <c r="T7" s="19"/>
      <c r="U7" s="19"/>
      <c r="V7" s="19"/>
      <c r="W7" s="19">
        <v>110450295</v>
      </c>
      <c r="X7" s="19">
        <v>116358000</v>
      </c>
      <c r="Y7" s="19">
        <v>-5907705</v>
      </c>
      <c r="Z7" s="20">
        <v>-5.08</v>
      </c>
      <c r="AA7" s="21">
        <v>232711000</v>
      </c>
    </row>
    <row r="8" spans="1:27" ht="13.5">
      <c r="A8" s="22" t="s">
        <v>35</v>
      </c>
      <c r="B8" s="16"/>
      <c r="C8" s="17"/>
      <c r="D8" s="17"/>
      <c r="E8" s="18">
        <v>58887263</v>
      </c>
      <c r="F8" s="19">
        <v>58887263</v>
      </c>
      <c r="G8" s="19">
        <v>1019659</v>
      </c>
      <c r="H8" s="19">
        <v>4600787</v>
      </c>
      <c r="I8" s="19">
        <v>1607500</v>
      </c>
      <c r="J8" s="19">
        <v>7227946</v>
      </c>
      <c r="K8" s="19">
        <v>2003126</v>
      </c>
      <c r="L8" s="19">
        <v>840827</v>
      </c>
      <c r="M8" s="19">
        <v>612572</v>
      </c>
      <c r="N8" s="19">
        <v>3456525</v>
      </c>
      <c r="O8" s="19"/>
      <c r="P8" s="19"/>
      <c r="Q8" s="19"/>
      <c r="R8" s="19"/>
      <c r="S8" s="19"/>
      <c r="T8" s="19"/>
      <c r="U8" s="19"/>
      <c r="V8" s="19"/>
      <c r="W8" s="19">
        <v>10684471</v>
      </c>
      <c r="X8" s="19">
        <v>29445630</v>
      </c>
      <c r="Y8" s="19">
        <v>-18761159</v>
      </c>
      <c r="Z8" s="20">
        <v>-63.71</v>
      </c>
      <c r="AA8" s="21">
        <v>58887263</v>
      </c>
    </row>
    <row r="9" spans="1:27" ht="13.5">
      <c r="A9" s="22" t="s">
        <v>36</v>
      </c>
      <c r="B9" s="16"/>
      <c r="C9" s="17">
        <v>152680820</v>
      </c>
      <c r="D9" s="17"/>
      <c r="E9" s="18">
        <v>136773000</v>
      </c>
      <c r="F9" s="19">
        <v>136773000</v>
      </c>
      <c r="G9" s="19">
        <v>55261000</v>
      </c>
      <c r="H9" s="19">
        <v>2699000</v>
      </c>
      <c r="I9" s="19"/>
      <c r="J9" s="19">
        <v>57960000</v>
      </c>
      <c r="K9" s="19"/>
      <c r="L9" s="19">
        <v>868000</v>
      </c>
      <c r="M9" s="19">
        <v>44209700</v>
      </c>
      <c r="N9" s="19">
        <v>45077700</v>
      </c>
      <c r="O9" s="19"/>
      <c r="P9" s="19"/>
      <c r="Q9" s="19"/>
      <c r="R9" s="19"/>
      <c r="S9" s="19"/>
      <c r="T9" s="19"/>
      <c r="U9" s="19"/>
      <c r="V9" s="19"/>
      <c r="W9" s="19">
        <v>103037700</v>
      </c>
      <c r="X9" s="19">
        <v>68386500</v>
      </c>
      <c r="Y9" s="19">
        <v>34651200</v>
      </c>
      <c r="Z9" s="20">
        <v>50.67</v>
      </c>
      <c r="AA9" s="21">
        <v>136773000</v>
      </c>
    </row>
    <row r="10" spans="1:27" ht="13.5">
      <c r="A10" s="22" t="s">
        <v>37</v>
      </c>
      <c r="B10" s="16"/>
      <c r="C10" s="17">
        <v>82945231</v>
      </c>
      <c r="D10" s="17"/>
      <c r="E10" s="18">
        <v>84392004</v>
      </c>
      <c r="F10" s="19">
        <v>84392004</v>
      </c>
      <c r="G10" s="19">
        <v>34794000</v>
      </c>
      <c r="H10" s="19"/>
      <c r="I10" s="19"/>
      <c r="J10" s="19">
        <v>34794000</v>
      </c>
      <c r="K10" s="19">
        <v>7950000</v>
      </c>
      <c r="L10" s="19"/>
      <c r="M10" s="19">
        <v>18042000</v>
      </c>
      <c r="N10" s="19">
        <v>25992000</v>
      </c>
      <c r="O10" s="19"/>
      <c r="P10" s="19"/>
      <c r="Q10" s="19"/>
      <c r="R10" s="19"/>
      <c r="S10" s="19"/>
      <c r="T10" s="19"/>
      <c r="U10" s="19"/>
      <c r="V10" s="19"/>
      <c r="W10" s="19">
        <v>60786000</v>
      </c>
      <c r="X10" s="19">
        <v>42196002</v>
      </c>
      <c r="Y10" s="19">
        <v>18589998</v>
      </c>
      <c r="Z10" s="20">
        <v>44.06</v>
      </c>
      <c r="AA10" s="21">
        <v>84392004</v>
      </c>
    </row>
    <row r="11" spans="1:27" ht="13.5">
      <c r="A11" s="22" t="s">
        <v>38</v>
      </c>
      <c r="B11" s="16"/>
      <c r="C11" s="17">
        <v>2892684</v>
      </c>
      <c r="D11" s="17"/>
      <c r="E11" s="18">
        <v>23987428</v>
      </c>
      <c r="F11" s="19">
        <v>23987428</v>
      </c>
      <c r="G11" s="19">
        <v>1925727</v>
      </c>
      <c r="H11" s="19">
        <v>2229000</v>
      </c>
      <c r="I11" s="19">
        <v>71000</v>
      </c>
      <c r="J11" s="19">
        <v>4225727</v>
      </c>
      <c r="K11" s="19">
        <v>1183796</v>
      </c>
      <c r="L11" s="19"/>
      <c r="M11" s="19">
        <v>1617</v>
      </c>
      <c r="N11" s="19">
        <v>1185413</v>
      </c>
      <c r="O11" s="19"/>
      <c r="P11" s="19"/>
      <c r="Q11" s="19"/>
      <c r="R11" s="19"/>
      <c r="S11" s="19"/>
      <c r="T11" s="19"/>
      <c r="U11" s="19"/>
      <c r="V11" s="19"/>
      <c r="W11" s="19">
        <v>5411140</v>
      </c>
      <c r="X11" s="19">
        <v>11993214</v>
      </c>
      <c r="Y11" s="19">
        <v>-6582074</v>
      </c>
      <c r="Z11" s="20">
        <v>-54.88</v>
      </c>
      <c r="AA11" s="21">
        <v>23987428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-377697609</v>
      </c>
      <c r="D14" s="17"/>
      <c r="E14" s="18">
        <v>-546552184</v>
      </c>
      <c r="F14" s="19">
        <v>-546552184</v>
      </c>
      <c r="G14" s="19">
        <v>-67307437</v>
      </c>
      <c r="H14" s="19">
        <v>-34589744</v>
      </c>
      <c r="I14" s="19">
        <v>-30440642</v>
      </c>
      <c r="J14" s="19">
        <v>-132337823</v>
      </c>
      <c r="K14" s="19">
        <v>-31271880</v>
      </c>
      <c r="L14" s="19">
        <v>-46465358</v>
      </c>
      <c r="M14" s="19">
        <v>-89309733</v>
      </c>
      <c r="N14" s="19">
        <v>-167046971</v>
      </c>
      <c r="O14" s="19"/>
      <c r="P14" s="19"/>
      <c r="Q14" s="19"/>
      <c r="R14" s="19"/>
      <c r="S14" s="19"/>
      <c r="T14" s="19"/>
      <c r="U14" s="19"/>
      <c r="V14" s="19"/>
      <c r="W14" s="19">
        <v>-299384794</v>
      </c>
      <c r="X14" s="19">
        <v>-273278592</v>
      </c>
      <c r="Y14" s="19">
        <v>-26106202</v>
      </c>
      <c r="Z14" s="20">
        <v>9.55</v>
      </c>
      <c r="AA14" s="21">
        <v>-546552184</v>
      </c>
    </row>
    <row r="15" spans="1:27" ht="13.5">
      <c r="A15" s="22" t="s">
        <v>42</v>
      </c>
      <c r="B15" s="16"/>
      <c r="C15" s="17">
        <v>-22988639</v>
      </c>
      <c r="D15" s="17"/>
      <c r="E15" s="18">
        <v>-10200000</v>
      </c>
      <c r="F15" s="19">
        <v>-10200000</v>
      </c>
      <c r="G15" s="19">
        <v>-1423501</v>
      </c>
      <c r="H15" s="19">
        <v>-159858</v>
      </c>
      <c r="I15" s="19">
        <v>-61916</v>
      </c>
      <c r="J15" s="19">
        <v>-1645275</v>
      </c>
      <c r="K15" s="19"/>
      <c r="L15" s="19"/>
      <c r="M15" s="19">
        <v>-648099</v>
      </c>
      <c r="N15" s="19">
        <v>-648099</v>
      </c>
      <c r="O15" s="19"/>
      <c r="P15" s="19"/>
      <c r="Q15" s="19"/>
      <c r="R15" s="19"/>
      <c r="S15" s="19"/>
      <c r="T15" s="19"/>
      <c r="U15" s="19"/>
      <c r="V15" s="19"/>
      <c r="W15" s="19">
        <v>-2293374</v>
      </c>
      <c r="X15" s="19">
        <v>-5100000</v>
      </c>
      <c r="Y15" s="19">
        <v>2806626</v>
      </c>
      <c r="Z15" s="20">
        <v>-55.03</v>
      </c>
      <c r="AA15" s="21">
        <v>-10200000</v>
      </c>
    </row>
    <row r="16" spans="1:27" ht="13.5">
      <c r="A16" s="22" t="s">
        <v>43</v>
      </c>
      <c r="B16" s="16"/>
      <c r="C16" s="17"/>
      <c r="D16" s="17"/>
      <c r="E16" s="18">
        <v>-11231664</v>
      </c>
      <c r="F16" s="19">
        <v>-11231664</v>
      </c>
      <c r="G16" s="19">
        <v>-2037503</v>
      </c>
      <c r="H16" s="19">
        <v>-788117</v>
      </c>
      <c r="I16" s="19">
        <v>-200677</v>
      </c>
      <c r="J16" s="19">
        <v>-3026297</v>
      </c>
      <c r="K16" s="19"/>
      <c r="L16" s="19"/>
      <c r="M16" s="19">
        <v>-135840</v>
      </c>
      <c r="N16" s="19">
        <v>-135840</v>
      </c>
      <c r="O16" s="19"/>
      <c r="P16" s="19"/>
      <c r="Q16" s="19"/>
      <c r="R16" s="19"/>
      <c r="S16" s="19"/>
      <c r="T16" s="19"/>
      <c r="U16" s="19"/>
      <c r="V16" s="19"/>
      <c r="W16" s="19">
        <v>-3162137</v>
      </c>
      <c r="X16" s="19">
        <v>-5615832</v>
      </c>
      <c r="Y16" s="19">
        <v>2453695</v>
      </c>
      <c r="Z16" s="20">
        <v>-43.69</v>
      </c>
      <c r="AA16" s="21">
        <v>-11231664</v>
      </c>
    </row>
    <row r="17" spans="1:27" ht="13.5">
      <c r="A17" s="23" t="s">
        <v>44</v>
      </c>
      <c r="B17" s="24"/>
      <c r="C17" s="25">
        <f aca="true" t="shared" si="0" ref="C17:Y17">SUM(C6:C16)</f>
        <v>102020408</v>
      </c>
      <c r="D17" s="25">
        <f>SUM(D6:D16)</f>
        <v>0</v>
      </c>
      <c r="E17" s="26">
        <f t="shared" si="0"/>
        <v>71817847</v>
      </c>
      <c r="F17" s="27">
        <f t="shared" si="0"/>
        <v>71817847</v>
      </c>
      <c r="G17" s="27">
        <f t="shared" si="0"/>
        <v>41203559</v>
      </c>
      <c r="H17" s="27">
        <f t="shared" si="0"/>
        <v>-2052492</v>
      </c>
      <c r="I17" s="27">
        <f t="shared" si="0"/>
        <v>-529769</v>
      </c>
      <c r="J17" s="27">
        <f t="shared" si="0"/>
        <v>38621298</v>
      </c>
      <c r="K17" s="27">
        <f t="shared" si="0"/>
        <v>4298058</v>
      </c>
      <c r="L17" s="27">
        <f t="shared" si="0"/>
        <v>-18355995</v>
      </c>
      <c r="M17" s="27">
        <f t="shared" si="0"/>
        <v>5130743</v>
      </c>
      <c r="N17" s="27">
        <f t="shared" si="0"/>
        <v>-8927194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29694104</v>
      </c>
      <c r="X17" s="27">
        <f t="shared" si="0"/>
        <v>35906922</v>
      </c>
      <c r="Y17" s="27">
        <f t="shared" si="0"/>
        <v>-6212818</v>
      </c>
      <c r="Z17" s="28">
        <f>+IF(X17&lt;&gt;0,+(Y17/X17)*100,0)</f>
        <v>-17.30256355585143</v>
      </c>
      <c r="AA17" s="29">
        <f>SUM(AA6:AA16)</f>
        <v>71817847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-88834055</v>
      </c>
      <c r="D26" s="17"/>
      <c r="E26" s="18">
        <v>-112132000</v>
      </c>
      <c r="F26" s="19">
        <v>-112132000</v>
      </c>
      <c r="G26" s="19">
        <v>-6954559</v>
      </c>
      <c r="H26" s="19">
        <v>-4832306</v>
      </c>
      <c r="I26" s="19">
        <v>-1640607</v>
      </c>
      <c r="J26" s="19">
        <v>-13427472</v>
      </c>
      <c r="K26" s="19">
        <v>-3688534</v>
      </c>
      <c r="L26" s="19">
        <v>-4348025</v>
      </c>
      <c r="M26" s="19">
        <v>-3949043</v>
      </c>
      <c r="N26" s="19">
        <v>-11985602</v>
      </c>
      <c r="O26" s="19"/>
      <c r="P26" s="19"/>
      <c r="Q26" s="19"/>
      <c r="R26" s="19"/>
      <c r="S26" s="19"/>
      <c r="T26" s="19"/>
      <c r="U26" s="19"/>
      <c r="V26" s="19"/>
      <c r="W26" s="19">
        <v>-25413074</v>
      </c>
      <c r="X26" s="19">
        <v>-56066000</v>
      </c>
      <c r="Y26" s="19">
        <v>30652926</v>
      </c>
      <c r="Z26" s="20">
        <v>-54.67</v>
      </c>
      <c r="AA26" s="21">
        <v>-112132000</v>
      </c>
    </row>
    <row r="27" spans="1:27" ht="13.5">
      <c r="A27" s="23" t="s">
        <v>51</v>
      </c>
      <c r="B27" s="24"/>
      <c r="C27" s="25">
        <f aca="true" t="shared" si="1" ref="C27:Y27">SUM(C21:C26)</f>
        <v>-88834055</v>
      </c>
      <c r="D27" s="25">
        <f>SUM(D21:D26)</f>
        <v>0</v>
      </c>
      <c r="E27" s="26">
        <f t="shared" si="1"/>
        <v>-112132000</v>
      </c>
      <c r="F27" s="27">
        <f t="shared" si="1"/>
        <v>-112132000</v>
      </c>
      <c r="G27" s="27">
        <f t="shared" si="1"/>
        <v>-6954559</v>
      </c>
      <c r="H27" s="27">
        <f t="shared" si="1"/>
        <v>-4832306</v>
      </c>
      <c r="I27" s="27">
        <f t="shared" si="1"/>
        <v>-1640607</v>
      </c>
      <c r="J27" s="27">
        <f t="shared" si="1"/>
        <v>-13427472</v>
      </c>
      <c r="K27" s="27">
        <f t="shared" si="1"/>
        <v>-3688534</v>
      </c>
      <c r="L27" s="27">
        <f t="shared" si="1"/>
        <v>-4348025</v>
      </c>
      <c r="M27" s="27">
        <f t="shared" si="1"/>
        <v>-3949043</v>
      </c>
      <c r="N27" s="27">
        <f t="shared" si="1"/>
        <v>-11985602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-25413074</v>
      </c>
      <c r="X27" s="27">
        <f t="shared" si="1"/>
        <v>-56066000</v>
      </c>
      <c r="Y27" s="27">
        <f t="shared" si="1"/>
        <v>30652926</v>
      </c>
      <c r="Z27" s="28">
        <f>+IF(X27&lt;&gt;0,+(Y27/X27)*100,0)</f>
        <v>-54.67293190168729</v>
      </c>
      <c r="AA27" s="29">
        <f>SUM(AA21:AA26)</f>
        <v>-112132000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13186353</v>
      </c>
      <c r="D38" s="31">
        <f>+D17+D27+D36</f>
        <v>0</v>
      </c>
      <c r="E38" s="32">
        <f t="shared" si="3"/>
        <v>-40314153</v>
      </c>
      <c r="F38" s="33">
        <f t="shared" si="3"/>
        <v>-40314153</v>
      </c>
      <c r="G38" s="33">
        <f t="shared" si="3"/>
        <v>34249000</v>
      </c>
      <c r="H38" s="33">
        <f t="shared" si="3"/>
        <v>-6884798</v>
      </c>
      <c r="I38" s="33">
        <f t="shared" si="3"/>
        <v>-2170376</v>
      </c>
      <c r="J38" s="33">
        <f t="shared" si="3"/>
        <v>25193826</v>
      </c>
      <c r="K38" s="33">
        <f t="shared" si="3"/>
        <v>609524</v>
      </c>
      <c r="L38" s="33">
        <f t="shared" si="3"/>
        <v>-22704020</v>
      </c>
      <c r="M38" s="33">
        <f t="shared" si="3"/>
        <v>1181700</v>
      </c>
      <c r="N38" s="33">
        <f t="shared" si="3"/>
        <v>-20912796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4281030</v>
      </c>
      <c r="X38" s="33">
        <f t="shared" si="3"/>
        <v>-20159078</v>
      </c>
      <c r="Y38" s="33">
        <f t="shared" si="3"/>
        <v>24440108</v>
      </c>
      <c r="Z38" s="34">
        <f>+IF(X38&lt;&gt;0,+(Y38/X38)*100,0)</f>
        <v>-121.23623907799752</v>
      </c>
      <c r="AA38" s="35">
        <f>+AA17+AA27+AA36</f>
        <v>-40314153</v>
      </c>
    </row>
    <row r="39" spans="1:27" ht="13.5">
      <c r="A39" s="22" t="s">
        <v>59</v>
      </c>
      <c r="B39" s="16"/>
      <c r="C39" s="31">
        <v>21150317</v>
      </c>
      <c r="D39" s="31"/>
      <c r="E39" s="32">
        <v>42799040</v>
      </c>
      <c r="F39" s="33">
        <v>42799040</v>
      </c>
      <c r="G39" s="33">
        <v>34336670</v>
      </c>
      <c r="H39" s="33">
        <v>68585670</v>
      </c>
      <c r="I39" s="33">
        <v>61700872</v>
      </c>
      <c r="J39" s="33">
        <v>34336670</v>
      </c>
      <c r="K39" s="33">
        <v>59530496</v>
      </c>
      <c r="L39" s="33">
        <v>60140020</v>
      </c>
      <c r="M39" s="33">
        <v>37436000</v>
      </c>
      <c r="N39" s="33">
        <v>59530496</v>
      </c>
      <c r="O39" s="33"/>
      <c r="P39" s="33"/>
      <c r="Q39" s="33"/>
      <c r="R39" s="33"/>
      <c r="S39" s="33"/>
      <c r="T39" s="33"/>
      <c r="U39" s="33"/>
      <c r="V39" s="33"/>
      <c r="W39" s="33">
        <v>34336670</v>
      </c>
      <c r="X39" s="33">
        <v>42799040</v>
      </c>
      <c r="Y39" s="33">
        <v>-8462370</v>
      </c>
      <c r="Z39" s="34">
        <v>-19.77</v>
      </c>
      <c r="AA39" s="35">
        <v>42799040</v>
      </c>
    </row>
    <row r="40" spans="1:27" ht="13.5">
      <c r="A40" s="41" t="s">
        <v>60</v>
      </c>
      <c r="B40" s="42"/>
      <c r="C40" s="43">
        <v>34336670</v>
      </c>
      <c r="D40" s="43"/>
      <c r="E40" s="44">
        <v>2484887</v>
      </c>
      <c r="F40" s="45">
        <v>2484887</v>
      </c>
      <c r="G40" s="45">
        <v>68585670</v>
      </c>
      <c r="H40" s="45">
        <v>61700872</v>
      </c>
      <c r="I40" s="45">
        <v>59530496</v>
      </c>
      <c r="J40" s="45">
        <v>59530496</v>
      </c>
      <c r="K40" s="45">
        <v>60140020</v>
      </c>
      <c r="L40" s="45">
        <v>37436000</v>
      </c>
      <c r="M40" s="45">
        <v>38617700</v>
      </c>
      <c r="N40" s="45">
        <v>38617700</v>
      </c>
      <c r="O40" s="45"/>
      <c r="P40" s="45"/>
      <c r="Q40" s="45"/>
      <c r="R40" s="45"/>
      <c r="S40" s="45"/>
      <c r="T40" s="45"/>
      <c r="U40" s="45"/>
      <c r="V40" s="45"/>
      <c r="W40" s="45">
        <v>38617700</v>
      </c>
      <c r="X40" s="45">
        <v>22639962</v>
      </c>
      <c r="Y40" s="45">
        <v>15977738</v>
      </c>
      <c r="Z40" s="46">
        <v>70.57</v>
      </c>
      <c r="AA40" s="47">
        <v>2484887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83082971</v>
      </c>
      <c r="D6" s="17"/>
      <c r="E6" s="18">
        <v>114169740</v>
      </c>
      <c r="F6" s="19">
        <v>114169740</v>
      </c>
      <c r="G6" s="19">
        <v>6518498</v>
      </c>
      <c r="H6" s="19">
        <v>4963873</v>
      </c>
      <c r="I6" s="19">
        <v>6254141</v>
      </c>
      <c r="J6" s="19">
        <v>17736512</v>
      </c>
      <c r="K6" s="19">
        <v>12969863</v>
      </c>
      <c r="L6" s="19">
        <v>4696958</v>
      </c>
      <c r="M6" s="19">
        <v>2485974</v>
      </c>
      <c r="N6" s="19">
        <v>20152795</v>
      </c>
      <c r="O6" s="19"/>
      <c r="P6" s="19"/>
      <c r="Q6" s="19"/>
      <c r="R6" s="19"/>
      <c r="S6" s="19"/>
      <c r="T6" s="19"/>
      <c r="U6" s="19"/>
      <c r="V6" s="19"/>
      <c r="W6" s="19">
        <v>37889307</v>
      </c>
      <c r="X6" s="19">
        <v>57084870</v>
      </c>
      <c r="Y6" s="19">
        <v>-19195563</v>
      </c>
      <c r="Z6" s="20">
        <v>-33.63</v>
      </c>
      <c r="AA6" s="21">
        <v>114169740</v>
      </c>
    </row>
    <row r="7" spans="1:27" ht="13.5">
      <c r="A7" s="22" t="s">
        <v>34</v>
      </c>
      <c r="B7" s="16"/>
      <c r="C7" s="17">
        <v>138642522</v>
      </c>
      <c r="D7" s="17"/>
      <c r="E7" s="18">
        <v>134276964</v>
      </c>
      <c r="F7" s="19">
        <v>134276964</v>
      </c>
      <c r="G7" s="19">
        <v>8882214</v>
      </c>
      <c r="H7" s="19">
        <v>11476118</v>
      </c>
      <c r="I7" s="19">
        <v>10045760</v>
      </c>
      <c r="J7" s="19">
        <v>30404092</v>
      </c>
      <c r="K7" s="19">
        <v>12756530</v>
      </c>
      <c r="L7" s="19">
        <v>11133531</v>
      </c>
      <c r="M7" s="19">
        <v>9959206</v>
      </c>
      <c r="N7" s="19">
        <v>33849267</v>
      </c>
      <c r="O7" s="19"/>
      <c r="P7" s="19"/>
      <c r="Q7" s="19"/>
      <c r="R7" s="19"/>
      <c r="S7" s="19"/>
      <c r="T7" s="19"/>
      <c r="U7" s="19"/>
      <c r="V7" s="19"/>
      <c r="W7" s="19">
        <v>64253359</v>
      </c>
      <c r="X7" s="19">
        <v>67138482</v>
      </c>
      <c r="Y7" s="19">
        <v>-2885123</v>
      </c>
      <c r="Z7" s="20">
        <v>-4.3</v>
      </c>
      <c r="AA7" s="21">
        <v>134276964</v>
      </c>
    </row>
    <row r="8" spans="1:27" ht="13.5">
      <c r="A8" s="22" t="s">
        <v>35</v>
      </c>
      <c r="B8" s="16"/>
      <c r="C8" s="17">
        <v>118556061</v>
      </c>
      <c r="D8" s="17"/>
      <c r="E8" s="18">
        <v>37509036</v>
      </c>
      <c r="F8" s="19">
        <v>37509036</v>
      </c>
      <c r="G8" s="19">
        <v>17793676</v>
      </c>
      <c r="H8" s="19">
        <v>19471588</v>
      </c>
      <c r="I8" s="19">
        <v>5584784</v>
      </c>
      <c r="J8" s="19">
        <v>42850048</v>
      </c>
      <c r="K8" s="19">
        <v>19760760</v>
      </c>
      <c r="L8" s="19">
        <v>26912506</v>
      </c>
      <c r="M8" s="19">
        <v>9189584</v>
      </c>
      <c r="N8" s="19">
        <v>55862850</v>
      </c>
      <c r="O8" s="19"/>
      <c r="P8" s="19"/>
      <c r="Q8" s="19"/>
      <c r="R8" s="19"/>
      <c r="S8" s="19"/>
      <c r="T8" s="19"/>
      <c r="U8" s="19"/>
      <c r="V8" s="19"/>
      <c r="W8" s="19">
        <v>98712898</v>
      </c>
      <c r="X8" s="19">
        <v>18754518</v>
      </c>
      <c r="Y8" s="19">
        <v>79958380</v>
      </c>
      <c r="Z8" s="20">
        <v>426.34</v>
      </c>
      <c r="AA8" s="21">
        <v>37509036</v>
      </c>
    </row>
    <row r="9" spans="1:27" ht="13.5">
      <c r="A9" s="22" t="s">
        <v>36</v>
      </c>
      <c r="B9" s="16"/>
      <c r="C9" s="17">
        <v>505735572</v>
      </c>
      <c r="D9" s="17"/>
      <c r="E9" s="18">
        <v>551431440</v>
      </c>
      <c r="F9" s="19">
        <v>551431440</v>
      </c>
      <c r="G9" s="19">
        <v>215000000</v>
      </c>
      <c r="H9" s="19">
        <v>3448000</v>
      </c>
      <c r="I9" s="19"/>
      <c r="J9" s="19">
        <v>218448000</v>
      </c>
      <c r="K9" s="19"/>
      <c r="L9" s="19"/>
      <c r="M9" s="19">
        <v>159512000</v>
      </c>
      <c r="N9" s="19">
        <v>159512000</v>
      </c>
      <c r="O9" s="19"/>
      <c r="P9" s="19"/>
      <c r="Q9" s="19"/>
      <c r="R9" s="19"/>
      <c r="S9" s="19"/>
      <c r="T9" s="19"/>
      <c r="U9" s="19"/>
      <c r="V9" s="19"/>
      <c r="W9" s="19">
        <v>377960000</v>
      </c>
      <c r="X9" s="19">
        <v>275715720</v>
      </c>
      <c r="Y9" s="19">
        <v>102244280</v>
      </c>
      <c r="Z9" s="20">
        <v>37.08</v>
      </c>
      <c r="AA9" s="21">
        <v>551431440</v>
      </c>
    </row>
    <row r="10" spans="1:27" ht="13.5">
      <c r="A10" s="22" t="s">
        <v>37</v>
      </c>
      <c r="B10" s="16"/>
      <c r="C10" s="17">
        <v>231575506</v>
      </c>
      <c r="D10" s="17"/>
      <c r="E10" s="18">
        <v>236891088</v>
      </c>
      <c r="F10" s="19">
        <v>236891088</v>
      </c>
      <c r="G10" s="19">
        <v>126273000</v>
      </c>
      <c r="H10" s="19"/>
      <c r="I10" s="19"/>
      <c r="J10" s="19">
        <v>126273000</v>
      </c>
      <c r="K10" s="19"/>
      <c r="L10" s="19"/>
      <c r="M10" s="19">
        <v>77091000</v>
      </c>
      <c r="N10" s="19">
        <v>77091000</v>
      </c>
      <c r="O10" s="19"/>
      <c r="P10" s="19"/>
      <c r="Q10" s="19"/>
      <c r="R10" s="19"/>
      <c r="S10" s="19"/>
      <c r="T10" s="19"/>
      <c r="U10" s="19"/>
      <c r="V10" s="19"/>
      <c r="W10" s="19">
        <v>203364000</v>
      </c>
      <c r="X10" s="19">
        <v>118445544</v>
      </c>
      <c r="Y10" s="19">
        <v>84918456</v>
      </c>
      <c r="Z10" s="20">
        <v>71.69</v>
      </c>
      <c r="AA10" s="21">
        <v>236891088</v>
      </c>
    </row>
    <row r="11" spans="1:27" ht="13.5">
      <c r="A11" s="22" t="s">
        <v>38</v>
      </c>
      <c r="B11" s="16"/>
      <c r="C11" s="17">
        <v>31242649</v>
      </c>
      <c r="D11" s="17"/>
      <c r="E11" s="18">
        <v>21877884</v>
      </c>
      <c r="F11" s="19">
        <v>21877884</v>
      </c>
      <c r="G11" s="19">
        <v>148698</v>
      </c>
      <c r="H11" s="19">
        <v>123026</v>
      </c>
      <c r="I11" s="19">
        <v>201618</v>
      </c>
      <c r="J11" s="19">
        <v>473342</v>
      </c>
      <c r="K11" s="19">
        <v>553476</v>
      </c>
      <c r="L11" s="19">
        <v>121104</v>
      </c>
      <c r="M11" s="19">
        <v>45405</v>
      </c>
      <c r="N11" s="19">
        <v>719985</v>
      </c>
      <c r="O11" s="19"/>
      <c r="P11" s="19"/>
      <c r="Q11" s="19"/>
      <c r="R11" s="19"/>
      <c r="S11" s="19"/>
      <c r="T11" s="19"/>
      <c r="U11" s="19"/>
      <c r="V11" s="19"/>
      <c r="W11" s="19">
        <v>1193327</v>
      </c>
      <c r="X11" s="19">
        <v>10938942</v>
      </c>
      <c r="Y11" s="19">
        <v>-9745615</v>
      </c>
      <c r="Z11" s="20">
        <v>-89.09</v>
      </c>
      <c r="AA11" s="21">
        <v>21877884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-838024552</v>
      </c>
      <c r="D14" s="17"/>
      <c r="E14" s="18">
        <v>-741536388</v>
      </c>
      <c r="F14" s="19">
        <v>-741536388</v>
      </c>
      <c r="G14" s="19">
        <v>-81332083</v>
      </c>
      <c r="H14" s="19">
        <v>-78691979</v>
      </c>
      <c r="I14" s="19">
        <v>-67845295</v>
      </c>
      <c r="J14" s="19">
        <v>-227869357</v>
      </c>
      <c r="K14" s="19">
        <v>-82786526</v>
      </c>
      <c r="L14" s="19">
        <v>-100077872</v>
      </c>
      <c r="M14" s="19">
        <v>-59438423</v>
      </c>
      <c r="N14" s="19">
        <v>-242302821</v>
      </c>
      <c r="O14" s="19"/>
      <c r="P14" s="19"/>
      <c r="Q14" s="19"/>
      <c r="R14" s="19"/>
      <c r="S14" s="19"/>
      <c r="T14" s="19"/>
      <c r="U14" s="19"/>
      <c r="V14" s="19"/>
      <c r="W14" s="19">
        <v>-470172178</v>
      </c>
      <c r="X14" s="19">
        <v>-370768194</v>
      </c>
      <c r="Y14" s="19">
        <v>-99403984</v>
      </c>
      <c r="Z14" s="20">
        <v>26.81</v>
      </c>
      <c r="AA14" s="21">
        <v>-741536388</v>
      </c>
    </row>
    <row r="15" spans="1:27" ht="13.5">
      <c r="A15" s="22" t="s">
        <v>42</v>
      </c>
      <c r="B15" s="16"/>
      <c r="C15" s="17">
        <v>-2049834</v>
      </c>
      <c r="D15" s="17"/>
      <c r="E15" s="18">
        <v>-1915056</v>
      </c>
      <c r="F15" s="19">
        <v>-1915056</v>
      </c>
      <c r="G15" s="19">
        <v>-57627</v>
      </c>
      <c r="H15" s="19">
        <v>-2366</v>
      </c>
      <c r="I15" s="19">
        <v>-1145</v>
      </c>
      <c r="J15" s="19">
        <v>-61138</v>
      </c>
      <c r="K15" s="19">
        <v>-14120</v>
      </c>
      <c r="L15" s="19">
        <v>-4906</v>
      </c>
      <c r="M15" s="19">
        <v>-3531</v>
      </c>
      <c r="N15" s="19">
        <v>-22557</v>
      </c>
      <c r="O15" s="19"/>
      <c r="P15" s="19"/>
      <c r="Q15" s="19"/>
      <c r="R15" s="19"/>
      <c r="S15" s="19"/>
      <c r="T15" s="19"/>
      <c r="U15" s="19"/>
      <c r="V15" s="19"/>
      <c r="W15" s="19">
        <v>-83695</v>
      </c>
      <c r="X15" s="19">
        <v>-957528</v>
      </c>
      <c r="Y15" s="19">
        <v>873833</v>
      </c>
      <c r="Z15" s="20">
        <v>-91.26</v>
      </c>
      <c r="AA15" s="21">
        <v>-1915056</v>
      </c>
    </row>
    <row r="16" spans="1:27" ht="13.5">
      <c r="A16" s="22" t="s">
        <v>43</v>
      </c>
      <c r="B16" s="16"/>
      <c r="C16" s="17">
        <v>-11527520</v>
      </c>
      <c r="D16" s="17"/>
      <c r="E16" s="18">
        <v>-16659696</v>
      </c>
      <c r="F16" s="19">
        <v>-16659696</v>
      </c>
      <c r="G16" s="19">
        <v>-213577</v>
      </c>
      <c r="H16" s="19"/>
      <c r="I16" s="19"/>
      <c r="J16" s="19">
        <v>-213577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-213577</v>
      </c>
      <c r="X16" s="19">
        <v>-8329848</v>
      </c>
      <c r="Y16" s="19">
        <v>8116271</v>
      </c>
      <c r="Z16" s="20">
        <v>-97.44</v>
      </c>
      <c r="AA16" s="21">
        <v>-16659696</v>
      </c>
    </row>
    <row r="17" spans="1:27" ht="13.5">
      <c r="A17" s="23" t="s">
        <v>44</v>
      </c>
      <c r="B17" s="24"/>
      <c r="C17" s="25">
        <f aca="true" t="shared" si="0" ref="C17:Y17">SUM(C6:C16)</f>
        <v>257233375</v>
      </c>
      <c r="D17" s="25">
        <f>SUM(D6:D16)</f>
        <v>0</v>
      </c>
      <c r="E17" s="26">
        <f t="shared" si="0"/>
        <v>336045012</v>
      </c>
      <c r="F17" s="27">
        <f t="shared" si="0"/>
        <v>336045012</v>
      </c>
      <c r="G17" s="27">
        <f t="shared" si="0"/>
        <v>293012799</v>
      </c>
      <c r="H17" s="27">
        <f t="shared" si="0"/>
        <v>-39211740</v>
      </c>
      <c r="I17" s="27">
        <f t="shared" si="0"/>
        <v>-45760137</v>
      </c>
      <c r="J17" s="27">
        <f t="shared" si="0"/>
        <v>208040922</v>
      </c>
      <c r="K17" s="27">
        <f t="shared" si="0"/>
        <v>-36760017</v>
      </c>
      <c r="L17" s="27">
        <f t="shared" si="0"/>
        <v>-57218679</v>
      </c>
      <c r="M17" s="27">
        <f t="shared" si="0"/>
        <v>198841215</v>
      </c>
      <c r="N17" s="27">
        <f t="shared" si="0"/>
        <v>104862519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312903441</v>
      </c>
      <c r="X17" s="27">
        <f t="shared" si="0"/>
        <v>168022506</v>
      </c>
      <c r="Y17" s="27">
        <f t="shared" si="0"/>
        <v>144880935</v>
      </c>
      <c r="Z17" s="28">
        <f>+IF(X17&lt;&gt;0,+(Y17/X17)*100,0)</f>
        <v>86.22710043379546</v>
      </c>
      <c r="AA17" s="29">
        <f>SUM(AA6:AA16)</f>
        <v>336045012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-169766368</v>
      </c>
      <c r="D26" s="17"/>
      <c r="E26" s="18">
        <v>-279362556</v>
      </c>
      <c r="F26" s="19">
        <v>-279362556</v>
      </c>
      <c r="G26" s="19">
        <v>-16184005</v>
      </c>
      <c r="H26" s="19">
        <v>-12075892</v>
      </c>
      <c r="I26" s="19">
        <v>-10795257</v>
      </c>
      <c r="J26" s="19">
        <v>-39055154</v>
      </c>
      <c r="K26" s="19">
        <v>-15927606</v>
      </c>
      <c r="L26" s="19">
        <v>-19087072</v>
      </c>
      <c r="M26" s="19">
        <v>-35221527</v>
      </c>
      <c r="N26" s="19">
        <v>-70236205</v>
      </c>
      <c r="O26" s="19"/>
      <c r="P26" s="19"/>
      <c r="Q26" s="19"/>
      <c r="R26" s="19"/>
      <c r="S26" s="19"/>
      <c r="T26" s="19"/>
      <c r="U26" s="19"/>
      <c r="V26" s="19"/>
      <c r="W26" s="19">
        <v>-109291359</v>
      </c>
      <c r="X26" s="19">
        <v>-130156278</v>
      </c>
      <c r="Y26" s="19">
        <v>20864919</v>
      </c>
      <c r="Z26" s="20">
        <v>-16.03</v>
      </c>
      <c r="AA26" s="21">
        <v>-279362556</v>
      </c>
    </row>
    <row r="27" spans="1:27" ht="13.5">
      <c r="A27" s="23" t="s">
        <v>51</v>
      </c>
      <c r="B27" s="24"/>
      <c r="C27" s="25">
        <f aca="true" t="shared" si="1" ref="C27:Y27">SUM(C21:C26)</f>
        <v>-169766368</v>
      </c>
      <c r="D27" s="25">
        <f>SUM(D21:D26)</f>
        <v>0</v>
      </c>
      <c r="E27" s="26">
        <f t="shared" si="1"/>
        <v>-279362556</v>
      </c>
      <c r="F27" s="27">
        <f t="shared" si="1"/>
        <v>-279362556</v>
      </c>
      <c r="G27" s="27">
        <f t="shared" si="1"/>
        <v>-16184005</v>
      </c>
      <c r="H27" s="27">
        <f t="shared" si="1"/>
        <v>-12075892</v>
      </c>
      <c r="I27" s="27">
        <f t="shared" si="1"/>
        <v>-10795257</v>
      </c>
      <c r="J27" s="27">
        <f t="shared" si="1"/>
        <v>-39055154</v>
      </c>
      <c r="K27" s="27">
        <f t="shared" si="1"/>
        <v>-15927606</v>
      </c>
      <c r="L27" s="27">
        <f t="shared" si="1"/>
        <v>-19087072</v>
      </c>
      <c r="M27" s="27">
        <f t="shared" si="1"/>
        <v>-35221527</v>
      </c>
      <c r="N27" s="27">
        <f t="shared" si="1"/>
        <v>-70236205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-109291359</v>
      </c>
      <c r="X27" s="27">
        <f t="shared" si="1"/>
        <v>-130156278</v>
      </c>
      <c r="Y27" s="27">
        <f t="shared" si="1"/>
        <v>20864919</v>
      </c>
      <c r="Z27" s="28">
        <f>+IF(X27&lt;&gt;0,+(Y27/X27)*100,0)</f>
        <v>-16.030666611410016</v>
      </c>
      <c r="AA27" s="29">
        <f>SUM(AA21:AA26)</f>
        <v>-279362556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-1540955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-1540955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85926052</v>
      </c>
      <c r="D38" s="31">
        <f>+D17+D27+D36</f>
        <v>0</v>
      </c>
      <c r="E38" s="32">
        <f t="shared" si="3"/>
        <v>56682456</v>
      </c>
      <c r="F38" s="33">
        <f t="shared" si="3"/>
        <v>56682456</v>
      </c>
      <c r="G38" s="33">
        <f t="shared" si="3"/>
        <v>276828794</v>
      </c>
      <c r="H38" s="33">
        <f t="shared" si="3"/>
        <v>-51287632</v>
      </c>
      <c r="I38" s="33">
        <f t="shared" si="3"/>
        <v>-56555394</v>
      </c>
      <c r="J38" s="33">
        <f t="shared" si="3"/>
        <v>168985768</v>
      </c>
      <c r="K38" s="33">
        <f t="shared" si="3"/>
        <v>-52687623</v>
      </c>
      <c r="L38" s="33">
        <f t="shared" si="3"/>
        <v>-76305751</v>
      </c>
      <c r="M38" s="33">
        <f t="shared" si="3"/>
        <v>163619688</v>
      </c>
      <c r="N38" s="33">
        <f t="shared" si="3"/>
        <v>34626314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203612082</v>
      </c>
      <c r="X38" s="33">
        <f t="shared" si="3"/>
        <v>37866228</v>
      </c>
      <c r="Y38" s="33">
        <f t="shared" si="3"/>
        <v>165745854</v>
      </c>
      <c r="Z38" s="34">
        <f>+IF(X38&lt;&gt;0,+(Y38/X38)*100,0)</f>
        <v>437.7141921820151</v>
      </c>
      <c r="AA38" s="35">
        <f>+AA17+AA27+AA36</f>
        <v>56682456</v>
      </c>
    </row>
    <row r="39" spans="1:27" ht="13.5">
      <c r="A39" s="22" t="s">
        <v>59</v>
      </c>
      <c r="B39" s="16"/>
      <c r="C39" s="31">
        <v>120668260</v>
      </c>
      <c r="D39" s="31"/>
      <c r="E39" s="32">
        <v>120668260</v>
      </c>
      <c r="F39" s="33">
        <v>120668260</v>
      </c>
      <c r="G39" s="33">
        <v>227324698</v>
      </c>
      <c r="H39" s="33">
        <v>504153492</v>
      </c>
      <c r="I39" s="33">
        <v>452865860</v>
      </c>
      <c r="J39" s="33">
        <v>227324698</v>
      </c>
      <c r="K39" s="33">
        <v>396310466</v>
      </c>
      <c r="L39" s="33">
        <v>343622843</v>
      </c>
      <c r="M39" s="33">
        <v>267317092</v>
      </c>
      <c r="N39" s="33">
        <v>396310466</v>
      </c>
      <c r="O39" s="33"/>
      <c r="P39" s="33"/>
      <c r="Q39" s="33"/>
      <c r="R39" s="33"/>
      <c r="S39" s="33"/>
      <c r="T39" s="33"/>
      <c r="U39" s="33"/>
      <c r="V39" s="33"/>
      <c r="W39" s="33">
        <v>227324698</v>
      </c>
      <c r="X39" s="33">
        <v>120668260</v>
      </c>
      <c r="Y39" s="33">
        <v>106656438</v>
      </c>
      <c r="Z39" s="34">
        <v>88.39</v>
      </c>
      <c r="AA39" s="35">
        <v>120668260</v>
      </c>
    </row>
    <row r="40" spans="1:27" ht="13.5">
      <c r="A40" s="41" t="s">
        <v>60</v>
      </c>
      <c r="B40" s="42"/>
      <c r="C40" s="43">
        <v>206594311</v>
      </c>
      <c r="D40" s="43"/>
      <c r="E40" s="44">
        <v>177350715</v>
      </c>
      <c r="F40" s="45">
        <v>177350715</v>
      </c>
      <c r="G40" s="45">
        <v>504153492</v>
      </c>
      <c r="H40" s="45">
        <v>452865860</v>
      </c>
      <c r="I40" s="45">
        <v>396310466</v>
      </c>
      <c r="J40" s="45">
        <v>396310466</v>
      </c>
      <c r="K40" s="45">
        <v>343622843</v>
      </c>
      <c r="L40" s="45">
        <v>267317092</v>
      </c>
      <c r="M40" s="45">
        <v>430936780</v>
      </c>
      <c r="N40" s="45">
        <v>430936780</v>
      </c>
      <c r="O40" s="45"/>
      <c r="P40" s="45"/>
      <c r="Q40" s="45"/>
      <c r="R40" s="45"/>
      <c r="S40" s="45"/>
      <c r="T40" s="45"/>
      <c r="U40" s="45"/>
      <c r="V40" s="45"/>
      <c r="W40" s="45">
        <v>430936780</v>
      </c>
      <c r="X40" s="45">
        <v>158534487</v>
      </c>
      <c r="Y40" s="45">
        <v>272402293</v>
      </c>
      <c r="Z40" s="46">
        <v>171.83</v>
      </c>
      <c r="AA40" s="47">
        <v>177350715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43332767</v>
      </c>
      <c r="D6" s="17"/>
      <c r="E6" s="18">
        <v>210292000</v>
      </c>
      <c r="F6" s="19">
        <v>210292000</v>
      </c>
      <c r="G6" s="19">
        <v>959784</v>
      </c>
      <c r="H6" s="19">
        <v>365031</v>
      </c>
      <c r="I6" s="19">
        <v>520895</v>
      </c>
      <c r="J6" s="19">
        <v>1845710</v>
      </c>
      <c r="K6" s="19">
        <v>480367</v>
      </c>
      <c r="L6" s="19">
        <v>362436</v>
      </c>
      <c r="M6" s="19">
        <v>404445</v>
      </c>
      <c r="N6" s="19">
        <v>1247248</v>
      </c>
      <c r="O6" s="19"/>
      <c r="P6" s="19"/>
      <c r="Q6" s="19"/>
      <c r="R6" s="19"/>
      <c r="S6" s="19"/>
      <c r="T6" s="19"/>
      <c r="U6" s="19"/>
      <c r="V6" s="19"/>
      <c r="W6" s="19">
        <v>3092958</v>
      </c>
      <c r="X6" s="19">
        <v>210292000</v>
      </c>
      <c r="Y6" s="19">
        <v>-207199042</v>
      </c>
      <c r="Z6" s="20">
        <v>-98.53</v>
      </c>
      <c r="AA6" s="21">
        <v>210292000</v>
      </c>
    </row>
    <row r="7" spans="1:27" ht="13.5">
      <c r="A7" s="22" t="s">
        <v>34</v>
      </c>
      <c r="B7" s="16"/>
      <c r="C7" s="17">
        <v>114999152</v>
      </c>
      <c r="D7" s="17"/>
      <c r="E7" s="18">
        <v>77165000</v>
      </c>
      <c r="F7" s="19">
        <v>77165000</v>
      </c>
      <c r="G7" s="19">
        <v>1224954</v>
      </c>
      <c r="H7" s="19">
        <v>26436</v>
      </c>
      <c r="I7" s="19">
        <v>135383</v>
      </c>
      <c r="J7" s="19">
        <v>1386773</v>
      </c>
      <c r="K7" s="19">
        <v>163959</v>
      </c>
      <c r="L7" s="19">
        <v>110572</v>
      </c>
      <c r="M7" s="19">
        <v>3281250</v>
      </c>
      <c r="N7" s="19">
        <v>3555781</v>
      </c>
      <c r="O7" s="19"/>
      <c r="P7" s="19"/>
      <c r="Q7" s="19"/>
      <c r="R7" s="19"/>
      <c r="S7" s="19"/>
      <c r="T7" s="19"/>
      <c r="U7" s="19"/>
      <c r="V7" s="19"/>
      <c r="W7" s="19">
        <v>4942554</v>
      </c>
      <c r="X7" s="19">
        <v>77165000</v>
      </c>
      <c r="Y7" s="19">
        <v>-72222446</v>
      </c>
      <c r="Z7" s="20">
        <v>-93.59</v>
      </c>
      <c r="AA7" s="21">
        <v>77165000</v>
      </c>
    </row>
    <row r="8" spans="1:27" ht="13.5">
      <c r="A8" s="22" t="s">
        <v>35</v>
      </c>
      <c r="B8" s="16"/>
      <c r="C8" s="17"/>
      <c r="D8" s="17"/>
      <c r="E8" s="18">
        <v>54180000</v>
      </c>
      <c r="F8" s="19">
        <v>54180000</v>
      </c>
      <c r="G8" s="19">
        <v>733728</v>
      </c>
      <c r="H8" s="19">
        <v>1150896</v>
      </c>
      <c r="I8" s="19">
        <v>1332602</v>
      </c>
      <c r="J8" s="19">
        <v>3217226</v>
      </c>
      <c r="K8" s="19">
        <v>803761</v>
      </c>
      <c r="L8" s="19">
        <v>732498</v>
      </c>
      <c r="M8" s="19">
        <v>155182</v>
      </c>
      <c r="N8" s="19">
        <v>1691441</v>
      </c>
      <c r="O8" s="19"/>
      <c r="P8" s="19"/>
      <c r="Q8" s="19"/>
      <c r="R8" s="19"/>
      <c r="S8" s="19"/>
      <c r="T8" s="19"/>
      <c r="U8" s="19"/>
      <c r="V8" s="19"/>
      <c r="W8" s="19">
        <v>4908667</v>
      </c>
      <c r="X8" s="19">
        <v>54180000</v>
      </c>
      <c r="Y8" s="19">
        <v>-49271333</v>
      </c>
      <c r="Z8" s="20">
        <v>-90.94</v>
      </c>
      <c r="AA8" s="21">
        <v>54180000</v>
      </c>
    </row>
    <row r="9" spans="1:27" ht="13.5">
      <c r="A9" s="22" t="s">
        <v>36</v>
      </c>
      <c r="B9" s="16"/>
      <c r="C9" s="17">
        <v>683068974</v>
      </c>
      <c r="D9" s="17"/>
      <c r="E9" s="18">
        <v>788354000</v>
      </c>
      <c r="F9" s="19">
        <v>788354000</v>
      </c>
      <c r="G9" s="19">
        <v>300098000</v>
      </c>
      <c r="H9" s="19">
        <v>2215000</v>
      </c>
      <c r="I9" s="19"/>
      <c r="J9" s="19">
        <v>302313000</v>
      </c>
      <c r="K9" s="19">
        <v>3000000</v>
      </c>
      <c r="L9" s="19">
        <v>4001000</v>
      </c>
      <c r="M9" s="19">
        <v>272748000</v>
      </c>
      <c r="N9" s="19">
        <v>279749000</v>
      </c>
      <c r="O9" s="19"/>
      <c r="P9" s="19"/>
      <c r="Q9" s="19"/>
      <c r="R9" s="19"/>
      <c r="S9" s="19"/>
      <c r="T9" s="19"/>
      <c r="U9" s="19"/>
      <c r="V9" s="19"/>
      <c r="W9" s="19">
        <v>582062000</v>
      </c>
      <c r="X9" s="19">
        <v>788354000</v>
      </c>
      <c r="Y9" s="19">
        <v>-206292000</v>
      </c>
      <c r="Z9" s="20">
        <v>-26.17</v>
      </c>
      <c r="AA9" s="21">
        <v>788354000</v>
      </c>
    </row>
    <row r="10" spans="1:27" ht="13.5">
      <c r="A10" s="22" t="s">
        <v>37</v>
      </c>
      <c r="B10" s="16"/>
      <c r="C10" s="17">
        <v>511749405</v>
      </c>
      <c r="D10" s="17"/>
      <c r="E10" s="18">
        <v>428721000</v>
      </c>
      <c r="F10" s="19">
        <v>428721000</v>
      </c>
      <c r="G10" s="19">
        <v>138829000</v>
      </c>
      <c r="H10" s="19">
        <v>5000000</v>
      </c>
      <c r="I10" s="19"/>
      <c r="J10" s="19">
        <v>143829000</v>
      </c>
      <c r="K10" s="19">
        <v>14250000</v>
      </c>
      <c r="L10" s="19">
        <v>8000000</v>
      </c>
      <c r="M10" s="19">
        <v>108046000</v>
      </c>
      <c r="N10" s="19">
        <v>130296000</v>
      </c>
      <c r="O10" s="19"/>
      <c r="P10" s="19"/>
      <c r="Q10" s="19"/>
      <c r="R10" s="19"/>
      <c r="S10" s="19"/>
      <c r="T10" s="19"/>
      <c r="U10" s="19"/>
      <c r="V10" s="19"/>
      <c r="W10" s="19">
        <v>274125000</v>
      </c>
      <c r="X10" s="19">
        <v>428721000</v>
      </c>
      <c r="Y10" s="19">
        <v>-154596000</v>
      </c>
      <c r="Z10" s="20">
        <v>-36.06</v>
      </c>
      <c r="AA10" s="21">
        <v>428721000</v>
      </c>
    </row>
    <row r="11" spans="1:27" ht="13.5">
      <c r="A11" s="22" t="s">
        <v>38</v>
      </c>
      <c r="B11" s="16"/>
      <c r="C11" s="17">
        <v>13457755</v>
      </c>
      <c r="D11" s="17"/>
      <c r="E11" s="18">
        <v>137411000</v>
      </c>
      <c r="F11" s="19">
        <v>137411000</v>
      </c>
      <c r="G11" s="19">
        <v>872904</v>
      </c>
      <c r="H11" s="19">
        <v>6598500</v>
      </c>
      <c r="I11" s="19">
        <v>2236364</v>
      </c>
      <c r="J11" s="19">
        <v>9707768</v>
      </c>
      <c r="K11" s="19">
        <v>658771</v>
      </c>
      <c r="L11" s="19">
        <v>1204447</v>
      </c>
      <c r="M11" s="19">
        <v>8248288</v>
      </c>
      <c r="N11" s="19">
        <v>10111506</v>
      </c>
      <c r="O11" s="19"/>
      <c r="P11" s="19"/>
      <c r="Q11" s="19"/>
      <c r="R11" s="19"/>
      <c r="S11" s="19"/>
      <c r="T11" s="19"/>
      <c r="U11" s="19"/>
      <c r="V11" s="19"/>
      <c r="W11" s="19">
        <v>19819274</v>
      </c>
      <c r="X11" s="19">
        <v>137411000</v>
      </c>
      <c r="Y11" s="19">
        <v>-117591726</v>
      </c>
      <c r="Z11" s="20">
        <v>-85.58</v>
      </c>
      <c r="AA11" s="21">
        <v>137411000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-910051191</v>
      </c>
      <c r="D14" s="17"/>
      <c r="E14" s="18">
        <v>-1136640328</v>
      </c>
      <c r="F14" s="19">
        <v>-1136640328</v>
      </c>
      <c r="G14" s="19">
        <v>-56282000</v>
      </c>
      <c r="H14" s="19">
        <v>-67051327</v>
      </c>
      <c r="I14" s="19">
        <v>-63462258</v>
      </c>
      <c r="J14" s="19">
        <v>-186795585</v>
      </c>
      <c r="K14" s="19">
        <v>-68243305</v>
      </c>
      <c r="L14" s="19">
        <v>-80032000</v>
      </c>
      <c r="M14" s="19">
        <v>-92139000</v>
      </c>
      <c r="N14" s="19">
        <v>-240414305</v>
      </c>
      <c r="O14" s="19"/>
      <c r="P14" s="19"/>
      <c r="Q14" s="19"/>
      <c r="R14" s="19"/>
      <c r="S14" s="19"/>
      <c r="T14" s="19"/>
      <c r="U14" s="19"/>
      <c r="V14" s="19"/>
      <c r="W14" s="19">
        <v>-427209890</v>
      </c>
      <c r="X14" s="19">
        <v>-1136640328</v>
      </c>
      <c r="Y14" s="19">
        <v>709430438</v>
      </c>
      <c r="Z14" s="20">
        <v>-62.41</v>
      </c>
      <c r="AA14" s="21">
        <v>-1136640328</v>
      </c>
    </row>
    <row r="15" spans="1:27" ht="13.5">
      <c r="A15" s="22" t="s">
        <v>42</v>
      </c>
      <c r="B15" s="16"/>
      <c r="C15" s="17">
        <v>-54109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-11092826</v>
      </c>
      <c r="F16" s="19">
        <v>-11092826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-11092826</v>
      </c>
      <c r="Y16" s="19">
        <v>11092826</v>
      </c>
      <c r="Z16" s="20">
        <v>-100</v>
      </c>
      <c r="AA16" s="21">
        <v>-11092826</v>
      </c>
    </row>
    <row r="17" spans="1:27" ht="13.5">
      <c r="A17" s="23" t="s">
        <v>44</v>
      </c>
      <c r="B17" s="24"/>
      <c r="C17" s="25">
        <f aca="true" t="shared" si="0" ref="C17:Y17">SUM(C6:C16)</f>
        <v>456502753</v>
      </c>
      <c r="D17" s="25">
        <f>SUM(D6:D16)</f>
        <v>0</v>
      </c>
      <c r="E17" s="26">
        <f t="shared" si="0"/>
        <v>548389846</v>
      </c>
      <c r="F17" s="27">
        <f t="shared" si="0"/>
        <v>548389846</v>
      </c>
      <c r="G17" s="27">
        <f t="shared" si="0"/>
        <v>386436370</v>
      </c>
      <c r="H17" s="27">
        <f t="shared" si="0"/>
        <v>-51695464</v>
      </c>
      <c r="I17" s="27">
        <f t="shared" si="0"/>
        <v>-59237014</v>
      </c>
      <c r="J17" s="27">
        <f t="shared" si="0"/>
        <v>275503892</v>
      </c>
      <c r="K17" s="27">
        <f t="shared" si="0"/>
        <v>-48886447</v>
      </c>
      <c r="L17" s="27">
        <f t="shared" si="0"/>
        <v>-65621047</v>
      </c>
      <c r="M17" s="27">
        <f t="shared" si="0"/>
        <v>300744165</v>
      </c>
      <c r="N17" s="27">
        <f t="shared" si="0"/>
        <v>186236671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461740563</v>
      </c>
      <c r="X17" s="27">
        <f t="shared" si="0"/>
        <v>548389846</v>
      </c>
      <c r="Y17" s="27">
        <f t="shared" si="0"/>
        <v>-86649283</v>
      </c>
      <c r="Z17" s="28">
        <f>+IF(X17&lt;&gt;0,+(Y17/X17)*100,0)</f>
        <v>-15.800672392464394</v>
      </c>
      <c r="AA17" s="29">
        <f>SUM(AA6:AA16)</f>
        <v>548389846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-445036457</v>
      </c>
      <c r="D26" s="17"/>
      <c r="E26" s="18">
        <v>-559595920</v>
      </c>
      <c r="F26" s="19">
        <v>-559595920</v>
      </c>
      <c r="G26" s="19">
        <v>-48256684</v>
      </c>
      <c r="H26" s="19">
        <v>-15068000</v>
      </c>
      <c r="I26" s="19">
        <v>-15655392</v>
      </c>
      <c r="J26" s="19">
        <v>-78980076</v>
      </c>
      <c r="K26" s="19">
        <v>-33039125</v>
      </c>
      <c r="L26" s="19">
        <v>-26001056</v>
      </c>
      <c r="M26" s="19">
        <v>-67813410</v>
      </c>
      <c r="N26" s="19">
        <v>-126853591</v>
      </c>
      <c r="O26" s="19"/>
      <c r="P26" s="19"/>
      <c r="Q26" s="19"/>
      <c r="R26" s="19"/>
      <c r="S26" s="19"/>
      <c r="T26" s="19"/>
      <c r="U26" s="19"/>
      <c r="V26" s="19"/>
      <c r="W26" s="19">
        <v>-205833667</v>
      </c>
      <c r="X26" s="19">
        <v>-559595920</v>
      </c>
      <c r="Y26" s="19">
        <v>353762253</v>
      </c>
      <c r="Z26" s="20">
        <v>-63.22</v>
      </c>
      <c r="AA26" s="21">
        <v>-559595920</v>
      </c>
    </row>
    <row r="27" spans="1:27" ht="13.5">
      <c r="A27" s="23" t="s">
        <v>51</v>
      </c>
      <c r="B27" s="24"/>
      <c r="C27" s="25">
        <f aca="true" t="shared" si="1" ref="C27:Y27">SUM(C21:C26)</f>
        <v>-445036457</v>
      </c>
      <c r="D27" s="25">
        <f>SUM(D21:D26)</f>
        <v>0</v>
      </c>
      <c r="E27" s="26">
        <f t="shared" si="1"/>
        <v>-559595920</v>
      </c>
      <c r="F27" s="27">
        <f t="shared" si="1"/>
        <v>-559595920</v>
      </c>
      <c r="G27" s="27">
        <f t="shared" si="1"/>
        <v>-48256684</v>
      </c>
      <c r="H27" s="27">
        <f t="shared" si="1"/>
        <v>-15068000</v>
      </c>
      <c r="I27" s="27">
        <f t="shared" si="1"/>
        <v>-15655392</v>
      </c>
      <c r="J27" s="27">
        <f t="shared" si="1"/>
        <v>-78980076</v>
      </c>
      <c r="K27" s="27">
        <f t="shared" si="1"/>
        <v>-33039125</v>
      </c>
      <c r="L27" s="27">
        <f t="shared" si="1"/>
        <v>-26001056</v>
      </c>
      <c r="M27" s="27">
        <f t="shared" si="1"/>
        <v>-67813410</v>
      </c>
      <c r="N27" s="27">
        <f t="shared" si="1"/>
        <v>-126853591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-205833667</v>
      </c>
      <c r="X27" s="27">
        <f t="shared" si="1"/>
        <v>-559595920</v>
      </c>
      <c r="Y27" s="27">
        <f t="shared" si="1"/>
        <v>353762253</v>
      </c>
      <c r="Z27" s="28">
        <f>+IF(X27&lt;&gt;0,+(Y27/X27)*100,0)</f>
        <v>-63.21744679625255</v>
      </c>
      <c r="AA27" s="29">
        <f>SUM(AA21:AA26)</f>
        <v>-559595920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11466296</v>
      </c>
      <c r="D38" s="31">
        <f>+D17+D27+D36</f>
        <v>0</v>
      </c>
      <c r="E38" s="32">
        <f t="shared" si="3"/>
        <v>-11206074</v>
      </c>
      <c r="F38" s="33">
        <f t="shared" si="3"/>
        <v>-11206074</v>
      </c>
      <c r="G38" s="33">
        <f t="shared" si="3"/>
        <v>338179686</v>
      </c>
      <c r="H38" s="33">
        <f t="shared" si="3"/>
        <v>-66763464</v>
      </c>
      <c r="I38" s="33">
        <f t="shared" si="3"/>
        <v>-74892406</v>
      </c>
      <c r="J38" s="33">
        <f t="shared" si="3"/>
        <v>196523816</v>
      </c>
      <c r="K38" s="33">
        <f t="shared" si="3"/>
        <v>-81925572</v>
      </c>
      <c r="L38" s="33">
        <f t="shared" si="3"/>
        <v>-91622103</v>
      </c>
      <c r="M38" s="33">
        <f t="shared" si="3"/>
        <v>232930755</v>
      </c>
      <c r="N38" s="33">
        <f t="shared" si="3"/>
        <v>59383080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255906896</v>
      </c>
      <c r="X38" s="33">
        <f t="shared" si="3"/>
        <v>-11206074</v>
      </c>
      <c r="Y38" s="33">
        <f t="shared" si="3"/>
        <v>267112970</v>
      </c>
      <c r="Z38" s="34">
        <f>+IF(X38&lt;&gt;0,+(Y38/X38)*100,0)</f>
        <v>-2383.6445306357964</v>
      </c>
      <c r="AA38" s="35">
        <f>+AA17+AA27+AA36</f>
        <v>-11206074</v>
      </c>
    </row>
    <row r="39" spans="1:27" ht="13.5">
      <c r="A39" s="22" t="s">
        <v>59</v>
      </c>
      <c r="B39" s="16"/>
      <c r="C39" s="31">
        <v>98339417</v>
      </c>
      <c r="D39" s="31"/>
      <c r="E39" s="32">
        <v>135486628</v>
      </c>
      <c r="F39" s="33">
        <v>135486628</v>
      </c>
      <c r="G39" s="33">
        <v>109646734</v>
      </c>
      <c r="H39" s="33">
        <v>447826420</v>
      </c>
      <c r="I39" s="33">
        <v>381062956</v>
      </c>
      <c r="J39" s="33">
        <v>109646734</v>
      </c>
      <c r="K39" s="33">
        <v>306170550</v>
      </c>
      <c r="L39" s="33">
        <v>224244978</v>
      </c>
      <c r="M39" s="33">
        <v>132622875</v>
      </c>
      <c r="N39" s="33">
        <v>306170550</v>
      </c>
      <c r="O39" s="33"/>
      <c r="P39" s="33"/>
      <c r="Q39" s="33"/>
      <c r="R39" s="33"/>
      <c r="S39" s="33"/>
      <c r="T39" s="33"/>
      <c r="U39" s="33"/>
      <c r="V39" s="33"/>
      <c r="W39" s="33">
        <v>109646734</v>
      </c>
      <c r="X39" s="33">
        <v>135486628</v>
      </c>
      <c r="Y39" s="33">
        <v>-25839894</v>
      </c>
      <c r="Z39" s="34">
        <v>-19.07</v>
      </c>
      <c r="AA39" s="35">
        <v>135486628</v>
      </c>
    </row>
    <row r="40" spans="1:27" ht="13.5">
      <c r="A40" s="41" t="s">
        <v>60</v>
      </c>
      <c r="B40" s="42"/>
      <c r="C40" s="43">
        <v>109805713</v>
      </c>
      <c r="D40" s="43"/>
      <c r="E40" s="44">
        <v>124280554</v>
      </c>
      <c r="F40" s="45">
        <v>124280554</v>
      </c>
      <c r="G40" s="45">
        <v>447826420</v>
      </c>
      <c r="H40" s="45">
        <v>381062956</v>
      </c>
      <c r="I40" s="45">
        <v>306170550</v>
      </c>
      <c r="J40" s="45">
        <v>306170550</v>
      </c>
      <c r="K40" s="45">
        <v>224244978</v>
      </c>
      <c r="L40" s="45">
        <v>132622875</v>
      </c>
      <c r="M40" s="45">
        <v>365553630</v>
      </c>
      <c r="N40" s="45">
        <v>365553630</v>
      </c>
      <c r="O40" s="45"/>
      <c r="P40" s="45"/>
      <c r="Q40" s="45"/>
      <c r="R40" s="45"/>
      <c r="S40" s="45"/>
      <c r="T40" s="45"/>
      <c r="U40" s="45"/>
      <c r="V40" s="45"/>
      <c r="W40" s="45">
        <v>365553630</v>
      </c>
      <c r="X40" s="45">
        <v>124280554</v>
      </c>
      <c r="Y40" s="45">
        <v>241273076</v>
      </c>
      <c r="Z40" s="46">
        <v>194.14</v>
      </c>
      <c r="AA40" s="47">
        <v>124280554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60740748</v>
      </c>
      <c r="F6" s="19">
        <v>60740748</v>
      </c>
      <c r="G6" s="19">
        <v>2212808</v>
      </c>
      <c r="H6" s="19">
        <v>15311719</v>
      </c>
      <c r="I6" s="19">
        <v>7700139</v>
      </c>
      <c r="J6" s="19">
        <v>25224666</v>
      </c>
      <c r="K6" s="19">
        <v>3059718</v>
      </c>
      <c r="L6" s="19">
        <v>1696265</v>
      </c>
      <c r="M6" s="19">
        <v>618897</v>
      </c>
      <c r="N6" s="19">
        <v>5374880</v>
      </c>
      <c r="O6" s="19"/>
      <c r="P6" s="19"/>
      <c r="Q6" s="19"/>
      <c r="R6" s="19"/>
      <c r="S6" s="19"/>
      <c r="T6" s="19"/>
      <c r="U6" s="19"/>
      <c r="V6" s="19"/>
      <c r="W6" s="19">
        <v>30599546</v>
      </c>
      <c r="X6" s="19">
        <v>30370374</v>
      </c>
      <c r="Y6" s="19">
        <v>229172</v>
      </c>
      <c r="Z6" s="20">
        <v>0.75</v>
      </c>
      <c r="AA6" s="21">
        <v>60740748</v>
      </c>
    </row>
    <row r="7" spans="1:27" ht="13.5">
      <c r="A7" s="22" t="s">
        <v>34</v>
      </c>
      <c r="B7" s="16"/>
      <c r="C7" s="17">
        <v>36263899</v>
      </c>
      <c r="D7" s="17"/>
      <c r="E7" s="18">
        <v>35586804</v>
      </c>
      <c r="F7" s="19">
        <v>35586804</v>
      </c>
      <c r="G7" s="19">
        <v>2751166</v>
      </c>
      <c r="H7" s="19">
        <v>6253958</v>
      </c>
      <c r="I7" s="19">
        <v>4722738</v>
      </c>
      <c r="J7" s="19">
        <v>13727862</v>
      </c>
      <c r="K7" s="19">
        <v>4124400</v>
      </c>
      <c r="L7" s="19">
        <v>1669791</v>
      </c>
      <c r="M7" s="19">
        <v>1027606</v>
      </c>
      <c r="N7" s="19">
        <v>6821797</v>
      </c>
      <c r="O7" s="19"/>
      <c r="P7" s="19"/>
      <c r="Q7" s="19"/>
      <c r="R7" s="19"/>
      <c r="S7" s="19"/>
      <c r="T7" s="19"/>
      <c r="U7" s="19"/>
      <c r="V7" s="19"/>
      <c r="W7" s="19">
        <v>20549659</v>
      </c>
      <c r="X7" s="19">
        <v>17793402</v>
      </c>
      <c r="Y7" s="19">
        <v>2756257</v>
      </c>
      <c r="Z7" s="20">
        <v>15.49</v>
      </c>
      <c r="AA7" s="21">
        <v>35586804</v>
      </c>
    </row>
    <row r="8" spans="1:27" ht="13.5">
      <c r="A8" s="22" t="s">
        <v>35</v>
      </c>
      <c r="B8" s="16"/>
      <c r="C8" s="17">
        <v>12095839</v>
      </c>
      <c r="D8" s="17"/>
      <c r="E8" s="18">
        <v>17508084</v>
      </c>
      <c r="F8" s="19">
        <v>17508084</v>
      </c>
      <c r="G8" s="19">
        <v>2117000</v>
      </c>
      <c r="H8" s="19">
        <v>1584072</v>
      </c>
      <c r="I8" s="19">
        <v>4628261</v>
      </c>
      <c r="J8" s="19">
        <v>8329333</v>
      </c>
      <c r="K8" s="19">
        <v>1398246</v>
      </c>
      <c r="L8" s="19">
        <v>4119512</v>
      </c>
      <c r="M8" s="19">
        <v>4241447</v>
      </c>
      <c r="N8" s="19">
        <v>9759205</v>
      </c>
      <c r="O8" s="19"/>
      <c r="P8" s="19"/>
      <c r="Q8" s="19"/>
      <c r="R8" s="19"/>
      <c r="S8" s="19"/>
      <c r="T8" s="19"/>
      <c r="U8" s="19"/>
      <c r="V8" s="19"/>
      <c r="W8" s="19">
        <v>18088538</v>
      </c>
      <c r="X8" s="19">
        <v>8754042</v>
      </c>
      <c r="Y8" s="19">
        <v>9334496</v>
      </c>
      <c r="Z8" s="20">
        <v>106.63</v>
      </c>
      <c r="AA8" s="21">
        <v>17508084</v>
      </c>
    </row>
    <row r="9" spans="1:27" ht="13.5">
      <c r="A9" s="22" t="s">
        <v>36</v>
      </c>
      <c r="B9" s="16"/>
      <c r="C9" s="17"/>
      <c r="D9" s="17"/>
      <c r="E9" s="18">
        <v>274088232</v>
      </c>
      <c r="F9" s="19">
        <v>274088232</v>
      </c>
      <c r="G9" s="19">
        <v>116223000</v>
      </c>
      <c r="H9" s="19">
        <v>2176000</v>
      </c>
      <c r="I9" s="19">
        <v>169575</v>
      </c>
      <c r="J9" s="19">
        <v>118568575</v>
      </c>
      <c r="K9" s="19">
        <v>855000</v>
      </c>
      <c r="L9" s="19"/>
      <c r="M9" s="19">
        <v>92978000</v>
      </c>
      <c r="N9" s="19">
        <v>93833000</v>
      </c>
      <c r="O9" s="19"/>
      <c r="P9" s="19"/>
      <c r="Q9" s="19"/>
      <c r="R9" s="19"/>
      <c r="S9" s="19"/>
      <c r="T9" s="19"/>
      <c r="U9" s="19"/>
      <c r="V9" s="19"/>
      <c r="W9" s="19">
        <v>212401575</v>
      </c>
      <c r="X9" s="19">
        <v>137044116</v>
      </c>
      <c r="Y9" s="19">
        <v>75357459</v>
      </c>
      <c r="Z9" s="20">
        <v>54.99</v>
      </c>
      <c r="AA9" s="21">
        <v>274088232</v>
      </c>
    </row>
    <row r="10" spans="1:27" ht="13.5">
      <c r="A10" s="22" t="s">
        <v>37</v>
      </c>
      <c r="B10" s="16"/>
      <c r="C10" s="17">
        <v>388151669</v>
      </c>
      <c r="D10" s="17"/>
      <c r="E10" s="18">
        <v>128289000</v>
      </c>
      <c r="F10" s="19">
        <v>128289000</v>
      </c>
      <c r="G10" s="19"/>
      <c r="H10" s="19"/>
      <c r="I10" s="19"/>
      <c r="J10" s="19"/>
      <c r="K10" s="19">
        <v>10402000</v>
      </c>
      <c r="L10" s="19"/>
      <c r="M10" s="19">
        <v>49814000</v>
      </c>
      <c r="N10" s="19">
        <v>60216000</v>
      </c>
      <c r="O10" s="19"/>
      <c r="P10" s="19"/>
      <c r="Q10" s="19"/>
      <c r="R10" s="19"/>
      <c r="S10" s="19"/>
      <c r="T10" s="19"/>
      <c r="U10" s="19"/>
      <c r="V10" s="19"/>
      <c r="W10" s="19">
        <v>60216000</v>
      </c>
      <c r="X10" s="19">
        <v>64144500</v>
      </c>
      <c r="Y10" s="19">
        <v>-3928500</v>
      </c>
      <c r="Z10" s="20">
        <v>-6.12</v>
      </c>
      <c r="AA10" s="21">
        <v>128289000</v>
      </c>
    </row>
    <row r="11" spans="1:27" ht="13.5">
      <c r="A11" s="22" t="s">
        <v>38</v>
      </c>
      <c r="B11" s="16"/>
      <c r="C11" s="17">
        <v>34057526</v>
      </c>
      <c r="D11" s="17"/>
      <c r="E11" s="18">
        <v>21329520</v>
      </c>
      <c r="F11" s="19">
        <v>21329520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10664760</v>
      </c>
      <c r="Y11" s="19">
        <v>-10664760</v>
      </c>
      <c r="Z11" s="20">
        <v>-100</v>
      </c>
      <c r="AA11" s="21">
        <v>21329520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-372008504</v>
      </c>
      <c r="D14" s="17"/>
      <c r="E14" s="18">
        <v>-359053848</v>
      </c>
      <c r="F14" s="19">
        <v>-359053848</v>
      </c>
      <c r="G14" s="19">
        <v>-37962577</v>
      </c>
      <c r="H14" s="19">
        <v>-50025636</v>
      </c>
      <c r="I14" s="19">
        <v>-39250003</v>
      </c>
      <c r="J14" s="19">
        <v>-127238216</v>
      </c>
      <c r="K14" s="19">
        <v>-16020694</v>
      </c>
      <c r="L14" s="19">
        <v>-50598040</v>
      </c>
      <c r="M14" s="19">
        <v>-66227656</v>
      </c>
      <c r="N14" s="19">
        <v>-132846390</v>
      </c>
      <c r="O14" s="19"/>
      <c r="P14" s="19"/>
      <c r="Q14" s="19"/>
      <c r="R14" s="19"/>
      <c r="S14" s="19"/>
      <c r="T14" s="19"/>
      <c r="U14" s="19"/>
      <c r="V14" s="19"/>
      <c r="W14" s="19">
        <v>-260084606</v>
      </c>
      <c r="X14" s="19">
        <v>-179526924</v>
      </c>
      <c r="Y14" s="19">
        <v>-80557682</v>
      </c>
      <c r="Z14" s="20">
        <v>44.87</v>
      </c>
      <c r="AA14" s="21">
        <v>-359053848</v>
      </c>
    </row>
    <row r="15" spans="1:27" ht="13.5">
      <c r="A15" s="22" t="s">
        <v>42</v>
      </c>
      <c r="B15" s="16"/>
      <c r="C15" s="17"/>
      <c r="D15" s="17"/>
      <c r="E15" s="18">
        <v>-522768</v>
      </c>
      <c r="F15" s="19">
        <v>-522768</v>
      </c>
      <c r="G15" s="19"/>
      <c r="H15" s="19"/>
      <c r="I15" s="19"/>
      <c r="J15" s="19"/>
      <c r="K15" s="19"/>
      <c r="L15" s="19">
        <v>-268308</v>
      </c>
      <c r="M15" s="19">
        <v>-513</v>
      </c>
      <c r="N15" s="19">
        <v>-268821</v>
      </c>
      <c r="O15" s="19"/>
      <c r="P15" s="19"/>
      <c r="Q15" s="19"/>
      <c r="R15" s="19"/>
      <c r="S15" s="19"/>
      <c r="T15" s="19"/>
      <c r="U15" s="19"/>
      <c r="V15" s="19"/>
      <c r="W15" s="19">
        <v>-268821</v>
      </c>
      <c r="X15" s="19">
        <v>-261384</v>
      </c>
      <c r="Y15" s="19">
        <v>-7437</v>
      </c>
      <c r="Z15" s="20">
        <v>2.85</v>
      </c>
      <c r="AA15" s="21">
        <v>-522768</v>
      </c>
    </row>
    <row r="16" spans="1:27" ht="13.5">
      <c r="A16" s="22" t="s">
        <v>43</v>
      </c>
      <c r="B16" s="16"/>
      <c r="C16" s="17"/>
      <c r="D16" s="17"/>
      <c r="E16" s="18">
        <v>-1017588</v>
      </c>
      <c r="F16" s="19">
        <v>-1017588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-508794</v>
      </c>
      <c r="Y16" s="19">
        <v>508794</v>
      </c>
      <c r="Z16" s="20">
        <v>-100</v>
      </c>
      <c r="AA16" s="21">
        <v>-1017588</v>
      </c>
    </row>
    <row r="17" spans="1:27" ht="13.5">
      <c r="A17" s="23" t="s">
        <v>44</v>
      </c>
      <c r="B17" s="24"/>
      <c r="C17" s="25">
        <f aca="true" t="shared" si="0" ref="C17:Y17">SUM(C6:C16)</f>
        <v>98560429</v>
      </c>
      <c r="D17" s="25">
        <f>SUM(D6:D16)</f>
        <v>0</v>
      </c>
      <c r="E17" s="26">
        <f t="shared" si="0"/>
        <v>176948184</v>
      </c>
      <c r="F17" s="27">
        <f t="shared" si="0"/>
        <v>176948184</v>
      </c>
      <c r="G17" s="27">
        <f t="shared" si="0"/>
        <v>85341397</v>
      </c>
      <c r="H17" s="27">
        <f t="shared" si="0"/>
        <v>-24699887</v>
      </c>
      <c r="I17" s="27">
        <f t="shared" si="0"/>
        <v>-22029290</v>
      </c>
      <c r="J17" s="27">
        <f t="shared" si="0"/>
        <v>38612220</v>
      </c>
      <c r="K17" s="27">
        <f t="shared" si="0"/>
        <v>3818670</v>
      </c>
      <c r="L17" s="27">
        <f t="shared" si="0"/>
        <v>-43380780</v>
      </c>
      <c r="M17" s="27">
        <f t="shared" si="0"/>
        <v>82451781</v>
      </c>
      <c r="N17" s="27">
        <f t="shared" si="0"/>
        <v>42889671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81501891</v>
      </c>
      <c r="X17" s="27">
        <f t="shared" si="0"/>
        <v>88474092</v>
      </c>
      <c r="Y17" s="27">
        <f t="shared" si="0"/>
        <v>-6972201</v>
      </c>
      <c r="Z17" s="28">
        <f>+IF(X17&lt;&gt;0,+(Y17/X17)*100,0)</f>
        <v>-7.8805002033815725</v>
      </c>
      <c r="AA17" s="29">
        <f>SUM(AA6:AA16)</f>
        <v>176948184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820203</v>
      </c>
      <c r="D21" s="17"/>
      <c r="E21" s="18"/>
      <c r="F21" s="19"/>
      <c r="G21" s="36">
        <v>39818000</v>
      </c>
      <c r="H21" s="36"/>
      <c r="I21" s="36"/>
      <c r="J21" s="19">
        <v>39818000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39818000</v>
      </c>
      <c r="X21" s="19"/>
      <c r="Y21" s="36">
        <v>39818000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-144137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-89572049</v>
      </c>
      <c r="D26" s="17"/>
      <c r="E26" s="18">
        <v>-134986240</v>
      </c>
      <c r="F26" s="19">
        <v>-134986240</v>
      </c>
      <c r="G26" s="19">
        <v>-34927981</v>
      </c>
      <c r="H26" s="19">
        <v>-9780012</v>
      </c>
      <c r="I26" s="19"/>
      <c r="J26" s="19">
        <v>-44707993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-44707993</v>
      </c>
      <c r="X26" s="19">
        <v>-69235800</v>
      </c>
      <c r="Y26" s="19">
        <v>24527807</v>
      </c>
      <c r="Z26" s="20">
        <v>-35.43</v>
      </c>
      <c r="AA26" s="21">
        <v>-134986240</v>
      </c>
    </row>
    <row r="27" spans="1:27" ht="13.5">
      <c r="A27" s="23" t="s">
        <v>51</v>
      </c>
      <c r="B27" s="24"/>
      <c r="C27" s="25">
        <f aca="true" t="shared" si="1" ref="C27:Y27">SUM(C21:C26)</f>
        <v>-88895983</v>
      </c>
      <c r="D27" s="25">
        <f>SUM(D21:D26)</f>
        <v>0</v>
      </c>
      <c r="E27" s="26">
        <f t="shared" si="1"/>
        <v>-134986240</v>
      </c>
      <c r="F27" s="27">
        <f t="shared" si="1"/>
        <v>-134986240</v>
      </c>
      <c r="G27" s="27">
        <f t="shared" si="1"/>
        <v>4890019</v>
      </c>
      <c r="H27" s="27">
        <f t="shared" si="1"/>
        <v>-9780012</v>
      </c>
      <c r="I27" s="27">
        <f t="shared" si="1"/>
        <v>0</v>
      </c>
      <c r="J27" s="27">
        <f t="shared" si="1"/>
        <v>-4889993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-4889993</v>
      </c>
      <c r="X27" s="27">
        <f t="shared" si="1"/>
        <v>-69235800</v>
      </c>
      <c r="Y27" s="27">
        <f t="shared" si="1"/>
        <v>64345807</v>
      </c>
      <c r="Z27" s="28">
        <f>+IF(X27&lt;&gt;0,+(Y27/X27)*100,0)</f>
        <v>-92.93719000863715</v>
      </c>
      <c r="AA27" s="29">
        <f>SUM(AA21:AA26)</f>
        <v>-134986240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9664446</v>
      </c>
      <c r="D38" s="31">
        <f>+D17+D27+D36</f>
        <v>0</v>
      </c>
      <c r="E38" s="32">
        <f t="shared" si="3"/>
        <v>41961944</v>
      </c>
      <c r="F38" s="33">
        <f t="shared" si="3"/>
        <v>41961944</v>
      </c>
      <c r="G38" s="33">
        <f t="shared" si="3"/>
        <v>90231416</v>
      </c>
      <c r="H38" s="33">
        <f t="shared" si="3"/>
        <v>-34479899</v>
      </c>
      <c r="I38" s="33">
        <f t="shared" si="3"/>
        <v>-22029290</v>
      </c>
      <c r="J38" s="33">
        <f t="shared" si="3"/>
        <v>33722227</v>
      </c>
      <c r="K38" s="33">
        <f t="shared" si="3"/>
        <v>3818670</v>
      </c>
      <c r="L38" s="33">
        <f t="shared" si="3"/>
        <v>-43380780</v>
      </c>
      <c r="M38" s="33">
        <f t="shared" si="3"/>
        <v>82451781</v>
      </c>
      <c r="N38" s="33">
        <f t="shared" si="3"/>
        <v>42889671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76611898</v>
      </c>
      <c r="X38" s="33">
        <f t="shared" si="3"/>
        <v>19238292</v>
      </c>
      <c r="Y38" s="33">
        <f t="shared" si="3"/>
        <v>57373606</v>
      </c>
      <c r="Z38" s="34">
        <f>+IF(X38&lt;&gt;0,+(Y38/X38)*100,0)</f>
        <v>298.2260899252387</v>
      </c>
      <c r="AA38" s="35">
        <f>+AA17+AA27+AA36</f>
        <v>41961944</v>
      </c>
    </row>
    <row r="39" spans="1:27" ht="13.5">
      <c r="A39" s="22" t="s">
        <v>59</v>
      </c>
      <c r="B39" s="16"/>
      <c r="C39" s="31">
        <v>1962721</v>
      </c>
      <c r="D39" s="31"/>
      <c r="E39" s="32">
        <v>48630000</v>
      </c>
      <c r="F39" s="33">
        <v>48630000</v>
      </c>
      <c r="G39" s="33">
        <v>11637166</v>
      </c>
      <c r="H39" s="33">
        <v>101868582</v>
      </c>
      <c r="I39" s="33">
        <v>67388683</v>
      </c>
      <c r="J39" s="33">
        <v>11637166</v>
      </c>
      <c r="K39" s="33">
        <v>45359393</v>
      </c>
      <c r="L39" s="33">
        <v>49178063</v>
      </c>
      <c r="M39" s="33">
        <v>5797283</v>
      </c>
      <c r="N39" s="33">
        <v>45359393</v>
      </c>
      <c r="O39" s="33"/>
      <c r="P39" s="33"/>
      <c r="Q39" s="33"/>
      <c r="R39" s="33"/>
      <c r="S39" s="33"/>
      <c r="T39" s="33"/>
      <c r="U39" s="33"/>
      <c r="V39" s="33"/>
      <c r="W39" s="33">
        <v>11637166</v>
      </c>
      <c r="X39" s="33">
        <v>48630000</v>
      </c>
      <c r="Y39" s="33">
        <v>-36992834</v>
      </c>
      <c r="Z39" s="34">
        <v>-76.07</v>
      </c>
      <c r="AA39" s="35">
        <v>48630000</v>
      </c>
    </row>
    <row r="40" spans="1:27" ht="13.5">
      <c r="A40" s="41" t="s">
        <v>60</v>
      </c>
      <c r="B40" s="42"/>
      <c r="C40" s="43">
        <v>11627167</v>
      </c>
      <c r="D40" s="43"/>
      <c r="E40" s="44">
        <v>90591943</v>
      </c>
      <c r="F40" s="45">
        <v>90591943</v>
      </c>
      <c r="G40" s="45">
        <v>101868582</v>
      </c>
      <c r="H40" s="45">
        <v>67388683</v>
      </c>
      <c r="I40" s="45">
        <v>45359393</v>
      </c>
      <c r="J40" s="45">
        <v>45359393</v>
      </c>
      <c r="K40" s="45">
        <v>49178063</v>
      </c>
      <c r="L40" s="45">
        <v>5797283</v>
      </c>
      <c r="M40" s="45">
        <v>88249064</v>
      </c>
      <c r="N40" s="45">
        <v>88249064</v>
      </c>
      <c r="O40" s="45"/>
      <c r="P40" s="45"/>
      <c r="Q40" s="45"/>
      <c r="R40" s="45"/>
      <c r="S40" s="45"/>
      <c r="T40" s="45"/>
      <c r="U40" s="45"/>
      <c r="V40" s="45"/>
      <c r="W40" s="45">
        <v>88249064</v>
      </c>
      <c r="X40" s="45">
        <v>67868291</v>
      </c>
      <c r="Y40" s="45">
        <v>20380773</v>
      </c>
      <c r="Z40" s="46">
        <v>30.03</v>
      </c>
      <c r="AA40" s="47">
        <v>90591943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436605337</v>
      </c>
      <c r="D6" s="17"/>
      <c r="E6" s="18">
        <v>554328520</v>
      </c>
      <c r="F6" s="19">
        <v>554328520</v>
      </c>
      <c r="G6" s="19">
        <v>46700003</v>
      </c>
      <c r="H6" s="19">
        <v>42780489</v>
      </c>
      <c r="I6" s="19">
        <v>36224758</v>
      </c>
      <c r="J6" s="19">
        <v>125705250</v>
      </c>
      <c r="K6" s="19">
        <v>102304525</v>
      </c>
      <c r="L6" s="19">
        <v>41694837</v>
      </c>
      <c r="M6" s="19">
        <v>48086254</v>
      </c>
      <c r="N6" s="19">
        <v>192085616</v>
      </c>
      <c r="O6" s="19"/>
      <c r="P6" s="19"/>
      <c r="Q6" s="19"/>
      <c r="R6" s="19"/>
      <c r="S6" s="19"/>
      <c r="T6" s="19"/>
      <c r="U6" s="19"/>
      <c r="V6" s="19"/>
      <c r="W6" s="19">
        <v>317790866</v>
      </c>
      <c r="X6" s="19">
        <v>265358334</v>
      </c>
      <c r="Y6" s="19">
        <v>52432532</v>
      </c>
      <c r="Z6" s="20">
        <v>19.76</v>
      </c>
      <c r="AA6" s="21">
        <v>554328520</v>
      </c>
    </row>
    <row r="7" spans="1:27" ht="13.5">
      <c r="A7" s="22" t="s">
        <v>34</v>
      </c>
      <c r="B7" s="16"/>
      <c r="C7" s="17">
        <v>790853109</v>
      </c>
      <c r="D7" s="17"/>
      <c r="E7" s="18">
        <v>1084243020</v>
      </c>
      <c r="F7" s="19">
        <v>1084243020</v>
      </c>
      <c r="G7" s="19">
        <v>63676424</v>
      </c>
      <c r="H7" s="19">
        <v>78680480</v>
      </c>
      <c r="I7" s="19">
        <v>81887255</v>
      </c>
      <c r="J7" s="19">
        <v>224244159</v>
      </c>
      <c r="K7" s="19">
        <v>99576015</v>
      </c>
      <c r="L7" s="19">
        <v>67710666</v>
      </c>
      <c r="M7" s="19">
        <v>81416540</v>
      </c>
      <c r="N7" s="19">
        <v>248703221</v>
      </c>
      <c r="O7" s="19"/>
      <c r="P7" s="19"/>
      <c r="Q7" s="19"/>
      <c r="R7" s="19"/>
      <c r="S7" s="19"/>
      <c r="T7" s="19"/>
      <c r="U7" s="19"/>
      <c r="V7" s="19"/>
      <c r="W7" s="19">
        <v>472947380</v>
      </c>
      <c r="X7" s="19">
        <v>512708344</v>
      </c>
      <c r="Y7" s="19">
        <v>-39760964</v>
      </c>
      <c r="Z7" s="20">
        <v>-7.76</v>
      </c>
      <c r="AA7" s="21">
        <v>1084243020</v>
      </c>
    </row>
    <row r="8" spans="1:27" ht="13.5">
      <c r="A8" s="22" t="s">
        <v>35</v>
      </c>
      <c r="B8" s="16"/>
      <c r="C8" s="17">
        <v>275344617</v>
      </c>
      <c r="D8" s="17"/>
      <c r="E8" s="18">
        <v>245530180</v>
      </c>
      <c r="F8" s="19">
        <v>245530180</v>
      </c>
      <c r="G8" s="19">
        <v>21146690</v>
      </c>
      <c r="H8" s="19">
        <v>18137738</v>
      </c>
      <c r="I8" s="19">
        <v>17200300</v>
      </c>
      <c r="J8" s="19">
        <v>56484728</v>
      </c>
      <c r="K8" s="19">
        <v>20310172</v>
      </c>
      <c r="L8" s="19">
        <v>15645328</v>
      </c>
      <c r="M8" s="19">
        <v>15109617</v>
      </c>
      <c r="N8" s="19">
        <v>51065117</v>
      </c>
      <c r="O8" s="19"/>
      <c r="P8" s="19"/>
      <c r="Q8" s="19"/>
      <c r="R8" s="19"/>
      <c r="S8" s="19"/>
      <c r="T8" s="19"/>
      <c r="U8" s="19"/>
      <c r="V8" s="19"/>
      <c r="W8" s="19">
        <v>107549845</v>
      </c>
      <c r="X8" s="19">
        <v>106435276</v>
      </c>
      <c r="Y8" s="19">
        <v>1114569</v>
      </c>
      <c r="Z8" s="20">
        <v>1.05</v>
      </c>
      <c r="AA8" s="21">
        <v>245530180</v>
      </c>
    </row>
    <row r="9" spans="1:27" ht="13.5">
      <c r="A9" s="22" t="s">
        <v>36</v>
      </c>
      <c r="B9" s="16"/>
      <c r="C9" s="17">
        <v>835031737</v>
      </c>
      <c r="D9" s="17"/>
      <c r="E9" s="18">
        <v>741060696</v>
      </c>
      <c r="F9" s="19">
        <v>741060696</v>
      </c>
      <c r="G9" s="19">
        <v>234975000</v>
      </c>
      <c r="H9" s="19"/>
      <c r="I9" s="19"/>
      <c r="J9" s="19">
        <v>234975000</v>
      </c>
      <c r="K9" s="19"/>
      <c r="L9" s="19"/>
      <c r="M9" s="19">
        <v>191094020</v>
      </c>
      <c r="N9" s="19">
        <v>191094020</v>
      </c>
      <c r="O9" s="19"/>
      <c r="P9" s="19"/>
      <c r="Q9" s="19"/>
      <c r="R9" s="19"/>
      <c r="S9" s="19"/>
      <c r="T9" s="19"/>
      <c r="U9" s="19"/>
      <c r="V9" s="19"/>
      <c r="W9" s="19">
        <v>426069020</v>
      </c>
      <c r="X9" s="19">
        <v>268530348</v>
      </c>
      <c r="Y9" s="19">
        <v>157538672</v>
      </c>
      <c r="Z9" s="20">
        <v>58.67</v>
      </c>
      <c r="AA9" s="21">
        <v>741060696</v>
      </c>
    </row>
    <row r="10" spans="1:27" ht="13.5">
      <c r="A10" s="22" t="s">
        <v>37</v>
      </c>
      <c r="B10" s="16"/>
      <c r="C10" s="17">
        <v>368189002</v>
      </c>
      <c r="D10" s="17"/>
      <c r="E10" s="18">
        <v>521937301</v>
      </c>
      <c r="F10" s="19">
        <v>521937301</v>
      </c>
      <c r="G10" s="19">
        <v>1076298</v>
      </c>
      <c r="H10" s="19">
        <v>916684</v>
      </c>
      <c r="I10" s="19">
        <v>803368</v>
      </c>
      <c r="J10" s="19">
        <v>2796350</v>
      </c>
      <c r="K10" s="19">
        <v>944898</v>
      </c>
      <c r="L10" s="19">
        <v>781125</v>
      </c>
      <c r="M10" s="19">
        <v>865224</v>
      </c>
      <c r="N10" s="19">
        <v>2591247</v>
      </c>
      <c r="O10" s="19"/>
      <c r="P10" s="19"/>
      <c r="Q10" s="19"/>
      <c r="R10" s="19"/>
      <c r="S10" s="19"/>
      <c r="T10" s="19"/>
      <c r="U10" s="19"/>
      <c r="V10" s="19"/>
      <c r="W10" s="19">
        <v>5387597</v>
      </c>
      <c r="X10" s="19">
        <v>111131142</v>
      </c>
      <c r="Y10" s="19">
        <v>-105743545</v>
      </c>
      <c r="Z10" s="20">
        <v>-95.15</v>
      </c>
      <c r="AA10" s="21">
        <v>521937301</v>
      </c>
    </row>
    <row r="11" spans="1:27" ht="13.5">
      <c r="A11" s="22" t="s">
        <v>38</v>
      </c>
      <c r="B11" s="16"/>
      <c r="C11" s="17">
        <v>51490854</v>
      </c>
      <c r="D11" s="17"/>
      <c r="E11" s="18">
        <v>28151335</v>
      </c>
      <c r="F11" s="19">
        <v>28151335</v>
      </c>
      <c r="G11" s="19">
        <v>1057688</v>
      </c>
      <c r="H11" s="19">
        <v>1051594</v>
      </c>
      <c r="I11" s="19">
        <v>339041</v>
      </c>
      <c r="J11" s="19">
        <v>2448323</v>
      </c>
      <c r="K11" s="19"/>
      <c r="L11" s="19">
        <v>114119</v>
      </c>
      <c r="M11" s="19">
        <v>521606</v>
      </c>
      <c r="N11" s="19">
        <v>635725</v>
      </c>
      <c r="O11" s="19"/>
      <c r="P11" s="19"/>
      <c r="Q11" s="19"/>
      <c r="R11" s="19"/>
      <c r="S11" s="19"/>
      <c r="T11" s="19"/>
      <c r="U11" s="19"/>
      <c r="V11" s="19"/>
      <c r="W11" s="19">
        <v>3084048</v>
      </c>
      <c r="X11" s="19">
        <v>12754428</v>
      </c>
      <c r="Y11" s="19">
        <v>-9670380</v>
      </c>
      <c r="Z11" s="20">
        <v>-75.82</v>
      </c>
      <c r="AA11" s="21">
        <v>28151335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-2101201803</v>
      </c>
      <c r="D14" s="17"/>
      <c r="E14" s="18">
        <v>-2517972395</v>
      </c>
      <c r="F14" s="19">
        <v>-2517972395</v>
      </c>
      <c r="G14" s="19">
        <v>-208804899</v>
      </c>
      <c r="H14" s="19">
        <v>-113647517</v>
      </c>
      <c r="I14" s="19">
        <v>-145378804</v>
      </c>
      <c r="J14" s="19">
        <v>-467831220</v>
      </c>
      <c r="K14" s="19">
        <v>-131132698</v>
      </c>
      <c r="L14" s="19">
        <v>-142513580</v>
      </c>
      <c r="M14" s="19">
        <v>-211577492</v>
      </c>
      <c r="N14" s="19">
        <v>-485223770</v>
      </c>
      <c r="O14" s="19"/>
      <c r="P14" s="19"/>
      <c r="Q14" s="19"/>
      <c r="R14" s="19"/>
      <c r="S14" s="19"/>
      <c r="T14" s="19"/>
      <c r="U14" s="19"/>
      <c r="V14" s="19"/>
      <c r="W14" s="19">
        <v>-953054990</v>
      </c>
      <c r="X14" s="19">
        <v>-1097060051</v>
      </c>
      <c r="Y14" s="19">
        <v>144005061</v>
      </c>
      <c r="Z14" s="20">
        <v>-13.13</v>
      </c>
      <c r="AA14" s="21">
        <v>-2517972395</v>
      </c>
    </row>
    <row r="15" spans="1:27" ht="13.5">
      <c r="A15" s="22" t="s">
        <v>42</v>
      </c>
      <c r="B15" s="16"/>
      <c r="C15" s="17">
        <v>-63147860</v>
      </c>
      <c r="D15" s="17"/>
      <c r="E15" s="18">
        <v>-37164564</v>
      </c>
      <c r="F15" s="19">
        <v>-37164564</v>
      </c>
      <c r="G15" s="19"/>
      <c r="H15" s="19">
        <v>-783</v>
      </c>
      <c r="I15" s="19"/>
      <c r="J15" s="19">
        <v>-783</v>
      </c>
      <c r="K15" s="19"/>
      <c r="L15" s="19">
        <v>-37</v>
      </c>
      <c r="M15" s="19">
        <v>-7401129</v>
      </c>
      <c r="N15" s="19">
        <v>-7401166</v>
      </c>
      <c r="O15" s="19"/>
      <c r="P15" s="19"/>
      <c r="Q15" s="19"/>
      <c r="R15" s="19"/>
      <c r="S15" s="19"/>
      <c r="T15" s="19"/>
      <c r="U15" s="19"/>
      <c r="V15" s="19"/>
      <c r="W15" s="19">
        <v>-7401949</v>
      </c>
      <c r="X15" s="19">
        <v>-20019444</v>
      </c>
      <c r="Y15" s="19">
        <v>12617495</v>
      </c>
      <c r="Z15" s="20">
        <v>-63.03</v>
      </c>
      <c r="AA15" s="21">
        <v>-37164564</v>
      </c>
    </row>
    <row r="16" spans="1:27" ht="13.5">
      <c r="A16" s="22" t="s">
        <v>43</v>
      </c>
      <c r="B16" s="16"/>
      <c r="C16" s="17">
        <v>-37030512</v>
      </c>
      <c r="D16" s="17"/>
      <c r="E16" s="18">
        <v>-35269620</v>
      </c>
      <c r="F16" s="19">
        <v>-35269620</v>
      </c>
      <c r="G16" s="19">
        <v>-926122</v>
      </c>
      <c r="H16" s="19">
        <v>-2061565</v>
      </c>
      <c r="I16" s="19">
        <v>-3542047</v>
      </c>
      <c r="J16" s="19">
        <v>-6529734</v>
      </c>
      <c r="K16" s="19">
        <v>-1139107</v>
      </c>
      <c r="L16" s="19">
        <v>-495774</v>
      </c>
      <c r="M16" s="19">
        <v>-2622317</v>
      </c>
      <c r="N16" s="19">
        <v>-4257198</v>
      </c>
      <c r="O16" s="19"/>
      <c r="P16" s="19"/>
      <c r="Q16" s="19"/>
      <c r="R16" s="19"/>
      <c r="S16" s="19"/>
      <c r="T16" s="19"/>
      <c r="U16" s="19"/>
      <c r="V16" s="19"/>
      <c r="W16" s="19">
        <v>-10786932</v>
      </c>
      <c r="X16" s="19">
        <v>-17634810</v>
      </c>
      <c r="Y16" s="19">
        <v>6847878</v>
      </c>
      <c r="Z16" s="20">
        <v>-38.83</v>
      </c>
      <c r="AA16" s="21">
        <v>-35269620</v>
      </c>
    </row>
    <row r="17" spans="1:27" ht="13.5">
      <c r="A17" s="23" t="s">
        <v>44</v>
      </c>
      <c r="B17" s="24"/>
      <c r="C17" s="25">
        <f aca="true" t="shared" si="0" ref="C17:Y17">SUM(C6:C16)</f>
        <v>556134481</v>
      </c>
      <c r="D17" s="25">
        <f>SUM(D6:D16)</f>
        <v>0</v>
      </c>
      <c r="E17" s="26">
        <f t="shared" si="0"/>
        <v>584844473</v>
      </c>
      <c r="F17" s="27">
        <f t="shared" si="0"/>
        <v>584844473</v>
      </c>
      <c r="G17" s="27">
        <f t="shared" si="0"/>
        <v>158901082</v>
      </c>
      <c r="H17" s="27">
        <f t="shared" si="0"/>
        <v>25857120</v>
      </c>
      <c r="I17" s="27">
        <f t="shared" si="0"/>
        <v>-12466129</v>
      </c>
      <c r="J17" s="27">
        <f t="shared" si="0"/>
        <v>172292073</v>
      </c>
      <c r="K17" s="27">
        <f t="shared" si="0"/>
        <v>90863805</v>
      </c>
      <c r="L17" s="27">
        <f t="shared" si="0"/>
        <v>-17063316</v>
      </c>
      <c r="M17" s="27">
        <f t="shared" si="0"/>
        <v>115492323</v>
      </c>
      <c r="N17" s="27">
        <f t="shared" si="0"/>
        <v>189292812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361584885</v>
      </c>
      <c r="X17" s="27">
        <f t="shared" si="0"/>
        <v>142203567</v>
      </c>
      <c r="Y17" s="27">
        <f t="shared" si="0"/>
        <v>219381318</v>
      </c>
      <c r="Z17" s="28">
        <f>+IF(X17&lt;&gt;0,+(Y17/X17)*100,0)</f>
        <v>154.272725099786</v>
      </c>
      <c r="AA17" s="29">
        <f>SUM(AA6:AA16)</f>
        <v>584844473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958298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-600828</v>
      </c>
      <c r="D22" s="17"/>
      <c r="E22" s="39">
        <v>15000000</v>
      </c>
      <c r="F22" s="36">
        <v>15000000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7500000</v>
      </c>
      <c r="Y22" s="19">
        <v>-7500000</v>
      </c>
      <c r="Z22" s="20">
        <v>-100</v>
      </c>
      <c r="AA22" s="21">
        <v>15000000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-1137499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-480973089</v>
      </c>
      <c r="D26" s="17"/>
      <c r="E26" s="18">
        <v>-599890917</v>
      </c>
      <c r="F26" s="19">
        <v>-599890917</v>
      </c>
      <c r="G26" s="19">
        <v>-32780020</v>
      </c>
      <c r="H26" s="19">
        <v>-37304817</v>
      </c>
      <c r="I26" s="19">
        <v>-17915944</v>
      </c>
      <c r="J26" s="19">
        <v>-88000781</v>
      </c>
      <c r="K26" s="19">
        <v>-25709781</v>
      </c>
      <c r="L26" s="19">
        <v>-33352134</v>
      </c>
      <c r="M26" s="19">
        <v>-44346787</v>
      </c>
      <c r="N26" s="19">
        <v>-103408702</v>
      </c>
      <c r="O26" s="19"/>
      <c r="P26" s="19"/>
      <c r="Q26" s="19"/>
      <c r="R26" s="19"/>
      <c r="S26" s="19"/>
      <c r="T26" s="19"/>
      <c r="U26" s="19"/>
      <c r="V26" s="19"/>
      <c r="W26" s="19">
        <v>-191409483</v>
      </c>
      <c r="X26" s="19">
        <v>-99775810</v>
      </c>
      <c r="Y26" s="19">
        <v>-91633673</v>
      </c>
      <c r="Z26" s="20">
        <v>91.84</v>
      </c>
      <c r="AA26" s="21">
        <v>-599890917</v>
      </c>
    </row>
    <row r="27" spans="1:27" ht="13.5">
      <c r="A27" s="23" t="s">
        <v>51</v>
      </c>
      <c r="B27" s="24"/>
      <c r="C27" s="25">
        <f aca="true" t="shared" si="1" ref="C27:Y27">SUM(C21:C26)</f>
        <v>-481753118</v>
      </c>
      <c r="D27" s="25">
        <f>SUM(D21:D26)</f>
        <v>0</v>
      </c>
      <c r="E27" s="26">
        <f t="shared" si="1"/>
        <v>-584890917</v>
      </c>
      <c r="F27" s="27">
        <f t="shared" si="1"/>
        <v>-584890917</v>
      </c>
      <c r="G27" s="27">
        <f t="shared" si="1"/>
        <v>-32780020</v>
      </c>
      <c r="H27" s="27">
        <f t="shared" si="1"/>
        <v>-37304817</v>
      </c>
      <c r="I27" s="27">
        <f t="shared" si="1"/>
        <v>-17915944</v>
      </c>
      <c r="J27" s="27">
        <f t="shared" si="1"/>
        <v>-88000781</v>
      </c>
      <c r="K27" s="27">
        <f t="shared" si="1"/>
        <v>-25709781</v>
      </c>
      <c r="L27" s="27">
        <f t="shared" si="1"/>
        <v>-33352134</v>
      </c>
      <c r="M27" s="27">
        <f t="shared" si="1"/>
        <v>-44346787</v>
      </c>
      <c r="N27" s="27">
        <f t="shared" si="1"/>
        <v>-103408702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-191409483</v>
      </c>
      <c r="X27" s="27">
        <f t="shared" si="1"/>
        <v>-92275810</v>
      </c>
      <c r="Y27" s="27">
        <f t="shared" si="1"/>
        <v>-99133673</v>
      </c>
      <c r="Z27" s="28">
        <f>+IF(X27&lt;&gt;0,+(Y27/X27)*100,0)</f>
        <v>107.43191850605267</v>
      </c>
      <c r="AA27" s="29">
        <f>SUM(AA21:AA26)</f>
        <v>-584890917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-5358864</v>
      </c>
      <c r="D35" s="17"/>
      <c r="E35" s="18">
        <v>-27246696</v>
      </c>
      <c r="F35" s="19">
        <v>-27246696</v>
      </c>
      <c r="G35" s="19">
        <v>-31045989</v>
      </c>
      <c r="H35" s="19"/>
      <c r="I35" s="19">
        <v>-18591807</v>
      </c>
      <c r="J35" s="19">
        <v>-49637796</v>
      </c>
      <c r="K35" s="19"/>
      <c r="L35" s="19"/>
      <c r="M35" s="19">
        <v>-6384020</v>
      </c>
      <c r="N35" s="19">
        <v>-6384020</v>
      </c>
      <c r="O35" s="19"/>
      <c r="P35" s="19"/>
      <c r="Q35" s="19"/>
      <c r="R35" s="19"/>
      <c r="S35" s="19"/>
      <c r="T35" s="19"/>
      <c r="U35" s="19"/>
      <c r="V35" s="19"/>
      <c r="W35" s="19">
        <v>-56021816</v>
      </c>
      <c r="X35" s="19">
        <v>-13623348</v>
      </c>
      <c r="Y35" s="19">
        <v>-42398468</v>
      </c>
      <c r="Z35" s="20">
        <v>311.22</v>
      </c>
      <c r="AA35" s="21">
        <v>-27246696</v>
      </c>
    </row>
    <row r="36" spans="1:27" ht="13.5">
      <c r="A36" s="23" t="s">
        <v>57</v>
      </c>
      <c r="B36" s="24"/>
      <c r="C36" s="25">
        <f aca="true" t="shared" si="2" ref="C36:Y36">SUM(C31:C35)</f>
        <v>-5358864</v>
      </c>
      <c r="D36" s="25">
        <f>SUM(D31:D35)</f>
        <v>0</v>
      </c>
      <c r="E36" s="26">
        <f t="shared" si="2"/>
        <v>-27246696</v>
      </c>
      <c r="F36" s="27">
        <f t="shared" si="2"/>
        <v>-27246696</v>
      </c>
      <c r="G36" s="27">
        <f t="shared" si="2"/>
        <v>-31045989</v>
      </c>
      <c r="H36" s="27">
        <f t="shared" si="2"/>
        <v>0</v>
      </c>
      <c r="I36" s="27">
        <f t="shared" si="2"/>
        <v>-18591807</v>
      </c>
      <c r="J36" s="27">
        <f t="shared" si="2"/>
        <v>-49637796</v>
      </c>
      <c r="K36" s="27">
        <f t="shared" si="2"/>
        <v>0</v>
      </c>
      <c r="L36" s="27">
        <f t="shared" si="2"/>
        <v>0</v>
      </c>
      <c r="M36" s="27">
        <f t="shared" si="2"/>
        <v>-6384020</v>
      </c>
      <c r="N36" s="27">
        <f t="shared" si="2"/>
        <v>-6384020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-56021816</v>
      </c>
      <c r="X36" s="27">
        <f t="shared" si="2"/>
        <v>-13623348</v>
      </c>
      <c r="Y36" s="27">
        <f t="shared" si="2"/>
        <v>-42398468</v>
      </c>
      <c r="Z36" s="28">
        <f>+IF(X36&lt;&gt;0,+(Y36/X36)*100,0)</f>
        <v>311.2191511220296</v>
      </c>
      <c r="AA36" s="29">
        <f>SUM(AA31:AA35)</f>
        <v>-27246696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69022499</v>
      </c>
      <c r="D38" s="31">
        <f>+D17+D27+D36</f>
        <v>0</v>
      </c>
      <c r="E38" s="32">
        <f t="shared" si="3"/>
        <v>-27293140</v>
      </c>
      <c r="F38" s="33">
        <f t="shared" si="3"/>
        <v>-27293140</v>
      </c>
      <c r="G38" s="33">
        <f t="shared" si="3"/>
        <v>95075073</v>
      </c>
      <c r="H38" s="33">
        <f t="shared" si="3"/>
        <v>-11447697</v>
      </c>
      <c r="I38" s="33">
        <f t="shared" si="3"/>
        <v>-48973880</v>
      </c>
      <c r="J38" s="33">
        <f t="shared" si="3"/>
        <v>34653496</v>
      </c>
      <c r="K38" s="33">
        <f t="shared" si="3"/>
        <v>65154024</v>
      </c>
      <c r="L38" s="33">
        <f t="shared" si="3"/>
        <v>-50415450</v>
      </c>
      <c r="M38" s="33">
        <f t="shared" si="3"/>
        <v>64761516</v>
      </c>
      <c r="N38" s="33">
        <f t="shared" si="3"/>
        <v>79500090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114153586</v>
      </c>
      <c r="X38" s="33">
        <f t="shared" si="3"/>
        <v>36304409</v>
      </c>
      <c r="Y38" s="33">
        <f t="shared" si="3"/>
        <v>77849177</v>
      </c>
      <c r="Z38" s="34">
        <f>+IF(X38&lt;&gt;0,+(Y38/X38)*100,0)</f>
        <v>214.43449747384676</v>
      </c>
      <c r="AA38" s="35">
        <f>+AA17+AA27+AA36</f>
        <v>-27293140</v>
      </c>
    </row>
    <row r="39" spans="1:27" ht="13.5">
      <c r="A39" s="22" t="s">
        <v>59</v>
      </c>
      <c r="B39" s="16"/>
      <c r="C39" s="31">
        <v>23864280</v>
      </c>
      <c r="D39" s="31"/>
      <c r="E39" s="32">
        <v>147420000</v>
      </c>
      <c r="F39" s="33">
        <v>147420000</v>
      </c>
      <c r="G39" s="33">
        <v>92886779</v>
      </c>
      <c r="H39" s="33">
        <v>187961852</v>
      </c>
      <c r="I39" s="33">
        <v>176514155</v>
      </c>
      <c r="J39" s="33">
        <v>92886779</v>
      </c>
      <c r="K39" s="33">
        <v>127540275</v>
      </c>
      <c r="L39" s="33">
        <v>192694299</v>
      </c>
      <c r="M39" s="33">
        <v>142278849</v>
      </c>
      <c r="N39" s="33">
        <v>127540275</v>
      </c>
      <c r="O39" s="33"/>
      <c r="P39" s="33"/>
      <c r="Q39" s="33"/>
      <c r="R39" s="33"/>
      <c r="S39" s="33"/>
      <c r="T39" s="33"/>
      <c r="U39" s="33"/>
      <c r="V39" s="33"/>
      <c r="W39" s="33">
        <v>92886779</v>
      </c>
      <c r="X39" s="33">
        <v>147420000</v>
      </c>
      <c r="Y39" s="33">
        <v>-54533221</v>
      </c>
      <c r="Z39" s="34">
        <v>-36.99</v>
      </c>
      <c r="AA39" s="35">
        <v>147420000</v>
      </c>
    </row>
    <row r="40" spans="1:27" ht="13.5">
      <c r="A40" s="41" t="s">
        <v>60</v>
      </c>
      <c r="B40" s="42"/>
      <c r="C40" s="43">
        <v>92886779</v>
      </c>
      <c r="D40" s="43"/>
      <c r="E40" s="44">
        <v>120126862</v>
      </c>
      <c r="F40" s="45">
        <v>120126862</v>
      </c>
      <c r="G40" s="45">
        <v>187961852</v>
      </c>
      <c r="H40" s="45">
        <v>176514155</v>
      </c>
      <c r="I40" s="45">
        <v>127540275</v>
      </c>
      <c r="J40" s="45">
        <v>127540275</v>
      </c>
      <c r="K40" s="45">
        <v>192694299</v>
      </c>
      <c r="L40" s="45">
        <v>142278849</v>
      </c>
      <c r="M40" s="45">
        <v>207040365</v>
      </c>
      <c r="N40" s="45">
        <v>207040365</v>
      </c>
      <c r="O40" s="45"/>
      <c r="P40" s="45"/>
      <c r="Q40" s="45"/>
      <c r="R40" s="45"/>
      <c r="S40" s="45"/>
      <c r="T40" s="45"/>
      <c r="U40" s="45"/>
      <c r="V40" s="45"/>
      <c r="W40" s="45">
        <v>207040365</v>
      </c>
      <c r="X40" s="45">
        <v>183724411</v>
      </c>
      <c r="Y40" s="45">
        <v>23315954</v>
      </c>
      <c r="Z40" s="46">
        <v>12.69</v>
      </c>
      <c r="AA40" s="47">
        <v>120126862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10574280</v>
      </c>
      <c r="D8" s="17"/>
      <c r="E8" s="18">
        <v>949992</v>
      </c>
      <c r="F8" s="19">
        <v>949992</v>
      </c>
      <c r="G8" s="19">
        <v>35000</v>
      </c>
      <c r="H8" s="19">
        <v>552000</v>
      </c>
      <c r="I8" s="19">
        <v>117000</v>
      </c>
      <c r="J8" s="19">
        <v>704000</v>
      </c>
      <c r="K8" s="19">
        <v>260000</v>
      </c>
      <c r="L8" s="19">
        <v>202379</v>
      </c>
      <c r="M8" s="19">
        <v>141380</v>
      </c>
      <c r="N8" s="19">
        <v>603759</v>
      </c>
      <c r="O8" s="19"/>
      <c r="P8" s="19"/>
      <c r="Q8" s="19"/>
      <c r="R8" s="19"/>
      <c r="S8" s="19"/>
      <c r="T8" s="19"/>
      <c r="U8" s="19"/>
      <c r="V8" s="19"/>
      <c r="W8" s="19">
        <v>1307759</v>
      </c>
      <c r="X8" s="19">
        <v>474996</v>
      </c>
      <c r="Y8" s="19">
        <v>832763</v>
      </c>
      <c r="Z8" s="20">
        <v>175.32</v>
      </c>
      <c r="AA8" s="21">
        <v>949992</v>
      </c>
    </row>
    <row r="9" spans="1:27" ht="13.5">
      <c r="A9" s="22" t="s">
        <v>36</v>
      </c>
      <c r="B9" s="16"/>
      <c r="C9" s="17">
        <v>237892000</v>
      </c>
      <c r="D9" s="17"/>
      <c r="E9" s="18">
        <v>243449000</v>
      </c>
      <c r="F9" s="19">
        <v>243449000</v>
      </c>
      <c r="G9" s="19">
        <v>99638000</v>
      </c>
      <c r="H9" s="19">
        <v>2017000</v>
      </c>
      <c r="I9" s="19"/>
      <c r="J9" s="19">
        <v>101655000</v>
      </c>
      <c r="K9" s="19"/>
      <c r="L9" s="19">
        <v>1380000</v>
      </c>
      <c r="M9" s="19">
        <v>79711000</v>
      </c>
      <c r="N9" s="19">
        <v>81091000</v>
      </c>
      <c r="O9" s="19"/>
      <c r="P9" s="19"/>
      <c r="Q9" s="19"/>
      <c r="R9" s="19"/>
      <c r="S9" s="19"/>
      <c r="T9" s="19"/>
      <c r="U9" s="19"/>
      <c r="V9" s="19"/>
      <c r="W9" s="19">
        <v>182746000</v>
      </c>
      <c r="X9" s="19">
        <v>172848790</v>
      </c>
      <c r="Y9" s="19">
        <v>9897210</v>
      </c>
      <c r="Z9" s="20">
        <v>5.73</v>
      </c>
      <c r="AA9" s="21">
        <v>243449000</v>
      </c>
    </row>
    <row r="10" spans="1:27" ht="13.5">
      <c r="A10" s="22" t="s">
        <v>37</v>
      </c>
      <c r="B10" s="16"/>
      <c r="C10" s="17"/>
      <c r="D10" s="17"/>
      <c r="E10" s="18">
        <v>2352000</v>
      </c>
      <c r="F10" s="19">
        <v>2352000</v>
      </c>
      <c r="G10" s="19"/>
      <c r="H10" s="19">
        <v>1646000</v>
      </c>
      <c r="I10" s="19"/>
      <c r="J10" s="19">
        <v>1646000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1646000</v>
      </c>
      <c r="X10" s="19">
        <v>2352000</v>
      </c>
      <c r="Y10" s="19">
        <v>-706000</v>
      </c>
      <c r="Z10" s="20">
        <v>-30.02</v>
      </c>
      <c r="AA10" s="21">
        <v>2352000</v>
      </c>
    </row>
    <row r="11" spans="1:27" ht="13.5">
      <c r="A11" s="22" t="s">
        <v>38</v>
      </c>
      <c r="B11" s="16"/>
      <c r="C11" s="17">
        <v>9876644</v>
      </c>
      <c r="D11" s="17"/>
      <c r="E11" s="18">
        <v>8499996</v>
      </c>
      <c r="F11" s="19">
        <v>8499996</v>
      </c>
      <c r="G11" s="19">
        <v>382000</v>
      </c>
      <c r="H11" s="19">
        <v>105000</v>
      </c>
      <c r="I11" s="19">
        <v>386000</v>
      </c>
      <c r="J11" s="19">
        <v>873000</v>
      </c>
      <c r="K11" s="19">
        <v>259000</v>
      </c>
      <c r="L11" s="19">
        <v>122476</v>
      </c>
      <c r="M11" s="19">
        <v>158488</v>
      </c>
      <c r="N11" s="19">
        <v>539964</v>
      </c>
      <c r="O11" s="19"/>
      <c r="P11" s="19"/>
      <c r="Q11" s="19"/>
      <c r="R11" s="19"/>
      <c r="S11" s="19"/>
      <c r="T11" s="19"/>
      <c r="U11" s="19"/>
      <c r="V11" s="19"/>
      <c r="W11" s="19">
        <v>1412964</v>
      </c>
      <c r="X11" s="19">
        <v>4249998</v>
      </c>
      <c r="Y11" s="19">
        <v>-2837034</v>
      </c>
      <c r="Z11" s="20">
        <v>-66.75</v>
      </c>
      <c r="AA11" s="21">
        <v>8499996</v>
      </c>
    </row>
    <row r="12" spans="1:27" ht="13.5">
      <c r="A12" s="22" t="s">
        <v>39</v>
      </c>
      <c r="B12" s="16"/>
      <c r="C12" s="17">
        <v>132959</v>
      </c>
      <c r="D12" s="17"/>
      <c r="E12" s="18">
        <v>140000</v>
      </c>
      <c r="F12" s="19">
        <v>140000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140000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-299069314</v>
      </c>
      <c r="D14" s="17"/>
      <c r="E14" s="18">
        <v>-216942996</v>
      </c>
      <c r="F14" s="19">
        <v>-216942996</v>
      </c>
      <c r="G14" s="19">
        <v>-13792000</v>
      </c>
      <c r="H14" s="19">
        <v>-16919474</v>
      </c>
      <c r="I14" s="19">
        <v>-14875415</v>
      </c>
      <c r="J14" s="19">
        <v>-45586889</v>
      </c>
      <c r="K14" s="19">
        <v>-18835051</v>
      </c>
      <c r="L14" s="19">
        <v>-14450998</v>
      </c>
      <c r="M14" s="19">
        <v>-19292658</v>
      </c>
      <c r="N14" s="19">
        <v>-52578707</v>
      </c>
      <c r="O14" s="19"/>
      <c r="P14" s="19"/>
      <c r="Q14" s="19"/>
      <c r="R14" s="19"/>
      <c r="S14" s="19"/>
      <c r="T14" s="19"/>
      <c r="U14" s="19"/>
      <c r="V14" s="19"/>
      <c r="W14" s="19">
        <v>-98165596</v>
      </c>
      <c r="X14" s="19">
        <v>-108471498</v>
      </c>
      <c r="Y14" s="19">
        <v>10305902</v>
      </c>
      <c r="Z14" s="20">
        <v>-9.5</v>
      </c>
      <c r="AA14" s="21">
        <v>-216942996</v>
      </c>
    </row>
    <row r="15" spans="1:27" ht="13.5">
      <c r="A15" s="22" t="s">
        <v>42</v>
      </c>
      <c r="B15" s="16"/>
      <c r="C15" s="17">
        <v>-15688946</v>
      </c>
      <c r="D15" s="17"/>
      <c r="E15" s="18">
        <v>-14850000</v>
      </c>
      <c r="F15" s="19">
        <v>-14850000</v>
      </c>
      <c r="G15" s="19"/>
      <c r="H15" s="19"/>
      <c r="I15" s="19"/>
      <c r="J15" s="19"/>
      <c r="K15" s="19">
        <v>-8077</v>
      </c>
      <c r="L15" s="19"/>
      <c r="M15" s="19">
        <v>-10682734</v>
      </c>
      <c r="N15" s="19">
        <v>-10690811</v>
      </c>
      <c r="O15" s="19"/>
      <c r="P15" s="19"/>
      <c r="Q15" s="19"/>
      <c r="R15" s="19"/>
      <c r="S15" s="19"/>
      <c r="T15" s="19"/>
      <c r="U15" s="19"/>
      <c r="V15" s="19"/>
      <c r="W15" s="19">
        <v>-10690811</v>
      </c>
      <c r="X15" s="19">
        <v>-7425000</v>
      </c>
      <c r="Y15" s="19">
        <v>-3265811</v>
      </c>
      <c r="Z15" s="20">
        <v>43.98</v>
      </c>
      <c r="AA15" s="21">
        <v>-14850000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-56282377</v>
      </c>
      <c r="D17" s="25">
        <f>SUM(D6:D16)</f>
        <v>0</v>
      </c>
      <c r="E17" s="26">
        <f t="shared" si="0"/>
        <v>23597992</v>
      </c>
      <c r="F17" s="27">
        <f t="shared" si="0"/>
        <v>23597992</v>
      </c>
      <c r="G17" s="27">
        <f t="shared" si="0"/>
        <v>86263000</v>
      </c>
      <c r="H17" s="27">
        <f t="shared" si="0"/>
        <v>-12599474</v>
      </c>
      <c r="I17" s="27">
        <f t="shared" si="0"/>
        <v>-14372415</v>
      </c>
      <c r="J17" s="27">
        <f t="shared" si="0"/>
        <v>59291111</v>
      </c>
      <c r="K17" s="27">
        <f t="shared" si="0"/>
        <v>-18324128</v>
      </c>
      <c r="L17" s="27">
        <f t="shared" si="0"/>
        <v>-12746143</v>
      </c>
      <c r="M17" s="27">
        <f t="shared" si="0"/>
        <v>50035476</v>
      </c>
      <c r="N17" s="27">
        <f t="shared" si="0"/>
        <v>18965205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78256316</v>
      </c>
      <c r="X17" s="27">
        <f t="shared" si="0"/>
        <v>64029286</v>
      </c>
      <c r="Y17" s="27">
        <f t="shared" si="0"/>
        <v>14227030</v>
      </c>
      <c r="Z17" s="28">
        <f>+IF(X17&lt;&gt;0,+(Y17/X17)*100,0)</f>
        <v>22.21956684008627</v>
      </c>
      <c r="AA17" s="29">
        <f>SUM(AA6:AA16)</f>
        <v>23597992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150223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70587525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-2504689</v>
      </c>
      <c r="D26" s="17"/>
      <c r="E26" s="18">
        <v>-29052000</v>
      </c>
      <c r="F26" s="19">
        <v>-29052000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-14526000</v>
      </c>
      <c r="Y26" s="19">
        <v>14526000</v>
      </c>
      <c r="Z26" s="20">
        <v>-100</v>
      </c>
      <c r="AA26" s="21">
        <v>-29052000</v>
      </c>
    </row>
    <row r="27" spans="1:27" ht="13.5">
      <c r="A27" s="23" t="s">
        <v>51</v>
      </c>
      <c r="B27" s="24"/>
      <c r="C27" s="25">
        <f aca="true" t="shared" si="1" ref="C27:Y27">SUM(C21:C26)</f>
        <v>68233059</v>
      </c>
      <c r="D27" s="25">
        <f>SUM(D21:D26)</f>
        <v>0</v>
      </c>
      <c r="E27" s="26">
        <f t="shared" si="1"/>
        <v>-29052000</v>
      </c>
      <c r="F27" s="27">
        <f t="shared" si="1"/>
        <v>-29052000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-14526000</v>
      </c>
      <c r="Y27" s="27">
        <f t="shared" si="1"/>
        <v>14526000</v>
      </c>
      <c r="Z27" s="28">
        <f>+IF(X27&lt;&gt;0,+(Y27/X27)*100,0)</f>
        <v>-100</v>
      </c>
      <c r="AA27" s="29">
        <f>SUM(AA21:AA26)</f>
        <v>-29052000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-5677704</v>
      </c>
      <c r="D35" s="17"/>
      <c r="E35" s="18">
        <v>-6545000</v>
      </c>
      <c r="F35" s="19">
        <v>-6545000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-6545000</v>
      </c>
      <c r="Y35" s="19">
        <v>6545000</v>
      </c>
      <c r="Z35" s="20">
        <v>-100</v>
      </c>
      <c r="AA35" s="21">
        <v>-6545000</v>
      </c>
    </row>
    <row r="36" spans="1:27" ht="13.5">
      <c r="A36" s="23" t="s">
        <v>57</v>
      </c>
      <c r="B36" s="24"/>
      <c r="C36" s="25">
        <f aca="true" t="shared" si="2" ref="C36:Y36">SUM(C31:C35)</f>
        <v>-5677704</v>
      </c>
      <c r="D36" s="25">
        <f>SUM(D31:D35)</f>
        <v>0</v>
      </c>
      <c r="E36" s="26">
        <f t="shared" si="2"/>
        <v>-6545000</v>
      </c>
      <c r="F36" s="27">
        <f t="shared" si="2"/>
        <v>-6545000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-6545000</v>
      </c>
      <c r="Y36" s="27">
        <f t="shared" si="2"/>
        <v>6545000</v>
      </c>
      <c r="Z36" s="28">
        <f>+IF(X36&lt;&gt;0,+(Y36/X36)*100,0)</f>
        <v>-100</v>
      </c>
      <c r="AA36" s="29">
        <f>SUM(AA31:AA35)</f>
        <v>-6545000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6272978</v>
      </c>
      <c r="D38" s="31">
        <f>+D17+D27+D36</f>
        <v>0</v>
      </c>
      <c r="E38" s="32">
        <f t="shared" si="3"/>
        <v>-11999008</v>
      </c>
      <c r="F38" s="33">
        <f t="shared" si="3"/>
        <v>-11999008</v>
      </c>
      <c r="G38" s="33">
        <f t="shared" si="3"/>
        <v>86263000</v>
      </c>
      <c r="H38" s="33">
        <f t="shared" si="3"/>
        <v>-12599474</v>
      </c>
      <c r="I38" s="33">
        <f t="shared" si="3"/>
        <v>-14372415</v>
      </c>
      <c r="J38" s="33">
        <f t="shared" si="3"/>
        <v>59291111</v>
      </c>
      <c r="K38" s="33">
        <f t="shared" si="3"/>
        <v>-18324128</v>
      </c>
      <c r="L38" s="33">
        <f t="shared" si="3"/>
        <v>-12746143</v>
      </c>
      <c r="M38" s="33">
        <f t="shared" si="3"/>
        <v>50035476</v>
      </c>
      <c r="N38" s="33">
        <f t="shared" si="3"/>
        <v>18965205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78256316</v>
      </c>
      <c r="X38" s="33">
        <f t="shared" si="3"/>
        <v>42958286</v>
      </c>
      <c r="Y38" s="33">
        <f t="shared" si="3"/>
        <v>35298030</v>
      </c>
      <c r="Z38" s="34">
        <f>+IF(X38&lt;&gt;0,+(Y38/X38)*100,0)</f>
        <v>82.16815261204789</v>
      </c>
      <c r="AA38" s="35">
        <f>+AA17+AA27+AA36</f>
        <v>-11999008</v>
      </c>
    </row>
    <row r="39" spans="1:27" ht="13.5">
      <c r="A39" s="22" t="s">
        <v>59</v>
      </c>
      <c r="B39" s="16"/>
      <c r="C39" s="31">
        <v>8217482</v>
      </c>
      <c r="D39" s="31"/>
      <c r="E39" s="32">
        <v>64882000</v>
      </c>
      <c r="F39" s="33">
        <v>64882000</v>
      </c>
      <c r="G39" s="33">
        <v>64882000</v>
      </c>
      <c r="H39" s="33">
        <v>151145000</v>
      </c>
      <c r="I39" s="33">
        <v>138545526</v>
      </c>
      <c r="J39" s="33">
        <v>64882000</v>
      </c>
      <c r="K39" s="33">
        <v>124173111</v>
      </c>
      <c r="L39" s="33">
        <v>105848983</v>
      </c>
      <c r="M39" s="33">
        <v>93102840</v>
      </c>
      <c r="N39" s="33">
        <v>124173111</v>
      </c>
      <c r="O39" s="33"/>
      <c r="P39" s="33"/>
      <c r="Q39" s="33"/>
      <c r="R39" s="33"/>
      <c r="S39" s="33"/>
      <c r="T39" s="33"/>
      <c r="U39" s="33"/>
      <c r="V39" s="33"/>
      <c r="W39" s="33">
        <v>64882000</v>
      </c>
      <c r="X39" s="33">
        <v>64882000</v>
      </c>
      <c r="Y39" s="33"/>
      <c r="Z39" s="34"/>
      <c r="AA39" s="35">
        <v>64882000</v>
      </c>
    </row>
    <row r="40" spans="1:27" ht="13.5">
      <c r="A40" s="41" t="s">
        <v>60</v>
      </c>
      <c r="B40" s="42"/>
      <c r="C40" s="43">
        <v>14490460</v>
      </c>
      <c r="D40" s="43"/>
      <c r="E40" s="44">
        <v>52882992</v>
      </c>
      <c r="F40" s="45">
        <v>52882992</v>
      </c>
      <c r="G40" s="45">
        <v>151145000</v>
      </c>
      <c r="H40" s="45">
        <v>138545526</v>
      </c>
      <c r="I40" s="45">
        <v>124173111</v>
      </c>
      <c r="J40" s="45">
        <v>124173111</v>
      </c>
      <c r="K40" s="45">
        <v>105848983</v>
      </c>
      <c r="L40" s="45">
        <v>93102840</v>
      </c>
      <c r="M40" s="45">
        <v>143138316</v>
      </c>
      <c r="N40" s="45">
        <v>143138316</v>
      </c>
      <c r="O40" s="45"/>
      <c r="P40" s="45"/>
      <c r="Q40" s="45"/>
      <c r="R40" s="45"/>
      <c r="S40" s="45"/>
      <c r="T40" s="45"/>
      <c r="U40" s="45"/>
      <c r="V40" s="45"/>
      <c r="W40" s="45">
        <v>143138316</v>
      </c>
      <c r="X40" s="45">
        <v>107840286</v>
      </c>
      <c r="Y40" s="45">
        <v>35298030</v>
      </c>
      <c r="Z40" s="46">
        <v>32.73</v>
      </c>
      <c r="AA40" s="47">
        <v>52882992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103235135</v>
      </c>
      <c r="D6" s="17"/>
      <c r="E6" s="18">
        <v>87944895</v>
      </c>
      <c r="F6" s="19">
        <v>87944895</v>
      </c>
      <c r="G6" s="19">
        <v>5329081</v>
      </c>
      <c r="H6" s="19">
        <v>6788769</v>
      </c>
      <c r="I6" s="19">
        <v>9306793</v>
      </c>
      <c r="J6" s="19">
        <v>21424643</v>
      </c>
      <c r="K6" s="19">
        <v>8383408</v>
      </c>
      <c r="L6" s="19">
        <v>6605225</v>
      </c>
      <c r="M6" s="19">
        <v>11876828</v>
      </c>
      <c r="N6" s="19">
        <v>26865461</v>
      </c>
      <c r="O6" s="19"/>
      <c r="P6" s="19"/>
      <c r="Q6" s="19"/>
      <c r="R6" s="19"/>
      <c r="S6" s="19"/>
      <c r="T6" s="19"/>
      <c r="U6" s="19"/>
      <c r="V6" s="19"/>
      <c r="W6" s="19">
        <v>48290104</v>
      </c>
      <c r="X6" s="19">
        <v>43972446</v>
      </c>
      <c r="Y6" s="19">
        <v>4317658</v>
      </c>
      <c r="Z6" s="20">
        <v>9.82</v>
      </c>
      <c r="AA6" s="21">
        <v>87944895</v>
      </c>
    </row>
    <row r="7" spans="1:27" ht="13.5">
      <c r="A7" s="22" t="s">
        <v>34</v>
      </c>
      <c r="B7" s="16"/>
      <c r="C7" s="17">
        <v>256161149</v>
      </c>
      <c r="D7" s="17"/>
      <c r="E7" s="18">
        <v>281452532</v>
      </c>
      <c r="F7" s="19">
        <v>281452532</v>
      </c>
      <c r="G7" s="19">
        <v>23647614</v>
      </c>
      <c r="H7" s="19">
        <v>27448609</v>
      </c>
      <c r="I7" s="19">
        <v>33338727</v>
      </c>
      <c r="J7" s="19">
        <v>84434950</v>
      </c>
      <c r="K7" s="19">
        <v>28667852</v>
      </c>
      <c r="L7" s="19">
        <v>25136870</v>
      </c>
      <c r="M7" s="19">
        <v>28362372</v>
      </c>
      <c r="N7" s="19">
        <v>82167094</v>
      </c>
      <c r="O7" s="19"/>
      <c r="P7" s="19"/>
      <c r="Q7" s="19"/>
      <c r="R7" s="19"/>
      <c r="S7" s="19"/>
      <c r="T7" s="19"/>
      <c r="U7" s="19"/>
      <c r="V7" s="19"/>
      <c r="W7" s="19">
        <v>166602044</v>
      </c>
      <c r="X7" s="19">
        <v>140726268</v>
      </c>
      <c r="Y7" s="19">
        <v>25875776</v>
      </c>
      <c r="Z7" s="20">
        <v>18.39</v>
      </c>
      <c r="AA7" s="21">
        <v>281452532</v>
      </c>
    </row>
    <row r="8" spans="1:27" ht="13.5">
      <c r="A8" s="22" t="s">
        <v>35</v>
      </c>
      <c r="B8" s="16"/>
      <c r="C8" s="17">
        <v>9975301</v>
      </c>
      <c r="D8" s="17"/>
      <c r="E8" s="18">
        <v>21008925</v>
      </c>
      <c r="F8" s="19">
        <v>21008925</v>
      </c>
      <c r="G8" s="19">
        <v>3941386</v>
      </c>
      <c r="H8" s="19">
        <v>6461545</v>
      </c>
      <c r="I8" s="19">
        <v>4999150</v>
      </c>
      <c r="J8" s="19">
        <v>15402081</v>
      </c>
      <c r="K8" s="19">
        <v>6220871</v>
      </c>
      <c r="L8" s="19">
        <v>5500250</v>
      </c>
      <c r="M8" s="19">
        <v>7350510</v>
      </c>
      <c r="N8" s="19">
        <v>19071631</v>
      </c>
      <c r="O8" s="19"/>
      <c r="P8" s="19"/>
      <c r="Q8" s="19"/>
      <c r="R8" s="19"/>
      <c r="S8" s="19"/>
      <c r="T8" s="19"/>
      <c r="U8" s="19"/>
      <c r="V8" s="19"/>
      <c r="W8" s="19">
        <v>34473712</v>
      </c>
      <c r="X8" s="19">
        <v>10504464</v>
      </c>
      <c r="Y8" s="19">
        <v>23969248</v>
      </c>
      <c r="Z8" s="20">
        <v>228.18</v>
      </c>
      <c r="AA8" s="21">
        <v>21008925</v>
      </c>
    </row>
    <row r="9" spans="1:27" ht="13.5">
      <c r="A9" s="22" t="s">
        <v>36</v>
      </c>
      <c r="B9" s="16"/>
      <c r="C9" s="17">
        <v>140073762</v>
      </c>
      <c r="D9" s="17"/>
      <c r="E9" s="18">
        <v>161319429</v>
      </c>
      <c r="F9" s="19">
        <v>161319429</v>
      </c>
      <c r="G9" s="19">
        <v>64308000</v>
      </c>
      <c r="H9" s="19">
        <v>2718000</v>
      </c>
      <c r="I9" s="19"/>
      <c r="J9" s="19">
        <v>67026000</v>
      </c>
      <c r="K9" s="19">
        <v>1030</v>
      </c>
      <c r="L9" s="19">
        <v>26754</v>
      </c>
      <c r="M9" s="19">
        <v>51396170</v>
      </c>
      <c r="N9" s="19">
        <v>51423954</v>
      </c>
      <c r="O9" s="19"/>
      <c r="P9" s="19"/>
      <c r="Q9" s="19"/>
      <c r="R9" s="19"/>
      <c r="S9" s="19"/>
      <c r="T9" s="19"/>
      <c r="U9" s="19"/>
      <c r="V9" s="19"/>
      <c r="W9" s="19">
        <v>118449954</v>
      </c>
      <c r="X9" s="19">
        <v>80659716</v>
      </c>
      <c r="Y9" s="19">
        <v>37790238</v>
      </c>
      <c r="Z9" s="20">
        <v>46.85</v>
      </c>
      <c r="AA9" s="21">
        <v>161319429</v>
      </c>
    </row>
    <row r="10" spans="1:27" ht="13.5">
      <c r="A10" s="22" t="s">
        <v>37</v>
      </c>
      <c r="B10" s="16"/>
      <c r="C10" s="17">
        <v>72452783</v>
      </c>
      <c r="D10" s="17"/>
      <c r="E10" s="18">
        <v>88283571</v>
      </c>
      <c r="F10" s="19">
        <v>88283571</v>
      </c>
      <c r="G10" s="19">
        <v>4000000</v>
      </c>
      <c r="H10" s="19">
        <v>43087000</v>
      </c>
      <c r="I10" s="19">
        <v>264</v>
      </c>
      <c r="J10" s="19">
        <v>47087264</v>
      </c>
      <c r="K10" s="19">
        <v>12500340</v>
      </c>
      <c r="L10" s="19">
        <v>794</v>
      </c>
      <c r="M10" s="19">
        <v>22676000</v>
      </c>
      <c r="N10" s="19">
        <v>35177134</v>
      </c>
      <c r="O10" s="19"/>
      <c r="P10" s="19"/>
      <c r="Q10" s="19"/>
      <c r="R10" s="19"/>
      <c r="S10" s="19"/>
      <c r="T10" s="19"/>
      <c r="U10" s="19"/>
      <c r="V10" s="19"/>
      <c r="W10" s="19">
        <v>82264398</v>
      </c>
      <c r="X10" s="19">
        <v>44141787</v>
      </c>
      <c r="Y10" s="19">
        <v>38122611</v>
      </c>
      <c r="Z10" s="20">
        <v>86.36</v>
      </c>
      <c r="AA10" s="21">
        <v>88283571</v>
      </c>
    </row>
    <row r="11" spans="1:27" ht="13.5">
      <c r="A11" s="22" t="s">
        <v>38</v>
      </c>
      <c r="B11" s="16"/>
      <c r="C11" s="17">
        <v>22372742</v>
      </c>
      <c r="D11" s="17"/>
      <c r="E11" s="18">
        <v>1536348</v>
      </c>
      <c r="F11" s="19">
        <v>1536348</v>
      </c>
      <c r="G11" s="19"/>
      <c r="H11" s="19">
        <v>10474</v>
      </c>
      <c r="I11" s="19"/>
      <c r="J11" s="19">
        <v>10474</v>
      </c>
      <c r="K11" s="19"/>
      <c r="L11" s="19">
        <v>130479</v>
      </c>
      <c r="M11" s="19">
        <v>81480</v>
      </c>
      <c r="N11" s="19">
        <v>211959</v>
      </c>
      <c r="O11" s="19"/>
      <c r="P11" s="19"/>
      <c r="Q11" s="19"/>
      <c r="R11" s="19"/>
      <c r="S11" s="19"/>
      <c r="T11" s="19"/>
      <c r="U11" s="19"/>
      <c r="V11" s="19"/>
      <c r="W11" s="19">
        <v>222433</v>
      </c>
      <c r="X11" s="19">
        <v>768174</v>
      </c>
      <c r="Y11" s="19">
        <v>-545741</v>
      </c>
      <c r="Z11" s="20">
        <v>-71.04</v>
      </c>
      <c r="AA11" s="21">
        <v>1536348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-502477665</v>
      </c>
      <c r="D14" s="17"/>
      <c r="E14" s="18">
        <v>-671738453</v>
      </c>
      <c r="F14" s="19">
        <v>-671738453</v>
      </c>
      <c r="G14" s="19">
        <v>-22435159</v>
      </c>
      <c r="H14" s="19">
        <v>-42219833</v>
      </c>
      <c r="I14" s="19">
        <v>-70272171</v>
      </c>
      <c r="J14" s="19">
        <v>-134927163</v>
      </c>
      <c r="K14" s="19">
        <v>-78447480</v>
      </c>
      <c r="L14" s="19">
        <v>-128206458</v>
      </c>
      <c r="M14" s="19">
        <v>-37975652</v>
      </c>
      <c r="N14" s="19">
        <v>-244629590</v>
      </c>
      <c r="O14" s="19"/>
      <c r="P14" s="19"/>
      <c r="Q14" s="19"/>
      <c r="R14" s="19"/>
      <c r="S14" s="19"/>
      <c r="T14" s="19"/>
      <c r="U14" s="19"/>
      <c r="V14" s="19"/>
      <c r="W14" s="19">
        <v>-379556753</v>
      </c>
      <c r="X14" s="19">
        <v>-335869224</v>
      </c>
      <c r="Y14" s="19">
        <v>-43687529</v>
      </c>
      <c r="Z14" s="20">
        <v>13.01</v>
      </c>
      <c r="AA14" s="21">
        <v>-671738453</v>
      </c>
    </row>
    <row r="15" spans="1:27" ht="13.5">
      <c r="A15" s="22" t="s">
        <v>42</v>
      </c>
      <c r="B15" s="16"/>
      <c r="C15" s="17">
        <v>-34071594</v>
      </c>
      <c r="D15" s="17"/>
      <c r="E15" s="18">
        <v>-22869</v>
      </c>
      <c r="F15" s="19">
        <v>-22869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-22869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-1808314</v>
      </c>
      <c r="I16" s="19"/>
      <c r="J16" s="19">
        <v>-1808314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-1808314</v>
      </c>
      <c r="X16" s="19"/>
      <c r="Y16" s="19">
        <v>-1808314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67721613</v>
      </c>
      <c r="D17" s="25">
        <f>SUM(D6:D16)</f>
        <v>0</v>
      </c>
      <c r="E17" s="26">
        <f t="shared" si="0"/>
        <v>-30215622</v>
      </c>
      <c r="F17" s="27">
        <f t="shared" si="0"/>
        <v>-30215622</v>
      </c>
      <c r="G17" s="27">
        <f t="shared" si="0"/>
        <v>78790922</v>
      </c>
      <c r="H17" s="27">
        <f t="shared" si="0"/>
        <v>42486250</v>
      </c>
      <c r="I17" s="27">
        <f t="shared" si="0"/>
        <v>-22627237</v>
      </c>
      <c r="J17" s="27">
        <f t="shared" si="0"/>
        <v>98649935</v>
      </c>
      <c r="K17" s="27">
        <f t="shared" si="0"/>
        <v>-22673979</v>
      </c>
      <c r="L17" s="27">
        <f t="shared" si="0"/>
        <v>-90806086</v>
      </c>
      <c r="M17" s="27">
        <f t="shared" si="0"/>
        <v>83767708</v>
      </c>
      <c r="N17" s="27">
        <f t="shared" si="0"/>
        <v>-29712357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68937578</v>
      </c>
      <c r="X17" s="27">
        <f t="shared" si="0"/>
        <v>-15096369</v>
      </c>
      <c r="Y17" s="27">
        <f t="shared" si="0"/>
        <v>84033947</v>
      </c>
      <c r="Z17" s="28">
        <f>+IF(X17&lt;&gt;0,+(Y17/X17)*100,0)</f>
        <v>-556.6500593619566</v>
      </c>
      <c r="AA17" s="29">
        <f>SUM(AA6:AA16)</f>
        <v>-30215622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3288994</v>
      </c>
      <c r="D21" s="17"/>
      <c r="E21" s="18">
        <v>15000000</v>
      </c>
      <c r="F21" s="19">
        <v>15000000</v>
      </c>
      <c r="G21" s="36">
        <v>2</v>
      </c>
      <c r="H21" s="36">
        <v>2</v>
      </c>
      <c r="I21" s="36">
        <v>2</v>
      </c>
      <c r="J21" s="19">
        <v>6</v>
      </c>
      <c r="K21" s="36">
        <v>755</v>
      </c>
      <c r="L21" s="36">
        <v>136602</v>
      </c>
      <c r="M21" s="19">
        <v>86508</v>
      </c>
      <c r="N21" s="36">
        <v>223865</v>
      </c>
      <c r="O21" s="36"/>
      <c r="P21" s="36"/>
      <c r="Q21" s="19"/>
      <c r="R21" s="36"/>
      <c r="S21" s="36"/>
      <c r="T21" s="19"/>
      <c r="U21" s="36"/>
      <c r="V21" s="36"/>
      <c r="W21" s="36">
        <v>223871</v>
      </c>
      <c r="X21" s="19">
        <v>7500000</v>
      </c>
      <c r="Y21" s="36">
        <v>-7276129</v>
      </c>
      <c r="Z21" s="37">
        <v>-97.02</v>
      </c>
      <c r="AA21" s="38">
        <v>15000000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1000000</v>
      </c>
      <c r="F24" s="19">
        <v>1000000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500002</v>
      </c>
      <c r="Y24" s="19">
        <v>-500002</v>
      </c>
      <c r="Z24" s="20">
        <v>-100</v>
      </c>
      <c r="AA24" s="21">
        <v>1000000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-71038331</v>
      </c>
      <c r="D26" s="17"/>
      <c r="E26" s="18">
        <v>-90283571</v>
      </c>
      <c r="F26" s="19">
        <v>-90283571</v>
      </c>
      <c r="G26" s="19"/>
      <c r="H26" s="19">
        <v>-8539989</v>
      </c>
      <c r="I26" s="19">
        <v>-8284503</v>
      </c>
      <c r="J26" s="19">
        <v>-16824492</v>
      </c>
      <c r="K26" s="19">
        <v>-7525392</v>
      </c>
      <c r="L26" s="19">
        <v>-5052874</v>
      </c>
      <c r="M26" s="19">
        <v>-6136795</v>
      </c>
      <c r="N26" s="19">
        <v>-18715061</v>
      </c>
      <c r="O26" s="19"/>
      <c r="P26" s="19"/>
      <c r="Q26" s="19"/>
      <c r="R26" s="19"/>
      <c r="S26" s="19"/>
      <c r="T26" s="19"/>
      <c r="U26" s="19"/>
      <c r="V26" s="19"/>
      <c r="W26" s="19">
        <v>-35539553</v>
      </c>
      <c r="X26" s="19">
        <v>-45141786</v>
      </c>
      <c r="Y26" s="19">
        <v>9602233</v>
      </c>
      <c r="Z26" s="20">
        <v>-21.27</v>
      </c>
      <c r="AA26" s="21">
        <v>-90283571</v>
      </c>
    </row>
    <row r="27" spans="1:27" ht="13.5">
      <c r="A27" s="23" t="s">
        <v>51</v>
      </c>
      <c r="B27" s="24"/>
      <c r="C27" s="25">
        <f aca="true" t="shared" si="1" ref="C27:Y27">SUM(C21:C26)</f>
        <v>-67749337</v>
      </c>
      <c r="D27" s="25">
        <f>SUM(D21:D26)</f>
        <v>0</v>
      </c>
      <c r="E27" s="26">
        <f t="shared" si="1"/>
        <v>-74283571</v>
      </c>
      <c r="F27" s="27">
        <f t="shared" si="1"/>
        <v>-74283571</v>
      </c>
      <c r="G27" s="27">
        <f t="shared" si="1"/>
        <v>2</v>
      </c>
      <c r="H27" s="27">
        <f t="shared" si="1"/>
        <v>-8539987</v>
      </c>
      <c r="I27" s="27">
        <f t="shared" si="1"/>
        <v>-8284501</v>
      </c>
      <c r="J27" s="27">
        <f t="shared" si="1"/>
        <v>-16824486</v>
      </c>
      <c r="K27" s="27">
        <f t="shared" si="1"/>
        <v>-7524637</v>
      </c>
      <c r="L27" s="27">
        <f t="shared" si="1"/>
        <v>-4916272</v>
      </c>
      <c r="M27" s="27">
        <f t="shared" si="1"/>
        <v>-6050287</v>
      </c>
      <c r="N27" s="27">
        <f t="shared" si="1"/>
        <v>-18491196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-35315682</v>
      </c>
      <c r="X27" s="27">
        <f t="shared" si="1"/>
        <v>-37141784</v>
      </c>
      <c r="Y27" s="27">
        <f t="shared" si="1"/>
        <v>1826102</v>
      </c>
      <c r="Z27" s="28">
        <f>+IF(X27&lt;&gt;0,+(Y27/X27)*100,0)</f>
        <v>-4.916570512606502</v>
      </c>
      <c r="AA27" s="29">
        <f>SUM(AA21:AA26)</f>
        <v>-74283571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-246105</v>
      </c>
      <c r="D35" s="17"/>
      <c r="E35" s="18">
        <v>-324000</v>
      </c>
      <c r="F35" s="19">
        <v>-324000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-162000</v>
      </c>
      <c r="Y35" s="19">
        <v>162000</v>
      </c>
      <c r="Z35" s="20">
        <v>-100</v>
      </c>
      <c r="AA35" s="21">
        <v>-324000</v>
      </c>
    </row>
    <row r="36" spans="1:27" ht="13.5">
      <c r="A36" s="23" t="s">
        <v>57</v>
      </c>
      <c r="B36" s="24"/>
      <c r="C36" s="25">
        <f aca="true" t="shared" si="2" ref="C36:Y36">SUM(C31:C35)</f>
        <v>-246105</v>
      </c>
      <c r="D36" s="25">
        <f>SUM(D31:D35)</f>
        <v>0</v>
      </c>
      <c r="E36" s="26">
        <f t="shared" si="2"/>
        <v>-324000</v>
      </c>
      <c r="F36" s="27">
        <f t="shared" si="2"/>
        <v>-324000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-162000</v>
      </c>
      <c r="Y36" s="27">
        <f t="shared" si="2"/>
        <v>162000</v>
      </c>
      <c r="Z36" s="28">
        <f>+IF(X36&lt;&gt;0,+(Y36/X36)*100,0)</f>
        <v>-100</v>
      </c>
      <c r="AA36" s="29">
        <f>SUM(AA31:AA35)</f>
        <v>-324000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-273829</v>
      </c>
      <c r="D38" s="31">
        <f>+D17+D27+D36</f>
        <v>0</v>
      </c>
      <c r="E38" s="32">
        <f t="shared" si="3"/>
        <v>-104823193</v>
      </c>
      <c r="F38" s="33">
        <f t="shared" si="3"/>
        <v>-104823193</v>
      </c>
      <c r="G38" s="33">
        <f t="shared" si="3"/>
        <v>78790924</v>
      </c>
      <c r="H38" s="33">
        <f t="shared" si="3"/>
        <v>33946263</v>
      </c>
      <c r="I38" s="33">
        <f t="shared" si="3"/>
        <v>-30911738</v>
      </c>
      <c r="J38" s="33">
        <f t="shared" si="3"/>
        <v>81825449</v>
      </c>
      <c r="K38" s="33">
        <f t="shared" si="3"/>
        <v>-30198616</v>
      </c>
      <c r="L38" s="33">
        <f t="shared" si="3"/>
        <v>-95722358</v>
      </c>
      <c r="M38" s="33">
        <f t="shared" si="3"/>
        <v>77717421</v>
      </c>
      <c r="N38" s="33">
        <f t="shared" si="3"/>
        <v>-48203553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33621896</v>
      </c>
      <c r="X38" s="33">
        <f t="shared" si="3"/>
        <v>-52400153</v>
      </c>
      <c r="Y38" s="33">
        <f t="shared" si="3"/>
        <v>86022049</v>
      </c>
      <c r="Z38" s="34">
        <f>+IF(X38&lt;&gt;0,+(Y38/X38)*100,0)</f>
        <v>-164.1637363158081</v>
      </c>
      <c r="AA38" s="35">
        <f>+AA17+AA27+AA36</f>
        <v>-104823193</v>
      </c>
    </row>
    <row r="39" spans="1:27" ht="13.5">
      <c r="A39" s="22" t="s">
        <v>59</v>
      </c>
      <c r="B39" s="16"/>
      <c r="C39" s="31">
        <v>2716317</v>
      </c>
      <c r="D39" s="31"/>
      <c r="E39" s="32"/>
      <c r="F39" s="33"/>
      <c r="G39" s="33">
        <v>2442488</v>
      </c>
      <c r="H39" s="33">
        <v>81233412</v>
      </c>
      <c r="I39" s="33">
        <v>115179675</v>
      </c>
      <c r="J39" s="33">
        <v>2442488</v>
      </c>
      <c r="K39" s="33">
        <v>84267937</v>
      </c>
      <c r="L39" s="33">
        <v>54069321</v>
      </c>
      <c r="M39" s="33">
        <v>-41653037</v>
      </c>
      <c r="N39" s="33">
        <v>84267937</v>
      </c>
      <c r="O39" s="33"/>
      <c r="P39" s="33"/>
      <c r="Q39" s="33"/>
      <c r="R39" s="33"/>
      <c r="S39" s="33"/>
      <c r="T39" s="33"/>
      <c r="U39" s="33"/>
      <c r="V39" s="33"/>
      <c r="W39" s="33">
        <v>2442488</v>
      </c>
      <c r="X39" s="33"/>
      <c r="Y39" s="33">
        <v>2442488</v>
      </c>
      <c r="Z39" s="34"/>
      <c r="AA39" s="35"/>
    </row>
    <row r="40" spans="1:27" ht="13.5">
      <c r="A40" s="41" t="s">
        <v>60</v>
      </c>
      <c r="B40" s="42"/>
      <c r="C40" s="43">
        <v>2442488</v>
      </c>
      <c r="D40" s="43"/>
      <c r="E40" s="44">
        <v>-104823193</v>
      </c>
      <c r="F40" s="45">
        <v>-104823193</v>
      </c>
      <c r="G40" s="45">
        <v>81233412</v>
      </c>
      <c r="H40" s="45">
        <v>115179675</v>
      </c>
      <c r="I40" s="45">
        <v>84267937</v>
      </c>
      <c r="J40" s="45">
        <v>84267937</v>
      </c>
      <c r="K40" s="45">
        <v>54069321</v>
      </c>
      <c r="L40" s="45">
        <v>-41653037</v>
      </c>
      <c r="M40" s="45">
        <v>36064384</v>
      </c>
      <c r="N40" s="45">
        <v>36064384</v>
      </c>
      <c r="O40" s="45"/>
      <c r="P40" s="45"/>
      <c r="Q40" s="45"/>
      <c r="R40" s="45"/>
      <c r="S40" s="45"/>
      <c r="T40" s="45"/>
      <c r="U40" s="45"/>
      <c r="V40" s="45"/>
      <c r="W40" s="45">
        <v>36064384</v>
      </c>
      <c r="X40" s="45">
        <v>-52400153</v>
      </c>
      <c r="Y40" s="45">
        <v>88464537</v>
      </c>
      <c r="Z40" s="46">
        <v>-168.82</v>
      </c>
      <c r="AA40" s="47">
        <v>-104823193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25733411</v>
      </c>
      <c r="D6" s="17"/>
      <c r="E6" s="18">
        <v>36544722</v>
      </c>
      <c r="F6" s="19">
        <v>36544722</v>
      </c>
      <c r="G6" s="19">
        <v>5110845</v>
      </c>
      <c r="H6" s="19">
        <v>5046133</v>
      </c>
      <c r="I6" s="19">
        <v>4987743</v>
      </c>
      <c r="J6" s="19">
        <v>15144721</v>
      </c>
      <c r="K6" s="19">
        <v>5062225</v>
      </c>
      <c r="L6" s="19">
        <v>5062360</v>
      </c>
      <c r="M6" s="19">
        <v>5063130</v>
      </c>
      <c r="N6" s="19">
        <v>15187715</v>
      </c>
      <c r="O6" s="19"/>
      <c r="P6" s="19"/>
      <c r="Q6" s="19"/>
      <c r="R6" s="19"/>
      <c r="S6" s="19"/>
      <c r="T6" s="19"/>
      <c r="U6" s="19"/>
      <c r="V6" s="19"/>
      <c r="W6" s="19">
        <v>30332436</v>
      </c>
      <c r="X6" s="19">
        <v>17194578</v>
      </c>
      <c r="Y6" s="19">
        <v>13137858</v>
      </c>
      <c r="Z6" s="20">
        <v>76.41</v>
      </c>
      <c r="AA6" s="21">
        <v>36544722</v>
      </c>
    </row>
    <row r="7" spans="1:27" ht="13.5">
      <c r="A7" s="22" t="s">
        <v>34</v>
      </c>
      <c r="B7" s="16"/>
      <c r="C7" s="17">
        <v>148060908</v>
      </c>
      <c r="D7" s="17"/>
      <c r="E7" s="18">
        <v>133038126</v>
      </c>
      <c r="F7" s="19">
        <v>133038126</v>
      </c>
      <c r="G7" s="19">
        <v>20696960</v>
      </c>
      <c r="H7" s="19">
        <v>8980509</v>
      </c>
      <c r="I7" s="19">
        <v>14457166</v>
      </c>
      <c r="J7" s="19">
        <v>44134635</v>
      </c>
      <c r="K7" s="19">
        <v>14920162</v>
      </c>
      <c r="L7" s="19">
        <v>15844863</v>
      </c>
      <c r="M7" s="19">
        <v>15433233</v>
      </c>
      <c r="N7" s="19">
        <v>46198258</v>
      </c>
      <c r="O7" s="19"/>
      <c r="P7" s="19"/>
      <c r="Q7" s="19"/>
      <c r="R7" s="19"/>
      <c r="S7" s="19"/>
      <c r="T7" s="19"/>
      <c r="U7" s="19"/>
      <c r="V7" s="19"/>
      <c r="W7" s="19">
        <v>90332893</v>
      </c>
      <c r="X7" s="19">
        <v>62085642</v>
      </c>
      <c r="Y7" s="19">
        <v>28247251</v>
      </c>
      <c r="Z7" s="20">
        <v>45.5</v>
      </c>
      <c r="AA7" s="21">
        <v>133038126</v>
      </c>
    </row>
    <row r="8" spans="1:27" ht="13.5">
      <c r="A8" s="22" t="s">
        <v>35</v>
      </c>
      <c r="B8" s="16"/>
      <c r="C8" s="17">
        <v>32060055</v>
      </c>
      <c r="D8" s="17"/>
      <c r="E8" s="18">
        <v>28038445</v>
      </c>
      <c r="F8" s="19">
        <v>28038445</v>
      </c>
      <c r="G8" s="19">
        <v>1979127</v>
      </c>
      <c r="H8" s="19">
        <v>271947</v>
      </c>
      <c r="I8" s="19">
        <v>217878</v>
      </c>
      <c r="J8" s="19">
        <v>2468952</v>
      </c>
      <c r="K8" s="19">
        <v>540352</v>
      </c>
      <c r="L8" s="19">
        <v>280105</v>
      </c>
      <c r="M8" s="19">
        <v>199436</v>
      </c>
      <c r="N8" s="19">
        <v>1019893</v>
      </c>
      <c r="O8" s="19"/>
      <c r="P8" s="19"/>
      <c r="Q8" s="19"/>
      <c r="R8" s="19"/>
      <c r="S8" s="19"/>
      <c r="T8" s="19"/>
      <c r="U8" s="19"/>
      <c r="V8" s="19"/>
      <c r="W8" s="19">
        <v>3488845</v>
      </c>
      <c r="X8" s="19">
        <v>13806950</v>
      </c>
      <c r="Y8" s="19">
        <v>-10318105</v>
      </c>
      <c r="Z8" s="20">
        <v>-74.73</v>
      </c>
      <c r="AA8" s="21">
        <v>28038445</v>
      </c>
    </row>
    <row r="9" spans="1:27" ht="13.5">
      <c r="A9" s="22" t="s">
        <v>36</v>
      </c>
      <c r="B9" s="16"/>
      <c r="C9" s="17">
        <v>192107387</v>
      </c>
      <c r="D9" s="17"/>
      <c r="E9" s="18">
        <v>219070700</v>
      </c>
      <c r="F9" s="19">
        <v>219070700</v>
      </c>
      <c r="G9" s="19">
        <v>90339750</v>
      </c>
      <c r="H9" s="19">
        <v>2786000</v>
      </c>
      <c r="I9" s="19"/>
      <c r="J9" s="19">
        <v>93125750</v>
      </c>
      <c r="K9" s="19">
        <v>176862</v>
      </c>
      <c r="L9" s="19">
        <v>1050633</v>
      </c>
      <c r="M9" s="19">
        <v>70430050</v>
      </c>
      <c r="N9" s="19">
        <v>71657545</v>
      </c>
      <c r="O9" s="19"/>
      <c r="P9" s="19"/>
      <c r="Q9" s="19"/>
      <c r="R9" s="19"/>
      <c r="S9" s="19"/>
      <c r="T9" s="19"/>
      <c r="U9" s="19"/>
      <c r="V9" s="19"/>
      <c r="W9" s="19">
        <v>164783295</v>
      </c>
      <c r="X9" s="19">
        <v>144242626</v>
      </c>
      <c r="Y9" s="19">
        <v>20540669</v>
      </c>
      <c r="Z9" s="20">
        <v>14.24</v>
      </c>
      <c r="AA9" s="21">
        <v>219070700</v>
      </c>
    </row>
    <row r="10" spans="1:27" ht="13.5">
      <c r="A10" s="22" t="s">
        <v>37</v>
      </c>
      <c r="B10" s="16"/>
      <c r="C10" s="17">
        <v>133422244</v>
      </c>
      <c r="D10" s="17"/>
      <c r="E10" s="18">
        <v>115103665</v>
      </c>
      <c r="F10" s="19">
        <v>115103665</v>
      </c>
      <c r="G10" s="19">
        <v>59575000</v>
      </c>
      <c r="H10" s="19">
        <v>7500000</v>
      </c>
      <c r="I10" s="19"/>
      <c r="J10" s="19">
        <v>67075000</v>
      </c>
      <c r="K10" s="19"/>
      <c r="L10" s="19">
        <v>19000000</v>
      </c>
      <c r="M10" s="19">
        <v>25201000</v>
      </c>
      <c r="N10" s="19">
        <v>44201000</v>
      </c>
      <c r="O10" s="19"/>
      <c r="P10" s="19"/>
      <c r="Q10" s="19"/>
      <c r="R10" s="19"/>
      <c r="S10" s="19"/>
      <c r="T10" s="19"/>
      <c r="U10" s="19"/>
      <c r="V10" s="19"/>
      <c r="W10" s="19">
        <v>111276000</v>
      </c>
      <c r="X10" s="19">
        <v>84077750</v>
      </c>
      <c r="Y10" s="19">
        <v>27198250</v>
      </c>
      <c r="Z10" s="20">
        <v>32.35</v>
      </c>
      <c r="AA10" s="21">
        <v>115103665</v>
      </c>
    </row>
    <row r="11" spans="1:27" ht="13.5">
      <c r="A11" s="22" t="s">
        <v>38</v>
      </c>
      <c r="B11" s="16"/>
      <c r="C11" s="17">
        <v>21186310</v>
      </c>
      <c r="D11" s="17"/>
      <c r="E11" s="18">
        <v>1745400</v>
      </c>
      <c r="F11" s="19">
        <v>1745400</v>
      </c>
      <c r="G11" s="19">
        <v>2173575</v>
      </c>
      <c r="H11" s="19">
        <v>2176719</v>
      </c>
      <c r="I11" s="19">
        <v>2073130</v>
      </c>
      <c r="J11" s="19">
        <v>6423424</v>
      </c>
      <c r="K11" s="19">
        <v>2083544</v>
      </c>
      <c r="L11" s="19">
        <v>2119199</v>
      </c>
      <c r="M11" s="19">
        <v>2178557</v>
      </c>
      <c r="N11" s="19">
        <v>6381300</v>
      </c>
      <c r="O11" s="19"/>
      <c r="P11" s="19"/>
      <c r="Q11" s="19"/>
      <c r="R11" s="19"/>
      <c r="S11" s="19"/>
      <c r="T11" s="19"/>
      <c r="U11" s="19"/>
      <c r="V11" s="19"/>
      <c r="W11" s="19">
        <v>12804724</v>
      </c>
      <c r="X11" s="19">
        <v>872700</v>
      </c>
      <c r="Y11" s="19">
        <v>11932024</v>
      </c>
      <c r="Z11" s="20">
        <v>1367.25</v>
      </c>
      <c r="AA11" s="21">
        <v>1745400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-372774413</v>
      </c>
      <c r="D14" s="17"/>
      <c r="E14" s="18">
        <v>-414868083</v>
      </c>
      <c r="F14" s="19">
        <v>-414868083</v>
      </c>
      <c r="G14" s="19">
        <v>-34962967</v>
      </c>
      <c r="H14" s="19">
        <v>-33468910</v>
      </c>
      <c r="I14" s="19">
        <v>-23630199</v>
      </c>
      <c r="J14" s="19">
        <v>-92062076</v>
      </c>
      <c r="K14" s="19">
        <v>-67241155</v>
      </c>
      <c r="L14" s="19">
        <v>-34748560</v>
      </c>
      <c r="M14" s="19">
        <v>-27240438</v>
      </c>
      <c r="N14" s="19">
        <v>-129230153</v>
      </c>
      <c r="O14" s="19"/>
      <c r="P14" s="19"/>
      <c r="Q14" s="19"/>
      <c r="R14" s="19"/>
      <c r="S14" s="19"/>
      <c r="T14" s="19"/>
      <c r="U14" s="19"/>
      <c r="V14" s="19"/>
      <c r="W14" s="19">
        <v>-221292229</v>
      </c>
      <c r="X14" s="19">
        <v>-209040102</v>
      </c>
      <c r="Y14" s="19">
        <v>-12252127</v>
      </c>
      <c r="Z14" s="20">
        <v>5.86</v>
      </c>
      <c r="AA14" s="21">
        <v>-414868083</v>
      </c>
    </row>
    <row r="15" spans="1:27" ht="13.5">
      <c r="A15" s="22" t="s">
        <v>42</v>
      </c>
      <c r="B15" s="16"/>
      <c r="C15" s="17">
        <v>-14656478</v>
      </c>
      <c r="D15" s="17"/>
      <c r="E15" s="18"/>
      <c r="F15" s="19"/>
      <c r="G15" s="19">
        <v>-835206</v>
      </c>
      <c r="H15" s="19">
        <v>-20588</v>
      </c>
      <c r="I15" s="19"/>
      <c r="J15" s="19">
        <v>-855794</v>
      </c>
      <c r="K15" s="19"/>
      <c r="L15" s="19">
        <v>-1097703</v>
      </c>
      <c r="M15" s="19">
        <v>-24156</v>
      </c>
      <c r="N15" s="19">
        <v>-1121859</v>
      </c>
      <c r="O15" s="19"/>
      <c r="P15" s="19"/>
      <c r="Q15" s="19"/>
      <c r="R15" s="19"/>
      <c r="S15" s="19"/>
      <c r="T15" s="19"/>
      <c r="U15" s="19"/>
      <c r="V15" s="19"/>
      <c r="W15" s="19">
        <v>-1977653</v>
      </c>
      <c r="X15" s="19"/>
      <c r="Y15" s="19">
        <v>-1977653</v>
      </c>
      <c r="Z15" s="20"/>
      <c r="AA15" s="21"/>
    </row>
    <row r="16" spans="1:27" ht="13.5">
      <c r="A16" s="22" t="s">
        <v>43</v>
      </c>
      <c r="B16" s="16"/>
      <c r="C16" s="17">
        <v>-5473471</v>
      </c>
      <c r="D16" s="17"/>
      <c r="E16" s="18">
        <v>-12767192</v>
      </c>
      <c r="F16" s="19">
        <v>-12767192</v>
      </c>
      <c r="G16" s="19">
        <v>-625266</v>
      </c>
      <c r="H16" s="19">
        <v>-626409</v>
      </c>
      <c r="I16" s="19">
        <v>-1125096</v>
      </c>
      <c r="J16" s="19">
        <v>-2376771</v>
      </c>
      <c r="K16" s="19">
        <v>-1136933</v>
      </c>
      <c r="L16" s="19">
        <v>-1488913</v>
      </c>
      <c r="M16" s="19">
        <v>-1098248</v>
      </c>
      <c r="N16" s="19">
        <v>-3724094</v>
      </c>
      <c r="O16" s="19"/>
      <c r="P16" s="19"/>
      <c r="Q16" s="19"/>
      <c r="R16" s="19"/>
      <c r="S16" s="19"/>
      <c r="T16" s="19"/>
      <c r="U16" s="19"/>
      <c r="V16" s="19"/>
      <c r="W16" s="19">
        <v>-6100865</v>
      </c>
      <c r="X16" s="19">
        <v>-6465588</v>
      </c>
      <c r="Y16" s="19">
        <v>364723</v>
      </c>
      <c r="Z16" s="20">
        <v>-5.64</v>
      </c>
      <c r="AA16" s="21">
        <v>-12767192</v>
      </c>
    </row>
    <row r="17" spans="1:27" ht="13.5">
      <c r="A17" s="23" t="s">
        <v>44</v>
      </c>
      <c r="B17" s="24"/>
      <c r="C17" s="25">
        <f aca="true" t="shared" si="0" ref="C17:Y17">SUM(C6:C16)</f>
        <v>159665953</v>
      </c>
      <c r="D17" s="25">
        <f>SUM(D6:D16)</f>
        <v>0</v>
      </c>
      <c r="E17" s="26">
        <f t="shared" si="0"/>
        <v>105905783</v>
      </c>
      <c r="F17" s="27">
        <f t="shared" si="0"/>
        <v>105905783</v>
      </c>
      <c r="G17" s="27">
        <f t="shared" si="0"/>
        <v>143451818</v>
      </c>
      <c r="H17" s="27">
        <f t="shared" si="0"/>
        <v>-7354599</v>
      </c>
      <c r="I17" s="27">
        <f t="shared" si="0"/>
        <v>-3019378</v>
      </c>
      <c r="J17" s="27">
        <f t="shared" si="0"/>
        <v>133077841</v>
      </c>
      <c r="K17" s="27">
        <f t="shared" si="0"/>
        <v>-45594943</v>
      </c>
      <c r="L17" s="27">
        <f t="shared" si="0"/>
        <v>6021984</v>
      </c>
      <c r="M17" s="27">
        <f t="shared" si="0"/>
        <v>90142564</v>
      </c>
      <c r="N17" s="27">
        <f t="shared" si="0"/>
        <v>50569605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183647446</v>
      </c>
      <c r="X17" s="27">
        <f t="shared" si="0"/>
        <v>106774556</v>
      </c>
      <c r="Y17" s="27">
        <f t="shared" si="0"/>
        <v>76872890</v>
      </c>
      <c r="Z17" s="28">
        <f>+IF(X17&lt;&gt;0,+(Y17/X17)*100,0)</f>
        <v>71.9955136128124</v>
      </c>
      <c r="AA17" s="29">
        <f>SUM(AA6:AA16)</f>
        <v>105905783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1933584</v>
      </c>
      <c r="D21" s="17"/>
      <c r="E21" s="18">
        <v>6000000</v>
      </c>
      <c r="F21" s="19">
        <v>6000000</v>
      </c>
      <c r="G21" s="36">
        <v>4635075</v>
      </c>
      <c r="H21" s="36">
        <v>186300</v>
      </c>
      <c r="I21" s="36">
        <v>201300</v>
      </c>
      <c r="J21" s="19">
        <v>5022675</v>
      </c>
      <c r="K21" s="36">
        <v>283567</v>
      </c>
      <c r="L21" s="36">
        <v>82400</v>
      </c>
      <c r="M21" s="19"/>
      <c r="N21" s="36">
        <v>365967</v>
      </c>
      <c r="O21" s="36"/>
      <c r="P21" s="36"/>
      <c r="Q21" s="19"/>
      <c r="R21" s="36"/>
      <c r="S21" s="36"/>
      <c r="T21" s="19"/>
      <c r="U21" s="36"/>
      <c r="V21" s="36"/>
      <c r="W21" s="36">
        <v>5388642</v>
      </c>
      <c r="X21" s="19"/>
      <c r="Y21" s="36">
        <v>5388642</v>
      </c>
      <c r="Z21" s="37"/>
      <c r="AA21" s="38">
        <v>6000000</v>
      </c>
    </row>
    <row r="22" spans="1:27" ht="13.5">
      <c r="A22" s="22" t="s">
        <v>47</v>
      </c>
      <c r="B22" s="16"/>
      <c r="C22" s="17">
        <v>-53902123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-1508586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-122109846</v>
      </c>
      <c r="D26" s="17"/>
      <c r="E26" s="18">
        <v>-115703665</v>
      </c>
      <c r="F26" s="19">
        <v>-115703665</v>
      </c>
      <c r="G26" s="19">
        <v>-13063198</v>
      </c>
      <c r="H26" s="19">
        <v>-13713405</v>
      </c>
      <c r="I26" s="19">
        <v>-8597023</v>
      </c>
      <c r="J26" s="19">
        <v>-35373626</v>
      </c>
      <c r="K26" s="19">
        <v>-15833547</v>
      </c>
      <c r="L26" s="19">
        <v>-886118</v>
      </c>
      <c r="M26" s="19">
        <v>-24590594</v>
      </c>
      <c r="N26" s="19">
        <v>-41310259</v>
      </c>
      <c r="O26" s="19"/>
      <c r="P26" s="19"/>
      <c r="Q26" s="19"/>
      <c r="R26" s="19"/>
      <c r="S26" s="19"/>
      <c r="T26" s="19"/>
      <c r="U26" s="19"/>
      <c r="V26" s="19"/>
      <c r="W26" s="19">
        <v>-76683885</v>
      </c>
      <c r="X26" s="19">
        <v>-77097037</v>
      </c>
      <c r="Y26" s="19">
        <v>413152</v>
      </c>
      <c r="Z26" s="20">
        <v>-0.54</v>
      </c>
      <c r="AA26" s="21">
        <v>-115703665</v>
      </c>
    </row>
    <row r="27" spans="1:27" ht="13.5">
      <c r="A27" s="23" t="s">
        <v>51</v>
      </c>
      <c r="B27" s="24"/>
      <c r="C27" s="25">
        <f aca="true" t="shared" si="1" ref="C27:Y27">SUM(C21:C26)</f>
        <v>-175586971</v>
      </c>
      <c r="D27" s="25">
        <f>SUM(D21:D26)</f>
        <v>0</v>
      </c>
      <c r="E27" s="26">
        <f t="shared" si="1"/>
        <v>-109703665</v>
      </c>
      <c r="F27" s="27">
        <f t="shared" si="1"/>
        <v>-109703665</v>
      </c>
      <c r="G27" s="27">
        <f t="shared" si="1"/>
        <v>-8428123</v>
      </c>
      <c r="H27" s="27">
        <f t="shared" si="1"/>
        <v>-13527105</v>
      </c>
      <c r="I27" s="27">
        <f t="shared" si="1"/>
        <v>-8395723</v>
      </c>
      <c r="J27" s="27">
        <f t="shared" si="1"/>
        <v>-30350951</v>
      </c>
      <c r="K27" s="27">
        <f t="shared" si="1"/>
        <v>-15549980</v>
      </c>
      <c r="L27" s="27">
        <f t="shared" si="1"/>
        <v>-803718</v>
      </c>
      <c r="M27" s="27">
        <f t="shared" si="1"/>
        <v>-24590594</v>
      </c>
      <c r="N27" s="27">
        <f t="shared" si="1"/>
        <v>-40944292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-71295243</v>
      </c>
      <c r="X27" s="27">
        <f t="shared" si="1"/>
        <v>-77097037</v>
      </c>
      <c r="Y27" s="27">
        <f t="shared" si="1"/>
        <v>5801794</v>
      </c>
      <c r="Z27" s="28">
        <f>+IF(X27&lt;&gt;0,+(Y27/X27)*100,0)</f>
        <v>-7.52531384571887</v>
      </c>
      <c r="AA27" s="29">
        <f>SUM(AA21:AA26)</f>
        <v>-109703665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82858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40846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7296892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17420596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1499578</v>
      </c>
      <c r="D38" s="31">
        <f>+D17+D27+D36</f>
        <v>0</v>
      </c>
      <c r="E38" s="32">
        <f t="shared" si="3"/>
        <v>-3797882</v>
      </c>
      <c r="F38" s="33">
        <f t="shared" si="3"/>
        <v>-3797882</v>
      </c>
      <c r="G38" s="33">
        <f t="shared" si="3"/>
        <v>135023695</v>
      </c>
      <c r="H38" s="33">
        <f t="shared" si="3"/>
        <v>-20881704</v>
      </c>
      <c r="I38" s="33">
        <f t="shared" si="3"/>
        <v>-11415101</v>
      </c>
      <c r="J38" s="33">
        <f t="shared" si="3"/>
        <v>102726890</v>
      </c>
      <c r="K38" s="33">
        <f t="shared" si="3"/>
        <v>-61144923</v>
      </c>
      <c r="L38" s="33">
        <f t="shared" si="3"/>
        <v>5218266</v>
      </c>
      <c r="M38" s="33">
        <f t="shared" si="3"/>
        <v>65551970</v>
      </c>
      <c r="N38" s="33">
        <f t="shared" si="3"/>
        <v>9625313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112352203</v>
      </c>
      <c r="X38" s="33">
        <f t="shared" si="3"/>
        <v>29677519</v>
      </c>
      <c r="Y38" s="33">
        <f t="shared" si="3"/>
        <v>82674684</v>
      </c>
      <c r="Z38" s="34">
        <f>+IF(X38&lt;&gt;0,+(Y38/X38)*100,0)</f>
        <v>278.5768042133172</v>
      </c>
      <c r="AA38" s="35">
        <f>+AA17+AA27+AA36</f>
        <v>-3797882</v>
      </c>
    </row>
    <row r="39" spans="1:27" ht="13.5">
      <c r="A39" s="22" t="s">
        <v>59</v>
      </c>
      <c r="B39" s="16"/>
      <c r="C39" s="31">
        <v>1944332</v>
      </c>
      <c r="D39" s="31"/>
      <c r="E39" s="32">
        <v>4100000</v>
      </c>
      <c r="F39" s="33">
        <v>4100000</v>
      </c>
      <c r="G39" s="33">
        <v>3443916</v>
      </c>
      <c r="H39" s="33">
        <v>138467611</v>
      </c>
      <c r="I39" s="33">
        <v>117585907</v>
      </c>
      <c r="J39" s="33">
        <v>3443916</v>
      </c>
      <c r="K39" s="33">
        <v>106170806</v>
      </c>
      <c r="L39" s="33">
        <v>45025883</v>
      </c>
      <c r="M39" s="33">
        <v>50244149</v>
      </c>
      <c r="N39" s="33">
        <v>106170806</v>
      </c>
      <c r="O39" s="33"/>
      <c r="P39" s="33"/>
      <c r="Q39" s="33"/>
      <c r="R39" s="33"/>
      <c r="S39" s="33"/>
      <c r="T39" s="33"/>
      <c r="U39" s="33"/>
      <c r="V39" s="33"/>
      <c r="W39" s="33">
        <v>3443916</v>
      </c>
      <c r="X39" s="33">
        <v>4100000</v>
      </c>
      <c r="Y39" s="33">
        <v>-656084</v>
      </c>
      <c r="Z39" s="34">
        <v>-16</v>
      </c>
      <c r="AA39" s="35">
        <v>4100000</v>
      </c>
    </row>
    <row r="40" spans="1:27" ht="13.5">
      <c r="A40" s="41" t="s">
        <v>60</v>
      </c>
      <c r="B40" s="42"/>
      <c r="C40" s="43">
        <v>3443910</v>
      </c>
      <c r="D40" s="43"/>
      <c r="E40" s="44">
        <v>302117</v>
      </c>
      <c r="F40" s="45">
        <v>302117</v>
      </c>
      <c r="G40" s="45">
        <v>138467611</v>
      </c>
      <c r="H40" s="45">
        <v>117585907</v>
      </c>
      <c r="I40" s="45">
        <v>106170806</v>
      </c>
      <c r="J40" s="45">
        <v>106170806</v>
      </c>
      <c r="K40" s="45">
        <v>45025883</v>
      </c>
      <c r="L40" s="45">
        <v>50244149</v>
      </c>
      <c r="M40" s="45">
        <v>115796119</v>
      </c>
      <c r="N40" s="45">
        <v>115796119</v>
      </c>
      <c r="O40" s="45"/>
      <c r="P40" s="45"/>
      <c r="Q40" s="45"/>
      <c r="R40" s="45"/>
      <c r="S40" s="45"/>
      <c r="T40" s="45"/>
      <c r="U40" s="45"/>
      <c r="V40" s="45"/>
      <c r="W40" s="45">
        <v>115796119</v>
      </c>
      <c r="X40" s="45">
        <v>33777518</v>
      </c>
      <c r="Y40" s="45">
        <v>82018601</v>
      </c>
      <c r="Z40" s="46">
        <v>242.82</v>
      </c>
      <c r="AA40" s="47">
        <v>302117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36840306</v>
      </c>
      <c r="D6" s="17"/>
      <c r="E6" s="18">
        <v>26356344</v>
      </c>
      <c r="F6" s="19">
        <v>26356344</v>
      </c>
      <c r="G6" s="19">
        <v>22110039</v>
      </c>
      <c r="H6" s="19">
        <v>2728621</v>
      </c>
      <c r="I6" s="19">
        <v>4407286</v>
      </c>
      <c r="J6" s="19">
        <v>29245946</v>
      </c>
      <c r="K6" s="19">
        <v>2316783</v>
      </c>
      <c r="L6" s="19">
        <v>4968630</v>
      </c>
      <c r="M6" s="19">
        <v>13003538</v>
      </c>
      <c r="N6" s="19">
        <v>20288951</v>
      </c>
      <c r="O6" s="19"/>
      <c r="P6" s="19"/>
      <c r="Q6" s="19"/>
      <c r="R6" s="19"/>
      <c r="S6" s="19"/>
      <c r="T6" s="19"/>
      <c r="U6" s="19"/>
      <c r="V6" s="19"/>
      <c r="W6" s="19">
        <v>49534897</v>
      </c>
      <c r="X6" s="19">
        <v>13178172</v>
      </c>
      <c r="Y6" s="19">
        <v>36356725</v>
      </c>
      <c r="Z6" s="20">
        <v>275.89</v>
      </c>
      <c r="AA6" s="21">
        <v>26356344</v>
      </c>
    </row>
    <row r="7" spans="1:27" ht="13.5">
      <c r="A7" s="22" t="s">
        <v>34</v>
      </c>
      <c r="B7" s="16"/>
      <c r="C7" s="17">
        <v>96932741</v>
      </c>
      <c r="D7" s="17"/>
      <c r="E7" s="18">
        <v>114728208</v>
      </c>
      <c r="F7" s="19">
        <v>114728208</v>
      </c>
      <c r="G7" s="19">
        <v>52224255</v>
      </c>
      <c r="H7" s="19">
        <v>7139522</v>
      </c>
      <c r="I7" s="19">
        <v>17979969</v>
      </c>
      <c r="J7" s="19">
        <v>77343746</v>
      </c>
      <c r="K7" s="19">
        <v>5122164</v>
      </c>
      <c r="L7" s="19">
        <v>4929295</v>
      </c>
      <c r="M7" s="19">
        <v>31310258</v>
      </c>
      <c r="N7" s="19">
        <v>41361717</v>
      </c>
      <c r="O7" s="19"/>
      <c r="P7" s="19"/>
      <c r="Q7" s="19"/>
      <c r="R7" s="19"/>
      <c r="S7" s="19"/>
      <c r="T7" s="19"/>
      <c r="U7" s="19"/>
      <c r="V7" s="19"/>
      <c r="W7" s="19">
        <v>118705463</v>
      </c>
      <c r="X7" s="19">
        <v>57364104</v>
      </c>
      <c r="Y7" s="19">
        <v>61341359</v>
      </c>
      <c r="Z7" s="20">
        <v>106.93</v>
      </c>
      <c r="AA7" s="21">
        <v>114728208</v>
      </c>
    </row>
    <row r="8" spans="1:27" ht="13.5">
      <c r="A8" s="22" t="s">
        <v>35</v>
      </c>
      <c r="B8" s="16"/>
      <c r="C8" s="17">
        <v>8545236</v>
      </c>
      <c r="D8" s="17"/>
      <c r="E8" s="18">
        <v>14014332</v>
      </c>
      <c r="F8" s="19">
        <v>14014332</v>
      </c>
      <c r="G8" s="19">
        <v>1773663</v>
      </c>
      <c r="H8" s="19">
        <v>2738840</v>
      </c>
      <c r="I8" s="19">
        <v>1652830</v>
      </c>
      <c r="J8" s="19">
        <v>6165333</v>
      </c>
      <c r="K8" s="19">
        <v>1760556</v>
      </c>
      <c r="L8" s="19">
        <v>951340</v>
      </c>
      <c r="M8" s="19">
        <v>101006</v>
      </c>
      <c r="N8" s="19">
        <v>2812902</v>
      </c>
      <c r="O8" s="19"/>
      <c r="P8" s="19"/>
      <c r="Q8" s="19"/>
      <c r="R8" s="19"/>
      <c r="S8" s="19"/>
      <c r="T8" s="19"/>
      <c r="U8" s="19"/>
      <c r="V8" s="19"/>
      <c r="W8" s="19">
        <v>8978235</v>
      </c>
      <c r="X8" s="19">
        <v>7007166</v>
      </c>
      <c r="Y8" s="19">
        <v>1971069</v>
      </c>
      <c r="Z8" s="20">
        <v>28.13</v>
      </c>
      <c r="AA8" s="21">
        <v>14014332</v>
      </c>
    </row>
    <row r="9" spans="1:27" ht="13.5">
      <c r="A9" s="22" t="s">
        <v>36</v>
      </c>
      <c r="B9" s="16"/>
      <c r="C9" s="17">
        <v>99770829</v>
      </c>
      <c r="D9" s="17"/>
      <c r="E9" s="18">
        <v>107530800</v>
      </c>
      <c r="F9" s="19">
        <v>107530800</v>
      </c>
      <c r="G9" s="19">
        <v>44298000</v>
      </c>
      <c r="H9" s="19">
        <v>2086000</v>
      </c>
      <c r="I9" s="19"/>
      <c r="J9" s="19">
        <v>46384000</v>
      </c>
      <c r="K9" s="19"/>
      <c r="L9" s="19">
        <v>444964</v>
      </c>
      <c r="M9" s="19">
        <v>35677000</v>
      </c>
      <c r="N9" s="19">
        <v>36121964</v>
      </c>
      <c r="O9" s="19"/>
      <c r="P9" s="19"/>
      <c r="Q9" s="19"/>
      <c r="R9" s="19"/>
      <c r="S9" s="19"/>
      <c r="T9" s="19"/>
      <c r="U9" s="19"/>
      <c r="V9" s="19"/>
      <c r="W9" s="19">
        <v>82505964</v>
      </c>
      <c r="X9" s="19">
        <v>53765400</v>
      </c>
      <c r="Y9" s="19">
        <v>28740564</v>
      </c>
      <c r="Z9" s="20">
        <v>53.46</v>
      </c>
      <c r="AA9" s="21">
        <v>107530800</v>
      </c>
    </row>
    <row r="10" spans="1:27" ht="13.5">
      <c r="A10" s="22" t="s">
        <v>37</v>
      </c>
      <c r="B10" s="16"/>
      <c r="C10" s="17">
        <v>46282155</v>
      </c>
      <c r="D10" s="17"/>
      <c r="E10" s="18">
        <v>68331000</v>
      </c>
      <c r="F10" s="19">
        <v>68331000</v>
      </c>
      <c r="G10" s="19">
        <v>22799000</v>
      </c>
      <c r="H10" s="19"/>
      <c r="I10" s="19"/>
      <c r="J10" s="19">
        <v>22799000</v>
      </c>
      <c r="K10" s="19">
        <v>2500000</v>
      </c>
      <c r="L10" s="19"/>
      <c r="M10" s="19">
        <v>26016200</v>
      </c>
      <c r="N10" s="19">
        <v>28516200</v>
      </c>
      <c r="O10" s="19"/>
      <c r="P10" s="19"/>
      <c r="Q10" s="19"/>
      <c r="R10" s="19"/>
      <c r="S10" s="19"/>
      <c r="T10" s="19"/>
      <c r="U10" s="19"/>
      <c r="V10" s="19"/>
      <c r="W10" s="19">
        <v>51315200</v>
      </c>
      <c r="X10" s="19">
        <v>34165500</v>
      </c>
      <c r="Y10" s="19">
        <v>17149700</v>
      </c>
      <c r="Z10" s="20">
        <v>50.2</v>
      </c>
      <c r="AA10" s="21">
        <v>68331000</v>
      </c>
    </row>
    <row r="11" spans="1:27" ht="13.5">
      <c r="A11" s="22" t="s">
        <v>38</v>
      </c>
      <c r="B11" s="16"/>
      <c r="C11" s="17">
        <v>7182127</v>
      </c>
      <c r="D11" s="17"/>
      <c r="E11" s="18">
        <v>19370400</v>
      </c>
      <c r="F11" s="19">
        <v>19370400</v>
      </c>
      <c r="G11" s="19">
        <v>2649806</v>
      </c>
      <c r="H11" s="19">
        <v>2507380</v>
      </c>
      <c r="I11" s="19">
        <v>2663079</v>
      </c>
      <c r="J11" s="19">
        <v>7820265</v>
      </c>
      <c r="K11" s="19">
        <v>2734932</v>
      </c>
      <c r="L11" s="19">
        <v>655492</v>
      </c>
      <c r="M11" s="19">
        <v>2802385</v>
      </c>
      <c r="N11" s="19">
        <v>6192809</v>
      </c>
      <c r="O11" s="19"/>
      <c r="P11" s="19"/>
      <c r="Q11" s="19"/>
      <c r="R11" s="19"/>
      <c r="S11" s="19"/>
      <c r="T11" s="19"/>
      <c r="U11" s="19"/>
      <c r="V11" s="19"/>
      <c r="W11" s="19">
        <v>14013074</v>
      </c>
      <c r="X11" s="19">
        <v>9685200</v>
      </c>
      <c r="Y11" s="19">
        <v>4327874</v>
      </c>
      <c r="Z11" s="20">
        <v>44.69</v>
      </c>
      <c r="AA11" s="21">
        <v>19370400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-225800118</v>
      </c>
      <c r="D14" s="17"/>
      <c r="E14" s="18">
        <v>-233209704</v>
      </c>
      <c r="F14" s="19">
        <v>-233209704</v>
      </c>
      <c r="G14" s="19">
        <v>-11164951</v>
      </c>
      <c r="H14" s="19">
        <v>-29755929</v>
      </c>
      <c r="I14" s="19">
        <v>-21925692</v>
      </c>
      <c r="J14" s="19">
        <v>-62846572</v>
      </c>
      <c r="K14" s="19">
        <v>-23407019</v>
      </c>
      <c r="L14" s="19">
        <v>-17420374</v>
      </c>
      <c r="M14" s="19">
        <v>-19855793</v>
      </c>
      <c r="N14" s="19">
        <v>-60683186</v>
      </c>
      <c r="O14" s="19"/>
      <c r="P14" s="19"/>
      <c r="Q14" s="19"/>
      <c r="R14" s="19"/>
      <c r="S14" s="19"/>
      <c r="T14" s="19"/>
      <c r="U14" s="19"/>
      <c r="V14" s="19"/>
      <c r="W14" s="19">
        <v>-123529758</v>
      </c>
      <c r="X14" s="19">
        <v>-116604852</v>
      </c>
      <c r="Y14" s="19">
        <v>-6924906</v>
      </c>
      <c r="Z14" s="20">
        <v>5.94</v>
      </c>
      <c r="AA14" s="21">
        <v>-233209704</v>
      </c>
    </row>
    <row r="15" spans="1:27" ht="13.5">
      <c r="A15" s="22" t="s">
        <v>42</v>
      </c>
      <c r="B15" s="16"/>
      <c r="C15" s="17">
        <v>-3563869</v>
      </c>
      <c r="D15" s="17"/>
      <c r="E15" s="18">
        <v>-51999996</v>
      </c>
      <c r="F15" s="19">
        <v>-51999996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-25999998</v>
      </c>
      <c r="Y15" s="19">
        <v>25999998</v>
      </c>
      <c r="Z15" s="20">
        <v>-100</v>
      </c>
      <c r="AA15" s="21">
        <v>-51999996</v>
      </c>
    </row>
    <row r="16" spans="1:27" ht="13.5">
      <c r="A16" s="22" t="s">
        <v>43</v>
      </c>
      <c r="B16" s="16"/>
      <c r="C16" s="17"/>
      <c r="D16" s="17"/>
      <c r="E16" s="18">
        <v>-6733200</v>
      </c>
      <c r="F16" s="19">
        <v>-6733200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-3366600</v>
      </c>
      <c r="Y16" s="19">
        <v>3366600</v>
      </c>
      <c r="Z16" s="20">
        <v>-100</v>
      </c>
      <c r="AA16" s="21">
        <v>-6733200</v>
      </c>
    </row>
    <row r="17" spans="1:27" ht="13.5">
      <c r="A17" s="23" t="s">
        <v>44</v>
      </c>
      <c r="B17" s="24"/>
      <c r="C17" s="25">
        <f aca="true" t="shared" si="0" ref="C17:Y17">SUM(C6:C16)</f>
        <v>66189407</v>
      </c>
      <c r="D17" s="25">
        <f>SUM(D6:D16)</f>
        <v>0</v>
      </c>
      <c r="E17" s="26">
        <f t="shared" si="0"/>
        <v>58388184</v>
      </c>
      <c r="F17" s="27">
        <f t="shared" si="0"/>
        <v>58388184</v>
      </c>
      <c r="G17" s="27">
        <f t="shared" si="0"/>
        <v>134689812</v>
      </c>
      <c r="H17" s="27">
        <f t="shared" si="0"/>
        <v>-12555566</v>
      </c>
      <c r="I17" s="27">
        <f t="shared" si="0"/>
        <v>4777472</v>
      </c>
      <c r="J17" s="27">
        <f t="shared" si="0"/>
        <v>126911718</v>
      </c>
      <c r="K17" s="27">
        <f t="shared" si="0"/>
        <v>-8972584</v>
      </c>
      <c r="L17" s="27">
        <f t="shared" si="0"/>
        <v>-5470653</v>
      </c>
      <c r="M17" s="27">
        <f t="shared" si="0"/>
        <v>89054594</v>
      </c>
      <c r="N17" s="27">
        <f t="shared" si="0"/>
        <v>74611357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201523075</v>
      </c>
      <c r="X17" s="27">
        <f t="shared" si="0"/>
        <v>29194092</v>
      </c>
      <c r="Y17" s="27">
        <f t="shared" si="0"/>
        <v>172328983</v>
      </c>
      <c r="Z17" s="28">
        <f>+IF(X17&lt;&gt;0,+(Y17/X17)*100,0)</f>
        <v>590.2871820777984</v>
      </c>
      <c r="AA17" s="29">
        <f>SUM(AA6:AA16)</f>
        <v>58388184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1500000</v>
      </c>
      <c r="F21" s="19">
        <v>1500000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750000</v>
      </c>
      <c r="Y21" s="36">
        <v>-750000</v>
      </c>
      <c r="Z21" s="37">
        <v>-100</v>
      </c>
      <c r="AA21" s="38">
        <v>1500000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-57950909</v>
      </c>
      <c r="D26" s="17"/>
      <c r="E26" s="18">
        <v>-84330996</v>
      </c>
      <c r="F26" s="19">
        <v>-84330996</v>
      </c>
      <c r="G26" s="19"/>
      <c r="H26" s="19">
        <v>-5065445</v>
      </c>
      <c r="I26" s="19">
        <v>-7296984</v>
      </c>
      <c r="J26" s="19">
        <v>-12362429</v>
      </c>
      <c r="K26" s="19"/>
      <c r="L26" s="19">
        <v>-13432877</v>
      </c>
      <c r="M26" s="19">
        <v>-8041209</v>
      </c>
      <c r="N26" s="19">
        <v>-21474086</v>
      </c>
      <c r="O26" s="19"/>
      <c r="P26" s="19"/>
      <c r="Q26" s="19"/>
      <c r="R26" s="19"/>
      <c r="S26" s="19"/>
      <c r="T26" s="19"/>
      <c r="U26" s="19"/>
      <c r="V26" s="19"/>
      <c r="W26" s="19">
        <v>-33836515</v>
      </c>
      <c r="X26" s="19">
        <v>-42165498</v>
      </c>
      <c r="Y26" s="19">
        <v>8328983</v>
      </c>
      <c r="Z26" s="20">
        <v>-19.75</v>
      </c>
      <c r="AA26" s="21">
        <v>-84330996</v>
      </c>
    </row>
    <row r="27" spans="1:27" ht="13.5">
      <c r="A27" s="23" t="s">
        <v>51</v>
      </c>
      <c r="B27" s="24"/>
      <c r="C27" s="25">
        <f aca="true" t="shared" si="1" ref="C27:Y27">SUM(C21:C26)</f>
        <v>-57950909</v>
      </c>
      <c r="D27" s="25">
        <f>SUM(D21:D26)</f>
        <v>0</v>
      </c>
      <c r="E27" s="26">
        <f t="shared" si="1"/>
        <v>-82830996</v>
      </c>
      <c r="F27" s="27">
        <f t="shared" si="1"/>
        <v>-82830996</v>
      </c>
      <c r="G27" s="27">
        <f t="shared" si="1"/>
        <v>0</v>
      </c>
      <c r="H27" s="27">
        <f t="shared" si="1"/>
        <v>-5065445</v>
      </c>
      <c r="I27" s="27">
        <f t="shared" si="1"/>
        <v>-7296984</v>
      </c>
      <c r="J27" s="27">
        <f t="shared" si="1"/>
        <v>-12362429</v>
      </c>
      <c r="K27" s="27">
        <f t="shared" si="1"/>
        <v>0</v>
      </c>
      <c r="L27" s="27">
        <f t="shared" si="1"/>
        <v>-13432877</v>
      </c>
      <c r="M27" s="27">
        <f t="shared" si="1"/>
        <v>-8041209</v>
      </c>
      <c r="N27" s="27">
        <f t="shared" si="1"/>
        <v>-21474086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-33836515</v>
      </c>
      <c r="X27" s="27">
        <f t="shared" si="1"/>
        <v>-41415498</v>
      </c>
      <c r="Y27" s="27">
        <f t="shared" si="1"/>
        <v>7578983</v>
      </c>
      <c r="Z27" s="28">
        <f>+IF(X27&lt;&gt;0,+(Y27/X27)*100,0)</f>
        <v>-18.299871705031773</v>
      </c>
      <c r="AA27" s="29">
        <f>SUM(AA21:AA26)</f>
        <v>-82830996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124150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-65337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58813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8297311</v>
      </c>
      <c r="D38" s="31">
        <f>+D17+D27+D36</f>
        <v>0</v>
      </c>
      <c r="E38" s="32">
        <f t="shared" si="3"/>
        <v>-24442812</v>
      </c>
      <c r="F38" s="33">
        <f t="shared" si="3"/>
        <v>-24442812</v>
      </c>
      <c r="G38" s="33">
        <f t="shared" si="3"/>
        <v>134689812</v>
      </c>
      <c r="H38" s="33">
        <f t="shared" si="3"/>
        <v>-17621011</v>
      </c>
      <c r="I38" s="33">
        <f t="shared" si="3"/>
        <v>-2519512</v>
      </c>
      <c r="J38" s="33">
        <f t="shared" si="3"/>
        <v>114549289</v>
      </c>
      <c r="K38" s="33">
        <f t="shared" si="3"/>
        <v>-8972584</v>
      </c>
      <c r="L38" s="33">
        <f t="shared" si="3"/>
        <v>-18903530</v>
      </c>
      <c r="M38" s="33">
        <f t="shared" si="3"/>
        <v>81013385</v>
      </c>
      <c r="N38" s="33">
        <f t="shared" si="3"/>
        <v>53137271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167686560</v>
      </c>
      <c r="X38" s="33">
        <f t="shared" si="3"/>
        <v>-12221406</v>
      </c>
      <c r="Y38" s="33">
        <f t="shared" si="3"/>
        <v>179907966</v>
      </c>
      <c r="Z38" s="34">
        <f>+IF(X38&lt;&gt;0,+(Y38/X38)*100,0)</f>
        <v>-1472.0725749557785</v>
      </c>
      <c r="AA38" s="35">
        <f>+AA17+AA27+AA36</f>
        <v>-24442812</v>
      </c>
    </row>
    <row r="39" spans="1:27" ht="13.5">
      <c r="A39" s="22" t="s">
        <v>59</v>
      </c>
      <c r="B39" s="16"/>
      <c r="C39" s="31">
        <v>86371774</v>
      </c>
      <c r="D39" s="31"/>
      <c r="E39" s="32">
        <v>91813196</v>
      </c>
      <c r="F39" s="33">
        <v>91813196</v>
      </c>
      <c r="G39" s="33"/>
      <c r="H39" s="33">
        <v>134689812</v>
      </c>
      <c r="I39" s="33">
        <v>117068801</v>
      </c>
      <c r="J39" s="33"/>
      <c r="K39" s="33">
        <v>114549289</v>
      </c>
      <c r="L39" s="33">
        <v>105576705</v>
      </c>
      <c r="M39" s="33">
        <v>86673175</v>
      </c>
      <c r="N39" s="33">
        <v>114549289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91813196</v>
      </c>
      <c r="Y39" s="33">
        <v>-91813196</v>
      </c>
      <c r="Z39" s="34">
        <v>-100</v>
      </c>
      <c r="AA39" s="35">
        <v>91813196</v>
      </c>
    </row>
    <row r="40" spans="1:27" ht="13.5">
      <c r="A40" s="41" t="s">
        <v>60</v>
      </c>
      <c r="B40" s="42"/>
      <c r="C40" s="43">
        <v>94669084</v>
      </c>
      <c r="D40" s="43"/>
      <c r="E40" s="44">
        <v>67370383</v>
      </c>
      <c r="F40" s="45">
        <v>67370383</v>
      </c>
      <c r="G40" s="45">
        <v>134689812</v>
      </c>
      <c r="H40" s="45">
        <v>117068801</v>
      </c>
      <c r="I40" s="45">
        <v>114549289</v>
      </c>
      <c r="J40" s="45">
        <v>114549289</v>
      </c>
      <c r="K40" s="45">
        <v>105576705</v>
      </c>
      <c r="L40" s="45">
        <v>86673175</v>
      </c>
      <c r="M40" s="45">
        <v>167686560</v>
      </c>
      <c r="N40" s="45">
        <v>167686560</v>
      </c>
      <c r="O40" s="45"/>
      <c r="P40" s="45"/>
      <c r="Q40" s="45"/>
      <c r="R40" s="45"/>
      <c r="S40" s="45"/>
      <c r="T40" s="45"/>
      <c r="U40" s="45"/>
      <c r="V40" s="45"/>
      <c r="W40" s="45">
        <v>167686560</v>
      </c>
      <c r="X40" s="45">
        <v>79591789</v>
      </c>
      <c r="Y40" s="45">
        <v>88094771</v>
      </c>
      <c r="Z40" s="46">
        <v>110.68</v>
      </c>
      <c r="AA40" s="47">
        <v>67370383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66834491</v>
      </c>
      <c r="D6" s="17"/>
      <c r="E6" s="18">
        <v>48312000</v>
      </c>
      <c r="F6" s="19">
        <v>48312000</v>
      </c>
      <c r="G6" s="19">
        <v>2207890</v>
      </c>
      <c r="H6" s="19">
        <v>3413225</v>
      </c>
      <c r="I6" s="19">
        <v>3383390</v>
      </c>
      <c r="J6" s="19">
        <v>9004505</v>
      </c>
      <c r="K6" s="19">
        <v>3989059</v>
      </c>
      <c r="L6" s="19">
        <v>4997745</v>
      </c>
      <c r="M6" s="19">
        <v>2484783</v>
      </c>
      <c r="N6" s="19">
        <v>11471587</v>
      </c>
      <c r="O6" s="19"/>
      <c r="P6" s="19"/>
      <c r="Q6" s="19"/>
      <c r="R6" s="19"/>
      <c r="S6" s="19"/>
      <c r="T6" s="19"/>
      <c r="U6" s="19"/>
      <c r="V6" s="19"/>
      <c r="W6" s="19">
        <v>20476092</v>
      </c>
      <c r="X6" s="19">
        <v>24156000</v>
      </c>
      <c r="Y6" s="19">
        <v>-3679908</v>
      </c>
      <c r="Z6" s="20">
        <v>-15.23</v>
      </c>
      <c r="AA6" s="21">
        <v>48312000</v>
      </c>
    </row>
    <row r="7" spans="1:27" ht="13.5">
      <c r="A7" s="22" t="s">
        <v>34</v>
      </c>
      <c r="B7" s="16"/>
      <c r="C7" s="17">
        <v>276151760</v>
      </c>
      <c r="D7" s="17"/>
      <c r="E7" s="18">
        <v>418971459</v>
      </c>
      <c r="F7" s="19">
        <v>418971459</v>
      </c>
      <c r="G7" s="19">
        <v>18530216</v>
      </c>
      <c r="H7" s="19">
        <v>29340004</v>
      </c>
      <c r="I7" s="19">
        <v>26895122</v>
      </c>
      <c r="J7" s="19">
        <v>74765342</v>
      </c>
      <c r="K7" s="19">
        <v>26780712</v>
      </c>
      <c r="L7" s="19">
        <v>23210097</v>
      </c>
      <c r="M7" s="19">
        <v>56267176</v>
      </c>
      <c r="N7" s="19">
        <v>106257985</v>
      </c>
      <c r="O7" s="19"/>
      <c r="P7" s="19"/>
      <c r="Q7" s="19"/>
      <c r="R7" s="19"/>
      <c r="S7" s="19"/>
      <c r="T7" s="19"/>
      <c r="U7" s="19"/>
      <c r="V7" s="19"/>
      <c r="W7" s="19">
        <v>181023327</v>
      </c>
      <c r="X7" s="19">
        <v>158878542</v>
      </c>
      <c r="Y7" s="19">
        <v>22144785</v>
      </c>
      <c r="Z7" s="20">
        <v>13.94</v>
      </c>
      <c r="AA7" s="21">
        <v>418971459</v>
      </c>
    </row>
    <row r="8" spans="1:27" ht="13.5">
      <c r="A8" s="22" t="s">
        <v>35</v>
      </c>
      <c r="B8" s="16"/>
      <c r="C8" s="17">
        <v>1778562</v>
      </c>
      <c r="D8" s="17"/>
      <c r="E8" s="18">
        <v>58262002</v>
      </c>
      <c r="F8" s="19">
        <v>58262002</v>
      </c>
      <c r="G8" s="19">
        <v>59880252</v>
      </c>
      <c r="H8" s="19">
        <v>29766769</v>
      </c>
      <c r="I8" s="19">
        <v>43249606</v>
      </c>
      <c r="J8" s="19">
        <v>132896627</v>
      </c>
      <c r="K8" s="19">
        <v>40183161</v>
      </c>
      <c r="L8" s="19">
        <v>35042610</v>
      </c>
      <c r="M8" s="19">
        <v>57011452</v>
      </c>
      <c r="N8" s="19">
        <v>132237223</v>
      </c>
      <c r="O8" s="19"/>
      <c r="P8" s="19"/>
      <c r="Q8" s="19"/>
      <c r="R8" s="19"/>
      <c r="S8" s="19"/>
      <c r="T8" s="19"/>
      <c r="U8" s="19"/>
      <c r="V8" s="19"/>
      <c r="W8" s="19">
        <v>265133850</v>
      </c>
      <c r="X8" s="19">
        <v>2046006</v>
      </c>
      <c r="Y8" s="19">
        <v>263087844</v>
      </c>
      <c r="Z8" s="20">
        <v>12858.61</v>
      </c>
      <c r="AA8" s="21">
        <v>58262002</v>
      </c>
    </row>
    <row r="9" spans="1:27" ht="13.5">
      <c r="A9" s="22" t="s">
        <v>36</v>
      </c>
      <c r="B9" s="16"/>
      <c r="C9" s="17">
        <v>96661000</v>
      </c>
      <c r="D9" s="17"/>
      <c r="E9" s="18">
        <v>111527700</v>
      </c>
      <c r="F9" s="19">
        <v>111527700</v>
      </c>
      <c r="G9" s="19">
        <v>44690000</v>
      </c>
      <c r="H9" s="19">
        <v>2020000</v>
      </c>
      <c r="I9" s="19"/>
      <c r="J9" s="19">
        <v>46710000</v>
      </c>
      <c r="K9" s="19"/>
      <c r="L9" s="19"/>
      <c r="M9" s="19">
        <v>35522000</v>
      </c>
      <c r="N9" s="19">
        <v>35522000</v>
      </c>
      <c r="O9" s="19"/>
      <c r="P9" s="19"/>
      <c r="Q9" s="19"/>
      <c r="R9" s="19"/>
      <c r="S9" s="19"/>
      <c r="T9" s="19"/>
      <c r="U9" s="19"/>
      <c r="V9" s="19"/>
      <c r="W9" s="19">
        <v>82232000</v>
      </c>
      <c r="X9" s="19">
        <v>78069390</v>
      </c>
      <c r="Y9" s="19">
        <v>4162610</v>
      </c>
      <c r="Z9" s="20">
        <v>5.33</v>
      </c>
      <c r="AA9" s="21">
        <v>111527700</v>
      </c>
    </row>
    <row r="10" spans="1:27" ht="13.5">
      <c r="A10" s="22" t="s">
        <v>37</v>
      </c>
      <c r="B10" s="16"/>
      <c r="C10" s="17">
        <v>60081890</v>
      </c>
      <c r="D10" s="17"/>
      <c r="E10" s="18">
        <v>56034000</v>
      </c>
      <c r="F10" s="19">
        <v>56034000</v>
      </c>
      <c r="G10" s="19">
        <v>11000000</v>
      </c>
      <c r="H10" s="19"/>
      <c r="I10" s="19"/>
      <c r="J10" s="19">
        <v>11000000</v>
      </c>
      <c r="K10" s="19"/>
      <c r="L10" s="19">
        <v>2000000</v>
      </c>
      <c r="M10" s="19">
        <v>10700000</v>
      </c>
      <c r="N10" s="19">
        <v>12700000</v>
      </c>
      <c r="O10" s="19"/>
      <c r="P10" s="19"/>
      <c r="Q10" s="19"/>
      <c r="R10" s="19"/>
      <c r="S10" s="19"/>
      <c r="T10" s="19"/>
      <c r="U10" s="19"/>
      <c r="V10" s="19"/>
      <c r="W10" s="19">
        <v>23700000</v>
      </c>
      <c r="X10" s="19">
        <v>39223800</v>
      </c>
      <c r="Y10" s="19">
        <v>-15523800</v>
      </c>
      <c r="Z10" s="20">
        <v>-39.58</v>
      </c>
      <c r="AA10" s="21">
        <v>56034000</v>
      </c>
    </row>
    <row r="11" spans="1:27" ht="13.5">
      <c r="A11" s="22" t="s">
        <v>38</v>
      </c>
      <c r="B11" s="16"/>
      <c r="C11" s="17">
        <v>43379850</v>
      </c>
      <c r="D11" s="17"/>
      <c r="E11" s="18">
        <v>12242748</v>
      </c>
      <c r="F11" s="19">
        <v>12242748</v>
      </c>
      <c r="G11" s="19">
        <v>312178</v>
      </c>
      <c r="H11" s="19">
        <v>381159</v>
      </c>
      <c r="I11" s="19">
        <v>395361</v>
      </c>
      <c r="J11" s="19">
        <v>1088698</v>
      </c>
      <c r="K11" s="19">
        <v>336922</v>
      </c>
      <c r="L11" s="19">
        <v>645624</v>
      </c>
      <c r="M11" s="19">
        <v>1429818</v>
      </c>
      <c r="N11" s="19">
        <v>2412364</v>
      </c>
      <c r="O11" s="19"/>
      <c r="P11" s="19"/>
      <c r="Q11" s="19"/>
      <c r="R11" s="19"/>
      <c r="S11" s="19"/>
      <c r="T11" s="19"/>
      <c r="U11" s="19"/>
      <c r="V11" s="19"/>
      <c r="W11" s="19">
        <v>3501062</v>
      </c>
      <c r="X11" s="19">
        <v>6121374</v>
      </c>
      <c r="Y11" s="19">
        <v>-2620312</v>
      </c>
      <c r="Z11" s="20">
        <v>-42.81</v>
      </c>
      <c r="AA11" s="21">
        <v>12242748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-400665284</v>
      </c>
      <c r="D14" s="17"/>
      <c r="E14" s="18">
        <v>-660070556</v>
      </c>
      <c r="F14" s="19">
        <v>-660070556</v>
      </c>
      <c r="G14" s="19">
        <v>-133131726</v>
      </c>
      <c r="H14" s="19">
        <v>-57633032</v>
      </c>
      <c r="I14" s="19">
        <v>-65984975</v>
      </c>
      <c r="J14" s="19">
        <v>-256749733</v>
      </c>
      <c r="K14" s="19">
        <v>-59897690</v>
      </c>
      <c r="L14" s="19">
        <v>-61648533</v>
      </c>
      <c r="M14" s="19">
        <v>-160397253</v>
      </c>
      <c r="N14" s="19">
        <v>-281943476</v>
      </c>
      <c r="O14" s="19"/>
      <c r="P14" s="19"/>
      <c r="Q14" s="19"/>
      <c r="R14" s="19"/>
      <c r="S14" s="19"/>
      <c r="T14" s="19"/>
      <c r="U14" s="19"/>
      <c r="V14" s="19"/>
      <c r="W14" s="19">
        <v>-538693209</v>
      </c>
      <c r="X14" s="19">
        <v>-338267462</v>
      </c>
      <c r="Y14" s="19">
        <v>-200425747</v>
      </c>
      <c r="Z14" s="20">
        <v>59.25</v>
      </c>
      <c r="AA14" s="21">
        <v>-660070556</v>
      </c>
    </row>
    <row r="15" spans="1:27" ht="13.5">
      <c r="A15" s="22" t="s">
        <v>42</v>
      </c>
      <c r="B15" s="16"/>
      <c r="C15" s="17">
        <v>-82347382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61874887</v>
      </c>
      <c r="D17" s="25">
        <f>SUM(D6:D16)</f>
        <v>0</v>
      </c>
      <c r="E17" s="26">
        <f t="shared" si="0"/>
        <v>45279353</v>
      </c>
      <c r="F17" s="27">
        <f t="shared" si="0"/>
        <v>45279353</v>
      </c>
      <c r="G17" s="27">
        <f t="shared" si="0"/>
        <v>3488810</v>
      </c>
      <c r="H17" s="27">
        <f t="shared" si="0"/>
        <v>7288125</v>
      </c>
      <c r="I17" s="27">
        <f t="shared" si="0"/>
        <v>7938504</v>
      </c>
      <c r="J17" s="27">
        <f t="shared" si="0"/>
        <v>18715439</v>
      </c>
      <c r="K17" s="27">
        <f t="shared" si="0"/>
        <v>11392164</v>
      </c>
      <c r="L17" s="27">
        <f t="shared" si="0"/>
        <v>4247543</v>
      </c>
      <c r="M17" s="27">
        <f t="shared" si="0"/>
        <v>3017976</v>
      </c>
      <c r="N17" s="27">
        <f t="shared" si="0"/>
        <v>18657683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37373122</v>
      </c>
      <c r="X17" s="27">
        <f t="shared" si="0"/>
        <v>-29772350</v>
      </c>
      <c r="Y17" s="27">
        <f t="shared" si="0"/>
        <v>67145472</v>
      </c>
      <c r="Z17" s="28">
        <f>+IF(X17&lt;&gt;0,+(Y17/X17)*100,0)</f>
        <v>-225.52963403963747</v>
      </c>
      <c r="AA17" s="29">
        <f>SUM(AA6:AA16)</f>
        <v>45279353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-35966153</v>
      </c>
      <c r="D26" s="17"/>
      <c r="E26" s="18">
        <v>-53491222</v>
      </c>
      <c r="F26" s="19">
        <v>-53491222</v>
      </c>
      <c r="G26" s="19">
        <v>-3736487</v>
      </c>
      <c r="H26" s="19">
        <v>-7978305</v>
      </c>
      <c r="I26" s="19">
        <v>-7817083</v>
      </c>
      <c r="J26" s="19">
        <v>-19531875</v>
      </c>
      <c r="K26" s="19">
        <v>-11446225</v>
      </c>
      <c r="L26" s="19">
        <v>-4223959</v>
      </c>
      <c r="M26" s="19">
        <v>-2756549</v>
      </c>
      <c r="N26" s="19">
        <v>-18426733</v>
      </c>
      <c r="O26" s="19"/>
      <c r="P26" s="19"/>
      <c r="Q26" s="19"/>
      <c r="R26" s="19"/>
      <c r="S26" s="19"/>
      <c r="T26" s="19"/>
      <c r="U26" s="19"/>
      <c r="V26" s="19"/>
      <c r="W26" s="19">
        <v>-37958608</v>
      </c>
      <c r="X26" s="19">
        <v>-28017000</v>
      </c>
      <c r="Y26" s="19">
        <v>-9941608</v>
      </c>
      <c r="Z26" s="20">
        <v>35.48</v>
      </c>
      <c r="AA26" s="21">
        <v>-53491222</v>
      </c>
    </row>
    <row r="27" spans="1:27" ht="13.5">
      <c r="A27" s="23" t="s">
        <v>51</v>
      </c>
      <c r="B27" s="24"/>
      <c r="C27" s="25">
        <f aca="true" t="shared" si="1" ref="C27:Y27">SUM(C21:C26)</f>
        <v>-35966153</v>
      </c>
      <c r="D27" s="25">
        <f>SUM(D21:D26)</f>
        <v>0</v>
      </c>
      <c r="E27" s="26">
        <f t="shared" si="1"/>
        <v>-53491222</v>
      </c>
      <c r="F27" s="27">
        <f t="shared" si="1"/>
        <v>-53491222</v>
      </c>
      <c r="G27" s="27">
        <f t="shared" si="1"/>
        <v>-3736487</v>
      </c>
      <c r="H27" s="27">
        <f t="shared" si="1"/>
        <v>-7978305</v>
      </c>
      <c r="I27" s="27">
        <f t="shared" si="1"/>
        <v>-7817083</v>
      </c>
      <c r="J27" s="27">
        <f t="shared" si="1"/>
        <v>-19531875</v>
      </c>
      <c r="K27" s="27">
        <f t="shared" si="1"/>
        <v>-11446225</v>
      </c>
      <c r="L27" s="27">
        <f t="shared" si="1"/>
        <v>-4223959</v>
      </c>
      <c r="M27" s="27">
        <f t="shared" si="1"/>
        <v>-2756549</v>
      </c>
      <c r="N27" s="27">
        <f t="shared" si="1"/>
        <v>-18426733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-37958608</v>
      </c>
      <c r="X27" s="27">
        <f t="shared" si="1"/>
        <v>-28017000</v>
      </c>
      <c r="Y27" s="27">
        <f t="shared" si="1"/>
        <v>-9941608</v>
      </c>
      <c r="Z27" s="28">
        <f>+IF(X27&lt;&gt;0,+(Y27/X27)*100,0)</f>
        <v>35.484198879251885</v>
      </c>
      <c r="AA27" s="29">
        <f>SUM(AA21:AA26)</f>
        <v>-53491222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25908734</v>
      </c>
      <c r="D38" s="31">
        <f>+D17+D27+D36</f>
        <v>0</v>
      </c>
      <c r="E38" s="32">
        <f t="shared" si="3"/>
        <v>-8211869</v>
      </c>
      <c r="F38" s="33">
        <f t="shared" si="3"/>
        <v>-8211869</v>
      </c>
      <c r="G38" s="33">
        <f t="shared" si="3"/>
        <v>-247677</v>
      </c>
      <c r="H38" s="33">
        <f t="shared" si="3"/>
        <v>-690180</v>
      </c>
      <c r="I38" s="33">
        <f t="shared" si="3"/>
        <v>121421</v>
      </c>
      <c r="J38" s="33">
        <f t="shared" si="3"/>
        <v>-816436</v>
      </c>
      <c r="K38" s="33">
        <f t="shared" si="3"/>
        <v>-54061</v>
      </c>
      <c r="L38" s="33">
        <f t="shared" si="3"/>
        <v>23584</v>
      </c>
      <c r="M38" s="33">
        <f t="shared" si="3"/>
        <v>261427</v>
      </c>
      <c r="N38" s="33">
        <f t="shared" si="3"/>
        <v>230950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-585486</v>
      </c>
      <c r="X38" s="33">
        <f t="shared" si="3"/>
        <v>-57789350</v>
      </c>
      <c r="Y38" s="33">
        <f t="shared" si="3"/>
        <v>57203864</v>
      </c>
      <c r="Z38" s="34">
        <f>+IF(X38&lt;&gt;0,+(Y38/X38)*100,0)</f>
        <v>-98.98686176605204</v>
      </c>
      <c r="AA38" s="35">
        <f>+AA17+AA27+AA36</f>
        <v>-8211869</v>
      </c>
    </row>
    <row r="39" spans="1:27" ht="13.5">
      <c r="A39" s="22" t="s">
        <v>59</v>
      </c>
      <c r="B39" s="16"/>
      <c r="C39" s="31">
        <v>1229343</v>
      </c>
      <c r="D39" s="31"/>
      <c r="E39" s="32">
        <v>1159515</v>
      </c>
      <c r="F39" s="33">
        <v>1159515</v>
      </c>
      <c r="G39" s="33">
        <v>1159515</v>
      </c>
      <c r="H39" s="33">
        <v>911838</v>
      </c>
      <c r="I39" s="33">
        <v>221658</v>
      </c>
      <c r="J39" s="33">
        <v>1159515</v>
      </c>
      <c r="K39" s="33">
        <v>343079</v>
      </c>
      <c r="L39" s="33">
        <v>289018</v>
      </c>
      <c r="M39" s="33">
        <v>312602</v>
      </c>
      <c r="N39" s="33">
        <v>343079</v>
      </c>
      <c r="O39" s="33"/>
      <c r="P39" s="33"/>
      <c r="Q39" s="33"/>
      <c r="R39" s="33"/>
      <c r="S39" s="33"/>
      <c r="T39" s="33"/>
      <c r="U39" s="33"/>
      <c r="V39" s="33"/>
      <c r="W39" s="33">
        <v>1159515</v>
      </c>
      <c r="X39" s="33">
        <v>1159515</v>
      </c>
      <c r="Y39" s="33"/>
      <c r="Z39" s="34"/>
      <c r="AA39" s="35">
        <v>1159515</v>
      </c>
    </row>
    <row r="40" spans="1:27" ht="13.5">
      <c r="A40" s="41" t="s">
        <v>60</v>
      </c>
      <c r="B40" s="42"/>
      <c r="C40" s="43">
        <v>27138078</v>
      </c>
      <c r="D40" s="43"/>
      <c r="E40" s="44">
        <v>-7052355</v>
      </c>
      <c r="F40" s="45">
        <v>-7052355</v>
      </c>
      <c r="G40" s="45">
        <v>911838</v>
      </c>
      <c r="H40" s="45">
        <v>221658</v>
      </c>
      <c r="I40" s="45">
        <v>343079</v>
      </c>
      <c r="J40" s="45">
        <v>343079</v>
      </c>
      <c r="K40" s="45">
        <v>289018</v>
      </c>
      <c r="L40" s="45">
        <v>312602</v>
      </c>
      <c r="M40" s="45">
        <v>574029</v>
      </c>
      <c r="N40" s="45">
        <v>574029</v>
      </c>
      <c r="O40" s="45"/>
      <c r="P40" s="45"/>
      <c r="Q40" s="45"/>
      <c r="R40" s="45"/>
      <c r="S40" s="45"/>
      <c r="T40" s="45"/>
      <c r="U40" s="45"/>
      <c r="V40" s="45"/>
      <c r="W40" s="45">
        <v>574029</v>
      </c>
      <c r="X40" s="45">
        <v>-56629836</v>
      </c>
      <c r="Y40" s="45">
        <v>57203865</v>
      </c>
      <c r="Z40" s="46">
        <v>-101.01</v>
      </c>
      <c r="AA40" s="47">
        <v>-7052355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11638856</v>
      </c>
      <c r="D6" s="17"/>
      <c r="E6" s="18">
        <v>12274884</v>
      </c>
      <c r="F6" s="19">
        <v>12274884</v>
      </c>
      <c r="G6" s="19">
        <v>1208903</v>
      </c>
      <c r="H6" s="19">
        <v>1445578</v>
      </c>
      <c r="I6" s="19">
        <v>888690</v>
      </c>
      <c r="J6" s="19">
        <v>3543171</v>
      </c>
      <c r="K6" s="19">
        <v>1424011</v>
      </c>
      <c r="L6" s="19">
        <v>1409771</v>
      </c>
      <c r="M6" s="19">
        <v>606981</v>
      </c>
      <c r="N6" s="19">
        <v>3440763</v>
      </c>
      <c r="O6" s="19"/>
      <c r="P6" s="19"/>
      <c r="Q6" s="19"/>
      <c r="R6" s="19"/>
      <c r="S6" s="19"/>
      <c r="T6" s="19"/>
      <c r="U6" s="19"/>
      <c r="V6" s="19"/>
      <c r="W6" s="19">
        <v>6983934</v>
      </c>
      <c r="X6" s="19">
        <v>6137442</v>
      </c>
      <c r="Y6" s="19">
        <v>846492</v>
      </c>
      <c r="Z6" s="20">
        <v>13.79</v>
      </c>
      <c r="AA6" s="21">
        <v>12274884</v>
      </c>
    </row>
    <row r="7" spans="1:27" ht="13.5">
      <c r="A7" s="22" t="s">
        <v>34</v>
      </c>
      <c r="B7" s="16"/>
      <c r="C7" s="17">
        <v>77701281</v>
      </c>
      <c r="D7" s="17"/>
      <c r="E7" s="18">
        <v>63542595</v>
      </c>
      <c r="F7" s="19">
        <v>63542595</v>
      </c>
      <c r="G7" s="19">
        <v>6258052</v>
      </c>
      <c r="H7" s="19">
        <v>7483229</v>
      </c>
      <c r="I7" s="19">
        <v>4600427</v>
      </c>
      <c r="J7" s="19">
        <v>18341708</v>
      </c>
      <c r="K7" s="19">
        <v>7371587</v>
      </c>
      <c r="L7" s="19">
        <v>7297871</v>
      </c>
      <c r="M7" s="19">
        <v>3142119</v>
      </c>
      <c r="N7" s="19">
        <v>17811577</v>
      </c>
      <c r="O7" s="19"/>
      <c r="P7" s="19"/>
      <c r="Q7" s="19"/>
      <c r="R7" s="19"/>
      <c r="S7" s="19"/>
      <c r="T7" s="19"/>
      <c r="U7" s="19"/>
      <c r="V7" s="19"/>
      <c r="W7" s="19">
        <v>36153285</v>
      </c>
      <c r="X7" s="19">
        <v>63542595</v>
      </c>
      <c r="Y7" s="19">
        <v>-27389310</v>
      </c>
      <c r="Z7" s="20">
        <v>-43.1</v>
      </c>
      <c r="AA7" s="21">
        <v>63542595</v>
      </c>
    </row>
    <row r="8" spans="1:27" ht="13.5">
      <c r="A8" s="22" t="s">
        <v>35</v>
      </c>
      <c r="B8" s="16"/>
      <c r="C8" s="17">
        <v>3370657</v>
      </c>
      <c r="D8" s="17"/>
      <c r="E8" s="18">
        <v>8131880</v>
      </c>
      <c r="F8" s="19">
        <v>8131880</v>
      </c>
      <c r="G8" s="19">
        <v>272499</v>
      </c>
      <c r="H8" s="19">
        <v>403049</v>
      </c>
      <c r="I8" s="19">
        <v>1150078</v>
      </c>
      <c r="J8" s="19">
        <v>1825626</v>
      </c>
      <c r="K8" s="19">
        <v>2621550</v>
      </c>
      <c r="L8" s="19">
        <v>2595335</v>
      </c>
      <c r="M8" s="19"/>
      <c r="N8" s="19">
        <v>5216885</v>
      </c>
      <c r="O8" s="19"/>
      <c r="P8" s="19"/>
      <c r="Q8" s="19"/>
      <c r="R8" s="19"/>
      <c r="S8" s="19"/>
      <c r="T8" s="19"/>
      <c r="U8" s="19"/>
      <c r="V8" s="19"/>
      <c r="W8" s="19">
        <v>7042511</v>
      </c>
      <c r="X8" s="19">
        <v>8131880</v>
      </c>
      <c r="Y8" s="19">
        <v>-1089369</v>
      </c>
      <c r="Z8" s="20">
        <v>-13.4</v>
      </c>
      <c r="AA8" s="21">
        <v>8131880</v>
      </c>
    </row>
    <row r="9" spans="1:27" ht="13.5">
      <c r="A9" s="22" t="s">
        <v>36</v>
      </c>
      <c r="B9" s="16"/>
      <c r="C9" s="17">
        <v>61994000</v>
      </c>
      <c r="D9" s="17"/>
      <c r="E9" s="18">
        <v>69695000</v>
      </c>
      <c r="F9" s="19">
        <v>69695000</v>
      </c>
      <c r="G9" s="19">
        <v>26904000</v>
      </c>
      <c r="H9" s="19">
        <v>2355000</v>
      </c>
      <c r="I9" s="19"/>
      <c r="J9" s="19">
        <v>29259000</v>
      </c>
      <c r="K9" s="19"/>
      <c r="L9" s="19"/>
      <c r="M9" s="19">
        <v>16207000</v>
      </c>
      <c r="N9" s="19">
        <v>16207000</v>
      </c>
      <c r="O9" s="19"/>
      <c r="P9" s="19"/>
      <c r="Q9" s="19"/>
      <c r="R9" s="19"/>
      <c r="S9" s="19"/>
      <c r="T9" s="19"/>
      <c r="U9" s="19"/>
      <c r="V9" s="19"/>
      <c r="W9" s="19">
        <v>45466000</v>
      </c>
      <c r="X9" s="19">
        <v>34847500</v>
      </c>
      <c r="Y9" s="19">
        <v>10618500</v>
      </c>
      <c r="Z9" s="20">
        <v>30.47</v>
      </c>
      <c r="AA9" s="21">
        <v>69695000</v>
      </c>
    </row>
    <row r="10" spans="1:27" ht="13.5">
      <c r="A10" s="22" t="s">
        <v>37</v>
      </c>
      <c r="B10" s="16"/>
      <c r="C10" s="17">
        <v>46076000</v>
      </c>
      <c r="D10" s="17"/>
      <c r="E10" s="18">
        <v>44191000</v>
      </c>
      <c r="F10" s="19">
        <v>44191000</v>
      </c>
      <c r="G10" s="19">
        <v>18060000</v>
      </c>
      <c r="H10" s="19"/>
      <c r="I10" s="19"/>
      <c r="J10" s="19">
        <v>18060000</v>
      </c>
      <c r="K10" s="19"/>
      <c r="L10" s="19"/>
      <c r="M10" s="19">
        <v>25474000</v>
      </c>
      <c r="N10" s="19">
        <v>25474000</v>
      </c>
      <c r="O10" s="19"/>
      <c r="P10" s="19"/>
      <c r="Q10" s="19"/>
      <c r="R10" s="19"/>
      <c r="S10" s="19"/>
      <c r="T10" s="19"/>
      <c r="U10" s="19"/>
      <c r="V10" s="19"/>
      <c r="W10" s="19">
        <v>43534000</v>
      </c>
      <c r="X10" s="19">
        <v>22095500</v>
      </c>
      <c r="Y10" s="19">
        <v>21438500</v>
      </c>
      <c r="Z10" s="20">
        <v>97.03</v>
      </c>
      <c r="AA10" s="21">
        <v>44191000</v>
      </c>
    </row>
    <row r="11" spans="1:27" ht="13.5">
      <c r="A11" s="22" t="s">
        <v>38</v>
      </c>
      <c r="B11" s="16"/>
      <c r="C11" s="17">
        <v>15259239</v>
      </c>
      <c r="D11" s="17"/>
      <c r="E11" s="18">
        <v>4500000</v>
      </c>
      <c r="F11" s="19">
        <v>4500000</v>
      </c>
      <c r="G11" s="19">
        <v>31797</v>
      </c>
      <c r="H11" s="19">
        <v>5384</v>
      </c>
      <c r="I11" s="19">
        <v>1689</v>
      </c>
      <c r="J11" s="19">
        <v>38870</v>
      </c>
      <c r="K11" s="19">
        <v>21708</v>
      </c>
      <c r="L11" s="19">
        <v>21491</v>
      </c>
      <c r="M11" s="19">
        <v>82661</v>
      </c>
      <c r="N11" s="19">
        <v>125860</v>
      </c>
      <c r="O11" s="19"/>
      <c r="P11" s="19"/>
      <c r="Q11" s="19"/>
      <c r="R11" s="19"/>
      <c r="S11" s="19"/>
      <c r="T11" s="19"/>
      <c r="U11" s="19"/>
      <c r="V11" s="19"/>
      <c r="W11" s="19">
        <v>164730</v>
      </c>
      <c r="X11" s="19">
        <v>2250000</v>
      </c>
      <c r="Y11" s="19">
        <v>-2085270</v>
      </c>
      <c r="Z11" s="20">
        <v>-92.68</v>
      </c>
      <c r="AA11" s="21">
        <v>4500000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-163358739</v>
      </c>
      <c r="D14" s="17"/>
      <c r="E14" s="18">
        <v>-154140590</v>
      </c>
      <c r="F14" s="19">
        <v>-154140590</v>
      </c>
      <c r="G14" s="19">
        <v>-28124343</v>
      </c>
      <c r="H14" s="19">
        <v>-8341579</v>
      </c>
      <c r="I14" s="19">
        <v>-7566827</v>
      </c>
      <c r="J14" s="19">
        <v>-44032749</v>
      </c>
      <c r="K14" s="19">
        <v>-10849458</v>
      </c>
      <c r="L14" s="19">
        <v>-10955783</v>
      </c>
      <c r="M14" s="19">
        <v>-21302514</v>
      </c>
      <c r="N14" s="19">
        <v>-43107755</v>
      </c>
      <c r="O14" s="19"/>
      <c r="P14" s="19"/>
      <c r="Q14" s="19"/>
      <c r="R14" s="19"/>
      <c r="S14" s="19"/>
      <c r="T14" s="19"/>
      <c r="U14" s="19"/>
      <c r="V14" s="19"/>
      <c r="W14" s="19">
        <v>-87140504</v>
      </c>
      <c r="X14" s="19">
        <v>-77070296</v>
      </c>
      <c r="Y14" s="19">
        <v>-10070208</v>
      </c>
      <c r="Z14" s="20">
        <v>13.07</v>
      </c>
      <c r="AA14" s="21">
        <v>-154140590</v>
      </c>
    </row>
    <row r="15" spans="1:27" ht="13.5">
      <c r="A15" s="22" t="s">
        <v>42</v>
      </c>
      <c r="B15" s="16"/>
      <c r="C15" s="17">
        <v>-5986023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-3663227</v>
      </c>
      <c r="D16" s="17"/>
      <c r="E16" s="18">
        <v>-3221046</v>
      </c>
      <c r="F16" s="19">
        <v>-3221046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-3221046</v>
      </c>
      <c r="Y16" s="19">
        <v>3221046</v>
      </c>
      <c r="Z16" s="20">
        <v>-100</v>
      </c>
      <c r="AA16" s="21">
        <v>-3221046</v>
      </c>
    </row>
    <row r="17" spans="1:27" ht="13.5">
      <c r="A17" s="23" t="s">
        <v>44</v>
      </c>
      <c r="B17" s="24"/>
      <c r="C17" s="25">
        <f aca="true" t="shared" si="0" ref="C17:Y17">SUM(C6:C16)</f>
        <v>43032044</v>
      </c>
      <c r="D17" s="25">
        <f>SUM(D6:D16)</f>
        <v>0</v>
      </c>
      <c r="E17" s="26">
        <f t="shared" si="0"/>
        <v>44973723</v>
      </c>
      <c r="F17" s="27">
        <f t="shared" si="0"/>
        <v>44973723</v>
      </c>
      <c r="G17" s="27">
        <f t="shared" si="0"/>
        <v>24610908</v>
      </c>
      <c r="H17" s="27">
        <f t="shared" si="0"/>
        <v>3350661</v>
      </c>
      <c r="I17" s="27">
        <f t="shared" si="0"/>
        <v>-925943</v>
      </c>
      <c r="J17" s="27">
        <f t="shared" si="0"/>
        <v>27035626</v>
      </c>
      <c r="K17" s="27">
        <f t="shared" si="0"/>
        <v>589398</v>
      </c>
      <c r="L17" s="27">
        <f t="shared" si="0"/>
        <v>368685</v>
      </c>
      <c r="M17" s="27">
        <f t="shared" si="0"/>
        <v>24210247</v>
      </c>
      <c r="N17" s="27">
        <f t="shared" si="0"/>
        <v>25168330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52203956</v>
      </c>
      <c r="X17" s="27">
        <f t="shared" si="0"/>
        <v>56713575</v>
      </c>
      <c r="Y17" s="27">
        <f t="shared" si="0"/>
        <v>-4509619</v>
      </c>
      <c r="Z17" s="28">
        <f>+IF(X17&lt;&gt;0,+(Y17/X17)*100,0)</f>
        <v>-7.951568914497102</v>
      </c>
      <c r="AA17" s="29">
        <f>SUM(AA6:AA16)</f>
        <v>44973723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-40069338</v>
      </c>
      <c r="D26" s="17"/>
      <c r="E26" s="18">
        <v>-44191000</v>
      </c>
      <c r="F26" s="19">
        <v>-44191000</v>
      </c>
      <c r="G26" s="19">
        <v>-7601424</v>
      </c>
      <c r="H26" s="19">
        <v>-6858148</v>
      </c>
      <c r="I26" s="19">
        <v>-6078546</v>
      </c>
      <c r="J26" s="19">
        <v>-20538118</v>
      </c>
      <c r="K26" s="19">
        <v>-2068013</v>
      </c>
      <c r="L26" s="19"/>
      <c r="M26" s="19">
        <v>-5745175</v>
      </c>
      <c r="N26" s="19">
        <v>-7813188</v>
      </c>
      <c r="O26" s="19"/>
      <c r="P26" s="19"/>
      <c r="Q26" s="19"/>
      <c r="R26" s="19"/>
      <c r="S26" s="19"/>
      <c r="T26" s="19"/>
      <c r="U26" s="19"/>
      <c r="V26" s="19"/>
      <c r="W26" s="19">
        <v>-28351306</v>
      </c>
      <c r="X26" s="19">
        <v>-22095496</v>
      </c>
      <c r="Y26" s="19">
        <v>-6255810</v>
      </c>
      <c r="Z26" s="20">
        <v>28.31</v>
      </c>
      <c r="AA26" s="21">
        <v>-44191000</v>
      </c>
    </row>
    <row r="27" spans="1:27" ht="13.5">
      <c r="A27" s="23" t="s">
        <v>51</v>
      </c>
      <c r="B27" s="24"/>
      <c r="C27" s="25">
        <f aca="true" t="shared" si="1" ref="C27:Y27">SUM(C21:C26)</f>
        <v>-40069338</v>
      </c>
      <c r="D27" s="25">
        <f>SUM(D21:D26)</f>
        <v>0</v>
      </c>
      <c r="E27" s="26">
        <f t="shared" si="1"/>
        <v>-44191000</v>
      </c>
      <c r="F27" s="27">
        <f t="shared" si="1"/>
        <v>-44191000</v>
      </c>
      <c r="G27" s="27">
        <f t="shared" si="1"/>
        <v>-7601424</v>
      </c>
      <c r="H27" s="27">
        <f t="shared" si="1"/>
        <v>-6858148</v>
      </c>
      <c r="I27" s="27">
        <f t="shared" si="1"/>
        <v>-6078546</v>
      </c>
      <c r="J27" s="27">
        <f t="shared" si="1"/>
        <v>-20538118</v>
      </c>
      <c r="K27" s="27">
        <f t="shared" si="1"/>
        <v>-2068013</v>
      </c>
      <c r="L27" s="27">
        <f t="shared" si="1"/>
        <v>0</v>
      </c>
      <c r="M27" s="27">
        <f t="shared" si="1"/>
        <v>-5745175</v>
      </c>
      <c r="N27" s="27">
        <f t="shared" si="1"/>
        <v>-7813188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-28351306</v>
      </c>
      <c r="X27" s="27">
        <f t="shared" si="1"/>
        <v>-22095496</v>
      </c>
      <c r="Y27" s="27">
        <f t="shared" si="1"/>
        <v>-6255810</v>
      </c>
      <c r="Z27" s="28">
        <f>+IF(X27&lt;&gt;0,+(Y27/X27)*100,0)</f>
        <v>28.312602713240743</v>
      </c>
      <c r="AA27" s="29">
        <f>SUM(AA21:AA26)</f>
        <v>-44191000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2962706</v>
      </c>
      <c r="D38" s="31">
        <f>+D17+D27+D36</f>
        <v>0</v>
      </c>
      <c r="E38" s="32">
        <f t="shared" si="3"/>
        <v>782723</v>
      </c>
      <c r="F38" s="33">
        <f t="shared" si="3"/>
        <v>782723</v>
      </c>
      <c r="G38" s="33">
        <f t="shared" si="3"/>
        <v>17009484</v>
      </c>
      <c r="H38" s="33">
        <f t="shared" si="3"/>
        <v>-3507487</v>
      </c>
      <c r="I38" s="33">
        <f t="shared" si="3"/>
        <v>-7004489</v>
      </c>
      <c r="J38" s="33">
        <f t="shared" si="3"/>
        <v>6497508</v>
      </c>
      <c r="K38" s="33">
        <f t="shared" si="3"/>
        <v>-1478615</v>
      </c>
      <c r="L38" s="33">
        <f t="shared" si="3"/>
        <v>368685</v>
      </c>
      <c r="M38" s="33">
        <f t="shared" si="3"/>
        <v>18465072</v>
      </c>
      <c r="N38" s="33">
        <f t="shared" si="3"/>
        <v>17355142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23852650</v>
      </c>
      <c r="X38" s="33">
        <f t="shared" si="3"/>
        <v>34618079</v>
      </c>
      <c r="Y38" s="33">
        <f t="shared" si="3"/>
        <v>-10765429</v>
      </c>
      <c r="Z38" s="34">
        <f>+IF(X38&lt;&gt;0,+(Y38/X38)*100,0)</f>
        <v>-31.097707645765094</v>
      </c>
      <c r="AA38" s="35">
        <f>+AA17+AA27+AA36</f>
        <v>782723</v>
      </c>
    </row>
    <row r="39" spans="1:27" ht="13.5">
      <c r="A39" s="22" t="s">
        <v>59</v>
      </c>
      <c r="B39" s="16"/>
      <c r="C39" s="31">
        <v>145446</v>
      </c>
      <c r="D39" s="31"/>
      <c r="E39" s="32">
        <v>232000</v>
      </c>
      <c r="F39" s="33">
        <v>232000</v>
      </c>
      <c r="G39" s="33">
        <v>127940</v>
      </c>
      <c r="H39" s="33">
        <v>17137424</v>
      </c>
      <c r="I39" s="33">
        <v>13629937</v>
      </c>
      <c r="J39" s="33">
        <v>127940</v>
      </c>
      <c r="K39" s="33">
        <v>6625448</v>
      </c>
      <c r="L39" s="33">
        <v>5146833</v>
      </c>
      <c r="M39" s="33">
        <v>5515518</v>
      </c>
      <c r="N39" s="33">
        <v>6625448</v>
      </c>
      <c r="O39" s="33"/>
      <c r="P39" s="33"/>
      <c r="Q39" s="33"/>
      <c r="R39" s="33"/>
      <c r="S39" s="33"/>
      <c r="T39" s="33"/>
      <c r="U39" s="33"/>
      <c r="V39" s="33"/>
      <c r="W39" s="33">
        <v>127940</v>
      </c>
      <c r="X39" s="33">
        <v>232000</v>
      </c>
      <c r="Y39" s="33">
        <v>-104060</v>
      </c>
      <c r="Z39" s="34">
        <v>-44.85</v>
      </c>
      <c r="AA39" s="35">
        <v>232000</v>
      </c>
    </row>
    <row r="40" spans="1:27" ht="13.5">
      <c r="A40" s="41" t="s">
        <v>60</v>
      </c>
      <c r="B40" s="42"/>
      <c r="C40" s="43">
        <v>3108152</v>
      </c>
      <c r="D40" s="43"/>
      <c r="E40" s="44">
        <v>1014723</v>
      </c>
      <c r="F40" s="45">
        <v>1014723</v>
      </c>
      <c r="G40" s="45">
        <v>17137424</v>
      </c>
      <c r="H40" s="45">
        <v>13629937</v>
      </c>
      <c r="I40" s="45">
        <v>6625448</v>
      </c>
      <c r="J40" s="45">
        <v>6625448</v>
      </c>
      <c r="K40" s="45">
        <v>5146833</v>
      </c>
      <c r="L40" s="45">
        <v>5515518</v>
      </c>
      <c r="M40" s="45">
        <v>23980590</v>
      </c>
      <c r="N40" s="45">
        <v>23980590</v>
      </c>
      <c r="O40" s="45"/>
      <c r="P40" s="45"/>
      <c r="Q40" s="45"/>
      <c r="R40" s="45"/>
      <c r="S40" s="45"/>
      <c r="T40" s="45"/>
      <c r="U40" s="45"/>
      <c r="V40" s="45"/>
      <c r="W40" s="45">
        <v>23980590</v>
      </c>
      <c r="X40" s="45">
        <v>34850079</v>
      </c>
      <c r="Y40" s="45">
        <v>-10869489</v>
      </c>
      <c r="Z40" s="46">
        <v>-31.19</v>
      </c>
      <c r="AA40" s="47">
        <v>1014723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242043334</v>
      </c>
      <c r="D6" s="17"/>
      <c r="E6" s="18">
        <v>228684000</v>
      </c>
      <c r="F6" s="19">
        <v>228684000</v>
      </c>
      <c r="G6" s="19">
        <v>5703189</v>
      </c>
      <c r="H6" s="19">
        <v>32090919</v>
      </c>
      <c r="I6" s="19">
        <v>17044530</v>
      </c>
      <c r="J6" s="19">
        <v>54838638</v>
      </c>
      <c r="K6" s="19">
        <v>17402017</v>
      </c>
      <c r="L6" s="19">
        <v>20195128</v>
      </c>
      <c r="M6" s="19">
        <v>18970730</v>
      </c>
      <c r="N6" s="19">
        <v>56567875</v>
      </c>
      <c r="O6" s="19"/>
      <c r="P6" s="19"/>
      <c r="Q6" s="19"/>
      <c r="R6" s="19"/>
      <c r="S6" s="19"/>
      <c r="T6" s="19"/>
      <c r="U6" s="19"/>
      <c r="V6" s="19"/>
      <c r="W6" s="19">
        <v>111406513</v>
      </c>
      <c r="X6" s="19">
        <v>114342000</v>
      </c>
      <c r="Y6" s="19">
        <v>-2935487</v>
      </c>
      <c r="Z6" s="20">
        <v>-2.57</v>
      </c>
      <c r="AA6" s="21">
        <v>228684000</v>
      </c>
    </row>
    <row r="7" spans="1:27" ht="13.5">
      <c r="A7" s="22" t="s">
        <v>34</v>
      </c>
      <c r="B7" s="16"/>
      <c r="C7" s="17">
        <v>905820065</v>
      </c>
      <c r="D7" s="17"/>
      <c r="E7" s="18">
        <v>793672585</v>
      </c>
      <c r="F7" s="19">
        <v>793672585</v>
      </c>
      <c r="G7" s="19">
        <v>58635856</v>
      </c>
      <c r="H7" s="19">
        <v>73654151</v>
      </c>
      <c r="I7" s="19">
        <v>54651118</v>
      </c>
      <c r="J7" s="19">
        <v>186941125</v>
      </c>
      <c r="K7" s="19">
        <v>68328497</v>
      </c>
      <c r="L7" s="19">
        <v>60189458</v>
      </c>
      <c r="M7" s="19">
        <v>51347716</v>
      </c>
      <c r="N7" s="19">
        <v>179865671</v>
      </c>
      <c r="O7" s="19"/>
      <c r="P7" s="19"/>
      <c r="Q7" s="19"/>
      <c r="R7" s="19"/>
      <c r="S7" s="19"/>
      <c r="T7" s="19"/>
      <c r="U7" s="19"/>
      <c r="V7" s="19"/>
      <c r="W7" s="19">
        <v>366806796</v>
      </c>
      <c r="X7" s="19">
        <v>396836292</v>
      </c>
      <c r="Y7" s="19">
        <v>-30029496</v>
      </c>
      <c r="Z7" s="20">
        <v>-7.57</v>
      </c>
      <c r="AA7" s="21">
        <v>793672585</v>
      </c>
    </row>
    <row r="8" spans="1:27" ht="13.5">
      <c r="A8" s="22" t="s">
        <v>35</v>
      </c>
      <c r="B8" s="16"/>
      <c r="C8" s="17">
        <v>5042006</v>
      </c>
      <c r="D8" s="17"/>
      <c r="E8" s="18">
        <v>39021444</v>
      </c>
      <c r="F8" s="19">
        <v>39021444</v>
      </c>
      <c r="G8" s="19">
        <v>21303000</v>
      </c>
      <c r="H8" s="19">
        <v>4436409</v>
      </c>
      <c r="I8" s="19">
        <v>14840601</v>
      </c>
      <c r="J8" s="19">
        <v>40580010</v>
      </c>
      <c r="K8" s="19">
        <v>27294223</v>
      </c>
      <c r="L8" s="19">
        <v>27172590</v>
      </c>
      <c r="M8" s="19">
        <v>22200862</v>
      </c>
      <c r="N8" s="19">
        <v>76667675</v>
      </c>
      <c r="O8" s="19"/>
      <c r="P8" s="19"/>
      <c r="Q8" s="19"/>
      <c r="R8" s="19"/>
      <c r="S8" s="19"/>
      <c r="T8" s="19"/>
      <c r="U8" s="19"/>
      <c r="V8" s="19"/>
      <c r="W8" s="19">
        <v>117247685</v>
      </c>
      <c r="X8" s="19">
        <v>19510722</v>
      </c>
      <c r="Y8" s="19">
        <v>97736963</v>
      </c>
      <c r="Z8" s="20">
        <v>500.94</v>
      </c>
      <c r="AA8" s="21">
        <v>39021444</v>
      </c>
    </row>
    <row r="9" spans="1:27" ht="13.5">
      <c r="A9" s="22" t="s">
        <v>36</v>
      </c>
      <c r="B9" s="16"/>
      <c r="C9" s="17">
        <v>251072000</v>
      </c>
      <c r="D9" s="17"/>
      <c r="E9" s="18">
        <v>289452000</v>
      </c>
      <c r="F9" s="19">
        <v>289452000</v>
      </c>
      <c r="G9" s="19">
        <v>118185000</v>
      </c>
      <c r="H9" s="19">
        <v>2255000</v>
      </c>
      <c r="I9" s="19"/>
      <c r="J9" s="19">
        <v>120440000</v>
      </c>
      <c r="K9" s="19"/>
      <c r="L9" s="19">
        <v>2000000</v>
      </c>
      <c r="M9" s="19">
        <v>78061000</v>
      </c>
      <c r="N9" s="19">
        <v>80061000</v>
      </c>
      <c r="O9" s="19"/>
      <c r="P9" s="19"/>
      <c r="Q9" s="19"/>
      <c r="R9" s="19"/>
      <c r="S9" s="19"/>
      <c r="T9" s="19"/>
      <c r="U9" s="19"/>
      <c r="V9" s="19"/>
      <c r="W9" s="19">
        <v>200501000</v>
      </c>
      <c r="X9" s="19">
        <v>144726000</v>
      </c>
      <c r="Y9" s="19">
        <v>55775000</v>
      </c>
      <c r="Z9" s="20">
        <v>38.54</v>
      </c>
      <c r="AA9" s="21">
        <v>289452000</v>
      </c>
    </row>
    <row r="10" spans="1:27" ht="13.5">
      <c r="A10" s="22" t="s">
        <v>37</v>
      </c>
      <c r="B10" s="16"/>
      <c r="C10" s="17">
        <v>56094433</v>
      </c>
      <c r="D10" s="17"/>
      <c r="E10" s="18">
        <v>74651004</v>
      </c>
      <c r="F10" s="19">
        <v>74651004</v>
      </c>
      <c r="G10" s="19">
        <v>32200000</v>
      </c>
      <c r="H10" s="19"/>
      <c r="I10" s="19"/>
      <c r="J10" s="19">
        <v>32200000</v>
      </c>
      <c r="K10" s="19">
        <v>3000000</v>
      </c>
      <c r="L10" s="19"/>
      <c r="M10" s="19">
        <v>15251000</v>
      </c>
      <c r="N10" s="19">
        <v>18251000</v>
      </c>
      <c r="O10" s="19"/>
      <c r="P10" s="19"/>
      <c r="Q10" s="19"/>
      <c r="R10" s="19"/>
      <c r="S10" s="19"/>
      <c r="T10" s="19"/>
      <c r="U10" s="19"/>
      <c r="V10" s="19"/>
      <c r="W10" s="19">
        <v>50451000</v>
      </c>
      <c r="X10" s="19">
        <v>37325502</v>
      </c>
      <c r="Y10" s="19">
        <v>13125498</v>
      </c>
      <c r="Z10" s="20">
        <v>35.16</v>
      </c>
      <c r="AA10" s="21">
        <v>74651004</v>
      </c>
    </row>
    <row r="11" spans="1:27" ht="13.5">
      <c r="A11" s="22" t="s">
        <v>38</v>
      </c>
      <c r="B11" s="16"/>
      <c r="C11" s="17">
        <v>2205023</v>
      </c>
      <c r="D11" s="17"/>
      <c r="E11" s="18">
        <v>35602152</v>
      </c>
      <c r="F11" s="19">
        <v>35602152</v>
      </c>
      <c r="G11" s="19">
        <v>601819</v>
      </c>
      <c r="H11" s="19">
        <v>611080</v>
      </c>
      <c r="I11" s="19">
        <v>761795</v>
      </c>
      <c r="J11" s="19">
        <v>1974694</v>
      </c>
      <c r="K11" s="19">
        <v>388899</v>
      </c>
      <c r="L11" s="19">
        <v>566292</v>
      </c>
      <c r="M11" s="19"/>
      <c r="N11" s="19">
        <v>955191</v>
      </c>
      <c r="O11" s="19"/>
      <c r="P11" s="19"/>
      <c r="Q11" s="19"/>
      <c r="R11" s="19"/>
      <c r="S11" s="19"/>
      <c r="T11" s="19"/>
      <c r="U11" s="19"/>
      <c r="V11" s="19"/>
      <c r="W11" s="19">
        <v>2929885</v>
      </c>
      <c r="X11" s="19">
        <v>17801076</v>
      </c>
      <c r="Y11" s="19">
        <v>-14871191</v>
      </c>
      <c r="Z11" s="20">
        <v>-83.54</v>
      </c>
      <c r="AA11" s="21">
        <v>35602152</v>
      </c>
    </row>
    <row r="12" spans="1:27" ht="13.5">
      <c r="A12" s="22" t="s">
        <v>39</v>
      </c>
      <c r="B12" s="16"/>
      <c r="C12" s="17"/>
      <c r="D12" s="17"/>
      <c r="E12" s="18">
        <v>58000</v>
      </c>
      <c r="F12" s="19">
        <v>58000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28998</v>
      </c>
      <c r="Y12" s="19">
        <v>-28998</v>
      </c>
      <c r="Z12" s="20">
        <v>-100</v>
      </c>
      <c r="AA12" s="21">
        <v>58000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-1578740540</v>
      </c>
      <c r="D14" s="17"/>
      <c r="E14" s="18">
        <v>-1627529014</v>
      </c>
      <c r="F14" s="19">
        <v>-1627529014</v>
      </c>
      <c r="G14" s="19">
        <v>-175412855</v>
      </c>
      <c r="H14" s="19">
        <v>-161351049</v>
      </c>
      <c r="I14" s="19">
        <v>-88736044</v>
      </c>
      <c r="J14" s="19">
        <v>-425499948</v>
      </c>
      <c r="K14" s="19">
        <v>-112102067</v>
      </c>
      <c r="L14" s="19">
        <v>-116082573</v>
      </c>
      <c r="M14" s="19">
        <v>-77415289</v>
      </c>
      <c r="N14" s="19">
        <v>-305599929</v>
      </c>
      <c r="O14" s="19"/>
      <c r="P14" s="19"/>
      <c r="Q14" s="19"/>
      <c r="R14" s="19"/>
      <c r="S14" s="19"/>
      <c r="T14" s="19"/>
      <c r="U14" s="19"/>
      <c r="V14" s="19"/>
      <c r="W14" s="19">
        <v>-731099877</v>
      </c>
      <c r="X14" s="19">
        <v>-813764508</v>
      </c>
      <c r="Y14" s="19">
        <v>82664631</v>
      </c>
      <c r="Z14" s="20">
        <v>-10.16</v>
      </c>
      <c r="AA14" s="21">
        <v>-1627529014</v>
      </c>
    </row>
    <row r="15" spans="1:27" ht="13.5">
      <c r="A15" s="22" t="s">
        <v>42</v>
      </c>
      <c r="B15" s="16"/>
      <c r="C15" s="17">
        <v>-92620220</v>
      </c>
      <c r="D15" s="17"/>
      <c r="E15" s="18">
        <v>-3607896</v>
      </c>
      <c r="F15" s="19">
        <v>-3607896</v>
      </c>
      <c r="G15" s="19">
        <v>-8634654</v>
      </c>
      <c r="H15" s="19">
        <v>-9796864</v>
      </c>
      <c r="I15" s="19">
        <v>-9604774</v>
      </c>
      <c r="J15" s="19">
        <v>-28036292</v>
      </c>
      <c r="K15" s="19">
        <v>-12010492</v>
      </c>
      <c r="L15" s="19">
        <v>-232619</v>
      </c>
      <c r="M15" s="19">
        <v>-631691</v>
      </c>
      <c r="N15" s="19">
        <v>-12874802</v>
      </c>
      <c r="O15" s="19"/>
      <c r="P15" s="19"/>
      <c r="Q15" s="19"/>
      <c r="R15" s="19"/>
      <c r="S15" s="19"/>
      <c r="T15" s="19"/>
      <c r="U15" s="19"/>
      <c r="V15" s="19"/>
      <c r="W15" s="19">
        <v>-40911094</v>
      </c>
      <c r="X15" s="19">
        <v>-1803948</v>
      </c>
      <c r="Y15" s="19">
        <v>-39107146</v>
      </c>
      <c r="Z15" s="20">
        <v>2167.86</v>
      </c>
      <c r="AA15" s="21">
        <v>-3607896</v>
      </c>
    </row>
    <row r="16" spans="1:27" ht="13.5">
      <c r="A16" s="22" t="s">
        <v>43</v>
      </c>
      <c r="B16" s="16"/>
      <c r="C16" s="17"/>
      <c r="D16" s="17"/>
      <c r="E16" s="18">
        <v>-32207000</v>
      </c>
      <c r="F16" s="19">
        <v>-32207000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-16103502</v>
      </c>
      <c r="Y16" s="19">
        <v>16103502</v>
      </c>
      <c r="Z16" s="20">
        <v>-100</v>
      </c>
      <c r="AA16" s="21">
        <v>-32207000</v>
      </c>
    </row>
    <row r="17" spans="1:27" ht="13.5">
      <c r="A17" s="23" t="s">
        <v>44</v>
      </c>
      <c r="B17" s="24"/>
      <c r="C17" s="25">
        <f aca="true" t="shared" si="0" ref="C17:Y17">SUM(C6:C16)</f>
        <v>-209083899</v>
      </c>
      <c r="D17" s="25">
        <f>SUM(D6:D16)</f>
        <v>0</v>
      </c>
      <c r="E17" s="26">
        <f t="shared" si="0"/>
        <v>-202202725</v>
      </c>
      <c r="F17" s="27">
        <f t="shared" si="0"/>
        <v>-202202725</v>
      </c>
      <c r="G17" s="27">
        <f t="shared" si="0"/>
        <v>52581355</v>
      </c>
      <c r="H17" s="27">
        <f t="shared" si="0"/>
        <v>-58100354</v>
      </c>
      <c r="I17" s="27">
        <f t="shared" si="0"/>
        <v>-11042774</v>
      </c>
      <c r="J17" s="27">
        <f t="shared" si="0"/>
        <v>-16561773</v>
      </c>
      <c r="K17" s="27">
        <f t="shared" si="0"/>
        <v>-7698923</v>
      </c>
      <c r="L17" s="27">
        <f t="shared" si="0"/>
        <v>-6191724</v>
      </c>
      <c r="M17" s="27">
        <f t="shared" si="0"/>
        <v>107784328</v>
      </c>
      <c r="N17" s="27">
        <f t="shared" si="0"/>
        <v>93893681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77331908</v>
      </c>
      <c r="X17" s="27">
        <f t="shared" si="0"/>
        <v>-101101368</v>
      </c>
      <c r="Y17" s="27">
        <f t="shared" si="0"/>
        <v>178433276</v>
      </c>
      <c r="Z17" s="28">
        <f>+IF(X17&lt;&gt;0,+(Y17/X17)*100,0)</f>
        <v>-176.48947737284823</v>
      </c>
      <c r="AA17" s="29">
        <f>SUM(AA6:AA16)</f>
        <v>-202202725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5588277</v>
      </c>
      <c r="D21" s="17"/>
      <c r="E21" s="18"/>
      <c r="F21" s="19"/>
      <c r="G21" s="36"/>
      <c r="H21" s="36">
        <v>132913</v>
      </c>
      <c r="I21" s="36">
        <v>185087</v>
      </c>
      <c r="J21" s="19">
        <v>318000</v>
      </c>
      <c r="K21" s="36">
        <v>10000</v>
      </c>
      <c r="L21" s="36">
        <v>279739</v>
      </c>
      <c r="M21" s="19"/>
      <c r="N21" s="36">
        <v>289739</v>
      </c>
      <c r="O21" s="36"/>
      <c r="P21" s="36"/>
      <c r="Q21" s="19"/>
      <c r="R21" s="36"/>
      <c r="S21" s="36"/>
      <c r="T21" s="19"/>
      <c r="U21" s="36"/>
      <c r="V21" s="36"/>
      <c r="W21" s="36">
        <v>607739</v>
      </c>
      <c r="X21" s="19"/>
      <c r="Y21" s="36">
        <v>607739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-51867768</v>
      </c>
      <c r="D26" s="17"/>
      <c r="E26" s="18">
        <v>-153066000</v>
      </c>
      <c r="F26" s="19">
        <v>-153066000</v>
      </c>
      <c r="G26" s="19">
        <v>-185960</v>
      </c>
      <c r="H26" s="19">
        <v>-6031240</v>
      </c>
      <c r="I26" s="19">
        <v>-7041669</v>
      </c>
      <c r="J26" s="19">
        <v>-13258869</v>
      </c>
      <c r="K26" s="19">
        <v>-7005658</v>
      </c>
      <c r="L26" s="19">
        <v>-226785</v>
      </c>
      <c r="M26" s="19">
        <v>-2999427</v>
      </c>
      <c r="N26" s="19">
        <v>-10231870</v>
      </c>
      <c r="O26" s="19"/>
      <c r="P26" s="19"/>
      <c r="Q26" s="19"/>
      <c r="R26" s="19"/>
      <c r="S26" s="19"/>
      <c r="T26" s="19"/>
      <c r="U26" s="19"/>
      <c r="V26" s="19"/>
      <c r="W26" s="19">
        <v>-23490739</v>
      </c>
      <c r="X26" s="19">
        <v>-76533000</v>
      </c>
      <c r="Y26" s="19">
        <v>53042261</v>
      </c>
      <c r="Z26" s="20">
        <v>-69.31</v>
      </c>
      <c r="AA26" s="21">
        <v>-153066000</v>
      </c>
    </row>
    <row r="27" spans="1:27" ht="13.5">
      <c r="A27" s="23" t="s">
        <v>51</v>
      </c>
      <c r="B27" s="24"/>
      <c r="C27" s="25">
        <f aca="true" t="shared" si="1" ref="C27:Y27">SUM(C21:C26)</f>
        <v>-46279491</v>
      </c>
      <c r="D27" s="25">
        <f>SUM(D21:D26)</f>
        <v>0</v>
      </c>
      <c r="E27" s="26">
        <f t="shared" si="1"/>
        <v>-153066000</v>
      </c>
      <c r="F27" s="27">
        <f t="shared" si="1"/>
        <v>-153066000</v>
      </c>
      <c r="G27" s="27">
        <f t="shared" si="1"/>
        <v>-185960</v>
      </c>
      <c r="H27" s="27">
        <f t="shared" si="1"/>
        <v>-5898327</v>
      </c>
      <c r="I27" s="27">
        <f t="shared" si="1"/>
        <v>-6856582</v>
      </c>
      <c r="J27" s="27">
        <f t="shared" si="1"/>
        <v>-12940869</v>
      </c>
      <c r="K27" s="27">
        <f t="shared" si="1"/>
        <v>-6995658</v>
      </c>
      <c r="L27" s="27">
        <f t="shared" si="1"/>
        <v>52954</v>
      </c>
      <c r="M27" s="27">
        <f t="shared" si="1"/>
        <v>-2999427</v>
      </c>
      <c r="N27" s="27">
        <f t="shared" si="1"/>
        <v>-9942131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-22883000</v>
      </c>
      <c r="X27" s="27">
        <f t="shared" si="1"/>
        <v>-76533000</v>
      </c>
      <c r="Y27" s="27">
        <f t="shared" si="1"/>
        <v>53650000</v>
      </c>
      <c r="Z27" s="28">
        <f>+IF(X27&lt;&gt;0,+(Y27/X27)*100,0)</f>
        <v>-70.10047953170528</v>
      </c>
      <c r="AA27" s="29">
        <f>SUM(AA21:AA26)</f>
        <v>-153066000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1123954</v>
      </c>
      <c r="D33" s="17"/>
      <c r="E33" s="18"/>
      <c r="F33" s="19"/>
      <c r="G33" s="19">
        <v>-30618</v>
      </c>
      <c r="H33" s="36">
        <v>-143205</v>
      </c>
      <c r="I33" s="36">
        <v>95900</v>
      </c>
      <c r="J33" s="36">
        <v>-77923</v>
      </c>
      <c r="K33" s="19">
        <v>295670</v>
      </c>
      <c r="L33" s="19">
        <v>-48878</v>
      </c>
      <c r="M33" s="19">
        <v>78571</v>
      </c>
      <c r="N33" s="19">
        <v>325363</v>
      </c>
      <c r="O33" s="36"/>
      <c r="P33" s="36"/>
      <c r="Q33" s="36"/>
      <c r="R33" s="19"/>
      <c r="S33" s="19"/>
      <c r="T33" s="19"/>
      <c r="U33" s="19"/>
      <c r="V33" s="36"/>
      <c r="W33" s="36">
        <v>247440</v>
      </c>
      <c r="X33" s="36"/>
      <c r="Y33" s="19">
        <v>247440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105568975</v>
      </c>
      <c r="D35" s="17"/>
      <c r="E35" s="18">
        <v>-2225000</v>
      </c>
      <c r="F35" s="19">
        <v>-2225000</v>
      </c>
      <c r="G35" s="19"/>
      <c r="H35" s="19"/>
      <c r="I35" s="19">
        <v>-864775</v>
      </c>
      <c r="J35" s="19">
        <v>-864775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-864775</v>
      </c>
      <c r="X35" s="19">
        <v>-1112500</v>
      </c>
      <c r="Y35" s="19">
        <v>247725</v>
      </c>
      <c r="Z35" s="20">
        <v>-22.27</v>
      </c>
      <c r="AA35" s="21">
        <v>-2225000</v>
      </c>
    </row>
    <row r="36" spans="1:27" ht="13.5">
      <c r="A36" s="23" t="s">
        <v>57</v>
      </c>
      <c r="B36" s="24"/>
      <c r="C36" s="25">
        <f aca="true" t="shared" si="2" ref="C36:Y36">SUM(C31:C35)</f>
        <v>106692929</v>
      </c>
      <c r="D36" s="25">
        <f>SUM(D31:D35)</f>
        <v>0</v>
      </c>
      <c r="E36" s="26">
        <f t="shared" si="2"/>
        <v>-2225000</v>
      </c>
      <c r="F36" s="27">
        <f t="shared" si="2"/>
        <v>-2225000</v>
      </c>
      <c r="G36" s="27">
        <f t="shared" si="2"/>
        <v>-30618</v>
      </c>
      <c r="H36" s="27">
        <f t="shared" si="2"/>
        <v>-143205</v>
      </c>
      <c r="I36" s="27">
        <f t="shared" si="2"/>
        <v>-768875</v>
      </c>
      <c r="J36" s="27">
        <f t="shared" si="2"/>
        <v>-942698</v>
      </c>
      <c r="K36" s="27">
        <f t="shared" si="2"/>
        <v>295670</v>
      </c>
      <c r="L36" s="27">
        <f t="shared" si="2"/>
        <v>-48878</v>
      </c>
      <c r="M36" s="27">
        <f t="shared" si="2"/>
        <v>78571</v>
      </c>
      <c r="N36" s="27">
        <f t="shared" si="2"/>
        <v>325363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-617335</v>
      </c>
      <c r="X36" s="27">
        <f t="shared" si="2"/>
        <v>-1112500</v>
      </c>
      <c r="Y36" s="27">
        <f t="shared" si="2"/>
        <v>495165</v>
      </c>
      <c r="Z36" s="28">
        <f>+IF(X36&lt;&gt;0,+(Y36/X36)*100,0)</f>
        <v>-44.50921348314606</v>
      </c>
      <c r="AA36" s="29">
        <f>SUM(AA31:AA35)</f>
        <v>-2225000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-148670461</v>
      </c>
      <c r="D38" s="31">
        <f>+D17+D27+D36</f>
        <v>0</v>
      </c>
      <c r="E38" s="32">
        <f t="shared" si="3"/>
        <v>-357493725</v>
      </c>
      <c r="F38" s="33">
        <f t="shared" si="3"/>
        <v>-357493725</v>
      </c>
      <c r="G38" s="33">
        <f t="shared" si="3"/>
        <v>52364777</v>
      </c>
      <c r="H38" s="33">
        <f t="shared" si="3"/>
        <v>-64141886</v>
      </c>
      <c r="I38" s="33">
        <f t="shared" si="3"/>
        <v>-18668231</v>
      </c>
      <c r="J38" s="33">
        <f t="shared" si="3"/>
        <v>-30445340</v>
      </c>
      <c r="K38" s="33">
        <f t="shared" si="3"/>
        <v>-14398911</v>
      </c>
      <c r="L38" s="33">
        <f t="shared" si="3"/>
        <v>-6187648</v>
      </c>
      <c r="M38" s="33">
        <f t="shared" si="3"/>
        <v>104863472</v>
      </c>
      <c r="N38" s="33">
        <f t="shared" si="3"/>
        <v>84276913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53831573</v>
      </c>
      <c r="X38" s="33">
        <f t="shared" si="3"/>
        <v>-178746868</v>
      </c>
      <c r="Y38" s="33">
        <f t="shared" si="3"/>
        <v>232578441</v>
      </c>
      <c r="Z38" s="34">
        <f>+IF(X38&lt;&gt;0,+(Y38/X38)*100,0)</f>
        <v>-130.11609299917916</v>
      </c>
      <c r="AA38" s="35">
        <f>+AA17+AA27+AA36</f>
        <v>-357493725</v>
      </c>
    </row>
    <row r="39" spans="1:27" ht="13.5">
      <c r="A39" s="22" t="s">
        <v>59</v>
      </c>
      <c r="B39" s="16"/>
      <c r="C39" s="31">
        <v>39386773</v>
      </c>
      <c r="D39" s="31"/>
      <c r="E39" s="32">
        <v>51609394</v>
      </c>
      <c r="F39" s="33">
        <v>51609394</v>
      </c>
      <c r="G39" s="33">
        <v>57081544</v>
      </c>
      <c r="H39" s="33">
        <v>109446321</v>
      </c>
      <c r="I39" s="33">
        <v>45304435</v>
      </c>
      <c r="J39" s="33">
        <v>57081544</v>
      </c>
      <c r="K39" s="33">
        <v>26636204</v>
      </c>
      <c r="L39" s="33">
        <v>12237293</v>
      </c>
      <c r="M39" s="33">
        <v>6049645</v>
      </c>
      <c r="N39" s="33">
        <v>26636204</v>
      </c>
      <c r="O39" s="33"/>
      <c r="P39" s="33"/>
      <c r="Q39" s="33"/>
      <c r="R39" s="33"/>
      <c r="S39" s="33"/>
      <c r="T39" s="33"/>
      <c r="U39" s="33"/>
      <c r="V39" s="33"/>
      <c r="W39" s="33">
        <v>57081544</v>
      </c>
      <c r="X39" s="33">
        <v>51609394</v>
      </c>
      <c r="Y39" s="33">
        <v>5472150</v>
      </c>
      <c r="Z39" s="34">
        <v>10.6</v>
      </c>
      <c r="AA39" s="35">
        <v>51609394</v>
      </c>
    </row>
    <row r="40" spans="1:27" ht="13.5">
      <c r="A40" s="41" t="s">
        <v>60</v>
      </c>
      <c r="B40" s="42"/>
      <c r="C40" s="43">
        <v>-109283688</v>
      </c>
      <c r="D40" s="43"/>
      <c r="E40" s="44">
        <v>-305884330</v>
      </c>
      <c r="F40" s="45">
        <v>-305884330</v>
      </c>
      <c r="G40" s="45">
        <v>109446321</v>
      </c>
      <c r="H40" s="45">
        <v>45304435</v>
      </c>
      <c r="I40" s="45">
        <v>26636204</v>
      </c>
      <c r="J40" s="45">
        <v>26636204</v>
      </c>
      <c r="K40" s="45">
        <v>12237293</v>
      </c>
      <c r="L40" s="45">
        <v>6049645</v>
      </c>
      <c r="M40" s="45">
        <v>110913117</v>
      </c>
      <c r="N40" s="45">
        <v>110913117</v>
      </c>
      <c r="O40" s="45"/>
      <c r="P40" s="45"/>
      <c r="Q40" s="45"/>
      <c r="R40" s="45"/>
      <c r="S40" s="45"/>
      <c r="T40" s="45"/>
      <c r="U40" s="45"/>
      <c r="V40" s="45"/>
      <c r="W40" s="45">
        <v>110913117</v>
      </c>
      <c r="X40" s="45">
        <v>-127137473</v>
      </c>
      <c r="Y40" s="45">
        <v>238050590</v>
      </c>
      <c r="Z40" s="46">
        <v>-187.24</v>
      </c>
      <c r="AA40" s="47">
        <v>-305884330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2756000</v>
      </c>
      <c r="F7" s="19">
        <v>2756000</v>
      </c>
      <c r="G7" s="19">
        <v>14261</v>
      </c>
      <c r="H7" s="19">
        <v>14946</v>
      </c>
      <c r="I7" s="19">
        <v>25861</v>
      </c>
      <c r="J7" s="19">
        <v>55068</v>
      </c>
      <c r="K7" s="19">
        <v>27087</v>
      </c>
      <c r="L7" s="19">
        <v>44642</v>
      </c>
      <c r="M7" s="19">
        <v>12555</v>
      </c>
      <c r="N7" s="19">
        <v>84284</v>
      </c>
      <c r="O7" s="19"/>
      <c r="P7" s="19"/>
      <c r="Q7" s="19"/>
      <c r="R7" s="19"/>
      <c r="S7" s="19"/>
      <c r="T7" s="19"/>
      <c r="U7" s="19"/>
      <c r="V7" s="19"/>
      <c r="W7" s="19">
        <v>139352</v>
      </c>
      <c r="X7" s="19">
        <v>1378002</v>
      </c>
      <c r="Y7" s="19">
        <v>-1238650</v>
      </c>
      <c r="Z7" s="20">
        <v>-89.89</v>
      </c>
      <c r="AA7" s="21">
        <v>2756000</v>
      </c>
    </row>
    <row r="8" spans="1:27" ht="13.5">
      <c r="A8" s="22" t="s">
        <v>35</v>
      </c>
      <c r="B8" s="16"/>
      <c r="C8" s="17">
        <v>2960021</v>
      </c>
      <c r="D8" s="17"/>
      <c r="E8" s="18">
        <v>371180</v>
      </c>
      <c r="F8" s="19">
        <v>371180</v>
      </c>
      <c r="G8" s="19">
        <v>947756</v>
      </c>
      <c r="H8" s="19">
        <v>27477</v>
      </c>
      <c r="I8" s="19">
        <v>2102019</v>
      </c>
      <c r="J8" s="19">
        <v>3077252</v>
      </c>
      <c r="K8" s="19">
        <v>27005</v>
      </c>
      <c r="L8" s="19">
        <v>26048</v>
      </c>
      <c r="M8" s="19">
        <v>9172</v>
      </c>
      <c r="N8" s="19">
        <v>62225</v>
      </c>
      <c r="O8" s="19"/>
      <c r="P8" s="19"/>
      <c r="Q8" s="19"/>
      <c r="R8" s="19"/>
      <c r="S8" s="19"/>
      <c r="T8" s="19"/>
      <c r="U8" s="19"/>
      <c r="V8" s="19"/>
      <c r="W8" s="19">
        <v>3139477</v>
      </c>
      <c r="X8" s="19">
        <v>185592</v>
      </c>
      <c r="Y8" s="19">
        <v>2953885</v>
      </c>
      <c r="Z8" s="20">
        <v>1591.6</v>
      </c>
      <c r="AA8" s="21">
        <v>371180</v>
      </c>
    </row>
    <row r="9" spans="1:27" ht="13.5">
      <c r="A9" s="22" t="s">
        <v>36</v>
      </c>
      <c r="B9" s="16"/>
      <c r="C9" s="17">
        <v>411473368</v>
      </c>
      <c r="D9" s="17"/>
      <c r="E9" s="18">
        <v>454585000</v>
      </c>
      <c r="F9" s="19">
        <v>454585000</v>
      </c>
      <c r="G9" s="19">
        <v>117992869</v>
      </c>
      <c r="H9" s="19"/>
      <c r="I9" s="19"/>
      <c r="J9" s="19">
        <v>117992869</v>
      </c>
      <c r="K9" s="19">
        <v>6716471</v>
      </c>
      <c r="L9" s="19">
        <v>20733315</v>
      </c>
      <c r="M9" s="19">
        <v>106655452</v>
      </c>
      <c r="N9" s="19">
        <v>134105238</v>
      </c>
      <c r="O9" s="19"/>
      <c r="P9" s="19"/>
      <c r="Q9" s="19"/>
      <c r="R9" s="19"/>
      <c r="S9" s="19"/>
      <c r="T9" s="19"/>
      <c r="U9" s="19"/>
      <c r="V9" s="19"/>
      <c r="W9" s="19">
        <v>252098107</v>
      </c>
      <c r="X9" s="19">
        <v>284374826</v>
      </c>
      <c r="Y9" s="19">
        <v>-32276719</v>
      </c>
      <c r="Z9" s="20">
        <v>-11.35</v>
      </c>
      <c r="AA9" s="21">
        <v>454585000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16344148</v>
      </c>
      <c r="D11" s="17"/>
      <c r="E11" s="18">
        <v>14946000</v>
      </c>
      <c r="F11" s="19">
        <v>14946000</v>
      </c>
      <c r="G11" s="19">
        <v>323378</v>
      </c>
      <c r="H11" s="19">
        <v>442102</v>
      </c>
      <c r="I11" s="19">
        <v>826490</v>
      </c>
      <c r="J11" s="19">
        <v>1591970</v>
      </c>
      <c r="K11" s="19">
        <v>542554</v>
      </c>
      <c r="L11" s="19">
        <v>1210128</v>
      </c>
      <c r="M11" s="19">
        <v>1770002</v>
      </c>
      <c r="N11" s="19">
        <v>3522684</v>
      </c>
      <c r="O11" s="19"/>
      <c r="P11" s="19"/>
      <c r="Q11" s="19"/>
      <c r="R11" s="19"/>
      <c r="S11" s="19"/>
      <c r="T11" s="19"/>
      <c r="U11" s="19"/>
      <c r="V11" s="19"/>
      <c r="W11" s="19">
        <v>5114654</v>
      </c>
      <c r="X11" s="19">
        <v>7473000</v>
      </c>
      <c r="Y11" s="19">
        <v>-2358346</v>
      </c>
      <c r="Z11" s="20">
        <v>-31.56</v>
      </c>
      <c r="AA11" s="21">
        <v>14946000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-135374531</v>
      </c>
      <c r="D14" s="17"/>
      <c r="E14" s="18">
        <v>-229103140</v>
      </c>
      <c r="F14" s="19">
        <v>-229103140</v>
      </c>
      <c r="G14" s="19">
        <v>-17575165</v>
      </c>
      <c r="H14" s="19">
        <v>-15425259</v>
      </c>
      <c r="I14" s="19">
        <v>-11505422</v>
      </c>
      <c r="J14" s="19">
        <v>-44505846</v>
      </c>
      <c r="K14" s="19">
        <v>-18736898</v>
      </c>
      <c r="L14" s="19">
        <v>-18115741</v>
      </c>
      <c r="M14" s="19">
        <v>-19595423</v>
      </c>
      <c r="N14" s="19">
        <v>-56448062</v>
      </c>
      <c r="O14" s="19"/>
      <c r="P14" s="19"/>
      <c r="Q14" s="19"/>
      <c r="R14" s="19"/>
      <c r="S14" s="19"/>
      <c r="T14" s="19"/>
      <c r="U14" s="19"/>
      <c r="V14" s="19"/>
      <c r="W14" s="19">
        <v>-100953908</v>
      </c>
      <c r="X14" s="19">
        <v>-114551568</v>
      </c>
      <c r="Y14" s="19">
        <v>13597660</v>
      </c>
      <c r="Z14" s="20">
        <v>-11.87</v>
      </c>
      <c r="AA14" s="21">
        <v>-229103140</v>
      </c>
    </row>
    <row r="15" spans="1:27" ht="13.5">
      <c r="A15" s="22" t="s">
        <v>42</v>
      </c>
      <c r="B15" s="16"/>
      <c r="C15" s="17">
        <v>-714336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-212406157</v>
      </c>
      <c r="D16" s="17"/>
      <c r="E16" s="18">
        <v>-219905040</v>
      </c>
      <c r="F16" s="19">
        <v>-219905040</v>
      </c>
      <c r="G16" s="19">
        <v>-1404341</v>
      </c>
      <c r="H16" s="19">
        <v>-8621352</v>
      </c>
      <c r="I16" s="19">
        <v>-18596681</v>
      </c>
      <c r="J16" s="19">
        <v>-28622374</v>
      </c>
      <c r="K16" s="19">
        <v>-8284774</v>
      </c>
      <c r="L16" s="19">
        <v>-23416812</v>
      </c>
      <c r="M16" s="19">
        <v>-16895814</v>
      </c>
      <c r="N16" s="19">
        <v>-48597400</v>
      </c>
      <c r="O16" s="19"/>
      <c r="P16" s="19"/>
      <c r="Q16" s="19"/>
      <c r="R16" s="19"/>
      <c r="S16" s="19"/>
      <c r="T16" s="19"/>
      <c r="U16" s="19"/>
      <c r="V16" s="19"/>
      <c r="W16" s="19">
        <v>-77219774</v>
      </c>
      <c r="X16" s="19"/>
      <c r="Y16" s="19">
        <v>-77219774</v>
      </c>
      <c r="Z16" s="20"/>
      <c r="AA16" s="21">
        <v>-219905040</v>
      </c>
    </row>
    <row r="17" spans="1:27" ht="13.5">
      <c r="A17" s="23" t="s">
        <v>44</v>
      </c>
      <c r="B17" s="24"/>
      <c r="C17" s="25">
        <f aca="true" t="shared" si="0" ref="C17:Y17">SUM(C6:C16)</f>
        <v>82282513</v>
      </c>
      <c r="D17" s="25">
        <f>SUM(D6:D16)</f>
        <v>0</v>
      </c>
      <c r="E17" s="26">
        <f t="shared" si="0"/>
        <v>23650000</v>
      </c>
      <c r="F17" s="27">
        <f t="shared" si="0"/>
        <v>23650000</v>
      </c>
      <c r="G17" s="27">
        <f t="shared" si="0"/>
        <v>100298758</v>
      </c>
      <c r="H17" s="27">
        <f t="shared" si="0"/>
        <v>-23562086</v>
      </c>
      <c r="I17" s="27">
        <f t="shared" si="0"/>
        <v>-27147733</v>
      </c>
      <c r="J17" s="27">
        <f t="shared" si="0"/>
        <v>49588939</v>
      </c>
      <c r="K17" s="27">
        <f t="shared" si="0"/>
        <v>-19708555</v>
      </c>
      <c r="L17" s="27">
        <f t="shared" si="0"/>
        <v>-19518420</v>
      </c>
      <c r="M17" s="27">
        <f t="shared" si="0"/>
        <v>71955944</v>
      </c>
      <c r="N17" s="27">
        <f t="shared" si="0"/>
        <v>32728969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82317908</v>
      </c>
      <c r="X17" s="27">
        <f t="shared" si="0"/>
        <v>178859852</v>
      </c>
      <c r="Y17" s="27">
        <f t="shared" si="0"/>
        <v>-96541944</v>
      </c>
      <c r="Z17" s="28">
        <f>+IF(X17&lt;&gt;0,+(Y17/X17)*100,0)</f>
        <v>-53.97630766238139</v>
      </c>
      <c r="AA17" s="29">
        <f>SUM(AA6:AA16)</f>
        <v>23650000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-25548044</v>
      </c>
      <c r="D26" s="17"/>
      <c r="E26" s="18">
        <v>-38157250</v>
      </c>
      <c r="F26" s="19">
        <v>-38157250</v>
      </c>
      <c r="G26" s="19"/>
      <c r="H26" s="19"/>
      <c r="I26" s="19">
        <v>-2065920</v>
      </c>
      <c r="J26" s="19">
        <v>-2065920</v>
      </c>
      <c r="K26" s="19">
        <v>-883117</v>
      </c>
      <c r="L26" s="19">
        <v>-2581938</v>
      </c>
      <c r="M26" s="19">
        <v>-2003928</v>
      </c>
      <c r="N26" s="19">
        <v>-5468983</v>
      </c>
      <c r="O26" s="19"/>
      <c r="P26" s="19"/>
      <c r="Q26" s="19"/>
      <c r="R26" s="19"/>
      <c r="S26" s="19"/>
      <c r="T26" s="19"/>
      <c r="U26" s="19"/>
      <c r="V26" s="19"/>
      <c r="W26" s="19">
        <v>-7534903</v>
      </c>
      <c r="X26" s="19"/>
      <c r="Y26" s="19">
        <v>-7534903</v>
      </c>
      <c r="Z26" s="20"/>
      <c r="AA26" s="21">
        <v>-38157250</v>
      </c>
    </row>
    <row r="27" spans="1:27" ht="13.5">
      <c r="A27" s="23" t="s">
        <v>51</v>
      </c>
      <c r="B27" s="24"/>
      <c r="C27" s="25">
        <f aca="true" t="shared" si="1" ref="C27:Y27">SUM(C21:C26)</f>
        <v>-25548044</v>
      </c>
      <c r="D27" s="25">
        <f>SUM(D21:D26)</f>
        <v>0</v>
      </c>
      <c r="E27" s="26">
        <f t="shared" si="1"/>
        <v>-38157250</v>
      </c>
      <c r="F27" s="27">
        <f t="shared" si="1"/>
        <v>-38157250</v>
      </c>
      <c r="G27" s="27">
        <f t="shared" si="1"/>
        <v>0</v>
      </c>
      <c r="H27" s="27">
        <f t="shared" si="1"/>
        <v>0</v>
      </c>
      <c r="I27" s="27">
        <f t="shared" si="1"/>
        <v>-2065920</v>
      </c>
      <c r="J27" s="27">
        <f t="shared" si="1"/>
        <v>-2065920</v>
      </c>
      <c r="K27" s="27">
        <f t="shared" si="1"/>
        <v>-883117</v>
      </c>
      <c r="L27" s="27">
        <f t="shared" si="1"/>
        <v>-2581938</v>
      </c>
      <c r="M27" s="27">
        <f t="shared" si="1"/>
        <v>-2003928</v>
      </c>
      <c r="N27" s="27">
        <f t="shared" si="1"/>
        <v>-5468983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-7534903</v>
      </c>
      <c r="X27" s="27">
        <f t="shared" si="1"/>
        <v>0</v>
      </c>
      <c r="Y27" s="27">
        <f t="shared" si="1"/>
        <v>-7534903</v>
      </c>
      <c r="Z27" s="28">
        <f>+IF(X27&lt;&gt;0,+(Y27/X27)*100,0)</f>
        <v>0</v>
      </c>
      <c r="AA27" s="29">
        <f>SUM(AA21:AA26)</f>
        <v>-38157250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56734469</v>
      </c>
      <c r="D38" s="31">
        <f>+D17+D27+D36</f>
        <v>0</v>
      </c>
      <c r="E38" s="32">
        <f t="shared" si="3"/>
        <v>-14507250</v>
      </c>
      <c r="F38" s="33">
        <f t="shared" si="3"/>
        <v>-14507250</v>
      </c>
      <c r="G38" s="33">
        <f t="shared" si="3"/>
        <v>100298758</v>
      </c>
      <c r="H38" s="33">
        <f t="shared" si="3"/>
        <v>-23562086</v>
      </c>
      <c r="I38" s="33">
        <f t="shared" si="3"/>
        <v>-29213653</v>
      </c>
      <c r="J38" s="33">
        <f t="shared" si="3"/>
        <v>47523019</v>
      </c>
      <c r="K38" s="33">
        <f t="shared" si="3"/>
        <v>-20591672</v>
      </c>
      <c r="L38" s="33">
        <f t="shared" si="3"/>
        <v>-22100358</v>
      </c>
      <c r="M38" s="33">
        <f t="shared" si="3"/>
        <v>69952016</v>
      </c>
      <c r="N38" s="33">
        <f t="shared" si="3"/>
        <v>27259986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74783005</v>
      </c>
      <c r="X38" s="33">
        <f t="shared" si="3"/>
        <v>178859852</v>
      </c>
      <c r="Y38" s="33">
        <f t="shared" si="3"/>
        <v>-104076847</v>
      </c>
      <c r="Z38" s="34">
        <f>+IF(X38&lt;&gt;0,+(Y38/X38)*100,0)</f>
        <v>-58.18904904382902</v>
      </c>
      <c r="AA38" s="35">
        <f>+AA17+AA27+AA36</f>
        <v>-14507250</v>
      </c>
    </row>
    <row r="39" spans="1:27" ht="13.5">
      <c r="A39" s="22" t="s">
        <v>59</v>
      </c>
      <c r="B39" s="16"/>
      <c r="C39" s="31">
        <v>91296278</v>
      </c>
      <c r="D39" s="31"/>
      <c r="E39" s="32">
        <v>157443156</v>
      </c>
      <c r="F39" s="33">
        <v>157443156</v>
      </c>
      <c r="G39" s="33"/>
      <c r="H39" s="33">
        <v>100298758</v>
      </c>
      <c r="I39" s="33">
        <v>76736672</v>
      </c>
      <c r="J39" s="33"/>
      <c r="K39" s="33">
        <v>47523019</v>
      </c>
      <c r="L39" s="33">
        <v>26931347</v>
      </c>
      <c r="M39" s="33">
        <v>4830989</v>
      </c>
      <c r="N39" s="33">
        <v>47523019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157443156</v>
      </c>
      <c r="Y39" s="33">
        <v>-157443156</v>
      </c>
      <c r="Z39" s="34">
        <v>-100</v>
      </c>
      <c r="AA39" s="35">
        <v>157443156</v>
      </c>
    </row>
    <row r="40" spans="1:27" ht="13.5">
      <c r="A40" s="41" t="s">
        <v>60</v>
      </c>
      <c r="B40" s="42"/>
      <c r="C40" s="43">
        <v>148030747</v>
      </c>
      <c r="D40" s="43"/>
      <c r="E40" s="44">
        <v>142935906</v>
      </c>
      <c r="F40" s="45">
        <v>142935906</v>
      </c>
      <c r="G40" s="45">
        <v>100298758</v>
      </c>
      <c r="H40" s="45">
        <v>76736672</v>
      </c>
      <c r="I40" s="45">
        <v>47523019</v>
      </c>
      <c r="J40" s="45">
        <v>47523019</v>
      </c>
      <c r="K40" s="45">
        <v>26931347</v>
      </c>
      <c r="L40" s="45">
        <v>4830989</v>
      </c>
      <c r="M40" s="45">
        <v>74783005</v>
      </c>
      <c r="N40" s="45">
        <v>74783005</v>
      </c>
      <c r="O40" s="45"/>
      <c r="P40" s="45"/>
      <c r="Q40" s="45"/>
      <c r="R40" s="45"/>
      <c r="S40" s="45"/>
      <c r="T40" s="45"/>
      <c r="U40" s="45"/>
      <c r="V40" s="45"/>
      <c r="W40" s="45">
        <v>74783005</v>
      </c>
      <c r="X40" s="45">
        <v>336303008</v>
      </c>
      <c r="Y40" s="45">
        <v>-261520003</v>
      </c>
      <c r="Z40" s="46">
        <v>-77.76</v>
      </c>
      <c r="AA40" s="47">
        <v>142935906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2019-01-31T10:07:47Z</dcterms:created>
  <dcterms:modified xsi:type="dcterms:W3CDTF">2019-01-31T10:09:45Z</dcterms:modified>
  <cp:category/>
  <cp:version/>
  <cp:contentType/>
  <cp:contentStatus/>
</cp:coreProperties>
</file>