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Summary" sheetId="1" r:id="rId1"/>
    <sheet name="NC451" sheetId="2" r:id="rId2"/>
    <sheet name="NC452" sheetId="3" r:id="rId3"/>
    <sheet name="NC453" sheetId="4" r:id="rId4"/>
    <sheet name="DC45" sheetId="5" r:id="rId5"/>
    <sheet name="NC061" sheetId="6" r:id="rId6"/>
    <sheet name="NC062" sheetId="7" r:id="rId7"/>
    <sheet name="NC064" sheetId="8" r:id="rId8"/>
    <sheet name="NC065" sheetId="9" r:id="rId9"/>
    <sheet name="NC066" sheetId="10" r:id="rId10"/>
    <sheet name="NC067" sheetId="11" r:id="rId11"/>
    <sheet name="DC6" sheetId="12" r:id="rId12"/>
    <sheet name="NC071" sheetId="13" r:id="rId13"/>
    <sheet name="NC072" sheetId="14" r:id="rId14"/>
    <sheet name="NC073" sheetId="15" r:id="rId15"/>
    <sheet name="NC074" sheetId="16" r:id="rId16"/>
    <sheet name="NC075" sheetId="17" r:id="rId17"/>
    <sheet name="NC076" sheetId="18" r:id="rId18"/>
    <sheet name="NC077" sheetId="19" r:id="rId19"/>
    <sheet name="NC078" sheetId="20" r:id="rId20"/>
    <sheet name="DC7" sheetId="21" r:id="rId21"/>
    <sheet name="NC082" sheetId="22" r:id="rId22"/>
    <sheet name="NC084" sheetId="23" r:id="rId23"/>
    <sheet name="NC085" sheetId="24" r:id="rId24"/>
    <sheet name="NC086" sheetId="25" r:id="rId25"/>
    <sheet name="NC087" sheetId="26" r:id="rId26"/>
    <sheet name="DC8" sheetId="27" r:id="rId27"/>
    <sheet name="NC091" sheetId="28" r:id="rId28"/>
    <sheet name="NC092" sheetId="29" r:id="rId29"/>
    <sheet name="NC093" sheetId="30" r:id="rId30"/>
    <sheet name="NC094" sheetId="31" r:id="rId31"/>
    <sheet name="DC9" sheetId="32" r:id="rId32"/>
  </sheets>
  <definedNames>
    <definedName name="_xlnm.Print_Area" localSheetId="4">'DC45'!$A$1:$AA$43</definedName>
    <definedName name="_xlnm.Print_Area" localSheetId="11">'DC6'!$A$1:$AA$43</definedName>
    <definedName name="_xlnm.Print_Area" localSheetId="20">'DC7'!$A$1:$AA$43</definedName>
    <definedName name="_xlnm.Print_Area" localSheetId="26">'DC8'!$A$1:$AA$43</definedName>
    <definedName name="_xlnm.Print_Area" localSheetId="31">'DC9'!$A$1:$AA$43</definedName>
    <definedName name="_xlnm.Print_Area" localSheetId="5">'NC061'!$A$1:$AA$43</definedName>
    <definedName name="_xlnm.Print_Area" localSheetId="6">'NC062'!$A$1:$AA$43</definedName>
    <definedName name="_xlnm.Print_Area" localSheetId="7">'NC064'!$A$1:$AA$43</definedName>
    <definedName name="_xlnm.Print_Area" localSheetId="8">'NC065'!$A$1:$AA$43</definedName>
    <definedName name="_xlnm.Print_Area" localSheetId="9">'NC066'!$A$1:$AA$43</definedName>
    <definedName name="_xlnm.Print_Area" localSheetId="10">'NC067'!$A$1:$AA$43</definedName>
    <definedName name="_xlnm.Print_Area" localSheetId="12">'NC071'!$A$1:$AA$43</definedName>
    <definedName name="_xlnm.Print_Area" localSheetId="13">'NC072'!$A$1:$AA$43</definedName>
    <definedName name="_xlnm.Print_Area" localSheetId="14">'NC073'!$A$1:$AA$43</definedName>
    <definedName name="_xlnm.Print_Area" localSheetId="15">'NC074'!$A$1:$AA$43</definedName>
    <definedName name="_xlnm.Print_Area" localSheetId="16">'NC075'!$A$1:$AA$43</definedName>
    <definedName name="_xlnm.Print_Area" localSheetId="17">'NC076'!$A$1:$AA$43</definedName>
    <definedName name="_xlnm.Print_Area" localSheetId="18">'NC077'!$A$1:$AA$43</definedName>
    <definedName name="_xlnm.Print_Area" localSheetId="19">'NC078'!$A$1:$AA$43</definedName>
    <definedName name="_xlnm.Print_Area" localSheetId="21">'NC082'!$A$1:$AA$43</definedName>
    <definedName name="_xlnm.Print_Area" localSheetId="22">'NC084'!$A$1:$AA$43</definedName>
    <definedName name="_xlnm.Print_Area" localSheetId="23">'NC085'!$A$1:$AA$43</definedName>
    <definedName name="_xlnm.Print_Area" localSheetId="24">'NC086'!$A$1:$AA$43</definedName>
    <definedName name="_xlnm.Print_Area" localSheetId="25">'NC087'!$A$1:$AA$43</definedName>
    <definedName name="_xlnm.Print_Area" localSheetId="27">'NC091'!$A$1:$AA$43</definedName>
    <definedName name="_xlnm.Print_Area" localSheetId="28">'NC092'!$A$1:$AA$43</definedName>
    <definedName name="_xlnm.Print_Area" localSheetId="29">'NC093'!$A$1:$AA$43</definedName>
    <definedName name="_xlnm.Print_Area" localSheetId="30">'NC094'!$A$1:$AA$43</definedName>
    <definedName name="_xlnm.Print_Area" localSheetId="1">'NC451'!$A$1:$AA$43</definedName>
    <definedName name="_xlnm.Print_Area" localSheetId="2">'NC452'!$A$1:$AA$43</definedName>
    <definedName name="_xlnm.Print_Area" localSheetId="3">'NC453'!$A$1:$AA$43</definedName>
    <definedName name="_xlnm.Print_Area" localSheetId="0">'Summary'!$A$1:$AA$43</definedName>
  </definedNames>
  <calcPr fullCalcOnLoad="1"/>
</workbook>
</file>

<file path=xl/sharedStrings.xml><?xml version="1.0" encoding="utf-8"?>
<sst xmlns="http://schemas.openxmlformats.org/spreadsheetml/2006/main" count="2208" uniqueCount="95">
  <si>
    <t>Northern Cape: Joe Morolong(NC451) - Table C7 Quarterly Budget Statement - Cash Flows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</si>
  <si>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</si>
  <si>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</si>
  <si>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</si>
  <si>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</si>
  <si>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</si>
  <si>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</si>
  <si>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</si>
  <si>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</si>
  <si>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</si>
  <si>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</si>
  <si>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</si>
  <si>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</si>
  <si>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</si>
  <si>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</si>
  <si>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</si>
  <si>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</si>
  <si>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</si>
  <si>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</si>
  <si>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</si>
  <si>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</si>
  <si>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</si>
  <si>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</si>
  <si>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</si>
  <si>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</si>
  <si>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</si>
  <si>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</si>
  <si>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</si>
  <si>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</si>
  <si>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</si>
  <si>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</si>
  <si>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</si>
  <si>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</si>
  <si>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Property rates, penalties and collection charges</t>
  </si>
  <si>
    <t>Service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</si>
  <si>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</si>
  <si>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</si>
  <si>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</si>
  <si>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</si>
  <si>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</si>
  <si>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</si>
  <si>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</si>
  <si>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</si>
  <si>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</si>
  <si>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</si>
  <si>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</si>
  <si>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</si>
  <si>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</si>
  <si>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</si>
  <si>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</si>
  <si>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</si>
  <si>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</si>
  <si>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</si>
  <si>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</si>
  <si>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</si>
  <si>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</si>
  <si>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</si>
  <si>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</si>
  <si>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</si>
  <si>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</si>
  <si>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</si>
  <si>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Northern Cape: Ga-Segonyana(NC452) - Table C7 Quarterly Budget Statement - Cash Flows for 2nd Quarter ended 31 December 2018 (Figures Finalised as at 2019/01/30)</t>
  </si>
  <si>
    <t>Northern Cape: Gamagara(NC453) - Table C7 Quarterly Budget Statement - Cash Flows for 2nd Quarter ended 31 December 2018 (Figures Finalised as at 2019/01/30)</t>
  </si>
  <si>
    <t>Northern Cape: John Taolo Gaetsewe(DC45) - Table C7 Quarterly Budget Statement - Cash Flows for 2nd Quarter ended 31 December 2018 (Figures Finalised as at 2019/01/30)</t>
  </si>
  <si>
    <t>Northern Cape: Richtersveld(NC061) - Table C7 Quarterly Budget Statement - Cash Flows for 2nd Quarter ended 31 December 2018 (Figures Finalised as at 2019/01/30)</t>
  </si>
  <si>
    <t>Northern Cape: Nama Khoi(NC062) - Table C7 Quarterly Budget Statement - Cash Flows for 2nd Quarter ended 31 December 2018 (Figures Finalised as at 2019/01/30)</t>
  </si>
  <si>
    <t>Northern Cape: Kamiesberg(NC064) - Table C7 Quarterly Budget Statement - Cash Flows for 2nd Quarter ended 31 December 2018 (Figures Finalised as at 2019/01/30)</t>
  </si>
  <si>
    <t>Northern Cape: Hantam(NC065) - Table C7 Quarterly Budget Statement - Cash Flows for 2nd Quarter ended 31 December 2018 (Figures Finalised as at 2019/01/30)</t>
  </si>
  <si>
    <t>Northern Cape: Karoo Hoogland(NC066) - Table C7 Quarterly Budget Statement - Cash Flows for 2nd Quarter ended 31 December 2018 (Figures Finalised as at 2019/01/30)</t>
  </si>
  <si>
    <t>Northern Cape: Khai-Ma(NC067) - Table C7 Quarterly Budget Statement - Cash Flows for 2nd Quarter ended 31 December 2018 (Figures Finalised as at 2019/01/30)</t>
  </si>
  <si>
    <t>Northern Cape: Namakwa(DC6) - Table C7 Quarterly Budget Statement - Cash Flows for 2nd Quarter ended 31 December 2018 (Figures Finalised as at 2019/01/30)</t>
  </si>
  <si>
    <t>Northern Cape: Ubuntu(NC071) - Table C7 Quarterly Budget Statement - Cash Flows for 2nd Quarter ended 31 December 2018 (Figures Finalised as at 2019/01/30)</t>
  </si>
  <si>
    <t>Northern Cape: Umsobomvu(NC072) - Table C7 Quarterly Budget Statement - Cash Flows for 2nd Quarter ended 31 December 2018 (Figures Finalised as at 2019/01/30)</t>
  </si>
  <si>
    <t>Northern Cape: Emthanjeni(NC073) - Table C7 Quarterly Budget Statement - Cash Flows for 2nd Quarter ended 31 December 2018 (Figures Finalised as at 2019/01/30)</t>
  </si>
  <si>
    <t>Northern Cape: Kareeberg(NC074) - Table C7 Quarterly Budget Statement - Cash Flows for 2nd Quarter ended 31 December 2018 (Figures Finalised as at 2019/01/30)</t>
  </si>
  <si>
    <t>Northern Cape: Renosterberg(NC075) - Table C7 Quarterly Budget Statement - Cash Flows for 2nd Quarter ended 31 December 2018 (Figures Finalised as at 2019/01/30)</t>
  </si>
  <si>
    <t>Northern Cape: Thembelihle(NC076) - Table C7 Quarterly Budget Statement - Cash Flows for 2nd Quarter ended 31 December 2018 (Figures Finalised as at 2019/01/30)</t>
  </si>
  <si>
    <t>Northern Cape: Siyathemba(NC077) - Table C7 Quarterly Budget Statement - Cash Flows for 2nd Quarter ended 31 December 2018 (Figures Finalised as at 2019/01/30)</t>
  </si>
  <si>
    <t>Northern Cape: Siyancuma(NC078) - Table C7 Quarterly Budget Statement - Cash Flows for 2nd Quarter ended 31 December 2018 (Figures Finalised as at 2019/01/30)</t>
  </si>
  <si>
    <t>Northern Cape: Pixley Ka Seme (NC)(DC7) - Table C7 Quarterly Budget Statement - Cash Flows for 2nd Quarter ended 31 December 2018 (Figures Finalised as at 2019/01/30)</t>
  </si>
  <si>
    <t>Northern Cape: !Kai! Garib(NC082) - Table C7 Quarterly Budget Statement - Cash Flows for 2nd Quarter ended 31 December 2018 (Figures Finalised as at 2019/01/30)</t>
  </si>
  <si>
    <t>Northern Cape: !Kheis(NC084) - Table C7 Quarterly Budget Statement - Cash Flows for 2nd Quarter ended 31 December 2018 (Figures Finalised as at 2019/01/30)</t>
  </si>
  <si>
    <t>Northern Cape: Tsantsabane(NC085) - Table C7 Quarterly Budget Statement - Cash Flows for 2nd Quarter ended 31 December 2018 (Figures Finalised as at 2019/01/30)</t>
  </si>
  <si>
    <t>Northern Cape: Kgatelopele(NC086) - Table C7 Quarterly Budget Statement - Cash Flows for 2nd Quarter ended 31 December 2018 (Figures Finalised as at 2019/01/30)</t>
  </si>
  <si>
    <t>Northern Cape: Dawid Kruiper(NC087) - Table C7 Quarterly Budget Statement - Cash Flows for 2nd Quarter ended 31 December 2018 (Figures Finalised as at 2019/01/30)</t>
  </si>
  <si>
    <t>Northern Cape: Z F Mgcawu(DC8) - Table C7 Quarterly Budget Statement - Cash Flows for 2nd Quarter ended 31 December 2018 (Figures Finalised as at 2019/01/30)</t>
  </si>
  <si>
    <t>Northern Cape: Sol Plaatje(NC091) - Table C7 Quarterly Budget Statement - Cash Flows for 2nd Quarter ended 31 December 2018 (Figures Finalised as at 2019/01/30)</t>
  </si>
  <si>
    <t>Northern Cape: Dikgatlong(NC092) - Table C7 Quarterly Budget Statement - Cash Flows for 2nd Quarter ended 31 December 2018 (Figures Finalised as at 2019/01/30)</t>
  </si>
  <si>
    <t>Northern Cape: Magareng(NC093) - Table C7 Quarterly Budget Statement - Cash Flows for 2nd Quarter ended 31 December 2018 (Figures Finalised as at 2019/01/30)</t>
  </si>
  <si>
    <t>Northern Cape: Phokwane(NC094) - Table C7 Quarterly Budget Statement - Cash Flows for 2nd Quarter ended 31 December 2018 (Figures Finalised as at 2019/01/30)</t>
  </si>
  <si>
    <t>Northern Cape: Frances Baard(DC9) - Table C7 Quarterly Budget Statement - Cash Flows for 2nd Quarter ended 31 December 2018 (Figures Finalised as at 2019/01/30)</t>
  </si>
  <si>
    <t>Summary - Table C7 Quarterly Budget Statement - Cash Flows for 2nd Quarter ended 31 December 2018 (Figures Finalised as at 2019/01/30)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</si>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</sst>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(* #,##0,_);_(* \(#,##0,\);_(* &quot;–&quot;?_);_(@_)"/>
    <numFmt numFmtId="179" formatCode="_ * #,##0.00_ ;_ * \(#,##0.00\)_ ;_ * &quot;-&quot;??_ ;_ @_ "/>
    <numFmt numFmtId="180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80" fontId="2" fillId="0" borderId="19" xfId="0" applyNumberFormat="1" applyFont="1" applyFill="1" applyBorder="1" applyAlignment="1" applyProtection="1">
      <alignment horizontal="center"/>
      <protection/>
    </xf>
    <xf numFmtId="180" fontId="2" fillId="0" borderId="20" xfId="0" applyNumberFormat="1" applyFont="1" applyFill="1" applyBorder="1" applyAlignment="1" applyProtection="1">
      <alignment horizontal="center"/>
      <protection/>
    </xf>
    <xf numFmtId="180" fontId="2" fillId="0" borderId="10" xfId="0" applyNumberFormat="1" applyFont="1" applyFill="1" applyBorder="1" applyAlignment="1" applyProtection="1">
      <alignment horizontal="center"/>
      <protection/>
    </xf>
    <xf numFmtId="179" fontId="2" fillId="0" borderId="10" xfId="0" applyNumberFormat="1" applyFont="1" applyFill="1" applyBorder="1" applyAlignment="1" applyProtection="1">
      <alignment horizontal="center"/>
      <protection/>
    </xf>
    <xf numFmtId="180" fontId="2" fillId="0" borderId="21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80" fontId="3" fillId="0" borderId="23" xfId="0" applyNumberFormat="1" applyFont="1" applyFill="1" applyBorder="1" applyAlignment="1" applyProtection="1">
      <alignment/>
      <protection/>
    </xf>
    <xf numFmtId="180" fontId="3" fillId="0" borderId="24" xfId="0" applyNumberFormat="1" applyFont="1" applyFill="1" applyBorder="1" applyAlignment="1" applyProtection="1">
      <alignment/>
      <protection/>
    </xf>
    <xf numFmtId="180" fontId="3" fillId="0" borderId="22" xfId="0" applyNumberFormat="1" applyFont="1" applyFill="1" applyBorder="1" applyAlignment="1" applyProtection="1">
      <alignment/>
      <protection/>
    </xf>
    <xf numFmtId="179" fontId="3" fillId="0" borderId="22" xfId="0" applyNumberFormat="1" applyFont="1" applyFill="1" applyBorder="1" applyAlignment="1" applyProtection="1">
      <alignment/>
      <protection/>
    </xf>
    <xf numFmtId="180" fontId="3" fillId="0" borderId="25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center"/>
      <protection/>
    </xf>
    <xf numFmtId="180" fontId="2" fillId="0" borderId="28" xfId="0" applyNumberFormat="1" applyFont="1" applyFill="1" applyBorder="1" applyAlignment="1" applyProtection="1">
      <alignment/>
      <protection/>
    </xf>
    <xf numFmtId="180" fontId="2" fillId="0" borderId="29" xfId="0" applyNumberFormat="1" applyFont="1" applyFill="1" applyBorder="1" applyAlignment="1" applyProtection="1">
      <alignment/>
      <protection/>
    </xf>
    <xf numFmtId="180" fontId="2" fillId="0" borderId="27" xfId="0" applyNumberFormat="1" applyFont="1" applyFill="1" applyBorder="1" applyAlignment="1" applyProtection="1">
      <alignment/>
      <protection/>
    </xf>
    <xf numFmtId="179" fontId="2" fillId="0" borderId="27" xfId="0" applyNumberFormat="1" applyFont="1" applyFill="1" applyBorder="1" applyAlignment="1" applyProtection="1">
      <alignment/>
      <protection/>
    </xf>
    <xf numFmtId="180" fontId="2" fillId="0" borderId="30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80" fontId="2" fillId="0" borderId="23" xfId="0" applyNumberFormat="1" applyFont="1" applyFill="1" applyBorder="1" applyAlignment="1" applyProtection="1">
      <alignment/>
      <protection/>
    </xf>
    <xf numFmtId="180" fontId="2" fillId="0" borderId="24" xfId="0" applyNumberFormat="1" applyFont="1" applyFill="1" applyBorder="1" applyAlignment="1" applyProtection="1">
      <alignment/>
      <protection/>
    </xf>
    <xf numFmtId="180" fontId="2" fillId="0" borderId="22" xfId="0" applyNumberFormat="1" applyFont="1" applyFill="1" applyBorder="1" applyAlignment="1" applyProtection="1">
      <alignment/>
      <protection/>
    </xf>
    <xf numFmtId="179" fontId="2" fillId="0" borderId="22" xfId="0" applyNumberFormat="1" applyFont="1" applyFill="1" applyBorder="1" applyAlignment="1" applyProtection="1">
      <alignment/>
      <protection/>
    </xf>
    <xf numFmtId="180" fontId="2" fillId="0" borderId="25" xfId="0" applyNumberFormat="1" applyFont="1" applyFill="1" applyBorder="1" applyAlignment="1" applyProtection="1">
      <alignment/>
      <protection/>
    </xf>
    <xf numFmtId="180" fontId="3" fillId="0" borderId="22" xfId="42" applyNumberFormat="1" applyFont="1" applyFill="1" applyBorder="1" applyAlignment="1" applyProtection="1">
      <alignment/>
      <protection/>
    </xf>
    <xf numFmtId="179" fontId="3" fillId="0" borderId="22" xfId="42" applyNumberFormat="1" applyFont="1" applyFill="1" applyBorder="1" applyAlignment="1" applyProtection="1">
      <alignment/>
      <protection/>
    </xf>
    <xf numFmtId="180" fontId="3" fillId="0" borderId="25" xfId="42" applyNumberFormat="1" applyFont="1" applyFill="1" applyBorder="1" applyAlignment="1" applyProtection="1">
      <alignment/>
      <protection/>
    </xf>
    <xf numFmtId="180" fontId="3" fillId="0" borderId="24" xfId="42" applyNumberFormat="1" applyFont="1" applyFill="1" applyBorder="1" applyAlignment="1" applyProtection="1">
      <alignment/>
      <protection/>
    </xf>
    <xf numFmtId="180" fontId="3" fillId="0" borderId="23" xfId="42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left" indent="1"/>
      <protection/>
    </xf>
    <xf numFmtId="0" fontId="3" fillId="0" borderId="14" xfId="0" applyFont="1" applyFill="1" applyBorder="1" applyAlignment="1" applyProtection="1">
      <alignment horizontal="center"/>
      <protection/>
    </xf>
    <xf numFmtId="180" fontId="2" fillId="0" borderId="31" xfId="0" applyNumberFormat="1" applyFont="1" applyFill="1" applyBorder="1" applyAlignment="1" applyProtection="1">
      <alignment/>
      <protection/>
    </xf>
    <xf numFmtId="180" fontId="2" fillId="0" borderId="32" xfId="0" applyNumberFormat="1" applyFont="1" applyFill="1" applyBorder="1" applyAlignment="1" applyProtection="1">
      <alignment/>
      <protection/>
    </xf>
    <xf numFmtId="180" fontId="2" fillId="0" borderId="14" xfId="0" applyNumberFormat="1" applyFont="1" applyFill="1" applyBorder="1" applyAlignment="1" applyProtection="1">
      <alignment/>
      <protection/>
    </xf>
    <xf numFmtId="179" fontId="2" fillId="0" borderId="14" xfId="0" applyNumberFormat="1" applyFont="1" applyFill="1" applyBorder="1" applyAlignment="1" applyProtection="1">
      <alignment/>
      <protection/>
    </xf>
    <xf numFmtId="180" fontId="2" fillId="0" borderId="3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91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774767666</v>
      </c>
      <c r="D6" s="17"/>
      <c r="E6" s="18">
        <v>920161122</v>
      </c>
      <c r="F6" s="19">
        <v>920161122</v>
      </c>
      <c r="G6" s="19">
        <v>49464518</v>
      </c>
      <c r="H6" s="19">
        <v>68586191</v>
      </c>
      <c r="I6" s="19">
        <v>75245779</v>
      </c>
      <c r="J6" s="19">
        <v>193296488</v>
      </c>
      <c r="K6" s="19">
        <v>53942778</v>
      </c>
      <c r="L6" s="19">
        <v>130785723</v>
      </c>
      <c r="M6" s="19">
        <v>44748434</v>
      </c>
      <c r="N6" s="19">
        <v>229476935</v>
      </c>
      <c r="O6" s="19"/>
      <c r="P6" s="19"/>
      <c r="Q6" s="19"/>
      <c r="R6" s="19"/>
      <c r="S6" s="19"/>
      <c r="T6" s="19"/>
      <c r="U6" s="19"/>
      <c r="V6" s="19"/>
      <c r="W6" s="19">
        <v>422773423</v>
      </c>
      <c r="X6" s="19">
        <v>497924433</v>
      </c>
      <c r="Y6" s="19">
        <v>-75151010</v>
      </c>
      <c r="Z6" s="20">
        <v>-15.09</v>
      </c>
      <c r="AA6" s="21">
        <v>920161122</v>
      </c>
    </row>
    <row r="7" spans="1:27" ht="13.5">
      <c r="A7" s="22" t="s">
        <v>34</v>
      </c>
      <c r="B7" s="16"/>
      <c r="C7" s="17">
        <v>1972765907</v>
      </c>
      <c r="D7" s="17"/>
      <c r="E7" s="18">
        <v>2767982060</v>
      </c>
      <c r="F7" s="19">
        <v>2767982060</v>
      </c>
      <c r="G7" s="19">
        <v>180324470</v>
      </c>
      <c r="H7" s="19">
        <v>184881790</v>
      </c>
      <c r="I7" s="19">
        <v>179036560</v>
      </c>
      <c r="J7" s="19">
        <v>544242820</v>
      </c>
      <c r="K7" s="19">
        <v>202752019</v>
      </c>
      <c r="L7" s="19">
        <v>161343003</v>
      </c>
      <c r="M7" s="19">
        <v>170424415</v>
      </c>
      <c r="N7" s="19">
        <v>534519437</v>
      </c>
      <c r="O7" s="19"/>
      <c r="P7" s="19"/>
      <c r="Q7" s="19"/>
      <c r="R7" s="19"/>
      <c r="S7" s="19"/>
      <c r="T7" s="19"/>
      <c r="U7" s="19"/>
      <c r="V7" s="19"/>
      <c r="W7" s="19">
        <v>1078762257</v>
      </c>
      <c r="X7" s="19">
        <v>1337290274</v>
      </c>
      <c r="Y7" s="19">
        <v>-258528017</v>
      </c>
      <c r="Z7" s="20">
        <v>-19.33</v>
      </c>
      <c r="AA7" s="21">
        <v>2767982060</v>
      </c>
    </row>
    <row r="8" spans="1:27" ht="13.5">
      <c r="A8" s="22" t="s">
        <v>35</v>
      </c>
      <c r="B8" s="16"/>
      <c r="C8" s="17">
        <v>227176874</v>
      </c>
      <c r="D8" s="17"/>
      <c r="E8" s="18">
        <v>293255418</v>
      </c>
      <c r="F8" s="19">
        <v>293255418</v>
      </c>
      <c r="G8" s="19">
        <v>37171555</v>
      </c>
      <c r="H8" s="19">
        <v>61023487</v>
      </c>
      <c r="I8" s="19">
        <v>68786381</v>
      </c>
      <c r="J8" s="19">
        <v>166981423</v>
      </c>
      <c r="K8" s="19">
        <v>89590575</v>
      </c>
      <c r="L8" s="19">
        <v>84865854</v>
      </c>
      <c r="M8" s="19">
        <v>73025254</v>
      </c>
      <c r="N8" s="19">
        <v>247481683</v>
      </c>
      <c r="O8" s="19"/>
      <c r="P8" s="19"/>
      <c r="Q8" s="19"/>
      <c r="R8" s="19"/>
      <c r="S8" s="19"/>
      <c r="T8" s="19"/>
      <c r="U8" s="19"/>
      <c r="V8" s="19"/>
      <c r="W8" s="19">
        <v>414463106</v>
      </c>
      <c r="X8" s="19">
        <v>119431847</v>
      </c>
      <c r="Y8" s="19">
        <v>295031259</v>
      </c>
      <c r="Z8" s="20">
        <v>247.03</v>
      </c>
      <c r="AA8" s="21">
        <v>293255418</v>
      </c>
    </row>
    <row r="9" spans="1:27" ht="13.5">
      <c r="A9" s="22" t="s">
        <v>36</v>
      </c>
      <c r="B9" s="16"/>
      <c r="C9" s="17">
        <v>1696344978</v>
      </c>
      <c r="D9" s="17"/>
      <c r="E9" s="18">
        <v>1868934846</v>
      </c>
      <c r="F9" s="19">
        <v>1868934846</v>
      </c>
      <c r="G9" s="19">
        <v>608856035</v>
      </c>
      <c r="H9" s="19">
        <v>66064866</v>
      </c>
      <c r="I9" s="19">
        <v>4387076</v>
      </c>
      <c r="J9" s="19">
        <v>679307977</v>
      </c>
      <c r="K9" s="19">
        <v>7492506</v>
      </c>
      <c r="L9" s="19">
        <v>27744413</v>
      </c>
      <c r="M9" s="19">
        <v>499376660</v>
      </c>
      <c r="N9" s="19">
        <v>534613579</v>
      </c>
      <c r="O9" s="19"/>
      <c r="P9" s="19"/>
      <c r="Q9" s="19"/>
      <c r="R9" s="19"/>
      <c r="S9" s="19"/>
      <c r="T9" s="19"/>
      <c r="U9" s="19"/>
      <c r="V9" s="19"/>
      <c r="W9" s="19">
        <v>1213921556</v>
      </c>
      <c r="X9" s="19">
        <v>1181358665</v>
      </c>
      <c r="Y9" s="19">
        <v>32562891</v>
      </c>
      <c r="Z9" s="20">
        <v>2.76</v>
      </c>
      <c r="AA9" s="21">
        <v>1868934846</v>
      </c>
    </row>
    <row r="10" spans="1:27" ht="13.5">
      <c r="A10" s="22" t="s">
        <v>37</v>
      </c>
      <c r="B10" s="16"/>
      <c r="C10" s="17">
        <v>976324326</v>
      </c>
      <c r="D10" s="17"/>
      <c r="E10" s="18">
        <v>1278349153</v>
      </c>
      <c r="F10" s="19">
        <v>1278349153</v>
      </c>
      <c r="G10" s="19">
        <v>295142827</v>
      </c>
      <c r="H10" s="19">
        <v>29420197</v>
      </c>
      <c r="I10" s="19">
        <v>16653741</v>
      </c>
      <c r="J10" s="19">
        <v>341216765</v>
      </c>
      <c r="K10" s="19">
        <v>85719397</v>
      </c>
      <c r="L10" s="19">
        <v>12761748</v>
      </c>
      <c r="M10" s="19">
        <v>119389917</v>
      </c>
      <c r="N10" s="19">
        <v>217871062</v>
      </c>
      <c r="O10" s="19"/>
      <c r="P10" s="19"/>
      <c r="Q10" s="19"/>
      <c r="R10" s="19"/>
      <c r="S10" s="19"/>
      <c r="T10" s="19"/>
      <c r="U10" s="19"/>
      <c r="V10" s="19"/>
      <c r="W10" s="19">
        <v>559087827</v>
      </c>
      <c r="X10" s="19">
        <v>741258059</v>
      </c>
      <c r="Y10" s="19">
        <v>-182170232</v>
      </c>
      <c r="Z10" s="20">
        <v>-24.58</v>
      </c>
      <c r="AA10" s="21">
        <v>1278349153</v>
      </c>
    </row>
    <row r="11" spans="1:27" ht="13.5">
      <c r="A11" s="22" t="s">
        <v>38</v>
      </c>
      <c r="B11" s="16"/>
      <c r="C11" s="17">
        <v>268028276</v>
      </c>
      <c r="D11" s="17"/>
      <c r="E11" s="18">
        <v>177917944</v>
      </c>
      <c r="F11" s="19">
        <v>177917944</v>
      </c>
      <c r="G11" s="19">
        <v>15339159</v>
      </c>
      <c r="H11" s="19">
        <v>17250943</v>
      </c>
      <c r="I11" s="19">
        <v>23921649</v>
      </c>
      <c r="J11" s="19">
        <v>56511751</v>
      </c>
      <c r="K11" s="19">
        <v>17213530</v>
      </c>
      <c r="L11" s="19">
        <v>17889294</v>
      </c>
      <c r="M11" s="19">
        <v>15968267</v>
      </c>
      <c r="N11" s="19">
        <v>51071091</v>
      </c>
      <c r="O11" s="19"/>
      <c r="P11" s="19"/>
      <c r="Q11" s="19"/>
      <c r="R11" s="19"/>
      <c r="S11" s="19"/>
      <c r="T11" s="19"/>
      <c r="U11" s="19"/>
      <c r="V11" s="19"/>
      <c r="W11" s="19">
        <v>107582842</v>
      </c>
      <c r="X11" s="19">
        <v>81975660</v>
      </c>
      <c r="Y11" s="19">
        <v>25607182</v>
      </c>
      <c r="Z11" s="20">
        <v>31.24</v>
      </c>
      <c r="AA11" s="21">
        <v>177917944</v>
      </c>
    </row>
    <row r="12" spans="1:27" ht="13.5">
      <c r="A12" s="22" t="s">
        <v>39</v>
      </c>
      <c r="B12" s="16"/>
      <c r="C12" s="17">
        <v>724</v>
      </c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-4674007510</v>
      </c>
      <c r="D14" s="17"/>
      <c r="E14" s="18">
        <v>-5926410944</v>
      </c>
      <c r="F14" s="19">
        <v>-5926410944</v>
      </c>
      <c r="G14" s="19">
        <v>-653331458</v>
      </c>
      <c r="H14" s="19">
        <v>-465383191</v>
      </c>
      <c r="I14" s="19">
        <v>-444352649</v>
      </c>
      <c r="J14" s="19">
        <v>-1563067298</v>
      </c>
      <c r="K14" s="19">
        <v>-477190374</v>
      </c>
      <c r="L14" s="19">
        <v>-434920761</v>
      </c>
      <c r="M14" s="19">
        <v>-580869952</v>
      </c>
      <c r="N14" s="19">
        <v>-1492981087</v>
      </c>
      <c r="O14" s="19"/>
      <c r="P14" s="19"/>
      <c r="Q14" s="19"/>
      <c r="R14" s="19"/>
      <c r="S14" s="19"/>
      <c r="T14" s="19"/>
      <c r="U14" s="19"/>
      <c r="V14" s="19"/>
      <c r="W14" s="19">
        <v>-3056048385</v>
      </c>
      <c r="X14" s="19">
        <v>-3012666508</v>
      </c>
      <c r="Y14" s="19">
        <v>-43381877</v>
      </c>
      <c r="Z14" s="20">
        <v>1.44</v>
      </c>
      <c r="AA14" s="21">
        <v>-5926410944</v>
      </c>
    </row>
    <row r="15" spans="1:27" ht="13.5">
      <c r="A15" s="22" t="s">
        <v>42</v>
      </c>
      <c r="B15" s="16"/>
      <c r="C15" s="17">
        <v>-184547169</v>
      </c>
      <c r="D15" s="17"/>
      <c r="E15" s="18">
        <v>-72721856</v>
      </c>
      <c r="F15" s="19">
        <v>-72721856</v>
      </c>
      <c r="G15" s="19">
        <v>-2797166</v>
      </c>
      <c r="H15" s="19">
        <v>-1232201</v>
      </c>
      <c r="I15" s="19">
        <v>-1728595</v>
      </c>
      <c r="J15" s="19">
        <v>-5757962</v>
      </c>
      <c r="K15" s="19">
        <v>-4041994</v>
      </c>
      <c r="L15" s="19">
        <v>-2370286</v>
      </c>
      <c r="M15" s="19">
        <v>-16662270</v>
      </c>
      <c r="N15" s="19">
        <v>-23074550</v>
      </c>
      <c r="O15" s="19"/>
      <c r="P15" s="19"/>
      <c r="Q15" s="19"/>
      <c r="R15" s="19"/>
      <c r="S15" s="19"/>
      <c r="T15" s="19"/>
      <c r="U15" s="19"/>
      <c r="V15" s="19"/>
      <c r="W15" s="19">
        <v>-28832512</v>
      </c>
      <c r="X15" s="19">
        <v>-34743630</v>
      </c>
      <c r="Y15" s="19">
        <v>5911118</v>
      </c>
      <c r="Z15" s="20">
        <v>-17.01</v>
      </c>
      <c r="AA15" s="21">
        <v>-72721856</v>
      </c>
    </row>
    <row r="16" spans="1:27" ht="13.5">
      <c r="A16" s="22" t="s">
        <v>43</v>
      </c>
      <c r="B16" s="16"/>
      <c r="C16" s="17">
        <v>-66744164</v>
      </c>
      <c r="D16" s="17"/>
      <c r="E16" s="18">
        <v>-40395772</v>
      </c>
      <c r="F16" s="19">
        <v>-40395772</v>
      </c>
      <c r="G16" s="19">
        <v>-6909795</v>
      </c>
      <c r="H16" s="19">
        <v>-4620611</v>
      </c>
      <c r="I16" s="19">
        <v>-2989831</v>
      </c>
      <c r="J16" s="19">
        <v>-14520237</v>
      </c>
      <c r="K16" s="19">
        <v>-4600272</v>
      </c>
      <c r="L16" s="19">
        <v>-3944199</v>
      </c>
      <c r="M16" s="19">
        <v>-5292404</v>
      </c>
      <c r="N16" s="19">
        <v>-13836875</v>
      </c>
      <c r="O16" s="19"/>
      <c r="P16" s="19"/>
      <c r="Q16" s="19"/>
      <c r="R16" s="19"/>
      <c r="S16" s="19"/>
      <c r="T16" s="19"/>
      <c r="U16" s="19"/>
      <c r="V16" s="19"/>
      <c r="W16" s="19">
        <v>-28357112</v>
      </c>
      <c r="X16" s="19">
        <v>-16775645</v>
      </c>
      <c r="Y16" s="19">
        <v>-11581467</v>
      </c>
      <c r="Z16" s="20">
        <v>69.04</v>
      </c>
      <c r="AA16" s="21">
        <v>-40395772</v>
      </c>
    </row>
    <row r="17" spans="1:27" ht="13.5">
      <c r="A17" s="23" t="s">
        <v>44</v>
      </c>
      <c r="B17" s="24"/>
      <c r="C17" s="25">
        <f aca="true" t="shared" si="0" ref="C17:Y17">SUM(C6:C16)</f>
        <v>990109908</v>
      </c>
      <c r="D17" s="25">
        <f>SUM(D6:D16)</f>
        <v>0</v>
      </c>
      <c r="E17" s="26">
        <f t="shared" si="0"/>
        <v>1267071971</v>
      </c>
      <c r="F17" s="27">
        <f t="shared" si="0"/>
        <v>1267071971</v>
      </c>
      <c r="G17" s="27">
        <f t="shared" si="0"/>
        <v>523260145</v>
      </c>
      <c r="H17" s="27">
        <f t="shared" si="0"/>
        <v>-44008529</v>
      </c>
      <c r="I17" s="27">
        <f t="shared" si="0"/>
        <v>-81039889</v>
      </c>
      <c r="J17" s="27">
        <f t="shared" si="0"/>
        <v>398211727</v>
      </c>
      <c r="K17" s="27">
        <f t="shared" si="0"/>
        <v>-29121835</v>
      </c>
      <c r="L17" s="27">
        <f t="shared" si="0"/>
        <v>-5845211</v>
      </c>
      <c r="M17" s="27">
        <f t="shared" si="0"/>
        <v>320108321</v>
      </c>
      <c r="N17" s="27">
        <f t="shared" si="0"/>
        <v>285141275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683353002</v>
      </c>
      <c r="X17" s="27">
        <f t="shared" si="0"/>
        <v>895053155</v>
      </c>
      <c r="Y17" s="27">
        <f t="shared" si="0"/>
        <v>-211700153</v>
      </c>
      <c r="Z17" s="28">
        <f>+IF(X17&lt;&gt;0,+(Y17/X17)*100,0)</f>
        <v>-23.65224364803228</v>
      </c>
      <c r="AA17" s="29">
        <f>SUM(AA6:AA16)</f>
        <v>1267071971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45664014</v>
      </c>
      <c r="D21" s="17"/>
      <c r="E21" s="18">
        <v>61885410</v>
      </c>
      <c r="F21" s="19">
        <v>61885410</v>
      </c>
      <c r="G21" s="36">
        <v>12621427</v>
      </c>
      <c r="H21" s="36">
        <v>2199182</v>
      </c>
      <c r="I21" s="36">
        <v>161900</v>
      </c>
      <c r="J21" s="19">
        <v>14982509</v>
      </c>
      <c r="K21" s="36">
        <v>10039510</v>
      </c>
      <c r="L21" s="36">
        <v>2041188</v>
      </c>
      <c r="M21" s="19">
        <v>10168500</v>
      </c>
      <c r="N21" s="36">
        <v>22249198</v>
      </c>
      <c r="O21" s="36"/>
      <c r="P21" s="36"/>
      <c r="Q21" s="19"/>
      <c r="R21" s="36"/>
      <c r="S21" s="36"/>
      <c r="T21" s="19"/>
      <c r="U21" s="36"/>
      <c r="V21" s="36"/>
      <c r="W21" s="36">
        <v>37231707</v>
      </c>
      <c r="X21" s="19">
        <v>34459902</v>
      </c>
      <c r="Y21" s="36">
        <v>2771805</v>
      </c>
      <c r="Z21" s="37">
        <v>8.04</v>
      </c>
      <c r="AA21" s="38">
        <v>61885410</v>
      </c>
    </row>
    <row r="22" spans="1:27" ht="13.5">
      <c r="A22" s="22" t="s">
        <v>47</v>
      </c>
      <c r="B22" s="16"/>
      <c r="C22" s="17">
        <v>-1680561</v>
      </c>
      <c r="D22" s="17"/>
      <c r="E22" s="39">
        <v>115767545</v>
      </c>
      <c r="F22" s="36">
        <v>115767545</v>
      </c>
      <c r="G22" s="19">
        <v>-3802266</v>
      </c>
      <c r="H22" s="19">
        <v>1053043</v>
      </c>
      <c r="I22" s="19">
        <v>-3401770</v>
      </c>
      <c r="J22" s="19">
        <v>-6150993</v>
      </c>
      <c r="K22" s="19">
        <v>5100921</v>
      </c>
      <c r="L22" s="19">
        <v>-5248578</v>
      </c>
      <c r="M22" s="36">
        <v>-24733862</v>
      </c>
      <c r="N22" s="19">
        <v>-24881519</v>
      </c>
      <c r="O22" s="19"/>
      <c r="P22" s="19"/>
      <c r="Q22" s="19"/>
      <c r="R22" s="19"/>
      <c r="S22" s="19"/>
      <c r="T22" s="36"/>
      <c r="U22" s="19"/>
      <c r="V22" s="19"/>
      <c r="W22" s="19">
        <v>-31032512</v>
      </c>
      <c r="X22" s="19">
        <v>49735052</v>
      </c>
      <c r="Y22" s="19">
        <v>-80767564</v>
      </c>
      <c r="Z22" s="20">
        <v>-162.4</v>
      </c>
      <c r="AA22" s="21">
        <v>115767545</v>
      </c>
    </row>
    <row r="23" spans="1:27" ht="13.5">
      <c r="A23" s="22" t="s">
        <v>48</v>
      </c>
      <c r="B23" s="16"/>
      <c r="C23" s="40">
        <v>552722</v>
      </c>
      <c r="D23" s="40"/>
      <c r="E23" s="18">
        <v>64430058</v>
      </c>
      <c r="F23" s="19">
        <v>64430058</v>
      </c>
      <c r="G23" s="36">
        <v>15806187</v>
      </c>
      <c r="H23" s="36">
        <v>-1015494</v>
      </c>
      <c r="I23" s="36">
        <v>-4187453</v>
      </c>
      <c r="J23" s="19">
        <v>10603240</v>
      </c>
      <c r="K23" s="36">
        <v>-3922051</v>
      </c>
      <c r="L23" s="36">
        <v>5921954</v>
      </c>
      <c r="M23" s="19">
        <v>11180632</v>
      </c>
      <c r="N23" s="36">
        <v>13180535</v>
      </c>
      <c r="O23" s="36"/>
      <c r="P23" s="36"/>
      <c r="Q23" s="19"/>
      <c r="R23" s="36"/>
      <c r="S23" s="36"/>
      <c r="T23" s="19"/>
      <c r="U23" s="36"/>
      <c r="V23" s="36"/>
      <c r="W23" s="36">
        <v>23783775</v>
      </c>
      <c r="X23" s="19">
        <v>32734306</v>
      </c>
      <c r="Y23" s="36">
        <v>-8950531</v>
      </c>
      <c r="Z23" s="37">
        <v>-27.34</v>
      </c>
      <c r="AA23" s="38">
        <v>64430058</v>
      </c>
    </row>
    <row r="24" spans="1:27" ht="13.5">
      <c r="A24" s="22" t="s">
        <v>49</v>
      </c>
      <c r="B24" s="16"/>
      <c r="C24" s="17">
        <v>-11821496</v>
      </c>
      <c r="D24" s="17"/>
      <c r="E24" s="18">
        <v>-300000</v>
      </c>
      <c r="F24" s="19">
        <v>-300000</v>
      </c>
      <c r="G24" s="19">
        <v>-21809447</v>
      </c>
      <c r="H24" s="19">
        <v>-4973184</v>
      </c>
      <c r="I24" s="19">
        <v>15919820</v>
      </c>
      <c r="J24" s="19">
        <v>-10862811</v>
      </c>
      <c r="K24" s="19">
        <v>3725863</v>
      </c>
      <c r="L24" s="19">
        <v>7598130</v>
      </c>
      <c r="M24" s="19">
        <v>-12272074</v>
      </c>
      <c r="N24" s="19">
        <v>-948081</v>
      </c>
      <c r="O24" s="19"/>
      <c r="P24" s="19"/>
      <c r="Q24" s="19"/>
      <c r="R24" s="19"/>
      <c r="S24" s="19"/>
      <c r="T24" s="19"/>
      <c r="U24" s="19"/>
      <c r="V24" s="19"/>
      <c r="W24" s="19">
        <v>-11810892</v>
      </c>
      <c r="X24" s="19"/>
      <c r="Y24" s="19">
        <v>-11810892</v>
      </c>
      <c r="Z24" s="20"/>
      <c r="AA24" s="21">
        <v>-300000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-967112027</v>
      </c>
      <c r="D26" s="17"/>
      <c r="E26" s="18">
        <v>-1402424198</v>
      </c>
      <c r="F26" s="19">
        <v>-1402424198</v>
      </c>
      <c r="G26" s="19">
        <v>-89750861</v>
      </c>
      <c r="H26" s="19">
        <v>-59193186</v>
      </c>
      <c r="I26" s="19">
        <v>-53241664</v>
      </c>
      <c r="J26" s="19">
        <v>-202185711</v>
      </c>
      <c r="K26" s="19">
        <v>-84783731</v>
      </c>
      <c r="L26" s="19">
        <v>-76975323</v>
      </c>
      <c r="M26" s="19">
        <v>-97113837</v>
      </c>
      <c r="N26" s="19">
        <v>-258872891</v>
      </c>
      <c r="O26" s="19"/>
      <c r="P26" s="19"/>
      <c r="Q26" s="19"/>
      <c r="R26" s="19"/>
      <c r="S26" s="19"/>
      <c r="T26" s="19"/>
      <c r="U26" s="19"/>
      <c r="V26" s="19"/>
      <c r="W26" s="19">
        <v>-461058602</v>
      </c>
      <c r="X26" s="19">
        <v>-658403584</v>
      </c>
      <c r="Y26" s="19">
        <v>197344982</v>
      </c>
      <c r="Z26" s="20">
        <v>-29.97</v>
      </c>
      <c r="AA26" s="21">
        <v>-1402424198</v>
      </c>
    </row>
    <row r="27" spans="1:27" ht="13.5">
      <c r="A27" s="23" t="s">
        <v>51</v>
      </c>
      <c r="B27" s="24"/>
      <c r="C27" s="25">
        <f aca="true" t="shared" si="1" ref="C27:Y27">SUM(C21:C26)</f>
        <v>-934397348</v>
      </c>
      <c r="D27" s="25">
        <f>SUM(D21:D26)</f>
        <v>0</v>
      </c>
      <c r="E27" s="26">
        <f t="shared" si="1"/>
        <v>-1160641185</v>
      </c>
      <c r="F27" s="27">
        <f t="shared" si="1"/>
        <v>-1160641185</v>
      </c>
      <c r="G27" s="27">
        <f t="shared" si="1"/>
        <v>-86934960</v>
      </c>
      <c r="H27" s="27">
        <f t="shared" si="1"/>
        <v>-61929639</v>
      </c>
      <c r="I27" s="27">
        <f t="shared" si="1"/>
        <v>-44749167</v>
      </c>
      <c r="J27" s="27">
        <f t="shared" si="1"/>
        <v>-193613766</v>
      </c>
      <c r="K27" s="27">
        <f t="shared" si="1"/>
        <v>-69839488</v>
      </c>
      <c r="L27" s="27">
        <f t="shared" si="1"/>
        <v>-66662629</v>
      </c>
      <c r="M27" s="27">
        <f t="shared" si="1"/>
        <v>-112770641</v>
      </c>
      <c r="N27" s="27">
        <f t="shared" si="1"/>
        <v>-249272758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-442886524</v>
      </c>
      <c r="X27" s="27">
        <f t="shared" si="1"/>
        <v>-541474324</v>
      </c>
      <c r="Y27" s="27">
        <f t="shared" si="1"/>
        <v>98587800</v>
      </c>
      <c r="Z27" s="28">
        <f>+IF(X27&lt;&gt;0,+(Y27/X27)*100,0)</f>
        <v>-18.207289917591734</v>
      </c>
      <c r="AA27" s="29">
        <f>SUM(AA21:AA26)</f>
        <v>-1160641185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26188348</v>
      </c>
      <c r="D32" s="17"/>
      <c r="E32" s="18">
        <v>3537148</v>
      </c>
      <c r="F32" s="19">
        <v>3537148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1768572</v>
      </c>
      <c r="Y32" s="19">
        <v>-1768572</v>
      </c>
      <c r="Z32" s="20">
        <v>-100</v>
      </c>
      <c r="AA32" s="21">
        <v>3537148</v>
      </c>
    </row>
    <row r="33" spans="1:27" ht="13.5">
      <c r="A33" s="22" t="s">
        <v>55</v>
      </c>
      <c r="B33" s="16"/>
      <c r="C33" s="17">
        <v>955208</v>
      </c>
      <c r="D33" s="17"/>
      <c r="E33" s="18">
        <v>270839</v>
      </c>
      <c r="F33" s="19">
        <v>270839</v>
      </c>
      <c r="G33" s="19">
        <v>363419</v>
      </c>
      <c r="H33" s="36">
        <v>434529</v>
      </c>
      <c r="I33" s="36">
        <v>437077</v>
      </c>
      <c r="J33" s="36">
        <v>1235025</v>
      </c>
      <c r="K33" s="19">
        <v>22791</v>
      </c>
      <c r="L33" s="19">
        <v>44708</v>
      </c>
      <c r="M33" s="19">
        <v>38522</v>
      </c>
      <c r="N33" s="19">
        <v>106021</v>
      </c>
      <c r="O33" s="36"/>
      <c r="P33" s="36"/>
      <c r="Q33" s="36"/>
      <c r="R33" s="19"/>
      <c r="S33" s="19"/>
      <c r="T33" s="19"/>
      <c r="U33" s="19"/>
      <c r="V33" s="36"/>
      <c r="W33" s="36">
        <v>1341046</v>
      </c>
      <c r="X33" s="36">
        <v>177616</v>
      </c>
      <c r="Y33" s="19">
        <v>1163430</v>
      </c>
      <c r="Z33" s="20">
        <v>655.03</v>
      </c>
      <c r="AA33" s="21">
        <v>270839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-30451724</v>
      </c>
      <c r="D35" s="17"/>
      <c r="E35" s="18">
        <v>-49885333</v>
      </c>
      <c r="F35" s="19">
        <v>-49885333</v>
      </c>
      <c r="G35" s="19">
        <v>-1204920</v>
      </c>
      <c r="H35" s="19">
        <v>-900540</v>
      </c>
      <c r="I35" s="19">
        <v>-1725194</v>
      </c>
      <c r="J35" s="19">
        <v>-3830654</v>
      </c>
      <c r="K35" s="19">
        <v>-1502022</v>
      </c>
      <c r="L35" s="19">
        <v>-1296699</v>
      </c>
      <c r="M35" s="19">
        <v>-8831193</v>
      </c>
      <c r="N35" s="19">
        <v>-11629914</v>
      </c>
      <c r="O35" s="19"/>
      <c r="P35" s="19"/>
      <c r="Q35" s="19"/>
      <c r="R35" s="19"/>
      <c r="S35" s="19"/>
      <c r="T35" s="19"/>
      <c r="U35" s="19"/>
      <c r="V35" s="19"/>
      <c r="W35" s="19">
        <v>-15460568</v>
      </c>
      <c r="X35" s="19">
        <v>-24501383</v>
      </c>
      <c r="Y35" s="19">
        <v>9040815</v>
      </c>
      <c r="Z35" s="20">
        <v>-36.9</v>
      </c>
      <c r="AA35" s="21">
        <v>-49885333</v>
      </c>
    </row>
    <row r="36" spans="1:27" ht="13.5">
      <c r="A36" s="23" t="s">
        <v>57</v>
      </c>
      <c r="B36" s="24"/>
      <c r="C36" s="25">
        <f aca="true" t="shared" si="2" ref="C36:Y36">SUM(C31:C35)</f>
        <v>-3308168</v>
      </c>
      <c r="D36" s="25">
        <f>SUM(D31:D35)</f>
        <v>0</v>
      </c>
      <c r="E36" s="26">
        <f t="shared" si="2"/>
        <v>-46077346</v>
      </c>
      <c r="F36" s="27">
        <f t="shared" si="2"/>
        <v>-46077346</v>
      </c>
      <c r="G36" s="27">
        <f t="shared" si="2"/>
        <v>-841501</v>
      </c>
      <c r="H36" s="27">
        <f t="shared" si="2"/>
        <v>-466011</v>
      </c>
      <c r="I36" s="27">
        <f t="shared" si="2"/>
        <v>-1288117</v>
      </c>
      <c r="J36" s="27">
        <f t="shared" si="2"/>
        <v>-2595629</v>
      </c>
      <c r="K36" s="27">
        <f t="shared" si="2"/>
        <v>-1479231</v>
      </c>
      <c r="L36" s="27">
        <f t="shared" si="2"/>
        <v>-1251991</v>
      </c>
      <c r="M36" s="27">
        <f t="shared" si="2"/>
        <v>-8792671</v>
      </c>
      <c r="N36" s="27">
        <f t="shared" si="2"/>
        <v>-11523893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-14119522</v>
      </c>
      <c r="X36" s="27">
        <f t="shared" si="2"/>
        <v>-22555195</v>
      </c>
      <c r="Y36" s="27">
        <f t="shared" si="2"/>
        <v>8435673</v>
      </c>
      <c r="Z36" s="28">
        <f>+IF(X36&lt;&gt;0,+(Y36/X36)*100,0)</f>
        <v>-37.400133317402044</v>
      </c>
      <c r="AA36" s="29">
        <f>SUM(AA31:AA35)</f>
        <v>-46077346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52404392</v>
      </c>
      <c r="D38" s="31">
        <f>+D17+D27+D36</f>
        <v>0</v>
      </c>
      <c r="E38" s="32">
        <f t="shared" si="3"/>
        <v>60353440</v>
      </c>
      <c r="F38" s="33">
        <f t="shared" si="3"/>
        <v>60353440</v>
      </c>
      <c r="G38" s="33">
        <f t="shared" si="3"/>
        <v>435483684</v>
      </c>
      <c r="H38" s="33">
        <f t="shared" si="3"/>
        <v>-106404179</v>
      </c>
      <c r="I38" s="33">
        <f t="shared" si="3"/>
        <v>-127077173</v>
      </c>
      <c r="J38" s="33">
        <f t="shared" si="3"/>
        <v>202002332</v>
      </c>
      <c r="K38" s="33">
        <f t="shared" si="3"/>
        <v>-100440554</v>
      </c>
      <c r="L38" s="33">
        <f t="shared" si="3"/>
        <v>-73759831</v>
      </c>
      <c r="M38" s="33">
        <f t="shared" si="3"/>
        <v>198545009</v>
      </c>
      <c r="N38" s="33">
        <f t="shared" si="3"/>
        <v>24344624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226346956</v>
      </c>
      <c r="X38" s="33">
        <f t="shared" si="3"/>
        <v>331023636</v>
      </c>
      <c r="Y38" s="33">
        <f t="shared" si="3"/>
        <v>-104676680</v>
      </c>
      <c r="Z38" s="34">
        <f>+IF(X38&lt;&gt;0,+(Y38/X38)*100,0)</f>
        <v>-31.62211655484323</v>
      </c>
      <c r="AA38" s="35">
        <f>+AA17+AA27+AA36</f>
        <v>60353440</v>
      </c>
    </row>
    <row r="39" spans="1:27" ht="13.5">
      <c r="A39" s="22" t="s">
        <v>59</v>
      </c>
      <c r="B39" s="16"/>
      <c r="C39" s="31">
        <v>440271769</v>
      </c>
      <c r="D39" s="31"/>
      <c r="E39" s="32">
        <v>388244447</v>
      </c>
      <c r="F39" s="33">
        <v>388244447</v>
      </c>
      <c r="G39" s="33">
        <v>341785915</v>
      </c>
      <c r="H39" s="33">
        <v>777269599</v>
      </c>
      <c r="I39" s="33">
        <v>629431181</v>
      </c>
      <c r="J39" s="33">
        <v>341785915</v>
      </c>
      <c r="K39" s="33">
        <v>502354008</v>
      </c>
      <c r="L39" s="33">
        <v>401913454</v>
      </c>
      <c r="M39" s="33">
        <v>333142144</v>
      </c>
      <c r="N39" s="33">
        <v>502354008</v>
      </c>
      <c r="O39" s="33"/>
      <c r="P39" s="33"/>
      <c r="Q39" s="33"/>
      <c r="R39" s="33"/>
      <c r="S39" s="33"/>
      <c r="T39" s="33"/>
      <c r="U39" s="33"/>
      <c r="V39" s="33"/>
      <c r="W39" s="33">
        <v>341785915</v>
      </c>
      <c r="X39" s="33">
        <v>388244447</v>
      </c>
      <c r="Y39" s="33">
        <v>-46458532</v>
      </c>
      <c r="Z39" s="34">
        <v>-11.97</v>
      </c>
      <c r="AA39" s="35">
        <v>388244447</v>
      </c>
    </row>
    <row r="40" spans="1:27" ht="13.5">
      <c r="A40" s="41" t="s">
        <v>60</v>
      </c>
      <c r="B40" s="42"/>
      <c r="C40" s="43">
        <v>492676158</v>
      </c>
      <c r="D40" s="43"/>
      <c r="E40" s="44">
        <v>448597889</v>
      </c>
      <c r="F40" s="45">
        <v>448597889</v>
      </c>
      <c r="G40" s="45">
        <v>777269599</v>
      </c>
      <c r="H40" s="45">
        <v>670865420</v>
      </c>
      <c r="I40" s="45">
        <v>502354008</v>
      </c>
      <c r="J40" s="45">
        <v>502354008</v>
      </c>
      <c r="K40" s="45">
        <v>401913454</v>
      </c>
      <c r="L40" s="45">
        <v>328153623</v>
      </c>
      <c r="M40" s="45">
        <v>531687153</v>
      </c>
      <c r="N40" s="45">
        <v>526698632</v>
      </c>
      <c r="O40" s="45"/>
      <c r="P40" s="45"/>
      <c r="Q40" s="45"/>
      <c r="R40" s="45"/>
      <c r="S40" s="45"/>
      <c r="T40" s="45"/>
      <c r="U40" s="45"/>
      <c r="V40" s="45"/>
      <c r="W40" s="45">
        <v>526698632</v>
      </c>
      <c r="X40" s="45">
        <v>719268085</v>
      </c>
      <c r="Y40" s="45">
        <v>-192569453</v>
      </c>
      <c r="Z40" s="46">
        <v>-26.77</v>
      </c>
      <c r="AA40" s="47">
        <v>448597889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68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5640145</v>
      </c>
      <c r="D6" s="17"/>
      <c r="E6" s="18">
        <v>6574104</v>
      </c>
      <c r="F6" s="19">
        <v>6574104</v>
      </c>
      <c r="G6" s="19">
        <v>91918</v>
      </c>
      <c r="H6" s="19">
        <v>629997</v>
      </c>
      <c r="I6" s="19">
        <v>138648</v>
      </c>
      <c r="J6" s="19">
        <v>860563</v>
      </c>
      <c r="K6" s="19">
        <v>588572</v>
      </c>
      <c r="L6" s="19">
        <v>967464</v>
      </c>
      <c r="M6" s="19">
        <v>807667</v>
      </c>
      <c r="N6" s="19">
        <v>2363703</v>
      </c>
      <c r="O6" s="19"/>
      <c r="P6" s="19"/>
      <c r="Q6" s="19"/>
      <c r="R6" s="19"/>
      <c r="S6" s="19"/>
      <c r="T6" s="19"/>
      <c r="U6" s="19"/>
      <c r="V6" s="19"/>
      <c r="W6" s="19">
        <v>3224266</v>
      </c>
      <c r="X6" s="19">
        <v>3287052</v>
      </c>
      <c r="Y6" s="19">
        <v>-62786</v>
      </c>
      <c r="Z6" s="20">
        <v>-1.91</v>
      </c>
      <c r="AA6" s="21">
        <v>6574104</v>
      </c>
    </row>
    <row r="7" spans="1:27" ht="13.5">
      <c r="A7" s="22" t="s">
        <v>34</v>
      </c>
      <c r="B7" s="16"/>
      <c r="C7" s="17">
        <v>14055021</v>
      </c>
      <c r="D7" s="17"/>
      <c r="E7" s="18">
        <v>17453092</v>
      </c>
      <c r="F7" s="19">
        <v>17453092</v>
      </c>
      <c r="G7" s="19">
        <v>938548</v>
      </c>
      <c r="H7" s="19">
        <v>1525155</v>
      </c>
      <c r="I7" s="19">
        <v>1234110</v>
      </c>
      <c r="J7" s="19">
        <v>3697813</v>
      </c>
      <c r="K7" s="19">
        <v>1624454</v>
      </c>
      <c r="L7" s="19">
        <v>1638606</v>
      </c>
      <c r="M7" s="19">
        <v>943916</v>
      </c>
      <c r="N7" s="19">
        <v>4206976</v>
      </c>
      <c r="O7" s="19"/>
      <c r="P7" s="19"/>
      <c r="Q7" s="19"/>
      <c r="R7" s="19"/>
      <c r="S7" s="19"/>
      <c r="T7" s="19"/>
      <c r="U7" s="19"/>
      <c r="V7" s="19"/>
      <c r="W7" s="19">
        <v>7904789</v>
      </c>
      <c r="X7" s="19">
        <v>8726346</v>
      </c>
      <c r="Y7" s="19">
        <v>-821557</v>
      </c>
      <c r="Z7" s="20">
        <v>-9.41</v>
      </c>
      <c r="AA7" s="21">
        <v>17453092</v>
      </c>
    </row>
    <row r="8" spans="1:27" ht="13.5">
      <c r="A8" s="22" t="s">
        <v>35</v>
      </c>
      <c r="B8" s="16"/>
      <c r="C8" s="17">
        <v>-309444</v>
      </c>
      <c r="D8" s="17"/>
      <c r="E8" s="18">
        <v>4262100</v>
      </c>
      <c r="F8" s="19">
        <v>4262100</v>
      </c>
      <c r="G8" s="19">
        <v>80707</v>
      </c>
      <c r="H8" s="19">
        <v>98922</v>
      </c>
      <c r="I8" s="19">
        <v>269884</v>
      </c>
      <c r="J8" s="19">
        <v>449513</v>
      </c>
      <c r="K8" s="19">
        <v>374169</v>
      </c>
      <c r="L8" s="19">
        <v>1098158</v>
      </c>
      <c r="M8" s="19">
        <v>70922</v>
      </c>
      <c r="N8" s="19">
        <v>1543249</v>
      </c>
      <c r="O8" s="19"/>
      <c r="P8" s="19"/>
      <c r="Q8" s="19"/>
      <c r="R8" s="19"/>
      <c r="S8" s="19"/>
      <c r="T8" s="19"/>
      <c r="U8" s="19"/>
      <c r="V8" s="19"/>
      <c r="W8" s="19">
        <v>1992762</v>
      </c>
      <c r="X8" s="19">
        <v>2131050</v>
      </c>
      <c r="Y8" s="19">
        <v>-138288</v>
      </c>
      <c r="Z8" s="20">
        <v>-6.49</v>
      </c>
      <c r="AA8" s="21">
        <v>4262100</v>
      </c>
    </row>
    <row r="9" spans="1:27" ht="13.5">
      <c r="A9" s="22" t="s">
        <v>36</v>
      </c>
      <c r="B9" s="16"/>
      <c r="C9" s="17">
        <v>22961271</v>
      </c>
      <c r="D9" s="17"/>
      <c r="E9" s="18">
        <v>23918004</v>
      </c>
      <c r="F9" s="19">
        <v>23918004</v>
      </c>
      <c r="G9" s="19">
        <v>7583000</v>
      </c>
      <c r="H9" s="19">
        <v>2217542</v>
      </c>
      <c r="I9" s="19">
        <v>-11970</v>
      </c>
      <c r="J9" s="19">
        <v>9788572</v>
      </c>
      <c r="K9" s="19">
        <v>20830</v>
      </c>
      <c r="L9" s="19">
        <v>2780</v>
      </c>
      <c r="M9" s="19">
        <v>7306500</v>
      </c>
      <c r="N9" s="19">
        <v>7330110</v>
      </c>
      <c r="O9" s="19"/>
      <c r="P9" s="19"/>
      <c r="Q9" s="19"/>
      <c r="R9" s="19"/>
      <c r="S9" s="19"/>
      <c r="T9" s="19"/>
      <c r="U9" s="19"/>
      <c r="V9" s="19"/>
      <c r="W9" s="19">
        <v>17118682</v>
      </c>
      <c r="X9" s="19">
        <v>11959002</v>
      </c>
      <c r="Y9" s="19">
        <v>5159680</v>
      </c>
      <c r="Z9" s="20">
        <v>43.14</v>
      </c>
      <c r="AA9" s="21">
        <v>23918004</v>
      </c>
    </row>
    <row r="10" spans="1:27" ht="13.5">
      <c r="A10" s="22" t="s">
        <v>37</v>
      </c>
      <c r="B10" s="16"/>
      <c r="C10" s="17">
        <v>21831157</v>
      </c>
      <c r="D10" s="17"/>
      <c r="E10" s="18">
        <v>44019996</v>
      </c>
      <c r="F10" s="19">
        <v>44019996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22009998</v>
      </c>
      <c r="Y10" s="19">
        <v>-22009998</v>
      </c>
      <c r="Z10" s="20">
        <v>-100</v>
      </c>
      <c r="AA10" s="21">
        <v>44019996</v>
      </c>
    </row>
    <row r="11" spans="1:27" ht="13.5">
      <c r="A11" s="22" t="s">
        <v>38</v>
      </c>
      <c r="B11" s="16"/>
      <c r="C11" s="17">
        <v>1885738</v>
      </c>
      <c r="D11" s="17"/>
      <c r="E11" s="18">
        <v>2022900</v>
      </c>
      <c r="F11" s="19">
        <v>2022900</v>
      </c>
      <c r="G11" s="19">
        <v>121839</v>
      </c>
      <c r="H11" s="19">
        <v>158023</v>
      </c>
      <c r="I11" s="19">
        <v>183520</v>
      </c>
      <c r="J11" s="19">
        <v>463382</v>
      </c>
      <c r="K11" s="19">
        <v>200316</v>
      </c>
      <c r="L11" s="19">
        <v>189612</v>
      </c>
      <c r="M11" s="19">
        <v>162634</v>
      </c>
      <c r="N11" s="19">
        <v>552562</v>
      </c>
      <c r="O11" s="19"/>
      <c r="P11" s="19"/>
      <c r="Q11" s="19"/>
      <c r="R11" s="19"/>
      <c r="S11" s="19"/>
      <c r="T11" s="19"/>
      <c r="U11" s="19"/>
      <c r="V11" s="19"/>
      <c r="W11" s="19">
        <v>1015944</v>
      </c>
      <c r="X11" s="19">
        <v>1011450</v>
      </c>
      <c r="Y11" s="19">
        <v>4494</v>
      </c>
      <c r="Z11" s="20">
        <v>0.44</v>
      </c>
      <c r="AA11" s="21">
        <v>2022900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-42598179</v>
      </c>
      <c r="D14" s="17"/>
      <c r="E14" s="18">
        <v>-51076408</v>
      </c>
      <c r="F14" s="19">
        <v>-51076408</v>
      </c>
      <c r="G14" s="19">
        <v>589038</v>
      </c>
      <c r="H14" s="19">
        <v>-4126512</v>
      </c>
      <c r="I14" s="19">
        <v>-3062498</v>
      </c>
      <c r="J14" s="19">
        <v>-6599972</v>
      </c>
      <c r="K14" s="19">
        <v>-3457931</v>
      </c>
      <c r="L14" s="19">
        <v>240304</v>
      </c>
      <c r="M14" s="19">
        <v>-4221320</v>
      </c>
      <c r="N14" s="19">
        <v>-7438947</v>
      </c>
      <c r="O14" s="19"/>
      <c r="P14" s="19"/>
      <c r="Q14" s="19"/>
      <c r="R14" s="19"/>
      <c r="S14" s="19"/>
      <c r="T14" s="19"/>
      <c r="U14" s="19"/>
      <c r="V14" s="19"/>
      <c r="W14" s="19">
        <v>-14038919</v>
      </c>
      <c r="X14" s="19">
        <v>-25518654</v>
      </c>
      <c r="Y14" s="19">
        <v>11479735</v>
      </c>
      <c r="Z14" s="20">
        <v>-44.99</v>
      </c>
      <c r="AA14" s="21">
        <v>-51076408</v>
      </c>
    </row>
    <row r="15" spans="1:27" ht="13.5">
      <c r="A15" s="22" t="s">
        <v>42</v>
      </c>
      <c r="B15" s="16"/>
      <c r="C15" s="17">
        <v>-259214</v>
      </c>
      <c r="D15" s="17"/>
      <c r="E15" s="18">
        <v>-231204</v>
      </c>
      <c r="F15" s="19">
        <v>-231204</v>
      </c>
      <c r="G15" s="19">
        <v>-9633</v>
      </c>
      <c r="H15" s="19">
        <v>-9568</v>
      </c>
      <c r="I15" s="19">
        <v>-8402</v>
      </c>
      <c r="J15" s="19">
        <v>-27603</v>
      </c>
      <c r="K15" s="19">
        <v>-8615</v>
      </c>
      <c r="L15" s="19">
        <v>-8266</v>
      </c>
      <c r="M15" s="19">
        <v>-8471</v>
      </c>
      <c r="N15" s="19">
        <v>-25352</v>
      </c>
      <c r="O15" s="19"/>
      <c r="P15" s="19"/>
      <c r="Q15" s="19"/>
      <c r="R15" s="19"/>
      <c r="S15" s="19"/>
      <c r="T15" s="19"/>
      <c r="U15" s="19"/>
      <c r="V15" s="19"/>
      <c r="W15" s="19">
        <v>-52955</v>
      </c>
      <c r="X15" s="19">
        <v>-115602</v>
      </c>
      <c r="Y15" s="19">
        <v>62647</v>
      </c>
      <c r="Z15" s="20">
        <v>-54.19</v>
      </c>
      <c r="AA15" s="21">
        <v>-231204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>
        <v>-40000</v>
      </c>
      <c r="H16" s="19"/>
      <c r="I16" s="19">
        <v>-2795</v>
      </c>
      <c r="J16" s="19">
        <v>-42795</v>
      </c>
      <c r="K16" s="19">
        <v>-8226</v>
      </c>
      <c r="L16" s="19">
        <v>-5971</v>
      </c>
      <c r="M16" s="19">
        <v>-7155</v>
      </c>
      <c r="N16" s="19">
        <v>-21352</v>
      </c>
      <c r="O16" s="19"/>
      <c r="P16" s="19"/>
      <c r="Q16" s="19"/>
      <c r="R16" s="19"/>
      <c r="S16" s="19"/>
      <c r="T16" s="19"/>
      <c r="U16" s="19"/>
      <c r="V16" s="19"/>
      <c r="W16" s="19">
        <v>-64147</v>
      </c>
      <c r="X16" s="19"/>
      <c r="Y16" s="19">
        <v>-64147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23206495</v>
      </c>
      <c r="D17" s="25">
        <f>SUM(D6:D16)</f>
        <v>0</v>
      </c>
      <c r="E17" s="26">
        <f t="shared" si="0"/>
        <v>46942584</v>
      </c>
      <c r="F17" s="27">
        <f t="shared" si="0"/>
        <v>46942584</v>
      </c>
      <c r="G17" s="27">
        <f t="shared" si="0"/>
        <v>9355417</v>
      </c>
      <c r="H17" s="27">
        <f t="shared" si="0"/>
        <v>493559</v>
      </c>
      <c r="I17" s="27">
        <f t="shared" si="0"/>
        <v>-1259503</v>
      </c>
      <c r="J17" s="27">
        <f t="shared" si="0"/>
        <v>8589473</v>
      </c>
      <c r="K17" s="27">
        <f t="shared" si="0"/>
        <v>-666431</v>
      </c>
      <c r="L17" s="27">
        <f t="shared" si="0"/>
        <v>4122687</v>
      </c>
      <c r="M17" s="27">
        <f t="shared" si="0"/>
        <v>5054693</v>
      </c>
      <c r="N17" s="27">
        <f t="shared" si="0"/>
        <v>8510949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17100422</v>
      </c>
      <c r="X17" s="27">
        <f t="shared" si="0"/>
        <v>23490642</v>
      </c>
      <c r="Y17" s="27">
        <f t="shared" si="0"/>
        <v>-6390220</v>
      </c>
      <c r="Z17" s="28">
        <f>+IF(X17&lt;&gt;0,+(Y17/X17)*100,0)</f>
        <v>-27.203258216612387</v>
      </c>
      <c r="AA17" s="29">
        <f>SUM(AA6:AA16)</f>
        <v>46942584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-23929180</v>
      </c>
      <c r="D26" s="17"/>
      <c r="E26" s="18">
        <v>-44019996</v>
      </c>
      <c r="F26" s="19">
        <v>-44019996</v>
      </c>
      <c r="G26" s="19">
        <v>-4522000</v>
      </c>
      <c r="H26" s="19">
        <v>-3196123</v>
      </c>
      <c r="I26" s="19">
        <v>-820727</v>
      </c>
      <c r="J26" s="19">
        <v>-8538850</v>
      </c>
      <c r="K26" s="19">
        <v>-194419</v>
      </c>
      <c r="L26" s="19">
        <v>-255954</v>
      </c>
      <c r="M26" s="19">
        <v>-1803417</v>
      </c>
      <c r="N26" s="19">
        <v>-2253790</v>
      </c>
      <c r="O26" s="19"/>
      <c r="P26" s="19"/>
      <c r="Q26" s="19"/>
      <c r="R26" s="19"/>
      <c r="S26" s="19"/>
      <c r="T26" s="19"/>
      <c r="U26" s="19"/>
      <c r="V26" s="19"/>
      <c r="W26" s="19">
        <v>-10792640</v>
      </c>
      <c r="X26" s="19">
        <v>-22009998</v>
      </c>
      <c r="Y26" s="19">
        <v>11217358</v>
      </c>
      <c r="Z26" s="20">
        <v>-50.96</v>
      </c>
      <c r="AA26" s="21">
        <v>-44019996</v>
      </c>
    </row>
    <row r="27" spans="1:27" ht="13.5">
      <c r="A27" s="23" t="s">
        <v>51</v>
      </c>
      <c r="B27" s="24"/>
      <c r="C27" s="25">
        <f aca="true" t="shared" si="1" ref="C27:Y27">SUM(C21:C26)</f>
        <v>-23929180</v>
      </c>
      <c r="D27" s="25">
        <f>SUM(D21:D26)</f>
        <v>0</v>
      </c>
      <c r="E27" s="26">
        <f t="shared" si="1"/>
        <v>-44019996</v>
      </c>
      <c r="F27" s="27">
        <f t="shared" si="1"/>
        <v>-44019996</v>
      </c>
      <c r="G27" s="27">
        <f t="shared" si="1"/>
        <v>-4522000</v>
      </c>
      <c r="H27" s="27">
        <f t="shared" si="1"/>
        <v>-3196123</v>
      </c>
      <c r="I27" s="27">
        <f t="shared" si="1"/>
        <v>-820727</v>
      </c>
      <c r="J27" s="27">
        <f t="shared" si="1"/>
        <v>-8538850</v>
      </c>
      <c r="K27" s="27">
        <f t="shared" si="1"/>
        <v>-194419</v>
      </c>
      <c r="L27" s="27">
        <f t="shared" si="1"/>
        <v>-255954</v>
      </c>
      <c r="M27" s="27">
        <f t="shared" si="1"/>
        <v>-1803417</v>
      </c>
      <c r="N27" s="27">
        <f t="shared" si="1"/>
        <v>-2253790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-10792640</v>
      </c>
      <c r="X27" s="27">
        <f t="shared" si="1"/>
        <v>-22009998</v>
      </c>
      <c r="Y27" s="27">
        <f t="shared" si="1"/>
        <v>11217358</v>
      </c>
      <c r="Z27" s="28">
        <f>+IF(X27&lt;&gt;0,+(Y27/X27)*100,0)</f>
        <v>-50.964829710570626</v>
      </c>
      <c r="AA27" s="29">
        <f>SUM(AA21:AA26)</f>
        <v>-44019996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-82616</v>
      </c>
      <c r="D33" s="17"/>
      <c r="E33" s="18"/>
      <c r="F33" s="19"/>
      <c r="G33" s="19">
        <v>100737</v>
      </c>
      <c r="H33" s="36">
        <v>2076</v>
      </c>
      <c r="I33" s="36">
        <v>1599</v>
      </c>
      <c r="J33" s="36">
        <v>104412</v>
      </c>
      <c r="K33" s="19">
        <v>1000</v>
      </c>
      <c r="L33" s="19">
        <v>520</v>
      </c>
      <c r="M33" s="19">
        <v>2524</v>
      </c>
      <c r="N33" s="19">
        <v>4044</v>
      </c>
      <c r="O33" s="36"/>
      <c r="P33" s="36"/>
      <c r="Q33" s="36"/>
      <c r="R33" s="19"/>
      <c r="S33" s="19"/>
      <c r="T33" s="19"/>
      <c r="U33" s="19"/>
      <c r="V33" s="36"/>
      <c r="W33" s="36">
        <v>108456</v>
      </c>
      <c r="X33" s="36"/>
      <c r="Y33" s="19">
        <v>108456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-300548</v>
      </c>
      <c r="D35" s="17"/>
      <c r="E35" s="18">
        <v>-278904</v>
      </c>
      <c r="F35" s="19">
        <v>-278904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-139452</v>
      </c>
      <c r="Y35" s="19">
        <v>139452</v>
      </c>
      <c r="Z35" s="20">
        <v>-100</v>
      </c>
      <c r="AA35" s="21">
        <v>-278904</v>
      </c>
    </row>
    <row r="36" spans="1:27" ht="13.5">
      <c r="A36" s="23" t="s">
        <v>57</v>
      </c>
      <c r="B36" s="24"/>
      <c r="C36" s="25">
        <f aca="true" t="shared" si="2" ref="C36:Y36">SUM(C31:C35)</f>
        <v>-383164</v>
      </c>
      <c r="D36" s="25">
        <f>SUM(D31:D35)</f>
        <v>0</v>
      </c>
      <c r="E36" s="26">
        <f t="shared" si="2"/>
        <v>-278904</v>
      </c>
      <c r="F36" s="27">
        <f t="shared" si="2"/>
        <v>-278904</v>
      </c>
      <c r="G36" s="27">
        <f t="shared" si="2"/>
        <v>100737</v>
      </c>
      <c r="H36" s="27">
        <f t="shared" si="2"/>
        <v>2076</v>
      </c>
      <c r="I36" s="27">
        <f t="shared" si="2"/>
        <v>1599</v>
      </c>
      <c r="J36" s="27">
        <f t="shared" si="2"/>
        <v>104412</v>
      </c>
      <c r="K36" s="27">
        <f t="shared" si="2"/>
        <v>1000</v>
      </c>
      <c r="L36" s="27">
        <f t="shared" si="2"/>
        <v>520</v>
      </c>
      <c r="M36" s="27">
        <f t="shared" si="2"/>
        <v>2524</v>
      </c>
      <c r="N36" s="27">
        <f t="shared" si="2"/>
        <v>4044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108456</v>
      </c>
      <c r="X36" s="27">
        <f t="shared" si="2"/>
        <v>-139452</v>
      </c>
      <c r="Y36" s="27">
        <f t="shared" si="2"/>
        <v>247908</v>
      </c>
      <c r="Z36" s="28">
        <f>+IF(X36&lt;&gt;0,+(Y36/X36)*100,0)</f>
        <v>-177.77299716031322</v>
      </c>
      <c r="AA36" s="29">
        <f>SUM(AA31:AA35)</f>
        <v>-278904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-1105849</v>
      </c>
      <c r="D38" s="31">
        <f>+D17+D27+D36</f>
        <v>0</v>
      </c>
      <c r="E38" s="32">
        <f t="shared" si="3"/>
        <v>2643684</v>
      </c>
      <c r="F38" s="33">
        <f t="shared" si="3"/>
        <v>2643684</v>
      </c>
      <c r="G38" s="33">
        <f t="shared" si="3"/>
        <v>4934154</v>
      </c>
      <c r="H38" s="33">
        <f t="shared" si="3"/>
        <v>-2700488</v>
      </c>
      <c r="I38" s="33">
        <f t="shared" si="3"/>
        <v>-2078631</v>
      </c>
      <c r="J38" s="33">
        <f t="shared" si="3"/>
        <v>155035</v>
      </c>
      <c r="K38" s="33">
        <f t="shared" si="3"/>
        <v>-859850</v>
      </c>
      <c r="L38" s="33">
        <f t="shared" si="3"/>
        <v>3867253</v>
      </c>
      <c r="M38" s="33">
        <f t="shared" si="3"/>
        <v>3253800</v>
      </c>
      <c r="N38" s="33">
        <f t="shared" si="3"/>
        <v>6261203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6416238</v>
      </c>
      <c r="X38" s="33">
        <f t="shared" si="3"/>
        <v>1341192</v>
      </c>
      <c r="Y38" s="33">
        <f t="shared" si="3"/>
        <v>5075046</v>
      </c>
      <c r="Z38" s="34">
        <f>+IF(X38&lt;&gt;0,+(Y38/X38)*100,0)</f>
        <v>378.3981711790706</v>
      </c>
      <c r="AA38" s="35">
        <f>+AA17+AA27+AA36</f>
        <v>2643684</v>
      </c>
    </row>
    <row r="39" spans="1:27" ht="13.5">
      <c r="A39" s="22" t="s">
        <v>59</v>
      </c>
      <c r="B39" s="16"/>
      <c r="C39" s="31">
        <v>3520298</v>
      </c>
      <c r="D39" s="31"/>
      <c r="E39" s="32">
        <v>1289350</v>
      </c>
      <c r="F39" s="33">
        <v>1289350</v>
      </c>
      <c r="G39" s="33">
        <v>1839393</v>
      </c>
      <c r="H39" s="33">
        <v>6773547</v>
      </c>
      <c r="I39" s="33">
        <v>4073059</v>
      </c>
      <c r="J39" s="33">
        <v>1839393</v>
      </c>
      <c r="K39" s="33">
        <v>1994428</v>
      </c>
      <c r="L39" s="33">
        <v>1134578</v>
      </c>
      <c r="M39" s="33">
        <v>5001831</v>
      </c>
      <c r="N39" s="33">
        <v>1994428</v>
      </c>
      <c r="O39" s="33"/>
      <c r="P39" s="33"/>
      <c r="Q39" s="33"/>
      <c r="R39" s="33"/>
      <c r="S39" s="33"/>
      <c r="T39" s="33"/>
      <c r="U39" s="33"/>
      <c r="V39" s="33"/>
      <c r="W39" s="33">
        <v>1839393</v>
      </c>
      <c r="X39" s="33">
        <v>1289350</v>
      </c>
      <c r="Y39" s="33">
        <v>550043</v>
      </c>
      <c r="Z39" s="34">
        <v>42.66</v>
      </c>
      <c r="AA39" s="35">
        <v>1289350</v>
      </c>
    </row>
    <row r="40" spans="1:27" ht="13.5">
      <c r="A40" s="41" t="s">
        <v>60</v>
      </c>
      <c r="B40" s="42"/>
      <c r="C40" s="43">
        <v>2414449</v>
      </c>
      <c r="D40" s="43"/>
      <c r="E40" s="44">
        <v>3933035</v>
      </c>
      <c r="F40" s="45">
        <v>3933035</v>
      </c>
      <c r="G40" s="45">
        <v>6773547</v>
      </c>
      <c r="H40" s="45">
        <v>4073059</v>
      </c>
      <c r="I40" s="45">
        <v>1994428</v>
      </c>
      <c r="J40" s="45">
        <v>1994428</v>
      </c>
      <c r="K40" s="45">
        <v>1134578</v>
      </c>
      <c r="L40" s="45">
        <v>5001831</v>
      </c>
      <c r="M40" s="45">
        <v>8255631</v>
      </c>
      <c r="N40" s="45">
        <v>8255631</v>
      </c>
      <c r="O40" s="45"/>
      <c r="P40" s="45"/>
      <c r="Q40" s="45"/>
      <c r="R40" s="45"/>
      <c r="S40" s="45"/>
      <c r="T40" s="45"/>
      <c r="U40" s="45"/>
      <c r="V40" s="45"/>
      <c r="W40" s="45">
        <v>8255631</v>
      </c>
      <c r="X40" s="45">
        <v>2630543</v>
      </c>
      <c r="Y40" s="45">
        <v>5625088</v>
      </c>
      <c r="Z40" s="46">
        <v>213.84</v>
      </c>
      <c r="AA40" s="47">
        <v>3933035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69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3886190</v>
      </c>
      <c r="D6" s="17"/>
      <c r="E6" s="18">
        <v>4503896</v>
      </c>
      <c r="F6" s="19">
        <v>4503896</v>
      </c>
      <c r="G6" s="19">
        <v>103542</v>
      </c>
      <c r="H6" s="19">
        <v>324165</v>
      </c>
      <c r="I6" s="19">
        <v>3085825</v>
      </c>
      <c r="J6" s="19">
        <v>3513532</v>
      </c>
      <c r="K6" s="19">
        <v>440049</v>
      </c>
      <c r="L6" s="19">
        <v>168568</v>
      </c>
      <c r="M6" s="19">
        <v>654709</v>
      </c>
      <c r="N6" s="19">
        <v>1263326</v>
      </c>
      <c r="O6" s="19"/>
      <c r="P6" s="19"/>
      <c r="Q6" s="19"/>
      <c r="R6" s="19"/>
      <c r="S6" s="19"/>
      <c r="T6" s="19"/>
      <c r="U6" s="19"/>
      <c r="V6" s="19"/>
      <c r="W6" s="19">
        <v>4776858</v>
      </c>
      <c r="X6" s="19">
        <v>2251959</v>
      </c>
      <c r="Y6" s="19">
        <v>2524899</v>
      </c>
      <c r="Z6" s="20">
        <v>112.12</v>
      </c>
      <c r="AA6" s="21">
        <v>4503896</v>
      </c>
    </row>
    <row r="7" spans="1:27" ht="13.5">
      <c r="A7" s="22" t="s">
        <v>34</v>
      </c>
      <c r="B7" s="16"/>
      <c r="C7" s="17">
        <v>10413572</v>
      </c>
      <c r="D7" s="17"/>
      <c r="E7" s="18">
        <v>13549347</v>
      </c>
      <c r="F7" s="19">
        <v>13549347</v>
      </c>
      <c r="G7" s="19">
        <v>838957</v>
      </c>
      <c r="H7" s="19">
        <v>1268434</v>
      </c>
      <c r="I7" s="19">
        <v>1276768</v>
      </c>
      <c r="J7" s="19">
        <v>3384159</v>
      </c>
      <c r="K7" s="19">
        <v>1231810</v>
      </c>
      <c r="L7" s="19">
        <v>1104111</v>
      </c>
      <c r="M7" s="19">
        <v>888682</v>
      </c>
      <c r="N7" s="19">
        <v>3224603</v>
      </c>
      <c r="O7" s="19"/>
      <c r="P7" s="19"/>
      <c r="Q7" s="19"/>
      <c r="R7" s="19"/>
      <c r="S7" s="19"/>
      <c r="T7" s="19"/>
      <c r="U7" s="19"/>
      <c r="V7" s="19"/>
      <c r="W7" s="19">
        <v>6608762</v>
      </c>
      <c r="X7" s="19">
        <v>6774689</v>
      </c>
      <c r="Y7" s="19">
        <v>-165927</v>
      </c>
      <c r="Z7" s="20">
        <v>-2.45</v>
      </c>
      <c r="AA7" s="21">
        <v>13549347</v>
      </c>
    </row>
    <row r="8" spans="1:27" ht="13.5">
      <c r="A8" s="22" t="s">
        <v>35</v>
      </c>
      <c r="B8" s="16"/>
      <c r="C8" s="17">
        <v>2977831</v>
      </c>
      <c r="D8" s="17"/>
      <c r="E8" s="18">
        <v>462159</v>
      </c>
      <c r="F8" s="19">
        <v>462159</v>
      </c>
      <c r="G8" s="19">
        <v>155534</v>
      </c>
      <c r="H8" s="19">
        <v>328363</v>
      </c>
      <c r="I8" s="19">
        <v>744469</v>
      </c>
      <c r="J8" s="19">
        <v>1228366</v>
      </c>
      <c r="K8" s="19">
        <v>337283</v>
      </c>
      <c r="L8" s="19">
        <v>3995545</v>
      </c>
      <c r="M8" s="19">
        <v>258769</v>
      </c>
      <c r="N8" s="19">
        <v>4591597</v>
      </c>
      <c r="O8" s="19"/>
      <c r="P8" s="19"/>
      <c r="Q8" s="19"/>
      <c r="R8" s="19"/>
      <c r="S8" s="19"/>
      <c r="T8" s="19"/>
      <c r="U8" s="19"/>
      <c r="V8" s="19"/>
      <c r="W8" s="19">
        <v>5819963</v>
      </c>
      <c r="X8" s="19">
        <v>217802</v>
      </c>
      <c r="Y8" s="19">
        <v>5602161</v>
      </c>
      <c r="Z8" s="20">
        <v>2572.13</v>
      </c>
      <c r="AA8" s="21">
        <v>462159</v>
      </c>
    </row>
    <row r="9" spans="1:27" ht="13.5">
      <c r="A9" s="22" t="s">
        <v>36</v>
      </c>
      <c r="B9" s="16"/>
      <c r="C9" s="17">
        <v>17878843</v>
      </c>
      <c r="D9" s="17"/>
      <c r="E9" s="18">
        <v>22103913</v>
      </c>
      <c r="F9" s="19">
        <v>22103913</v>
      </c>
      <c r="G9" s="19">
        <v>7258000</v>
      </c>
      <c r="H9" s="19">
        <v>1970000</v>
      </c>
      <c r="I9" s="19">
        <v>250000</v>
      </c>
      <c r="J9" s="19">
        <v>9478000</v>
      </c>
      <c r="K9" s="19"/>
      <c r="L9" s="19">
        <v>450000</v>
      </c>
      <c r="M9" s="19">
        <v>3409000</v>
      </c>
      <c r="N9" s="19">
        <v>3859000</v>
      </c>
      <c r="O9" s="19"/>
      <c r="P9" s="19"/>
      <c r="Q9" s="19"/>
      <c r="R9" s="19"/>
      <c r="S9" s="19"/>
      <c r="T9" s="19"/>
      <c r="U9" s="19"/>
      <c r="V9" s="19"/>
      <c r="W9" s="19">
        <v>13337000</v>
      </c>
      <c r="X9" s="19">
        <v>22103913</v>
      </c>
      <c r="Y9" s="19">
        <v>-8766913</v>
      </c>
      <c r="Z9" s="20">
        <v>-39.66</v>
      </c>
      <c r="AA9" s="21">
        <v>22103913</v>
      </c>
    </row>
    <row r="10" spans="1:27" ht="13.5">
      <c r="A10" s="22" t="s">
        <v>37</v>
      </c>
      <c r="B10" s="16"/>
      <c r="C10" s="17">
        <v>13825000</v>
      </c>
      <c r="D10" s="17"/>
      <c r="E10" s="18">
        <v>27356087</v>
      </c>
      <c r="F10" s="19">
        <v>27356087</v>
      </c>
      <c r="G10" s="19">
        <v>2500000</v>
      </c>
      <c r="H10" s="19"/>
      <c r="I10" s="19">
        <v>3856000</v>
      </c>
      <c r="J10" s="19">
        <v>6356000</v>
      </c>
      <c r="K10" s="19">
        <v>1650000</v>
      </c>
      <c r="L10" s="19">
        <v>1500000</v>
      </c>
      <c r="M10" s="19">
        <v>3856000</v>
      </c>
      <c r="N10" s="19">
        <v>7006000</v>
      </c>
      <c r="O10" s="19"/>
      <c r="P10" s="19"/>
      <c r="Q10" s="19"/>
      <c r="R10" s="19"/>
      <c r="S10" s="19"/>
      <c r="T10" s="19"/>
      <c r="U10" s="19"/>
      <c r="V10" s="19"/>
      <c r="W10" s="19">
        <v>13362000</v>
      </c>
      <c r="X10" s="19">
        <v>26000087</v>
      </c>
      <c r="Y10" s="19">
        <v>-12638087</v>
      </c>
      <c r="Z10" s="20">
        <v>-48.61</v>
      </c>
      <c r="AA10" s="21">
        <v>27356087</v>
      </c>
    </row>
    <row r="11" spans="1:27" ht="13.5">
      <c r="A11" s="22" t="s">
        <v>38</v>
      </c>
      <c r="B11" s="16"/>
      <c r="C11" s="17">
        <v>3544855</v>
      </c>
      <c r="D11" s="17"/>
      <c r="E11" s="18">
        <v>1725391</v>
      </c>
      <c r="F11" s="19">
        <v>1725391</v>
      </c>
      <c r="G11" s="19">
        <v>7592</v>
      </c>
      <c r="H11" s="19">
        <v>28900</v>
      </c>
      <c r="I11" s="19">
        <v>10144</v>
      </c>
      <c r="J11" s="19">
        <v>46636</v>
      </c>
      <c r="K11" s="19">
        <v>38665</v>
      </c>
      <c r="L11" s="19">
        <v>9717</v>
      </c>
      <c r="M11" s="19">
        <v>95626</v>
      </c>
      <c r="N11" s="19">
        <v>144008</v>
      </c>
      <c r="O11" s="19"/>
      <c r="P11" s="19"/>
      <c r="Q11" s="19"/>
      <c r="R11" s="19"/>
      <c r="S11" s="19"/>
      <c r="T11" s="19"/>
      <c r="U11" s="19"/>
      <c r="V11" s="19"/>
      <c r="W11" s="19">
        <v>190644</v>
      </c>
      <c r="X11" s="19">
        <v>862698</v>
      </c>
      <c r="Y11" s="19">
        <v>-672054</v>
      </c>
      <c r="Z11" s="20">
        <v>-77.9</v>
      </c>
      <c r="AA11" s="21">
        <v>1725391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-37961279</v>
      </c>
      <c r="D14" s="17"/>
      <c r="E14" s="18">
        <v>-43204699</v>
      </c>
      <c r="F14" s="19">
        <v>-43204699</v>
      </c>
      <c r="G14" s="19">
        <v>-10230667</v>
      </c>
      <c r="H14" s="19">
        <v>-9695678</v>
      </c>
      <c r="I14" s="19">
        <v>-4610479</v>
      </c>
      <c r="J14" s="19">
        <v>-24536824</v>
      </c>
      <c r="K14" s="19">
        <v>-3332384</v>
      </c>
      <c r="L14" s="19">
        <v>-3696083</v>
      </c>
      <c r="M14" s="19">
        <v>-6956104</v>
      </c>
      <c r="N14" s="19">
        <v>-13984571</v>
      </c>
      <c r="O14" s="19"/>
      <c r="P14" s="19"/>
      <c r="Q14" s="19"/>
      <c r="R14" s="19"/>
      <c r="S14" s="19"/>
      <c r="T14" s="19"/>
      <c r="U14" s="19"/>
      <c r="V14" s="19"/>
      <c r="W14" s="19">
        <v>-38521395</v>
      </c>
      <c r="X14" s="19">
        <v>-19082460</v>
      </c>
      <c r="Y14" s="19">
        <v>-19438935</v>
      </c>
      <c r="Z14" s="20">
        <v>101.87</v>
      </c>
      <c r="AA14" s="21">
        <v>-43204699</v>
      </c>
    </row>
    <row r="15" spans="1:27" ht="13.5">
      <c r="A15" s="22" t="s">
        <v>42</v>
      </c>
      <c r="B15" s="16"/>
      <c r="C15" s="17">
        <v>-1662835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>
        <v>-3118580</v>
      </c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9783597</v>
      </c>
      <c r="D17" s="25">
        <f>SUM(D6:D16)</f>
        <v>0</v>
      </c>
      <c r="E17" s="26">
        <f t="shared" si="0"/>
        <v>26496094</v>
      </c>
      <c r="F17" s="27">
        <f t="shared" si="0"/>
        <v>26496094</v>
      </c>
      <c r="G17" s="27">
        <f t="shared" si="0"/>
        <v>632958</v>
      </c>
      <c r="H17" s="27">
        <f t="shared" si="0"/>
        <v>-5775816</v>
      </c>
      <c r="I17" s="27">
        <f t="shared" si="0"/>
        <v>4612727</v>
      </c>
      <c r="J17" s="27">
        <f t="shared" si="0"/>
        <v>-530131</v>
      </c>
      <c r="K17" s="27">
        <f t="shared" si="0"/>
        <v>365423</v>
      </c>
      <c r="L17" s="27">
        <f t="shared" si="0"/>
        <v>3531858</v>
      </c>
      <c r="M17" s="27">
        <f t="shared" si="0"/>
        <v>2206682</v>
      </c>
      <c r="N17" s="27">
        <f t="shared" si="0"/>
        <v>6103963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5573832</v>
      </c>
      <c r="X17" s="27">
        <f t="shared" si="0"/>
        <v>39128688</v>
      </c>
      <c r="Y17" s="27">
        <f t="shared" si="0"/>
        <v>-33554856</v>
      </c>
      <c r="Z17" s="28">
        <f>+IF(X17&lt;&gt;0,+(Y17/X17)*100,0)</f>
        <v>-85.75512677552592</v>
      </c>
      <c r="AA17" s="29">
        <f>SUM(AA6:AA16)</f>
        <v>26496094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-15443022</v>
      </c>
      <c r="D26" s="17"/>
      <c r="E26" s="18">
        <v>-27506087</v>
      </c>
      <c r="F26" s="19">
        <v>-27506087</v>
      </c>
      <c r="G26" s="19"/>
      <c r="H26" s="19">
        <v>-606505</v>
      </c>
      <c r="I26" s="19">
        <v>-213657</v>
      </c>
      <c r="J26" s="19">
        <v>-820162</v>
      </c>
      <c r="K26" s="19">
        <v>-331938</v>
      </c>
      <c r="L26" s="19">
        <v>-2022317</v>
      </c>
      <c r="M26" s="19">
        <v>-394426</v>
      </c>
      <c r="N26" s="19">
        <v>-2748681</v>
      </c>
      <c r="O26" s="19"/>
      <c r="P26" s="19"/>
      <c r="Q26" s="19"/>
      <c r="R26" s="19"/>
      <c r="S26" s="19"/>
      <c r="T26" s="19"/>
      <c r="U26" s="19"/>
      <c r="V26" s="19"/>
      <c r="W26" s="19">
        <v>-3568843</v>
      </c>
      <c r="X26" s="19">
        <v>-2998914</v>
      </c>
      <c r="Y26" s="19">
        <v>-569929</v>
      </c>
      <c r="Z26" s="20">
        <v>19</v>
      </c>
      <c r="AA26" s="21">
        <v>-27506087</v>
      </c>
    </row>
    <row r="27" spans="1:27" ht="13.5">
      <c r="A27" s="23" t="s">
        <v>51</v>
      </c>
      <c r="B27" s="24"/>
      <c r="C27" s="25">
        <f aca="true" t="shared" si="1" ref="C27:Y27">SUM(C21:C26)</f>
        <v>-15443022</v>
      </c>
      <c r="D27" s="25">
        <f>SUM(D21:D26)</f>
        <v>0</v>
      </c>
      <c r="E27" s="26">
        <f t="shared" si="1"/>
        <v>-27506087</v>
      </c>
      <c r="F27" s="27">
        <f t="shared" si="1"/>
        <v>-27506087</v>
      </c>
      <c r="G27" s="27">
        <f t="shared" si="1"/>
        <v>0</v>
      </c>
      <c r="H27" s="27">
        <f t="shared" si="1"/>
        <v>-606505</v>
      </c>
      <c r="I27" s="27">
        <f t="shared" si="1"/>
        <v>-213657</v>
      </c>
      <c r="J27" s="27">
        <f t="shared" si="1"/>
        <v>-820162</v>
      </c>
      <c r="K27" s="27">
        <f t="shared" si="1"/>
        <v>-331938</v>
      </c>
      <c r="L27" s="27">
        <f t="shared" si="1"/>
        <v>-2022317</v>
      </c>
      <c r="M27" s="27">
        <f t="shared" si="1"/>
        <v>-394426</v>
      </c>
      <c r="N27" s="27">
        <f t="shared" si="1"/>
        <v>-2748681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-3568843</v>
      </c>
      <c r="X27" s="27">
        <f t="shared" si="1"/>
        <v>-2998914</v>
      </c>
      <c r="Y27" s="27">
        <f t="shared" si="1"/>
        <v>-569929</v>
      </c>
      <c r="Z27" s="28">
        <f>+IF(X27&lt;&gt;0,+(Y27/X27)*100,0)</f>
        <v>19.0045129670274</v>
      </c>
      <c r="AA27" s="29">
        <f>SUM(AA21:AA26)</f>
        <v>-27506087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30164</v>
      </c>
      <c r="D33" s="17"/>
      <c r="E33" s="18">
        <v>5205</v>
      </c>
      <c r="F33" s="19">
        <v>5205</v>
      </c>
      <c r="G33" s="19">
        <v>1315</v>
      </c>
      <c r="H33" s="36">
        <v>3957</v>
      </c>
      <c r="I33" s="36"/>
      <c r="J33" s="36">
        <v>5272</v>
      </c>
      <c r="K33" s="19">
        <v>3613</v>
      </c>
      <c r="L33" s="19">
        <v>40</v>
      </c>
      <c r="M33" s="19"/>
      <c r="N33" s="19">
        <v>3653</v>
      </c>
      <c r="O33" s="36"/>
      <c r="P33" s="36"/>
      <c r="Q33" s="36"/>
      <c r="R33" s="19"/>
      <c r="S33" s="19"/>
      <c r="T33" s="19"/>
      <c r="U33" s="19"/>
      <c r="V33" s="36"/>
      <c r="W33" s="36">
        <v>8925</v>
      </c>
      <c r="X33" s="36"/>
      <c r="Y33" s="19">
        <v>8925</v>
      </c>
      <c r="Z33" s="20"/>
      <c r="AA33" s="21">
        <v>5205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-25546</v>
      </c>
      <c r="D35" s="17"/>
      <c r="E35" s="18">
        <v>-28688</v>
      </c>
      <c r="F35" s="19">
        <v>-28688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>
        <v>-28688</v>
      </c>
    </row>
    <row r="36" spans="1:27" ht="13.5">
      <c r="A36" s="23" t="s">
        <v>57</v>
      </c>
      <c r="B36" s="24"/>
      <c r="C36" s="25">
        <f aca="true" t="shared" si="2" ref="C36:Y36">SUM(C31:C35)</f>
        <v>4618</v>
      </c>
      <c r="D36" s="25">
        <f>SUM(D31:D35)</f>
        <v>0</v>
      </c>
      <c r="E36" s="26">
        <f t="shared" si="2"/>
        <v>-23483</v>
      </c>
      <c r="F36" s="27">
        <f t="shared" si="2"/>
        <v>-23483</v>
      </c>
      <c r="G36" s="27">
        <f t="shared" si="2"/>
        <v>1315</v>
      </c>
      <c r="H36" s="27">
        <f t="shared" si="2"/>
        <v>3957</v>
      </c>
      <c r="I36" s="27">
        <f t="shared" si="2"/>
        <v>0</v>
      </c>
      <c r="J36" s="27">
        <f t="shared" si="2"/>
        <v>5272</v>
      </c>
      <c r="K36" s="27">
        <f t="shared" si="2"/>
        <v>3613</v>
      </c>
      <c r="L36" s="27">
        <f t="shared" si="2"/>
        <v>40</v>
      </c>
      <c r="M36" s="27">
        <f t="shared" si="2"/>
        <v>0</v>
      </c>
      <c r="N36" s="27">
        <f t="shared" si="2"/>
        <v>3653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8925</v>
      </c>
      <c r="X36" s="27">
        <f t="shared" si="2"/>
        <v>0</v>
      </c>
      <c r="Y36" s="27">
        <f t="shared" si="2"/>
        <v>8925</v>
      </c>
      <c r="Z36" s="28">
        <f>+IF(X36&lt;&gt;0,+(Y36/X36)*100,0)</f>
        <v>0</v>
      </c>
      <c r="AA36" s="29">
        <f>SUM(AA31:AA35)</f>
        <v>-23483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-5654807</v>
      </c>
      <c r="D38" s="31">
        <f>+D17+D27+D36</f>
        <v>0</v>
      </c>
      <c r="E38" s="32">
        <f t="shared" si="3"/>
        <v>-1033476</v>
      </c>
      <c r="F38" s="33">
        <f t="shared" si="3"/>
        <v>-1033476</v>
      </c>
      <c r="G38" s="33">
        <f t="shared" si="3"/>
        <v>634273</v>
      </c>
      <c r="H38" s="33">
        <f t="shared" si="3"/>
        <v>-6378364</v>
      </c>
      <c r="I38" s="33">
        <f t="shared" si="3"/>
        <v>4399070</v>
      </c>
      <c r="J38" s="33">
        <f t="shared" si="3"/>
        <v>-1345021</v>
      </c>
      <c r="K38" s="33">
        <f t="shared" si="3"/>
        <v>37098</v>
      </c>
      <c r="L38" s="33">
        <f t="shared" si="3"/>
        <v>1509581</v>
      </c>
      <c r="M38" s="33">
        <f t="shared" si="3"/>
        <v>1812256</v>
      </c>
      <c r="N38" s="33">
        <f t="shared" si="3"/>
        <v>3358935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2013914</v>
      </c>
      <c r="X38" s="33">
        <f t="shared" si="3"/>
        <v>36129774</v>
      </c>
      <c r="Y38" s="33">
        <f t="shared" si="3"/>
        <v>-34115860</v>
      </c>
      <c r="Z38" s="34">
        <f>+IF(X38&lt;&gt;0,+(Y38/X38)*100,0)</f>
        <v>-94.42588818850625</v>
      </c>
      <c r="AA38" s="35">
        <f>+AA17+AA27+AA36</f>
        <v>-1033476</v>
      </c>
    </row>
    <row r="39" spans="1:27" ht="13.5">
      <c r="A39" s="22" t="s">
        <v>59</v>
      </c>
      <c r="B39" s="16"/>
      <c r="C39" s="31">
        <v>6588017</v>
      </c>
      <c r="D39" s="31"/>
      <c r="E39" s="32">
        <v>2256642</v>
      </c>
      <c r="F39" s="33">
        <v>2256642</v>
      </c>
      <c r="G39" s="33">
        <v>2256642</v>
      </c>
      <c r="H39" s="33">
        <v>2890915</v>
      </c>
      <c r="I39" s="33">
        <v>-3487449</v>
      </c>
      <c r="J39" s="33">
        <v>2256642</v>
      </c>
      <c r="K39" s="33">
        <v>911621</v>
      </c>
      <c r="L39" s="33">
        <v>948719</v>
      </c>
      <c r="M39" s="33">
        <v>2458300</v>
      </c>
      <c r="N39" s="33">
        <v>911621</v>
      </c>
      <c r="O39" s="33"/>
      <c r="P39" s="33"/>
      <c r="Q39" s="33"/>
      <c r="R39" s="33"/>
      <c r="S39" s="33"/>
      <c r="T39" s="33"/>
      <c r="U39" s="33"/>
      <c r="V39" s="33"/>
      <c r="W39" s="33">
        <v>2256642</v>
      </c>
      <c r="X39" s="33">
        <v>2256642</v>
      </c>
      <c r="Y39" s="33"/>
      <c r="Z39" s="34"/>
      <c r="AA39" s="35">
        <v>2256642</v>
      </c>
    </row>
    <row r="40" spans="1:27" ht="13.5">
      <c r="A40" s="41" t="s">
        <v>60</v>
      </c>
      <c r="B40" s="42"/>
      <c r="C40" s="43">
        <v>933210</v>
      </c>
      <c r="D40" s="43"/>
      <c r="E40" s="44">
        <v>1223166</v>
      </c>
      <c r="F40" s="45">
        <v>1223166</v>
      </c>
      <c r="G40" s="45">
        <v>2890915</v>
      </c>
      <c r="H40" s="45">
        <v>-3487449</v>
      </c>
      <c r="I40" s="45">
        <v>911621</v>
      </c>
      <c r="J40" s="45">
        <v>911621</v>
      </c>
      <c r="K40" s="45">
        <v>948719</v>
      </c>
      <c r="L40" s="45">
        <v>2458300</v>
      </c>
      <c r="M40" s="45">
        <v>4270556</v>
      </c>
      <c r="N40" s="45">
        <v>4270556</v>
      </c>
      <c r="O40" s="45"/>
      <c r="P40" s="45"/>
      <c r="Q40" s="45"/>
      <c r="R40" s="45"/>
      <c r="S40" s="45"/>
      <c r="T40" s="45"/>
      <c r="U40" s="45"/>
      <c r="V40" s="45"/>
      <c r="W40" s="45">
        <v>4270556</v>
      </c>
      <c r="X40" s="45">
        <v>38386416</v>
      </c>
      <c r="Y40" s="45">
        <v>-34115860</v>
      </c>
      <c r="Z40" s="46">
        <v>-88.87</v>
      </c>
      <c r="AA40" s="47">
        <v>1223166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70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89723</v>
      </c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665882</v>
      </c>
      <c r="D8" s="17"/>
      <c r="E8" s="18">
        <v>11917107</v>
      </c>
      <c r="F8" s="19">
        <v>11917107</v>
      </c>
      <c r="G8" s="19">
        <v>367588</v>
      </c>
      <c r="H8" s="19">
        <v>8922873</v>
      </c>
      <c r="I8" s="19">
        <v>4982061</v>
      </c>
      <c r="J8" s="19">
        <v>14272522</v>
      </c>
      <c r="K8" s="19">
        <v>4629577</v>
      </c>
      <c r="L8" s="19">
        <v>7095977</v>
      </c>
      <c r="M8" s="19">
        <v>3545949</v>
      </c>
      <c r="N8" s="19">
        <v>15271503</v>
      </c>
      <c r="O8" s="19"/>
      <c r="P8" s="19"/>
      <c r="Q8" s="19"/>
      <c r="R8" s="19"/>
      <c r="S8" s="19"/>
      <c r="T8" s="19"/>
      <c r="U8" s="19"/>
      <c r="V8" s="19"/>
      <c r="W8" s="19">
        <v>29544025</v>
      </c>
      <c r="X8" s="19">
        <v>5958726</v>
      </c>
      <c r="Y8" s="19">
        <v>23585299</v>
      </c>
      <c r="Z8" s="20">
        <v>395.81</v>
      </c>
      <c r="AA8" s="21">
        <v>11917107</v>
      </c>
    </row>
    <row r="9" spans="1:27" ht="13.5">
      <c r="A9" s="22" t="s">
        <v>36</v>
      </c>
      <c r="B9" s="16"/>
      <c r="C9" s="17">
        <v>44084000</v>
      </c>
      <c r="D9" s="17"/>
      <c r="E9" s="18">
        <v>51376000</v>
      </c>
      <c r="F9" s="19">
        <v>51376000</v>
      </c>
      <c r="G9" s="19">
        <v>19647000</v>
      </c>
      <c r="H9" s="19">
        <v>3877068</v>
      </c>
      <c r="I9" s="19"/>
      <c r="J9" s="19">
        <v>23524068</v>
      </c>
      <c r="K9" s="19">
        <v>505756</v>
      </c>
      <c r="L9" s="19">
        <v>246888</v>
      </c>
      <c r="M9" s="19">
        <v>15646736</v>
      </c>
      <c r="N9" s="19">
        <v>16399380</v>
      </c>
      <c r="O9" s="19"/>
      <c r="P9" s="19"/>
      <c r="Q9" s="19"/>
      <c r="R9" s="19"/>
      <c r="S9" s="19"/>
      <c r="T9" s="19"/>
      <c r="U9" s="19"/>
      <c r="V9" s="19"/>
      <c r="W9" s="19">
        <v>39923448</v>
      </c>
      <c r="X9" s="19">
        <v>35658665</v>
      </c>
      <c r="Y9" s="19">
        <v>4264783</v>
      </c>
      <c r="Z9" s="20">
        <v>11.96</v>
      </c>
      <c r="AA9" s="21">
        <v>51376000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>
        <v>1087175</v>
      </c>
      <c r="D11" s="17"/>
      <c r="E11" s="18">
        <v>3080000</v>
      </c>
      <c r="F11" s="19">
        <v>3080000</v>
      </c>
      <c r="G11" s="19">
        <v>12413</v>
      </c>
      <c r="H11" s="19">
        <v>55467</v>
      </c>
      <c r="I11" s="19">
        <v>50562</v>
      </c>
      <c r="J11" s="19">
        <v>118442</v>
      </c>
      <c r="K11" s="19">
        <v>56439</v>
      </c>
      <c r="L11" s="19">
        <v>55821</v>
      </c>
      <c r="M11" s="19">
        <v>37839</v>
      </c>
      <c r="N11" s="19">
        <v>150099</v>
      </c>
      <c r="O11" s="19"/>
      <c r="P11" s="19"/>
      <c r="Q11" s="19"/>
      <c r="R11" s="19"/>
      <c r="S11" s="19"/>
      <c r="T11" s="19"/>
      <c r="U11" s="19"/>
      <c r="V11" s="19"/>
      <c r="W11" s="19">
        <v>268541</v>
      </c>
      <c r="X11" s="19">
        <v>1540002</v>
      </c>
      <c r="Y11" s="19">
        <v>-1271461</v>
      </c>
      <c r="Z11" s="20">
        <v>-82.56</v>
      </c>
      <c r="AA11" s="21">
        <v>3080000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-42409290</v>
      </c>
      <c r="D14" s="17"/>
      <c r="E14" s="18">
        <v>-69263128</v>
      </c>
      <c r="F14" s="19">
        <v>-69263128</v>
      </c>
      <c r="G14" s="19">
        <v>-19071332</v>
      </c>
      <c r="H14" s="19">
        <v>-7265574</v>
      </c>
      <c r="I14" s="19">
        <v>-8348866</v>
      </c>
      <c r="J14" s="19">
        <v>-34685772</v>
      </c>
      <c r="K14" s="19">
        <v>-7160468</v>
      </c>
      <c r="L14" s="19">
        <v>-7099681</v>
      </c>
      <c r="M14" s="19">
        <v>-16704141</v>
      </c>
      <c r="N14" s="19">
        <v>-30964290</v>
      </c>
      <c r="O14" s="19"/>
      <c r="P14" s="19"/>
      <c r="Q14" s="19"/>
      <c r="R14" s="19"/>
      <c r="S14" s="19"/>
      <c r="T14" s="19"/>
      <c r="U14" s="19"/>
      <c r="V14" s="19"/>
      <c r="W14" s="19">
        <v>-65650062</v>
      </c>
      <c r="X14" s="19">
        <v>-34681956</v>
      </c>
      <c r="Y14" s="19">
        <v>-30968106</v>
      </c>
      <c r="Z14" s="20">
        <v>89.29</v>
      </c>
      <c r="AA14" s="21">
        <v>-69263128</v>
      </c>
    </row>
    <row r="15" spans="1:27" ht="13.5">
      <c r="A15" s="22" t="s">
        <v>42</v>
      </c>
      <c r="B15" s="16"/>
      <c r="C15" s="17">
        <v>-35509</v>
      </c>
      <c r="D15" s="17"/>
      <c r="E15" s="18"/>
      <c r="F15" s="19"/>
      <c r="G15" s="19"/>
      <c r="H15" s="19">
        <v>-13967</v>
      </c>
      <c r="I15" s="19">
        <v>-13967</v>
      </c>
      <c r="J15" s="19">
        <v>-27934</v>
      </c>
      <c r="K15" s="19">
        <v>-13967</v>
      </c>
      <c r="L15" s="19">
        <v>-13967</v>
      </c>
      <c r="M15" s="19">
        <v>-13967</v>
      </c>
      <c r="N15" s="19">
        <v>-41901</v>
      </c>
      <c r="O15" s="19"/>
      <c r="P15" s="19"/>
      <c r="Q15" s="19"/>
      <c r="R15" s="19"/>
      <c r="S15" s="19"/>
      <c r="T15" s="19"/>
      <c r="U15" s="19"/>
      <c r="V15" s="19"/>
      <c r="W15" s="19">
        <v>-69835</v>
      </c>
      <c r="X15" s="19"/>
      <c r="Y15" s="19">
        <v>-69835</v>
      </c>
      <c r="Z15" s="20"/>
      <c r="AA15" s="21"/>
    </row>
    <row r="16" spans="1:27" ht="13.5">
      <c r="A16" s="22" t="s">
        <v>43</v>
      </c>
      <c r="B16" s="16"/>
      <c r="C16" s="17"/>
      <c r="D16" s="17"/>
      <c r="E16" s="18">
        <v>-120000</v>
      </c>
      <c r="F16" s="19">
        <v>-120000</v>
      </c>
      <c r="G16" s="19"/>
      <c r="H16" s="19">
        <v>-35850</v>
      </c>
      <c r="I16" s="19">
        <v>-53543</v>
      </c>
      <c r="J16" s="19">
        <v>-89393</v>
      </c>
      <c r="K16" s="19">
        <v>-39618</v>
      </c>
      <c r="L16" s="19">
        <v>-1500</v>
      </c>
      <c r="M16" s="19">
        <v>-71280</v>
      </c>
      <c r="N16" s="19">
        <v>-112398</v>
      </c>
      <c r="O16" s="19"/>
      <c r="P16" s="19"/>
      <c r="Q16" s="19"/>
      <c r="R16" s="19"/>
      <c r="S16" s="19"/>
      <c r="T16" s="19"/>
      <c r="U16" s="19"/>
      <c r="V16" s="19"/>
      <c r="W16" s="19">
        <v>-201791</v>
      </c>
      <c r="X16" s="19">
        <v>-60000</v>
      </c>
      <c r="Y16" s="19">
        <v>-141791</v>
      </c>
      <c r="Z16" s="20">
        <v>236.32</v>
      </c>
      <c r="AA16" s="21">
        <v>-120000</v>
      </c>
    </row>
    <row r="17" spans="1:27" ht="13.5">
      <c r="A17" s="23" t="s">
        <v>44</v>
      </c>
      <c r="B17" s="24"/>
      <c r="C17" s="25">
        <f aca="true" t="shared" si="0" ref="C17:Y17">SUM(C6:C16)</f>
        <v>3481981</v>
      </c>
      <c r="D17" s="25">
        <f>SUM(D6:D16)</f>
        <v>0</v>
      </c>
      <c r="E17" s="26">
        <f t="shared" si="0"/>
        <v>-3010021</v>
      </c>
      <c r="F17" s="27">
        <f t="shared" si="0"/>
        <v>-3010021</v>
      </c>
      <c r="G17" s="27">
        <f t="shared" si="0"/>
        <v>955669</v>
      </c>
      <c r="H17" s="27">
        <f t="shared" si="0"/>
        <v>5540017</v>
      </c>
      <c r="I17" s="27">
        <f t="shared" si="0"/>
        <v>-3383753</v>
      </c>
      <c r="J17" s="27">
        <f t="shared" si="0"/>
        <v>3111933</v>
      </c>
      <c r="K17" s="27">
        <f t="shared" si="0"/>
        <v>-2022281</v>
      </c>
      <c r="L17" s="27">
        <f t="shared" si="0"/>
        <v>283538</v>
      </c>
      <c r="M17" s="27">
        <f t="shared" si="0"/>
        <v>2441136</v>
      </c>
      <c r="N17" s="27">
        <f t="shared" si="0"/>
        <v>702393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3814326</v>
      </c>
      <c r="X17" s="27">
        <f t="shared" si="0"/>
        <v>8415437</v>
      </c>
      <c r="Y17" s="27">
        <f t="shared" si="0"/>
        <v>-4601111</v>
      </c>
      <c r="Z17" s="28">
        <f>+IF(X17&lt;&gt;0,+(Y17/X17)*100,0)</f>
        <v>-54.67465325924251</v>
      </c>
      <c r="AA17" s="29">
        <f>SUM(AA6:AA16)</f>
        <v>-3010021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-102558</v>
      </c>
      <c r="D26" s="17"/>
      <c r="E26" s="18">
        <v>-2820140</v>
      </c>
      <c r="F26" s="19">
        <v>-2820140</v>
      </c>
      <c r="G26" s="19"/>
      <c r="H26" s="19"/>
      <c r="I26" s="19"/>
      <c r="J26" s="19"/>
      <c r="K26" s="19">
        <v>-1523435</v>
      </c>
      <c r="L26" s="19">
        <v>-792620</v>
      </c>
      <c r="M26" s="19">
        <v>-291913</v>
      </c>
      <c r="N26" s="19">
        <v>-2607968</v>
      </c>
      <c r="O26" s="19"/>
      <c r="P26" s="19"/>
      <c r="Q26" s="19"/>
      <c r="R26" s="19"/>
      <c r="S26" s="19"/>
      <c r="T26" s="19"/>
      <c r="U26" s="19"/>
      <c r="V26" s="19"/>
      <c r="W26" s="19">
        <v>-2607968</v>
      </c>
      <c r="X26" s="19"/>
      <c r="Y26" s="19">
        <v>-2607968</v>
      </c>
      <c r="Z26" s="20"/>
      <c r="AA26" s="21">
        <v>-2820140</v>
      </c>
    </row>
    <row r="27" spans="1:27" ht="13.5">
      <c r="A27" s="23" t="s">
        <v>51</v>
      </c>
      <c r="B27" s="24"/>
      <c r="C27" s="25">
        <f aca="true" t="shared" si="1" ref="C27:Y27">SUM(C21:C26)</f>
        <v>-102558</v>
      </c>
      <c r="D27" s="25">
        <f>SUM(D21:D26)</f>
        <v>0</v>
      </c>
      <c r="E27" s="26">
        <f t="shared" si="1"/>
        <v>-2820140</v>
      </c>
      <c r="F27" s="27">
        <f t="shared" si="1"/>
        <v>-2820140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-1523435</v>
      </c>
      <c r="L27" s="27">
        <f t="shared" si="1"/>
        <v>-792620</v>
      </c>
      <c r="M27" s="27">
        <f t="shared" si="1"/>
        <v>-291913</v>
      </c>
      <c r="N27" s="27">
        <f t="shared" si="1"/>
        <v>-2607968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-2607968</v>
      </c>
      <c r="X27" s="27">
        <f t="shared" si="1"/>
        <v>0</v>
      </c>
      <c r="Y27" s="27">
        <f t="shared" si="1"/>
        <v>-2607968</v>
      </c>
      <c r="Z27" s="28">
        <f>+IF(X27&lt;&gt;0,+(Y27/X27)*100,0)</f>
        <v>0</v>
      </c>
      <c r="AA27" s="29">
        <f>SUM(AA21:AA26)</f>
        <v>-2820140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-138186</v>
      </c>
      <c r="D35" s="17"/>
      <c r="E35" s="18">
        <v>-14236</v>
      </c>
      <c r="F35" s="19">
        <v>-14236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>
        <v>-14236</v>
      </c>
    </row>
    <row r="36" spans="1:27" ht="13.5">
      <c r="A36" s="23" t="s">
        <v>57</v>
      </c>
      <c r="B36" s="24"/>
      <c r="C36" s="25">
        <f aca="true" t="shared" si="2" ref="C36:Y36">SUM(C31:C35)</f>
        <v>-138186</v>
      </c>
      <c r="D36" s="25">
        <f>SUM(D31:D35)</f>
        <v>0</v>
      </c>
      <c r="E36" s="26">
        <f t="shared" si="2"/>
        <v>-14236</v>
      </c>
      <c r="F36" s="27">
        <f t="shared" si="2"/>
        <v>-14236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-14236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3241237</v>
      </c>
      <c r="D38" s="31">
        <f>+D17+D27+D36</f>
        <v>0</v>
      </c>
      <c r="E38" s="32">
        <f t="shared" si="3"/>
        <v>-5844397</v>
      </c>
      <c r="F38" s="33">
        <f t="shared" si="3"/>
        <v>-5844397</v>
      </c>
      <c r="G38" s="33">
        <f t="shared" si="3"/>
        <v>955669</v>
      </c>
      <c r="H38" s="33">
        <f t="shared" si="3"/>
        <v>5540017</v>
      </c>
      <c r="I38" s="33">
        <f t="shared" si="3"/>
        <v>-3383753</v>
      </c>
      <c r="J38" s="33">
        <f t="shared" si="3"/>
        <v>3111933</v>
      </c>
      <c r="K38" s="33">
        <f t="shared" si="3"/>
        <v>-3545716</v>
      </c>
      <c r="L38" s="33">
        <f t="shared" si="3"/>
        <v>-509082</v>
      </c>
      <c r="M38" s="33">
        <f t="shared" si="3"/>
        <v>2149223</v>
      </c>
      <c r="N38" s="33">
        <f t="shared" si="3"/>
        <v>-1905575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1206358</v>
      </c>
      <c r="X38" s="33">
        <f t="shared" si="3"/>
        <v>8415437</v>
      </c>
      <c r="Y38" s="33">
        <f t="shared" si="3"/>
        <v>-7209079</v>
      </c>
      <c r="Z38" s="34">
        <f>+IF(X38&lt;&gt;0,+(Y38/X38)*100,0)</f>
        <v>-85.66493932519488</v>
      </c>
      <c r="AA38" s="35">
        <f>+AA17+AA27+AA36</f>
        <v>-5844397</v>
      </c>
    </row>
    <row r="39" spans="1:27" ht="13.5">
      <c r="A39" s="22" t="s">
        <v>59</v>
      </c>
      <c r="B39" s="16"/>
      <c r="C39" s="31">
        <v>8228114</v>
      </c>
      <c r="D39" s="31"/>
      <c r="E39" s="32">
        <v>16486355</v>
      </c>
      <c r="F39" s="33">
        <v>16486355</v>
      </c>
      <c r="G39" s="33">
        <v>799699</v>
      </c>
      <c r="H39" s="33">
        <v>1755368</v>
      </c>
      <c r="I39" s="33">
        <v>7295385</v>
      </c>
      <c r="J39" s="33">
        <v>799699</v>
      </c>
      <c r="K39" s="33">
        <v>3911632</v>
      </c>
      <c r="L39" s="33">
        <v>365916</v>
      </c>
      <c r="M39" s="33">
        <v>-143166</v>
      </c>
      <c r="N39" s="33">
        <v>3911632</v>
      </c>
      <c r="O39" s="33"/>
      <c r="P39" s="33"/>
      <c r="Q39" s="33"/>
      <c r="R39" s="33"/>
      <c r="S39" s="33"/>
      <c r="T39" s="33"/>
      <c r="U39" s="33"/>
      <c r="V39" s="33"/>
      <c r="W39" s="33">
        <v>799699</v>
      </c>
      <c r="X39" s="33">
        <v>16486355</v>
      </c>
      <c r="Y39" s="33">
        <v>-15686656</v>
      </c>
      <c r="Z39" s="34">
        <v>-95.15</v>
      </c>
      <c r="AA39" s="35">
        <v>16486355</v>
      </c>
    </row>
    <row r="40" spans="1:27" ht="13.5">
      <c r="A40" s="41" t="s">
        <v>60</v>
      </c>
      <c r="B40" s="42"/>
      <c r="C40" s="43">
        <v>11469351</v>
      </c>
      <c r="D40" s="43"/>
      <c r="E40" s="44">
        <v>10641958</v>
      </c>
      <c r="F40" s="45">
        <v>10641958</v>
      </c>
      <c r="G40" s="45">
        <v>1755368</v>
      </c>
      <c r="H40" s="45">
        <v>7295385</v>
      </c>
      <c r="I40" s="45">
        <v>3911632</v>
      </c>
      <c r="J40" s="45">
        <v>3911632</v>
      </c>
      <c r="K40" s="45">
        <v>365916</v>
      </c>
      <c r="L40" s="45">
        <v>-143166</v>
      </c>
      <c r="M40" s="45">
        <v>2006057</v>
      </c>
      <c r="N40" s="45">
        <v>2006057</v>
      </c>
      <c r="O40" s="45"/>
      <c r="P40" s="45"/>
      <c r="Q40" s="45"/>
      <c r="R40" s="45"/>
      <c r="S40" s="45"/>
      <c r="T40" s="45"/>
      <c r="U40" s="45"/>
      <c r="V40" s="45"/>
      <c r="W40" s="45">
        <v>2006057</v>
      </c>
      <c r="X40" s="45">
        <v>24901792</v>
      </c>
      <c r="Y40" s="45">
        <v>-22895735</v>
      </c>
      <c r="Z40" s="46">
        <v>-91.94</v>
      </c>
      <c r="AA40" s="47">
        <v>10641958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71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3227629</v>
      </c>
      <c r="D6" s="17"/>
      <c r="E6" s="18">
        <v>2277616</v>
      </c>
      <c r="F6" s="19">
        <v>2277616</v>
      </c>
      <c r="G6" s="19">
        <v>1231495</v>
      </c>
      <c r="H6" s="19">
        <v>197437</v>
      </c>
      <c r="I6" s="19">
        <v>869538</v>
      </c>
      <c r="J6" s="19">
        <v>2298470</v>
      </c>
      <c r="K6" s="19">
        <v>2097839</v>
      </c>
      <c r="L6" s="19">
        <v>1604015</v>
      </c>
      <c r="M6" s="19">
        <v>350780</v>
      </c>
      <c r="N6" s="19">
        <v>4052634</v>
      </c>
      <c r="O6" s="19"/>
      <c r="P6" s="19"/>
      <c r="Q6" s="19"/>
      <c r="R6" s="19"/>
      <c r="S6" s="19"/>
      <c r="T6" s="19"/>
      <c r="U6" s="19"/>
      <c r="V6" s="19"/>
      <c r="W6" s="19">
        <v>6351104</v>
      </c>
      <c r="X6" s="19">
        <v>1138810</v>
      </c>
      <c r="Y6" s="19">
        <v>5212294</v>
      </c>
      <c r="Z6" s="20">
        <v>457.7</v>
      </c>
      <c r="AA6" s="21">
        <v>2277616</v>
      </c>
    </row>
    <row r="7" spans="1:27" ht="13.5">
      <c r="A7" s="22" t="s">
        <v>34</v>
      </c>
      <c r="B7" s="16"/>
      <c r="C7" s="17">
        <v>11625323</v>
      </c>
      <c r="D7" s="17"/>
      <c r="E7" s="18">
        <v>15111056</v>
      </c>
      <c r="F7" s="19">
        <v>15111056</v>
      </c>
      <c r="G7" s="19">
        <v>1644050</v>
      </c>
      <c r="H7" s="19">
        <v>1570254</v>
      </c>
      <c r="I7" s="19">
        <v>3452502</v>
      </c>
      <c r="J7" s="19">
        <v>6666806</v>
      </c>
      <c r="K7" s="19">
        <v>6685060</v>
      </c>
      <c r="L7" s="19">
        <v>1726148</v>
      </c>
      <c r="M7" s="19">
        <v>1839604</v>
      </c>
      <c r="N7" s="19">
        <v>10250812</v>
      </c>
      <c r="O7" s="19"/>
      <c r="P7" s="19"/>
      <c r="Q7" s="19"/>
      <c r="R7" s="19"/>
      <c r="S7" s="19"/>
      <c r="T7" s="19"/>
      <c r="U7" s="19"/>
      <c r="V7" s="19"/>
      <c r="W7" s="19">
        <v>16917618</v>
      </c>
      <c r="X7" s="19">
        <v>7555529</v>
      </c>
      <c r="Y7" s="19">
        <v>9362089</v>
      </c>
      <c r="Z7" s="20">
        <v>123.91</v>
      </c>
      <c r="AA7" s="21">
        <v>15111056</v>
      </c>
    </row>
    <row r="8" spans="1:27" ht="13.5">
      <c r="A8" s="22" t="s">
        <v>35</v>
      </c>
      <c r="B8" s="16"/>
      <c r="C8" s="17">
        <v>6509838</v>
      </c>
      <c r="D8" s="17"/>
      <c r="E8" s="18">
        <v>6515313</v>
      </c>
      <c r="F8" s="19">
        <v>6515313</v>
      </c>
      <c r="G8" s="19">
        <v>5107475</v>
      </c>
      <c r="H8" s="19">
        <v>2259</v>
      </c>
      <c r="I8" s="19">
        <v>390281</v>
      </c>
      <c r="J8" s="19">
        <v>5500015</v>
      </c>
      <c r="K8" s="19">
        <v>315669</v>
      </c>
      <c r="L8" s="19">
        <v>1954</v>
      </c>
      <c r="M8" s="19">
        <v>77375</v>
      </c>
      <c r="N8" s="19">
        <v>394998</v>
      </c>
      <c r="O8" s="19"/>
      <c r="P8" s="19"/>
      <c r="Q8" s="19"/>
      <c r="R8" s="19"/>
      <c r="S8" s="19"/>
      <c r="T8" s="19"/>
      <c r="U8" s="19"/>
      <c r="V8" s="19"/>
      <c r="W8" s="19">
        <v>5895013</v>
      </c>
      <c r="X8" s="19">
        <v>3257652</v>
      </c>
      <c r="Y8" s="19">
        <v>2637361</v>
      </c>
      <c r="Z8" s="20">
        <v>80.96</v>
      </c>
      <c r="AA8" s="21">
        <v>6515313</v>
      </c>
    </row>
    <row r="9" spans="1:27" ht="13.5">
      <c r="A9" s="22" t="s">
        <v>36</v>
      </c>
      <c r="B9" s="16"/>
      <c r="C9" s="17">
        <v>33703883</v>
      </c>
      <c r="D9" s="17"/>
      <c r="E9" s="18">
        <v>37795000</v>
      </c>
      <c r="F9" s="19">
        <v>37795000</v>
      </c>
      <c r="G9" s="19">
        <v>12985000</v>
      </c>
      <c r="H9" s="19">
        <v>2200000</v>
      </c>
      <c r="I9" s="19">
        <v>330000</v>
      </c>
      <c r="J9" s="19">
        <v>15515000</v>
      </c>
      <c r="K9" s="19"/>
      <c r="L9" s="19">
        <v>450000</v>
      </c>
      <c r="M9" s="19">
        <v>15388000</v>
      </c>
      <c r="N9" s="19">
        <v>15838000</v>
      </c>
      <c r="O9" s="19"/>
      <c r="P9" s="19"/>
      <c r="Q9" s="19"/>
      <c r="R9" s="19"/>
      <c r="S9" s="19"/>
      <c r="T9" s="19"/>
      <c r="U9" s="19"/>
      <c r="V9" s="19"/>
      <c r="W9" s="19">
        <v>31353000</v>
      </c>
      <c r="X9" s="19">
        <v>18897502</v>
      </c>
      <c r="Y9" s="19">
        <v>12455498</v>
      </c>
      <c r="Z9" s="20">
        <v>65.91</v>
      </c>
      <c r="AA9" s="21">
        <v>37795000</v>
      </c>
    </row>
    <row r="10" spans="1:27" ht="13.5">
      <c r="A10" s="22" t="s">
        <v>37</v>
      </c>
      <c r="B10" s="16"/>
      <c r="C10" s="17">
        <v>12829063</v>
      </c>
      <c r="D10" s="17"/>
      <c r="E10" s="18">
        <v>13862004</v>
      </c>
      <c r="F10" s="19">
        <v>13862004</v>
      </c>
      <c r="G10" s="19"/>
      <c r="H10" s="19"/>
      <c r="I10" s="19"/>
      <c r="J10" s="19"/>
      <c r="K10" s="19">
        <v>2200000</v>
      </c>
      <c r="L10" s="19"/>
      <c r="M10" s="19"/>
      <c r="N10" s="19">
        <v>2200000</v>
      </c>
      <c r="O10" s="19"/>
      <c r="P10" s="19"/>
      <c r="Q10" s="19"/>
      <c r="R10" s="19"/>
      <c r="S10" s="19"/>
      <c r="T10" s="19"/>
      <c r="U10" s="19"/>
      <c r="V10" s="19"/>
      <c r="W10" s="19">
        <v>2200000</v>
      </c>
      <c r="X10" s="19">
        <v>6931002</v>
      </c>
      <c r="Y10" s="19">
        <v>-4731002</v>
      </c>
      <c r="Z10" s="20">
        <v>-68.26</v>
      </c>
      <c r="AA10" s="21">
        <v>13862004</v>
      </c>
    </row>
    <row r="11" spans="1:27" ht="13.5">
      <c r="A11" s="22" t="s">
        <v>38</v>
      </c>
      <c r="B11" s="16"/>
      <c r="C11" s="17">
        <v>2347591</v>
      </c>
      <c r="D11" s="17"/>
      <c r="E11" s="18">
        <v>2106621</v>
      </c>
      <c r="F11" s="19">
        <v>2106621</v>
      </c>
      <c r="G11" s="19"/>
      <c r="H11" s="19">
        <v>44275</v>
      </c>
      <c r="I11" s="19"/>
      <c r="J11" s="19">
        <v>44275</v>
      </c>
      <c r="K11" s="19">
        <v>26039</v>
      </c>
      <c r="L11" s="19"/>
      <c r="M11" s="19"/>
      <c r="N11" s="19">
        <v>26039</v>
      </c>
      <c r="O11" s="19"/>
      <c r="P11" s="19"/>
      <c r="Q11" s="19"/>
      <c r="R11" s="19"/>
      <c r="S11" s="19"/>
      <c r="T11" s="19"/>
      <c r="U11" s="19"/>
      <c r="V11" s="19"/>
      <c r="W11" s="19">
        <v>70314</v>
      </c>
      <c r="X11" s="19">
        <v>1053309</v>
      </c>
      <c r="Y11" s="19">
        <v>-982995</v>
      </c>
      <c r="Z11" s="20">
        <v>-93.32</v>
      </c>
      <c r="AA11" s="21">
        <v>2106621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-50252825</v>
      </c>
      <c r="D14" s="17"/>
      <c r="E14" s="18">
        <v>-66837496</v>
      </c>
      <c r="F14" s="19">
        <v>-66837496</v>
      </c>
      <c r="G14" s="19">
        <v>-7852580</v>
      </c>
      <c r="H14" s="19">
        <v>-11430366</v>
      </c>
      <c r="I14" s="19">
        <v>-6328810</v>
      </c>
      <c r="J14" s="19">
        <v>-25611756</v>
      </c>
      <c r="K14" s="19">
        <v>-7706477</v>
      </c>
      <c r="L14" s="19">
        <v>-8343936</v>
      </c>
      <c r="M14" s="19">
        <v>-10039277</v>
      </c>
      <c r="N14" s="19">
        <v>-26089690</v>
      </c>
      <c r="O14" s="19"/>
      <c r="P14" s="19"/>
      <c r="Q14" s="19"/>
      <c r="R14" s="19"/>
      <c r="S14" s="19"/>
      <c r="T14" s="19"/>
      <c r="U14" s="19"/>
      <c r="V14" s="19"/>
      <c r="W14" s="19">
        <v>-51701446</v>
      </c>
      <c r="X14" s="19">
        <v>-33418750</v>
      </c>
      <c r="Y14" s="19">
        <v>-18282696</v>
      </c>
      <c r="Z14" s="20">
        <v>54.71</v>
      </c>
      <c r="AA14" s="21">
        <v>-66837496</v>
      </c>
    </row>
    <row r="15" spans="1:27" ht="13.5">
      <c r="A15" s="22" t="s">
        <v>42</v>
      </c>
      <c r="B15" s="16"/>
      <c r="C15" s="17">
        <v>-5809055</v>
      </c>
      <c r="D15" s="17"/>
      <c r="E15" s="18">
        <v>-836074</v>
      </c>
      <c r="F15" s="19">
        <v>-836074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-418036</v>
      </c>
      <c r="Y15" s="19">
        <v>418036</v>
      </c>
      <c r="Z15" s="20">
        <v>-100</v>
      </c>
      <c r="AA15" s="21">
        <v>-836074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14181447</v>
      </c>
      <c r="D17" s="25">
        <f>SUM(D6:D16)</f>
        <v>0</v>
      </c>
      <c r="E17" s="26">
        <f t="shared" si="0"/>
        <v>9994040</v>
      </c>
      <c r="F17" s="27">
        <f t="shared" si="0"/>
        <v>9994040</v>
      </c>
      <c r="G17" s="27">
        <f t="shared" si="0"/>
        <v>13115440</v>
      </c>
      <c r="H17" s="27">
        <f t="shared" si="0"/>
        <v>-7416141</v>
      </c>
      <c r="I17" s="27">
        <f t="shared" si="0"/>
        <v>-1286489</v>
      </c>
      <c r="J17" s="27">
        <f t="shared" si="0"/>
        <v>4412810</v>
      </c>
      <c r="K17" s="27">
        <f t="shared" si="0"/>
        <v>3618130</v>
      </c>
      <c r="L17" s="27">
        <f t="shared" si="0"/>
        <v>-4561819</v>
      </c>
      <c r="M17" s="27">
        <f t="shared" si="0"/>
        <v>7616482</v>
      </c>
      <c r="N17" s="27">
        <f t="shared" si="0"/>
        <v>6672793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11085603</v>
      </c>
      <c r="X17" s="27">
        <f t="shared" si="0"/>
        <v>4997018</v>
      </c>
      <c r="Y17" s="27">
        <f t="shared" si="0"/>
        <v>6088585</v>
      </c>
      <c r="Z17" s="28">
        <f>+IF(X17&lt;&gt;0,+(Y17/X17)*100,0)</f>
        <v>121.84436798106391</v>
      </c>
      <c r="AA17" s="29">
        <f>SUM(AA6:AA16)</f>
        <v>9994040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>
        <v>4314000</v>
      </c>
      <c r="F22" s="36">
        <v>4314000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>
        <v>2157000</v>
      </c>
      <c r="Y22" s="19">
        <v>-2157000</v>
      </c>
      <c r="Z22" s="20">
        <v>-100</v>
      </c>
      <c r="AA22" s="21">
        <v>4314000</v>
      </c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-11266640</v>
      </c>
      <c r="D26" s="17"/>
      <c r="E26" s="18">
        <v>-13862000</v>
      </c>
      <c r="F26" s="19">
        <v>-13862000</v>
      </c>
      <c r="G26" s="19">
        <v>-1104149</v>
      </c>
      <c r="H26" s="19">
        <v>-103324</v>
      </c>
      <c r="I26" s="19">
        <v>-564361</v>
      </c>
      <c r="J26" s="19">
        <v>-1771834</v>
      </c>
      <c r="K26" s="19">
        <v>-6598</v>
      </c>
      <c r="L26" s="19">
        <v>-907881</v>
      </c>
      <c r="M26" s="19"/>
      <c r="N26" s="19">
        <v>-914479</v>
      </c>
      <c r="O26" s="19"/>
      <c r="P26" s="19"/>
      <c r="Q26" s="19"/>
      <c r="R26" s="19"/>
      <c r="S26" s="19"/>
      <c r="T26" s="19"/>
      <c r="U26" s="19"/>
      <c r="V26" s="19"/>
      <c r="W26" s="19">
        <v>-2686313</v>
      </c>
      <c r="X26" s="19">
        <v>-6930998</v>
      </c>
      <c r="Y26" s="19">
        <v>4244685</v>
      </c>
      <c r="Z26" s="20">
        <v>-61.24</v>
      </c>
      <c r="AA26" s="21">
        <v>-13862000</v>
      </c>
    </row>
    <row r="27" spans="1:27" ht="13.5">
      <c r="A27" s="23" t="s">
        <v>51</v>
      </c>
      <c r="B27" s="24"/>
      <c r="C27" s="25">
        <f aca="true" t="shared" si="1" ref="C27:Y27">SUM(C21:C26)</f>
        <v>-11266640</v>
      </c>
      <c r="D27" s="25">
        <f>SUM(D21:D26)</f>
        <v>0</v>
      </c>
      <c r="E27" s="26">
        <f t="shared" si="1"/>
        <v>-9548000</v>
      </c>
      <c r="F27" s="27">
        <f t="shared" si="1"/>
        <v>-9548000</v>
      </c>
      <c r="G27" s="27">
        <f t="shared" si="1"/>
        <v>-1104149</v>
      </c>
      <c r="H27" s="27">
        <f t="shared" si="1"/>
        <v>-103324</v>
      </c>
      <c r="I27" s="27">
        <f t="shared" si="1"/>
        <v>-564361</v>
      </c>
      <c r="J27" s="27">
        <f t="shared" si="1"/>
        <v>-1771834</v>
      </c>
      <c r="K27" s="27">
        <f t="shared" si="1"/>
        <v>-6598</v>
      </c>
      <c r="L27" s="27">
        <f t="shared" si="1"/>
        <v>-907881</v>
      </c>
      <c r="M27" s="27">
        <f t="shared" si="1"/>
        <v>0</v>
      </c>
      <c r="N27" s="27">
        <f t="shared" si="1"/>
        <v>-914479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-2686313</v>
      </c>
      <c r="X27" s="27">
        <f t="shared" si="1"/>
        <v>-4773998</v>
      </c>
      <c r="Y27" s="27">
        <f t="shared" si="1"/>
        <v>2087685</v>
      </c>
      <c r="Z27" s="28">
        <f>+IF(X27&lt;&gt;0,+(Y27/X27)*100,0)</f>
        <v>-43.73032833277266</v>
      </c>
      <c r="AA27" s="29">
        <f>SUM(AA21:AA26)</f>
        <v>-9548000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-269204</v>
      </c>
      <c r="D35" s="17"/>
      <c r="E35" s="18">
        <v>-73033</v>
      </c>
      <c r="F35" s="19">
        <v>-73033</v>
      </c>
      <c r="G35" s="19">
        <v>-26158</v>
      </c>
      <c r="H35" s="19">
        <v>-26158</v>
      </c>
      <c r="I35" s="19"/>
      <c r="J35" s="19">
        <v>-52316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-52316</v>
      </c>
      <c r="X35" s="19">
        <v>-36517</v>
      </c>
      <c r="Y35" s="19">
        <v>-15799</v>
      </c>
      <c r="Z35" s="20">
        <v>43.26</v>
      </c>
      <c r="AA35" s="21">
        <v>-73033</v>
      </c>
    </row>
    <row r="36" spans="1:27" ht="13.5">
      <c r="A36" s="23" t="s">
        <v>57</v>
      </c>
      <c r="B36" s="24"/>
      <c r="C36" s="25">
        <f aca="true" t="shared" si="2" ref="C36:Y36">SUM(C31:C35)</f>
        <v>-269204</v>
      </c>
      <c r="D36" s="25">
        <f>SUM(D31:D35)</f>
        <v>0</v>
      </c>
      <c r="E36" s="26">
        <f t="shared" si="2"/>
        <v>-73033</v>
      </c>
      <c r="F36" s="27">
        <f t="shared" si="2"/>
        <v>-73033</v>
      </c>
      <c r="G36" s="27">
        <f t="shared" si="2"/>
        <v>-26158</v>
      </c>
      <c r="H36" s="27">
        <f t="shared" si="2"/>
        <v>-26158</v>
      </c>
      <c r="I36" s="27">
        <f t="shared" si="2"/>
        <v>0</v>
      </c>
      <c r="J36" s="27">
        <f t="shared" si="2"/>
        <v>-52316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-52316</v>
      </c>
      <c r="X36" s="27">
        <f t="shared" si="2"/>
        <v>-36517</v>
      </c>
      <c r="Y36" s="27">
        <f t="shared" si="2"/>
        <v>-15799</v>
      </c>
      <c r="Z36" s="28">
        <f>+IF(X36&lt;&gt;0,+(Y36/X36)*100,0)</f>
        <v>43.2647807870307</v>
      </c>
      <c r="AA36" s="29">
        <f>SUM(AA31:AA35)</f>
        <v>-73033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2645603</v>
      </c>
      <c r="D38" s="31">
        <f>+D17+D27+D36</f>
        <v>0</v>
      </c>
      <c r="E38" s="32">
        <f t="shared" si="3"/>
        <v>373007</v>
      </c>
      <c r="F38" s="33">
        <f t="shared" si="3"/>
        <v>373007</v>
      </c>
      <c r="G38" s="33">
        <f t="shared" si="3"/>
        <v>11985133</v>
      </c>
      <c r="H38" s="33">
        <f t="shared" si="3"/>
        <v>-7545623</v>
      </c>
      <c r="I38" s="33">
        <f t="shared" si="3"/>
        <v>-1850850</v>
      </c>
      <c r="J38" s="33">
        <f t="shared" si="3"/>
        <v>2588660</v>
      </c>
      <c r="K38" s="33">
        <f t="shared" si="3"/>
        <v>3611532</v>
      </c>
      <c r="L38" s="33">
        <f t="shared" si="3"/>
        <v>-5469700</v>
      </c>
      <c r="M38" s="33">
        <f t="shared" si="3"/>
        <v>7616482</v>
      </c>
      <c r="N38" s="33">
        <f t="shared" si="3"/>
        <v>5758314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8346974</v>
      </c>
      <c r="X38" s="33">
        <f t="shared" si="3"/>
        <v>186503</v>
      </c>
      <c r="Y38" s="33">
        <f t="shared" si="3"/>
        <v>8160471</v>
      </c>
      <c r="Z38" s="34">
        <f>+IF(X38&lt;&gt;0,+(Y38/X38)*100,0)</f>
        <v>4375.517283904281</v>
      </c>
      <c r="AA38" s="35">
        <f>+AA17+AA27+AA36</f>
        <v>373007</v>
      </c>
    </row>
    <row r="39" spans="1:27" ht="13.5">
      <c r="A39" s="22" t="s">
        <v>59</v>
      </c>
      <c r="B39" s="16"/>
      <c r="C39" s="31">
        <v>2528826</v>
      </c>
      <c r="D39" s="31"/>
      <c r="E39" s="32">
        <v>2528826</v>
      </c>
      <c r="F39" s="33">
        <v>2528826</v>
      </c>
      <c r="G39" s="33">
        <v>5174429</v>
      </c>
      <c r="H39" s="33">
        <v>17159562</v>
      </c>
      <c r="I39" s="33">
        <v>9613939</v>
      </c>
      <c r="J39" s="33">
        <v>5174429</v>
      </c>
      <c r="K39" s="33">
        <v>7763089</v>
      </c>
      <c r="L39" s="33">
        <v>11374621</v>
      </c>
      <c r="M39" s="33">
        <v>5904921</v>
      </c>
      <c r="N39" s="33">
        <v>7763089</v>
      </c>
      <c r="O39" s="33"/>
      <c r="P39" s="33"/>
      <c r="Q39" s="33"/>
      <c r="R39" s="33"/>
      <c r="S39" s="33"/>
      <c r="T39" s="33"/>
      <c r="U39" s="33"/>
      <c r="V39" s="33"/>
      <c r="W39" s="33">
        <v>5174429</v>
      </c>
      <c r="X39" s="33">
        <v>2528826</v>
      </c>
      <c r="Y39" s="33">
        <v>2645603</v>
      </c>
      <c r="Z39" s="34">
        <v>104.62</v>
      </c>
      <c r="AA39" s="35">
        <v>2528826</v>
      </c>
    </row>
    <row r="40" spans="1:27" ht="13.5">
      <c r="A40" s="41" t="s">
        <v>60</v>
      </c>
      <c r="B40" s="42"/>
      <c r="C40" s="43">
        <v>5174429</v>
      </c>
      <c r="D40" s="43"/>
      <c r="E40" s="44">
        <v>2901833</v>
      </c>
      <c r="F40" s="45">
        <v>2901833</v>
      </c>
      <c r="G40" s="45">
        <v>17159562</v>
      </c>
      <c r="H40" s="45">
        <v>9613939</v>
      </c>
      <c r="I40" s="45">
        <v>7763089</v>
      </c>
      <c r="J40" s="45">
        <v>7763089</v>
      </c>
      <c r="K40" s="45">
        <v>11374621</v>
      </c>
      <c r="L40" s="45">
        <v>5904921</v>
      </c>
      <c r="M40" s="45">
        <v>13521403</v>
      </c>
      <c r="N40" s="45">
        <v>13521403</v>
      </c>
      <c r="O40" s="45"/>
      <c r="P40" s="45"/>
      <c r="Q40" s="45"/>
      <c r="R40" s="45"/>
      <c r="S40" s="45"/>
      <c r="T40" s="45"/>
      <c r="U40" s="45"/>
      <c r="V40" s="45"/>
      <c r="W40" s="45">
        <v>13521403</v>
      </c>
      <c r="X40" s="45">
        <v>2715329</v>
      </c>
      <c r="Y40" s="45">
        <v>10806074</v>
      </c>
      <c r="Z40" s="46">
        <v>397.97</v>
      </c>
      <c r="AA40" s="47">
        <v>2901833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72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8732199</v>
      </c>
      <c r="D6" s="17"/>
      <c r="E6" s="18">
        <v>8357282</v>
      </c>
      <c r="F6" s="19">
        <v>8357282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>
        <v>5525306</v>
      </c>
      <c r="Y6" s="19">
        <v>-5525306</v>
      </c>
      <c r="Z6" s="20">
        <v>-100</v>
      </c>
      <c r="AA6" s="21">
        <v>8357282</v>
      </c>
    </row>
    <row r="7" spans="1:27" ht="13.5">
      <c r="A7" s="22" t="s">
        <v>34</v>
      </c>
      <c r="B7" s="16"/>
      <c r="C7" s="17">
        <v>24356576</v>
      </c>
      <c r="D7" s="17"/>
      <c r="E7" s="18">
        <v>47392287</v>
      </c>
      <c r="F7" s="19">
        <v>47392287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>
        <v>24175974</v>
      </c>
      <c r="Y7" s="19">
        <v>-24175974</v>
      </c>
      <c r="Z7" s="20">
        <v>-100</v>
      </c>
      <c r="AA7" s="21">
        <v>47392287</v>
      </c>
    </row>
    <row r="8" spans="1:27" ht="13.5">
      <c r="A8" s="22" t="s">
        <v>35</v>
      </c>
      <c r="B8" s="16"/>
      <c r="C8" s="17">
        <v>4446250</v>
      </c>
      <c r="D8" s="17"/>
      <c r="E8" s="18">
        <v>14506532</v>
      </c>
      <c r="F8" s="19">
        <v>14506532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>
        <v>4545387</v>
      </c>
      <c r="Y8" s="19">
        <v>-4545387</v>
      </c>
      <c r="Z8" s="20">
        <v>-100</v>
      </c>
      <c r="AA8" s="21">
        <v>14506532</v>
      </c>
    </row>
    <row r="9" spans="1:27" ht="13.5">
      <c r="A9" s="22" t="s">
        <v>36</v>
      </c>
      <c r="B9" s="16"/>
      <c r="C9" s="17">
        <v>45387077</v>
      </c>
      <c r="D9" s="17"/>
      <c r="E9" s="18">
        <v>49275400</v>
      </c>
      <c r="F9" s="19">
        <v>49275400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>
        <v>36956550</v>
      </c>
      <c r="Y9" s="19">
        <v>-36956550</v>
      </c>
      <c r="Z9" s="20">
        <v>-100</v>
      </c>
      <c r="AA9" s="21">
        <v>49275400</v>
      </c>
    </row>
    <row r="10" spans="1:27" ht="13.5">
      <c r="A10" s="22" t="s">
        <v>37</v>
      </c>
      <c r="B10" s="16"/>
      <c r="C10" s="17">
        <v>12890321</v>
      </c>
      <c r="D10" s="17"/>
      <c r="E10" s="18">
        <v>23780600</v>
      </c>
      <c r="F10" s="19">
        <v>23780600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15400000</v>
      </c>
      <c r="Y10" s="19">
        <v>-15400000</v>
      </c>
      <c r="Z10" s="20">
        <v>-100</v>
      </c>
      <c r="AA10" s="21">
        <v>23780600</v>
      </c>
    </row>
    <row r="11" spans="1:27" ht="13.5">
      <c r="A11" s="22" t="s">
        <v>38</v>
      </c>
      <c r="B11" s="16"/>
      <c r="C11" s="17">
        <v>3218374</v>
      </c>
      <c r="D11" s="17"/>
      <c r="E11" s="18">
        <v>2795711</v>
      </c>
      <c r="F11" s="19">
        <v>2795711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>
        <v>1495474</v>
      </c>
      <c r="Y11" s="19">
        <v>-1495474</v>
      </c>
      <c r="Z11" s="20">
        <v>-100</v>
      </c>
      <c r="AA11" s="21">
        <v>2795711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-81201964</v>
      </c>
      <c r="D14" s="17"/>
      <c r="E14" s="18">
        <v>-115741297</v>
      </c>
      <c r="F14" s="19">
        <v>-115741297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>
        <v>-50851746</v>
      </c>
      <c r="Y14" s="19">
        <v>50851746</v>
      </c>
      <c r="Z14" s="20">
        <v>-100</v>
      </c>
      <c r="AA14" s="21">
        <v>-115741297</v>
      </c>
    </row>
    <row r="15" spans="1:27" ht="13.5">
      <c r="A15" s="22" t="s">
        <v>42</v>
      </c>
      <c r="B15" s="16"/>
      <c r="C15" s="17">
        <v>-4371582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13457251</v>
      </c>
      <c r="D17" s="25">
        <f>SUM(D6:D16)</f>
        <v>0</v>
      </c>
      <c r="E17" s="26">
        <f t="shared" si="0"/>
        <v>30366515</v>
      </c>
      <c r="F17" s="27">
        <f t="shared" si="0"/>
        <v>30366515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0</v>
      </c>
      <c r="X17" s="27">
        <f t="shared" si="0"/>
        <v>37246945</v>
      </c>
      <c r="Y17" s="27">
        <f t="shared" si="0"/>
        <v>-37246945</v>
      </c>
      <c r="Z17" s="28">
        <f>+IF(X17&lt;&gt;0,+(Y17/X17)*100,0)</f>
        <v>-100</v>
      </c>
      <c r="AA17" s="29">
        <f>SUM(AA6:AA16)</f>
        <v>30366515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-29206798</v>
      </c>
      <c r="D26" s="17"/>
      <c r="E26" s="18">
        <v>-25657476</v>
      </c>
      <c r="F26" s="19">
        <v>-25657476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-12190698</v>
      </c>
      <c r="Y26" s="19">
        <v>12190698</v>
      </c>
      <c r="Z26" s="20">
        <v>-100</v>
      </c>
      <c r="AA26" s="21">
        <v>-25657476</v>
      </c>
    </row>
    <row r="27" spans="1:27" ht="13.5">
      <c r="A27" s="23" t="s">
        <v>51</v>
      </c>
      <c r="B27" s="24"/>
      <c r="C27" s="25">
        <f aca="true" t="shared" si="1" ref="C27:Y27">SUM(C21:C26)</f>
        <v>-29206798</v>
      </c>
      <c r="D27" s="25">
        <f>SUM(D21:D26)</f>
        <v>0</v>
      </c>
      <c r="E27" s="26">
        <f t="shared" si="1"/>
        <v>-25657476</v>
      </c>
      <c r="F27" s="27">
        <f t="shared" si="1"/>
        <v>-25657476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-12190698</v>
      </c>
      <c r="Y27" s="27">
        <f t="shared" si="1"/>
        <v>12190698</v>
      </c>
      <c r="Z27" s="28">
        <f>+IF(X27&lt;&gt;0,+(Y27/X27)*100,0)</f>
        <v>-100</v>
      </c>
      <c r="AA27" s="29">
        <f>SUM(AA21:AA26)</f>
        <v>-25657476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4800022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140000</v>
      </c>
      <c r="F33" s="19">
        <v>140000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69600</v>
      </c>
      <c r="Y33" s="19">
        <v>-69600</v>
      </c>
      <c r="Z33" s="20">
        <v>-100</v>
      </c>
      <c r="AA33" s="21">
        <v>140000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-1048223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3751799</v>
      </c>
      <c r="D36" s="25">
        <f>SUM(D31:D35)</f>
        <v>0</v>
      </c>
      <c r="E36" s="26">
        <f t="shared" si="2"/>
        <v>140000</v>
      </c>
      <c r="F36" s="27">
        <f t="shared" si="2"/>
        <v>140000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69600</v>
      </c>
      <c r="Y36" s="27">
        <f t="shared" si="2"/>
        <v>-69600</v>
      </c>
      <c r="Z36" s="28">
        <f>+IF(X36&lt;&gt;0,+(Y36/X36)*100,0)</f>
        <v>-100</v>
      </c>
      <c r="AA36" s="29">
        <f>SUM(AA31:AA35)</f>
        <v>140000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-11997748</v>
      </c>
      <c r="D38" s="31">
        <f>+D17+D27+D36</f>
        <v>0</v>
      </c>
      <c r="E38" s="32">
        <f t="shared" si="3"/>
        <v>4849039</v>
      </c>
      <c r="F38" s="33">
        <f t="shared" si="3"/>
        <v>4849039</v>
      </c>
      <c r="G38" s="33">
        <f t="shared" si="3"/>
        <v>0</v>
      </c>
      <c r="H38" s="33">
        <f t="shared" si="3"/>
        <v>0</v>
      </c>
      <c r="I38" s="33">
        <f t="shared" si="3"/>
        <v>0</v>
      </c>
      <c r="J38" s="33">
        <f t="shared" si="3"/>
        <v>0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0</v>
      </c>
      <c r="X38" s="33">
        <f t="shared" si="3"/>
        <v>25125847</v>
      </c>
      <c r="Y38" s="33">
        <f t="shared" si="3"/>
        <v>-25125847</v>
      </c>
      <c r="Z38" s="34">
        <f>+IF(X38&lt;&gt;0,+(Y38/X38)*100,0)</f>
        <v>-100</v>
      </c>
      <c r="AA38" s="35">
        <f>+AA17+AA27+AA36</f>
        <v>4849039</v>
      </c>
    </row>
    <row r="39" spans="1:27" ht="13.5">
      <c r="A39" s="22" t="s">
        <v>59</v>
      </c>
      <c r="B39" s="16"/>
      <c r="C39" s="31">
        <v>17114154</v>
      </c>
      <c r="D39" s="31"/>
      <c r="E39" s="32">
        <v>17090532</v>
      </c>
      <c r="F39" s="33">
        <v>17090532</v>
      </c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>
        <v>17090532</v>
      </c>
      <c r="Y39" s="33">
        <v>-17090532</v>
      </c>
      <c r="Z39" s="34">
        <v>-100</v>
      </c>
      <c r="AA39" s="35">
        <v>17090532</v>
      </c>
    </row>
    <row r="40" spans="1:27" ht="13.5">
      <c r="A40" s="41" t="s">
        <v>60</v>
      </c>
      <c r="B40" s="42"/>
      <c r="C40" s="43">
        <v>5116407</v>
      </c>
      <c r="D40" s="43"/>
      <c r="E40" s="44">
        <v>21939570</v>
      </c>
      <c r="F40" s="45">
        <v>21939570</v>
      </c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>
        <v>42216378</v>
      </c>
      <c r="Y40" s="45">
        <v>-42216378</v>
      </c>
      <c r="Z40" s="46">
        <v>-100</v>
      </c>
      <c r="AA40" s="47">
        <v>21939570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73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31790141</v>
      </c>
      <c r="D6" s="17"/>
      <c r="E6" s="18">
        <v>27583536</v>
      </c>
      <c r="F6" s="19">
        <v>27583536</v>
      </c>
      <c r="G6" s="19">
        <v>1603208</v>
      </c>
      <c r="H6" s="19">
        <v>2039443</v>
      </c>
      <c r="I6" s="19">
        <v>3571679</v>
      </c>
      <c r="J6" s="19">
        <v>7214330</v>
      </c>
      <c r="K6" s="19">
        <v>2354742</v>
      </c>
      <c r="L6" s="19">
        <v>3329995</v>
      </c>
      <c r="M6" s="19">
        <v>1058900</v>
      </c>
      <c r="N6" s="19">
        <v>6743637</v>
      </c>
      <c r="O6" s="19"/>
      <c r="P6" s="19"/>
      <c r="Q6" s="19"/>
      <c r="R6" s="19"/>
      <c r="S6" s="19"/>
      <c r="T6" s="19"/>
      <c r="U6" s="19"/>
      <c r="V6" s="19"/>
      <c r="W6" s="19">
        <v>13957967</v>
      </c>
      <c r="X6" s="19">
        <v>13791768</v>
      </c>
      <c r="Y6" s="19">
        <v>166199</v>
      </c>
      <c r="Z6" s="20">
        <v>1.21</v>
      </c>
      <c r="AA6" s="21">
        <v>27583536</v>
      </c>
    </row>
    <row r="7" spans="1:27" ht="13.5">
      <c r="A7" s="22" t="s">
        <v>34</v>
      </c>
      <c r="B7" s="16"/>
      <c r="C7" s="17">
        <v>83272011</v>
      </c>
      <c r="D7" s="17"/>
      <c r="E7" s="18">
        <v>118105728</v>
      </c>
      <c r="F7" s="19">
        <v>118105728</v>
      </c>
      <c r="G7" s="19">
        <v>7525764</v>
      </c>
      <c r="H7" s="19">
        <v>6805171</v>
      </c>
      <c r="I7" s="19">
        <v>9376508</v>
      </c>
      <c r="J7" s="19">
        <v>23707443</v>
      </c>
      <c r="K7" s="19">
        <v>12226155</v>
      </c>
      <c r="L7" s="19">
        <v>9727469</v>
      </c>
      <c r="M7" s="19">
        <v>9083849</v>
      </c>
      <c r="N7" s="19">
        <v>31037473</v>
      </c>
      <c r="O7" s="19"/>
      <c r="P7" s="19"/>
      <c r="Q7" s="19"/>
      <c r="R7" s="19"/>
      <c r="S7" s="19"/>
      <c r="T7" s="19"/>
      <c r="U7" s="19"/>
      <c r="V7" s="19"/>
      <c r="W7" s="19">
        <v>54744916</v>
      </c>
      <c r="X7" s="19">
        <v>59052864</v>
      </c>
      <c r="Y7" s="19">
        <v>-4307948</v>
      </c>
      <c r="Z7" s="20">
        <v>-7.3</v>
      </c>
      <c r="AA7" s="21">
        <v>118105728</v>
      </c>
    </row>
    <row r="8" spans="1:27" ht="13.5">
      <c r="A8" s="22" t="s">
        <v>35</v>
      </c>
      <c r="B8" s="16"/>
      <c r="C8" s="17">
        <v>17277509</v>
      </c>
      <c r="D8" s="17"/>
      <c r="E8" s="18">
        <v>33406224</v>
      </c>
      <c r="F8" s="19">
        <v>33406224</v>
      </c>
      <c r="G8" s="19">
        <v>392465</v>
      </c>
      <c r="H8" s="19">
        <v>2661279</v>
      </c>
      <c r="I8" s="19">
        <v>2709113</v>
      </c>
      <c r="J8" s="19">
        <v>5762857</v>
      </c>
      <c r="K8" s="19">
        <v>2533494</v>
      </c>
      <c r="L8" s="19">
        <v>3094811</v>
      </c>
      <c r="M8" s="19">
        <v>2228502</v>
      </c>
      <c r="N8" s="19">
        <v>7856807</v>
      </c>
      <c r="O8" s="19"/>
      <c r="P8" s="19"/>
      <c r="Q8" s="19"/>
      <c r="R8" s="19"/>
      <c r="S8" s="19"/>
      <c r="T8" s="19"/>
      <c r="U8" s="19"/>
      <c r="V8" s="19"/>
      <c r="W8" s="19">
        <v>13619664</v>
      </c>
      <c r="X8" s="19">
        <v>16703112</v>
      </c>
      <c r="Y8" s="19">
        <v>-3083448</v>
      </c>
      <c r="Z8" s="20">
        <v>-18.46</v>
      </c>
      <c r="AA8" s="21">
        <v>33406224</v>
      </c>
    </row>
    <row r="9" spans="1:27" ht="13.5">
      <c r="A9" s="22" t="s">
        <v>36</v>
      </c>
      <c r="B9" s="16"/>
      <c r="C9" s="17">
        <v>41797459</v>
      </c>
      <c r="D9" s="17"/>
      <c r="E9" s="18">
        <v>44186004</v>
      </c>
      <c r="F9" s="19">
        <v>44186004</v>
      </c>
      <c r="G9" s="19">
        <v>16997000</v>
      </c>
      <c r="H9" s="19">
        <v>250000</v>
      </c>
      <c r="I9" s="19"/>
      <c r="J9" s="19">
        <v>17247000</v>
      </c>
      <c r="K9" s="19">
        <v>346500</v>
      </c>
      <c r="L9" s="19">
        <v>450000</v>
      </c>
      <c r="M9" s="19">
        <v>14958000</v>
      </c>
      <c r="N9" s="19">
        <v>15754500</v>
      </c>
      <c r="O9" s="19"/>
      <c r="P9" s="19"/>
      <c r="Q9" s="19"/>
      <c r="R9" s="19"/>
      <c r="S9" s="19"/>
      <c r="T9" s="19"/>
      <c r="U9" s="19"/>
      <c r="V9" s="19"/>
      <c r="W9" s="19">
        <v>33001500</v>
      </c>
      <c r="X9" s="19">
        <v>22093002</v>
      </c>
      <c r="Y9" s="19">
        <v>10908498</v>
      </c>
      <c r="Z9" s="20">
        <v>49.38</v>
      </c>
      <c r="AA9" s="21">
        <v>44186004</v>
      </c>
    </row>
    <row r="10" spans="1:27" ht="13.5">
      <c r="A10" s="22" t="s">
        <v>37</v>
      </c>
      <c r="B10" s="16"/>
      <c r="C10" s="17">
        <v>29222746</v>
      </c>
      <c r="D10" s="17"/>
      <c r="E10" s="18">
        <v>52190003</v>
      </c>
      <c r="F10" s="19">
        <v>52190003</v>
      </c>
      <c r="G10" s="19">
        <v>3000000</v>
      </c>
      <c r="H10" s="19">
        <v>10950000</v>
      </c>
      <c r="I10" s="19"/>
      <c r="J10" s="19">
        <v>13950000</v>
      </c>
      <c r="K10" s="19">
        <v>3850000</v>
      </c>
      <c r="L10" s="19"/>
      <c r="M10" s="19">
        <v>3700000</v>
      </c>
      <c r="N10" s="19">
        <v>7550000</v>
      </c>
      <c r="O10" s="19"/>
      <c r="P10" s="19"/>
      <c r="Q10" s="19"/>
      <c r="R10" s="19"/>
      <c r="S10" s="19"/>
      <c r="T10" s="19"/>
      <c r="U10" s="19"/>
      <c r="V10" s="19"/>
      <c r="W10" s="19">
        <v>21500000</v>
      </c>
      <c r="X10" s="19">
        <v>26745835</v>
      </c>
      <c r="Y10" s="19">
        <v>-5245835</v>
      </c>
      <c r="Z10" s="20">
        <v>-19.61</v>
      </c>
      <c r="AA10" s="21">
        <v>52190003</v>
      </c>
    </row>
    <row r="11" spans="1:27" ht="13.5">
      <c r="A11" s="22" t="s">
        <v>38</v>
      </c>
      <c r="B11" s="16"/>
      <c r="C11" s="17">
        <v>2574156</v>
      </c>
      <c r="D11" s="17"/>
      <c r="E11" s="18">
        <v>2054568</v>
      </c>
      <c r="F11" s="19">
        <v>2054568</v>
      </c>
      <c r="G11" s="19"/>
      <c r="H11" s="19"/>
      <c r="I11" s="19"/>
      <c r="J11" s="19"/>
      <c r="K11" s="19">
        <v>5315</v>
      </c>
      <c r="L11" s="19">
        <v>3172</v>
      </c>
      <c r="M11" s="19">
        <v>9092</v>
      </c>
      <c r="N11" s="19">
        <v>17579</v>
      </c>
      <c r="O11" s="19"/>
      <c r="P11" s="19"/>
      <c r="Q11" s="19"/>
      <c r="R11" s="19"/>
      <c r="S11" s="19"/>
      <c r="T11" s="19"/>
      <c r="U11" s="19"/>
      <c r="V11" s="19"/>
      <c r="W11" s="19">
        <v>17579</v>
      </c>
      <c r="X11" s="19">
        <v>1027284</v>
      </c>
      <c r="Y11" s="19">
        <v>-1009705</v>
      </c>
      <c r="Z11" s="20">
        <v>-98.29</v>
      </c>
      <c r="AA11" s="21">
        <v>2054568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-166139759</v>
      </c>
      <c r="D14" s="17"/>
      <c r="E14" s="18">
        <v>-217131408</v>
      </c>
      <c r="F14" s="19">
        <v>-217131408</v>
      </c>
      <c r="G14" s="19">
        <v>-9604048</v>
      </c>
      <c r="H14" s="19">
        <v>-17750205</v>
      </c>
      <c r="I14" s="19">
        <v>-10380090</v>
      </c>
      <c r="J14" s="19">
        <v>-37734343</v>
      </c>
      <c r="K14" s="19">
        <v>-22644968</v>
      </c>
      <c r="L14" s="19">
        <v>-24103654</v>
      </c>
      <c r="M14" s="19">
        <v>-21867917</v>
      </c>
      <c r="N14" s="19">
        <v>-68616539</v>
      </c>
      <c r="O14" s="19"/>
      <c r="P14" s="19"/>
      <c r="Q14" s="19"/>
      <c r="R14" s="19"/>
      <c r="S14" s="19"/>
      <c r="T14" s="19"/>
      <c r="U14" s="19"/>
      <c r="V14" s="19"/>
      <c r="W14" s="19">
        <v>-106350882</v>
      </c>
      <c r="X14" s="19">
        <v>-108565704</v>
      </c>
      <c r="Y14" s="19">
        <v>2214822</v>
      </c>
      <c r="Z14" s="20">
        <v>-2.04</v>
      </c>
      <c r="AA14" s="21">
        <v>-217131408</v>
      </c>
    </row>
    <row r="15" spans="1:27" ht="13.5">
      <c r="A15" s="22" t="s">
        <v>42</v>
      </c>
      <c r="B15" s="16"/>
      <c r="C15" s="17">
        <v>-3820341</v>
      </c>
      <c r="D15" s="17"/>
      <c r="E15" s="18">
        <v>-2219088</v>
      </c>
      <c r="F15" s="19">
        <v>-2219088</v>
      </c>
      <c r="G15" s="19"/>
      <c r="H15" s="19">
        <v>-207382</v>
      </c>
      <c r="I15" s="19">
        <v>-7629</v>
      </c>
      <c r="J15" s="19">
        <v>-215011</v>
      </c>
      <c r="K15" s="19">
        <v>-1237233</v>
      </c>
      <c r="L15" s="19">
        <v>-343471</v>
      </c>
      <c r="M15" s="19">
        <v>-79</v>
      </c>
      <c r="N15" s="19">
        <v>-1580783</v>
      </c>
      <c r="O15" s="19"/>
      <c r="P15" s="19"/>
      <c r="Q15" s="19"/>
      <c r="R15" s="19"/>
      <c r="S15" s="19"/>
      <c r="T15" s="19"/>
      <c r="U15" s="19"/>
      <c r="V15" s="19"/>
      <c r="W15" s="19">
        <v>-1795794</v>
      </c>
      <c r="X15" s="19">
        <v>-1109544</v>
      </c>
      <c r="Y15" s="19">
        <v>-686250</v>
      </c>
      <c r="Z15" s="20">
        <v>61.85</v>
      </c>
      <c r="AA15" s="21">
        <v>-2219088</v>
      </c>
    </row>
    <row r="16" spans="1:27" ht="13.5">
      <c r="A16" s="22" t="s">
        <v>43</v>
      </c>
      <c r="B16" s="16"/>
      <c r="C16" s="17">
        <v>-516112</v>
      </c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35457810</v>
      </c>
      <c r="D17" s="25">
        <f>SUM(D6:D16)</f>
        <v>0</v>
      </c>
      <c r="E17" s="26">
        <f t="shared" si="0"/>
        <v>58175567</v>
      </c>
      <c r="F17" s="27">
        <f t="shared" si="0"/>
        <v>58175567</v>
      </c>
      <c r="G17" s="27">
        <f t="shared" si="0"/>
        <v>19914389</v>
      </c>
      <c r="H17" s="27">
        <f t="shared" si="0"/>
        <v>4748306</v>
      </c>
      <c r="I17" s="27">
        <f t="shared" si="0"/>
        <v>5269581</v>
      </c>
      <c r="J17" s="27">
        <f t="shared" si="0"/>
        <v>29932276</v>
      </c>
      <c r="K17" s="27">
        <f t="shared" si="0"/>
        <v>-2565995</v>
      </c>
      <c r="L17" s="27">
        <f t="shared" si="0"/>
        <v>-7841678</v>
      </c>
      <c r="M17" s="27">
        <f t="shared" si="0"/>
        <v>9170347</v>
      </c>
      <c r="N17" s="27">
        <f t="shared" si="0"/>
        <v>-1237326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28694950</v>
      </c>
      <c r="X17" s="27">
        <f t="shared" si="0"/>
        <v>29738617</v>
      </c>
      <c r="Y17" s="27">
        <f t="shared" si="0"/>
        <v>-1043667</v>
      </c>
      <c r="Z17" s="28">
        <f>+IF(X17&lt;&gt;0,+(Y17/X17)*100,0)</f>
        <v>-3.5094671685640253</v>
      </c>
      <c r="AA17" s="29">
        <f>SUM(AA6:AA16)</f>
        <v>58175567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96600</v>
      </c>
      <c r="D21" s="17"/>
      <c r="E21" s="18">
        <v>200004</v>
      </c>
      <c r="F21" s="19">
        <v>200004</v>
      </c>
      <c r="G21" s="36">
        <v>100500</v>
      </c>
      <c r="H21" s="36">
        <v>400</v>
      </c>
      <c r="I21" s="36">
        <v>500</v>
      </c>
      <c r="J21" s="19">
        <v>101400</v>
      </c>
      <c r="K21" s="36">
        <v>9415</v>
      </c>
      <c r="L21" s="36">
        <v>600</v>
      </c>
      <c r="M21" s="19">
        <v>1500</v>
      </c>
      <c r="N21" s="36">
        <v>11515</v>
      </c>
      <c r="O21" s="36"/>
      <c r="P21" s="36"/>
      <c r="Q21" s="19"/>
      <c r="R21" s="36"/>
      <c r="S21" s="36"/>
      <c r="T21" s="19"/>
      <c r="U21" s="36"/>
      <c r="V21" s="36"/>
      <c r="W21" s="36">
        <v>112915</v>
      </c>
      <c r="X21" s="19">
        <v>100002</v>
      </c>
      <c r="Y21" s="36">
        <v>12913</v>
      </c>
      <c r="Z21" s="37">
        <v>12.91</v>
      </c>
      <c r="AA21" s="38">
        <v>200004</v>
      </c>
    </row>
    <row r="22" spans="1:27" ht="13.5">
      <c r="A22" s="22" t="s">
        <v>47</v>
      </c>
      <c r="B22" s="16"/>
      <c r="C22" s="17">
        <v>-112</v>
      </c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-32006796</v>
      </c>
      <c r="D26" s="17"/>
      <c r="E26" s="18">
        <v>-58436052</v>
      </c>
      <c r="F26" s="19">
        <v>-58436052</v>
      </c>
      <c r="G26" s="19">
        <v>-28865</v>
      </c>
      <c r="H26" s="19">
        <v>-1394872</v>
      </c>
      <c r="I26" s="19">
        <v>-800133</v>
      </c>
      <c r="J26" s="19">
        <v>-2223870</v>
      </c>
      <c r="K26" s="19">
        <v>-3108803</v>
      </c>
      <c r="L26" s="19">
        <v>-4399598</v>
      </c>
      <c r="M26" s="19">
        <v>-1986305</v>
      </c>
      <c r="N26" s="19">
        <v>-9494706</v>
      </c>
      <c r="O26" s="19"/>
      <c r="P26" s="19"/>
      <c r="Q26" s="19"/>
      <c r="R26" s="19"/>
      <c r="S26" s="19"/>
      <c r="T26" s="19"/>
      <c r="U26" s="19"/>
      <c r="V26" s="19"/>
      <c r="W26" s="19">
        <v>-11718576</v>
      </c>
      <c r="X26" s="19">
        <v>-29348355</v>
      </c>
      <c r="Y26" s="19">
        <v>17629779</v>
      </c>
      <c r="Z26" s="20">
        <v>-60.07</v>
      </c>
      <c r="AA26" s="21">
        <v>-58436052</v>
      </c>
    </row>
    <row r="27" spans="1:27" ht="13.5">
      <c r="A27" s="23" t="s">
        <v>51</v>
      </c>
      <c r="B27" s="24"/>
      <c r="C27" s="25">
        <f aca="true" t="shared" si="1" ref="C27:Y27">SUM(C21:C26)</f>
        <v>-31910308</v>
      </c>
      <c r="D27" s="25">
        <f>SUM(D21:D26)</f>
        <v>0</v>
      </c>
      <c r="E27" s="26">
        <f t="shared" si="1"/>
        <v>-58236048</v>
      </c>
      <c r="F27" s="27">
        <f t="shared" si="1"/>
        <v>-58236048</v>
      </c>
      <c r="G27" s="27">
        <f t="shared" si="1"/>
        <v>71635</v>
      </c>
      <c r="H27" s="27">
        <f t="shared" si="1"/>
        <v>-1394472</v>
      </c>
      <c r="I27" s="27">
        <f t="shared" si="1"/>
        <v>-799633</v>
      </c>
      <c r="J27" s="27">
        <f t="shared" si="1"/>
        <v>-2122470</v>
      </c>
      <c r="K27" s="27">
        <f t="shared" si="1"/>
        <v>-3099388</v>
      </c>
      <c r="L27" s="27">
        <f t="shared" si="1"/>
        <v>-4398998</v>
      </c>
      <c r="M27" s="27">
        <f t="shared" si="1"/>
        <v>-1984805</v>
      </c>
      <c r="N27" s="27">
        <f t="shared" si="1"/>
        <v>-9483191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-11605661</v>
      </c>
      <c r="X27" s="27">
        <f t="shared" si="1"/>
        <v>-29248353</v>
      </c>
      <c r="Y27" s="27">
        <f t="shared" si="1"/>
        <v>17642692</v>
      </c>
      <c r="Z27" s="28">
        <f>+IF(X27&lt;&gt;0,+(Y27/X27)*100,0)</f>
        <v>-60.32029222295012</v>
      </c>
      <c r="AA27" s="29">
        <f>SUM(AA21:AA26)</f>
        <v>-58236048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44643</v>
      </c>
      <c r="D32" s="17"/>
      <c r="E32" s="18">
        <v>3527148</v>
      </c>
      <c r="F32" s="19">
        <v>3527148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1763574</v>
      </c>
      <c r="Y32" s="19">
        <v>-1763574</v>
      </c>
      <c r="Z32" s="20">
        <v>-100</v>
      </c>
      <c r="AA32" s="21">
        <v>3527148</v>
      </c>
    </row>
    <row r="33" spans="1:27" ht="13.5">
      <c r="A33" s="22" t="s">
        <v>55</v>
      </c>
      <c r="B33" s="16"/>
      <c r="C33" s="17"/>
      <c r="D33" s="17"/>
      <c r="E33" s="18">
        <v>97932</v>
      </c>
      <c r="F33" s="19">
        <v>97932</v>
      </c>
      <c r="G33" s="19"/>
      <c r="H33" s="36">
        <v>3303</v>
      </c>
      <c r="I33" s="36">
        <v>15932</v>
      </c>
      <c r="J33" s="36">
        <v>19235</v>
      </c>
      <c r="K33" s="19">
        <v>14502</v>
      </c>
      <c r="L33" s="19">
        <v>13121</v>
      </c>
      <c r="M33" s="19">
        <v>11088</v>
      </c>
      <c r="N33" s="19">
        <v>38711</v>
      </c>
      <c r="O33" s="36"/>
      <c r="P33" s="36"/>
      <c r="Q33" s="36"/>
      <c r="R33" s="19"/>
      <c r="S33" s="19"/>
      <c r="T33" s="19"/>
      <c r="U33" s="19"/>
      <c r="V33" s="36"/>
      <c r="W33" s="36">
        <v>57946</v>
      </c>
      <c r="X33" s="36">
        <v>48966</v>
      </c>
      <c r="Y33" s="19">
        <v>8980</v>
      </c>
      <c r="Z33" s="20">
        <v>18.34</v>
      </c>
      <c r="AA33" s="21">
        <v>97932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-3432912</v>
      </c>
      <c r="D35" s="17"/>
      <c r="E35" s="18">
        <v>-3527148</v>
      </c>
      <c r="F35" s="19">
        <v>-3527148</v>
      </c>
      <c r="G35" s="19">
        <v>-445722</v>
      </c>
      <c r="H35" s="19"/>
      <c r="I35" s="19">
        <v>-919121</v>
      </c>
      <c r="J35" s="19">
        <v>-1364843</v>
      </c>
      <c r="K35" s="19">
        <v>-445722</v>
      </c>
      <c r="L35" s="19">
        <v>-436009</v>
      </c>
      <c r="M35" s="19">
        <v>-442515</v>
      </c>
      <c r="N35" s="19">
        <v>-1324246</v>
      </c>
      <c r="O35" s="19"/>
      <c r="P35" s="19"/>
      <c r="Q35" s="19"/>
      <c r="R35" s="19"/>
      <c r="S35" s="19"/>
      <c r="T35" s="19"/>
      <c r="U35" s="19"/>
      <c r="V35" s="19"/>
      <c r="W35" s="19">
        <v>-2689089</v>
      </c>
      <c r="X35" s="19">
        <v>-1763574</v>
      </c>
      <c r="Y35" s="19">
        <v>-925515</v>
      </c>
      <c r="Z35" s="20">
        <v>52.48</v>
      </c>
      <c r="AA35" s="21">
        <v>-3527148</v>
      </c>
    </row>
    <row r="36" spans="1:27" ht="13.5">
      <c r="A36" s="23" t="s">
        <v>57</v>
      </c>
      <c r="B36" s="24"/>
      <c r="C36" s="25">
        <f aca="true" t="shared" si="2" ref="C36:Y36">SUM(C31:C35)</f>
        <v>-3388269</v>
      </c>
      <c r="D36" s="25">
        <f>SUM(D31:D35)</f>
        <v>0</v>
      </c>
      <c r="E36" s="26">
        <f t="shared" si="2"/>
        <v>97932</v>
      </c>
      <c r="F36" s="27">
        <f t="shared" si="2"/>
        <v>97932</v>
      </c>
      <c r="G36" s="27">
        <f t="shared" si="2"/>
        <v>-445722</v>
      </c>
      <c r="H36" s="27">
        <f t="shared" si="2"/>
        <v>3303</v>
      </c>
      <c r="I36" s="27">
        <f t="shared" si="2"/>
        <v>-903189</v>
      </c>
      <c r="J36" s="27">
        <f t="shared" si="2"/>
        <v>-1345608</v>
      </c>
      <c r="K36" s="27">
        <f t="shared" si="2"/>
        <v>-431220</v>
      </c>
      <c r="L36" s="27">
        <f t="shared" si="2"/>
        <v>-422888</v>
      </c>
      <c r="M36" s="27">
        <f t="shared" si="2"/>
        <v>-431427</v>
      </c>
      <c r="N36" s="27">
        <f t="shared" si="2"/>
        <v>-1285535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-2631143</v>
      </c>
      <c r="X36" s="27">
        <f t="shared" si="2"/>
        <v>48966</v>
      </c>
      <c r="Y36" s="27">
        <f t="shared" si="2"/>
        <v>-2680109</v>
      </c>
      <c r="Z36" s="28">
        <f>+IF(X36&lt;&gt;0,+(Y36/X36)*100,0)</f>
        <v>-5473.408079075277</v>
      </c>
      <c r="AA36" s="29">
        <f>SUM(AA31:AA35)</f>
        <v>97932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159233</v>
      </c>
      <c r="D38" s="31">
        <f>+D17+D27+D36</f>
        <v>0</v>
      </c>
      <c r="E38" s="32">
        <f t="shared" si="3"/>
        <v>37451</v>
      </c>
      <c r="F38" s="33">
        <f t="shared" si="3"/>
        <v>37451</v>
      </c>
      <c r="G38" s="33">
        <f t="shared" si="3"/>
        <v>19540302</v>
      </c>
      <c r="H38" s="33">
        <f t="shared" si="3"/>
        <v>3357137</v>
      </c>
      <c r="I38" s="33">
        <f t="shared" si="3"/>
        <v>3566759</v>
      </c>
      <c r="J38" s="33">
        <f t="shared" si="3"/>
        <v>26464198</v>
      </c>
      <c r="K38" s="33">
        <f t="shared" si="3"/>
        <v>-6096603</v>
      </c>
      <c r="L38" s="33">
        <f t="shared" si="3"/>
        <v>-12663564</v>
      </c>
      <c r="M38" s="33">
        <f t="shared" si="3"/>
        <v>6754115</v>
      </c>
      <c r="N38" s="33">
        <f t="shared" si="3"/>
        <v>-12006052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14458146</v>
      </c>
      <c r="X38" s="33">
        <f t="shared" si="3"/>
        <v>539230</v>
      </c>
      <c r="Y38" s="33">
        <f t="shared" si="3"/>
        <v>13918916</v>
      </c>
      <c r="Z38" s="34">
        <f>+IF(X38&lt;&gt;0,+(Y38/X38)*100,0)</f>
        <v>2581.257719340541</v>
      </c>
      <c r="AA38" s="35">
        <f>+AA17+AA27+AA36</f>
        <v>37451</v>
      </c>
    </row>
    <row r="39" spans="1:27" ht="13.5">
      <c r="A39" s="22" t="s">
        <v>59</v>
      </c>
      <c r="B39" s="16"/>
      <c r="C39" s="31">
        <v>2784237</v>
      </c>
      <c r="D39" s="31"/>
      <c r="E39" s="32">
        <v>939890</v>
      </c>
      <c r="F39" s="33">
        <v>939890</v>
      </c>
      <c r="G39" s="33">
        <v>13261604</v>
      </c>
      <c r="H39" s="33">
        <v>32801906</v>
      </c>
      <c r="I39" s="33">
        <v>36159043</v>
      </c>
      <c r="J39" s="33">
        <v>13261604</v>
      </c>
      <c r="K39" s="33">
        <v>39725802</v>
      </c>
      <c r="L39" s="33">
        <v>33629199</v>
      </c>
      <c r="M39" s="33">
        <v>20965635</v>
      </c>
      <c r="N39" s="33">
        <v>39725802</v>
      </c>
      <c r="O39" s="33"/>
      <c r="P39" s="33"/>
      <c r="Q39" s="33"/>
      <c r="R39" s="33"/>
      <c r="S39" s="33"/>
      <c r="T39" s="33"/>
      <c r="U39" s="33"/>
      <c r="V39" s="33"/>
      <c r="W39" s="33">
        <v>13261604</v>
      </c>
      <c r="X39" s="33">
        <v>939890</v>
      </c>
      <c r="Y39" s="33">
        <v>12321714</v>
      </c>
      <c r="Z39" s="34">
        <v>1310.97</v>
      </c>
      <c r="AA39" s="35">
        <v>939890</v>
      </c>
    </row>
    <row r="40" spans="1:27" ht="13.5">
      <c r="A40" s="41" t="s">
        <v>60</v>
      </c>
      <c r="B40" s="42"/>
      <c r="C40" s="43">
        <v>2943470</v>
      </c>
      <c r="D40" s="43"/>
      <c r="E40" s="44">
        <v>977342</v>
      </c>
      <c r="F40" s="45">
        <v>977342</v>
      </c>
      <c r="G40" s="45">
        <v>32801906</v>
      </c>
      <c r="H40" s="45">
        <v>36159043</v>
      </c>
      <c r="I40" s="45">
        <v>39725802</v>
      </c>
      <c r="J40" s="45">
        <v>39725802</v>
      </c>
      <c r="K40" s="45">
        <v>33629199</v>
      </c>
      <c r="L40" s="45">
        <v>20965635</v>
      </c>
      <c r="M40" s="45">
        <v>27719750</v>
      </c>
      <c r="N40" s="45">
        <v>27719750</v>
      </c>
      <c r="O40" s="45"/>
      <c r="P40" s="45"/>
      <c r="Q40" s="45"/>
      <c r="R40" s="45"/>
      <c r="S40" s="45"/>
      <c r="T40" s="45"/>
      <c r="U40" s="45"/>
      <c r="V40" s="45"/>
      <c r="W40" s="45">
        <v>27719750</v>
      </c>
      <c r="X40" s="45">
        <v>1479121</v>
      </c>
      <c r="Y40" s="45">
        <v>26240629</v>
      </c>
      <c r="Z40" s="46">
        <v>1774.07</v>
      </c>
      <c r="AA40" s="47">
        <v>977342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74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4366905</v>
      </c>
      <c r="D6" s="17"/>
      <c r="E6" s="18">
        <v>5472967</v>
      </c>
      <c r="F6" s="19">
        <v>5472967</v>
      </c>
      <c r="G6" s="19">
        <v>240343</v>
      </c>
      <c r="H6" s="19">
        <v>239576</v>
      </c>
      <c r="I6" s="19">
        <v>100099</v>
      </c>
      <c r="J6" s="19">
        <v>580018</v>
      </c>
      <c r="K6" s="19">
        <v>342893</v>
      </c>
      <c r="L6" s="19">
        <v>458164</v>
      </c>
      <c r="M6" s="19">
        <v>427258</v>
      </c>
      <c r="N6" s="19">
        <v>1228315</v>
      </c>
      <c r="O6" s="19"/>
      <c r="P6" s="19"/>
      <c r="Q6" s="19"/>
      <c r="R6" s="19"/>
      <c r="S6" s="19"/>
      <c r="T6" s="19"/>
      <c r="U6" s="19"/>
      <c r="V6" s="19"/>
      <c r="W6" s="19">
        <v>1808333</v>
      </c>
      <c r="X6" s="19">
        <v>5389069</v>
      </c>
      <c r="Y6" s="19">
        <v>-3580736</v>
      </c>
      <c r="Z6" s="20">
        <v>-66.44</v>
      </c>
      <c r="AA6" s="21">
        <v>5472967</v>
      </c>
    </row>
    <row r="7" spans="1:27" ht="13.5">
      <c r="A7" s="22" t="s">
        <v>34</v>
      </c>
      <c r="B7" s="16"/>
      <c r="C7" s="17">
        <v>10970362</v>
      </c>
      <c r="D7" s="17"/>
      <c r="E7" s="18">
        <v>24880500</v>
      </c>
      <c r="F7" s="19">
        <v>24880500</v>
      </c>
      <c r="G7" s="19">
        <v>1015517</v>
      </c>
      <c r="H7" s="19">
        <v>1297211</v>
      </c>
      <c r="I7" s="19">
        <v>820922</v>
      </c>
      <c r="J7" s="19">
        <v>3133650</v>
      </c>
      <c r="K7" s="19">
        <v>1253732</v>
      </c>
      <c r="L7" s="19">
        <v>1150429</v>
      </c>
      <c r="M7" s="19">
        <v>1014087</v>
      </c>
      <c r="N7" s="19">
        <v>3418248</v>
      </c>
      <c r="O7" s="19"/>
      <c r="P7" s="19"/>
      <c r="Q7" s="19"/>
      <c r="R7" s="19"/>
      <c r="S7" s="19"/>
      <c r="T7" s="19"/>
      <c r="U7" s="19"/>
      <c r="V7" s="19"/>
      <c r="W7" s="19">
        <v>6551898</v>
      </c>
      <c r="X7" s="19">
        <v>12112806</v>
      </c>
      <c r="Y7" s="19">
        <v>-5560908</v>
      </c>
      <c r="Z7" s="20">
        <v>-45.91</v>
      </c>
      <c r="AA7" s="21">
        <v>24880500</v>
      </c>
    </row>
    <row r="8" spans="1:27" ht="13.5">
      <c r="A8" s="22" t="s">
        <v>35</v>
      </c>
      <c r="B8" s="16"/>
      <c r="C8" s="17">
        <v>3874270</v>
      </c>
      <c r="D8" s="17"/>
      <c r="E8" s="18">
        <v>21217673</v>
      </c>
      <c r="F8" s="19">
        <v>21217673</v>
      </c>
      <c r="G8" s="19">
        <v>316361</v>
      </c>
      <c r="H8" s="19">
        <v>730243</v>
      </c>
      <c r="I8" s="19">
        <v>483886</v>
      </c>
      <c r="J8" s="19">
        <v>1530490</v>
      </c>
      <c r="K8" s="19">
        <v>1628493</v>
      </c>
      <c r="L8" s="19">
        <v>27517</v>
      </c>
      <c r="M8" s="19">
        <v>593802</v>
      </c>
      <c r="N8" s="19">
        <v>2249812</v>
      </c>
      <c r="O8" s="19"/>
      <c r="P8" s="19"/>
      <c r="Q8" s="19"/>
      <c r="R8" s="19"/>
      <c r="S8" s="19"/>
      <c r="T8" s="19"/>
      <c r="U8" s="19"/>
      <c r="V8" s="19"/>
      <c r="W8" s="19">
        <v>3780302</v>
      </c>
      <c r="X8" s="19">
        <v>992799</v>
      </c>
      <c r="Y8" s="19">
        <v>2787503</v>
      </c>
      <c r="Z8" s="20">
        <v>280.77</v>
      </c>
      <c r="AA8" s="21">
        <v>21217673</v>
      </c>
    </row>
    <row r="9" spans="1:27" ht="13.5">
      <c r="A9" s="22" t="s">
        <v>36</v>
      </c>
      <c r="B9" s="16"/>
      <c r="C9" s="17">
        <v>24609000</v>
      </c>
      <c r="D9" s="17"/>
      <c r="E9" s="18">
        <v>26106000</v>
      </c>
      <c r="F9" s="19">
        <v>26106000</v>
      </c>
      <c r="G9" s="19">
        <v>5126011</v>
      </c>
      <c r="H9" s="19"/>
      <c r="I9" s="19"/>
      <c r="J9" s="19">
        <v>5126011</v>
      </c>
      <c r="K9" s="19"/>
      <c r="L9" s="19">
        <v>1226356</v>
      </c>
      <c r="M9" s="19">
        <v>7619688</v>
      </c>
      <c r="N9" s="19">
        <v>8846044</v>
      </c>
      <c r="O9" s="19"/>
      <c r="P9" s="19"/>
      <c r="Q9" s="19"/>
      <c r="R9" s="19"/>
      <c r="S9" s="19"/>
      <c r="T9" s="19"/>
      <c r="U9" s="19"/>
      <c r="V9" s="19"/>
      <c r="W9" s="19">
        <v>13972055</v>
      </c>
      <c r="X9" s="19">
        <v>12650000</v>
      </c>
      <c r="Y9" s="19">
        <v>1322055</v>
      </c>
      <c r="Z9" s="20">
        <v>10.45</v>
      </c>
      <c r="AA9" s="21">
        <v>26106000</v>
      </c>
    </row>
    <row r="10" spans="1:27" ht="13.5">
      <c r="A10" s="22" t="s">
        <v>37</v>
      </c>
      <c r="B10" s="16"/>
      <c r="C10" s="17">
        <v>19079000</v>
      </c>
      <c r="D10" s="17"/>
      <c r="E10" s="18">
        <v>65422419</v>
      </c>
      <c r="F10" s="19">
        <v>65422419</v>
      </c>
      <c r="G10" s="19">
        <v>1278127</v>
      </c>
      <c r="H10" s="19">
        <v>446992</v>
      </c>
      <c r="I10" s="19">
        <v>2461207</v>
      </c>
      <c r="J10" s="19">
        <v>4186326</v>
      </c>
      <c r="K10" s="19">
        <v>2592711</v>
      </c>
      <c r="L10" s="19">
        <v>8325547</v>
      </c>
      <c r="M10" s="19">
        <v>1355736</v>
      </c>
      <c r="N10" s="19">
        <v>12273994</v>
      </c>
      <c r="O10" s="19"/>
      <c r="P10" s="19"/>
      <c r="Q10" s="19"/>
      <c r="R10" s="19"/>
      <c r="S10" s="19"/>
      <c r="T10" s="19"/>
      <c r="U10" s="19"/>
      <c r="V10" s="19"/>
      <c r="W10" s="19">
        <v>16460320</v>
      </c>
      <c r="X10" s="19">
        <v>40530946</v>
      </c>
      <c r="Y10" s="19">
        <v>-24070626</v>
      </c>
      <c r="Z10" s="20">
        <v>-59.39</v>
      </c>
      <c r="AA10" s="21">
        <v>65422419</v>
      </c>
    </row>
    <row r="11" spans="1:27" ht="13.5">
      <c r="A11" s="22" t="s">
        <v>38</v>
      </c>
      <c r="B11" s="16"/>
      <c r="C11" s="17">
        <v>3605728</v>
      </c>
      <c r="D11" s="17"/>
      <c r="E11" s="18">
        <v>1190880</v>
      </c>
      <c r="F11" s="19">
        <v>1190880</v>
      </c>
      <c r="G11" s="19">
        <v>163419</v>
      </c>
      <c r="H11" s="19">
        <v>316544</v>
      </c>
      <c r="I11" s="19">
        <v>162604</v>
      </c>
      <c r="J11" s="19">
        <v>642567</v>
      </c>
      <c r="K11" s="19">
        <v>283136</v>
      </c>
      <c r="L11" s="19">
        <v>189800</v>
      </c>
      <c r="M11" s="19">
        <v>263663</v>
      </c>
      <c r="N11" s="19">
        <v>736599</v>
      </c>
      <c r="O11" s="19"/>
      <c r="P11" s="19"/>
      <c r="Q11" s="19"/>
      <c r="R11" s="19"/>
      <c r="S11" s="19"/>
      <c r="T11" s="19"/>
      <c r="U11" s="19"/>
      <c r="V11" s="19"/>
      <c r="W11" s="19">
        <v>1379166</v>
      </c>
      <c r="X11" s="19">
        <v>580817</v>
      </c>
      <c r="Y11" s="19">
        <v>798349</v>
      </c>
      <c r="Z11" s="20">
        <v>137.45</v>
      </c>
      <c r="AA11" s="21">
        <v>1190880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-45298698</v>
      </c>
      <c r="D14" s="17"/>
      <c r="E14" s="18">
        <v>-58538197</v>
      </c>
      <c r="F14" s="19">
        <v>-58538197</v>
      </c>
      <c r="G14" s="19">
        <v>-3188512</v>
      </c>
      <c r="H14" s="19">
        <v>-4250305</v>
      </c>
      <c r="I14" s="19">
        <v>-4137272</v>
      </c>
      <c r="J14" s="19">
        <v>-11576089</v>
      </c>
      <c r="K14" s="19">
        <v>-5122239</v>
      </c>
      <c r="L14" s="19">
        <v>-4016553</v>
      </c>
      <c r="M14" s="19">
        <v>-4485334</v>
      </c>
      <c r="N14" s="19">
        <v>-13624126</v>
      </c>
      <c r="O14" s="19"/>
      <c r="P14" s="19"/>
      <c r="Q14" s="19"/>
      <c r="R14" s="19"/>
      <c r="S14" s="19"/>
      <c r="T14" s="19"/>
      <c r="U14" s="19"/>
      <c r="V14" s="19"/>
      <c r="W14" s="19">
        <v>-25200215</v>
      </c>
      <c r="X14" s="19">
        <v>-27564487</v>
      </c>
      <c r="Y14" s="19">
        <v>2364272</v>
      </c>
      <c r="Z14" s="20">
        <v>-8.58</v>
      </c>
      <c r="AA14" s="21">
        <v>-58538197</v>
      </c>
    </row>
    <row r="15" spans="1:27" ht="13.5">
      <c r="A15" s="22" t="s">
        <v>42</v>
      </c>
      <c r="B15" s="16"/>
      <c r="C15" s="17"/>
      <c r="D15" s="17"/>
      <c r="E15" s="18">
        <v>-1117803</v>
      </c>
      <c r="F15" s="19">
        <v>-1117803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>
        <v>-1117803</v>
      </c>
    </row>
    <row r="16" spans="1:27" ht="13.5">
      <c r="A16" s="22" t="s">
        <v>43</v>
      </c>
      <c r="B16" s="16"/>
      <c r="C16" s="17">
        <v>-1018370</v>
      </c>
      <c r="D16" s="17"/>
      <c r="E16" s="18">
        <v>-10666792</v>
      </c>
      <c r="F16" s="19">
        <v>-10666792</v>
      </c>
      <c r="G16" s="19">
        <v>-1360077</v>
      </c>
      <c r="H16" s="19">
        <v>-271834</v>
      </c>
      <c r="I16" s="19">
        <v>-57036</v>
      </c>
      <c r="J16" s="19">
        <v>-1688947</v>
      </c>
      <c r="K16" s="19">
        <v>-80412</v>
      </c>
      <c r="L16" s="19">
        <v>-106446</v>
      </c>
      <c r="M16" s="19">
        <v>-116708</v>
      </c>
      <c r="N16" s="19">
        <v>-303566</v>
      </c>
      <c r="O16" s="19"/>
      <c r="P16" s="19"/>
      <c r="Q16" s="19"/>
      <c r="R16" s="19"/>
      <c r="S16" s="19"/>
      <c r="T16" s="19"/>
      <c r="U16" s="19"/>
      <c r="V16" s="19"/>
      <c r="W16" s="19">
        <v>-1992513</v>
      </c>
      <c r="X16" s="19">
        <v>-5354266</v>
      </c>
      <c r="Y16" s="19">
        <v>3361753</v>
      </c>
      <c r="Z16" s="20">
        <v>-62.79</v>
      </c>
      <c r="AA16" s="21">
        <v>-10666792</v>
      </c>
    </row>
    <row r="17" spans="1:27" ht="13.5">
      <c r="A17" s="23" t="s">
        <v>44</v>
      </c>
      <c r="B17" s="24"/>
      <c r="C17" s="25">
        <f aca="true" t="shared" si="0" ref="C17:Y17">SUM(C6:C16)</f>
        <v>20188197</v>
      </c>
      <c r="D17" s="25">
        <f>SUM(D6:D16)</f>
        <v>0</v>
      </c>
      <c r="E17" s="26">
        <f t="shared" si="0"/>
        <v>73967647</v>
      </c>
      <c r="F17" s="27">
        <f t="shared" si="0"/>
        <v>73967647</v>
      </c>
      <c r="G17" s="27">
        <f t="shared" si="0"/>
        <v>3591189</v>
      </c>
      <c r="H17" s="27">
        <f t="shared" si="0"/>
        <v>-1491573</v>
      </c>
      <c r="I17" s="27">
        <f t="shared" si="0"/>
        <v>-165590</v>
      </c>
      <c r="J17" s="27">
        <f t="shared" si="0"/>
        <v>1934026</v>
      </c>
      <c r="K17" s="27">
        <f t="shared" si="0"/>
        <v>898314</v>
      </c>
      <c r="L17" s="27">
        <f t="shared" si="0"/>
        <v>7254814</v>
      </c>
      <c r="M17" s="27">
        <f t="shared" si="0"/>
        <v>6672192</v>
      </c>
      <c r="N17" s="27">
        <f t="shared" si="0"/>
        <v>14825320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16759346</v>
      </c>
      <c r="X17" s="27">
        <f t="shared" si="0"/>
        <v>39337684</v>
      </c>
      <c r="Y17" s="27">
        <f t="shared" si="0"/>
        <v>-22578338</v>
      </c>
      <c r="Z17" s="28">
        <f>+IF(X17&lt;&gt;0,+(Y17/X17)*100,0)</f>
        <v>-57.39620563325487</v>
      </c>
      <c r="AA17" s="29">
        <f>SUM(AA6:AA16)</f>
        <v>73967647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66030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>
        <v>4586</v>
      </c>
      <c r="D22" s="17"/>
      <c r="E22" s="39">
        <v>8490</v>
      </c>
      <c r="F22" s="36">
        <v>8490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>
        <v>5378</v>
      </c>
      <c r="Y22" s="19">
        <v>-5378</v>
      </c>
      <c r="Z22" s="20">
        <v>-100</v>
      </c>
      <c r="AA22" s="21">
        <v>8490</v>
      </c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-15192808</v>
      </c>
      <c r="D26" s="17"/>
      <c r="E26" s="18">
        <v>-60814416</v>
      </c>
      <c r="F26" s="19">
        <v>-60814416</v>
      </c>
      <c r="G26" s="19">
        <v>-1278127</v>
      </c>
      <c r="H26" s="19">
        <v>-446992</v>
      </c>
      <c r="I26" s="19">
        <v>-2461207</v>
      </c>
      <c r="J26" s="19">
        <v>-4186326</v>
      </c>
      <c r="K26" s="19">
        <v>-2592711</v>
      </c>
      <c r="L26" s="19">
        <v>-8325547</v>
      </c>
      <c r="M26" s="19">
        <v>-1355736</v>
      </c>
      <c r="N26" s="19">
        <v>-12273994</v>
      </c>
      <c r="O26" s="19"/>
      <c r="P26" s="19"/>
      <c r="Q26" s="19"/>
      <c r="R26" s="19"/>
      <c r="S26" s="19"/>
      <c r="T26" s="19"/>
      <c r="U26" s="19"/>
      <c r="V26" s="19"/>
      <c r="W26" s="19">
        <v>-16460320</v>
      </c>
      <c r="X26" s="19">
        <v>-30406998</v>
      </c>
      <c r="Y26" s="19">
        <v>13946678</v>
      </c>
      <c r="Z26" s="20">
        <v>-45.87</v>
      </c>
      <c r="AA26" s="21">
        <v>-60814416</v>
      </c>
    </row>
    <row r="27" spans="1:27" ht="13.5">
      <c r="A27" s="23" t="s">
        <v>51</v>
      </c>
      <c r="B27" s="24"/>
      <c r="C27" s="25">
        <f aca="true" t="shared" si="1" ref="C27:Y27">SUM(C21:C26)</f>
        <v>-15122192</v>
      </c>
      <c r="D27" s="25">
        <f>SUM(D21:D26)</f>
        <v>0</v>
      </c>
      <c r="E27" s="26">
        <f t="shared" si="1"/>
        <v>-60805926</v>
      </c>
      <c r="F27" s="27">
        <f t="shared" si="1"/>
        <v>-60805926</v>
      </c>
      <c r="G27" s="27">
        <f t="shared" si="1"/>
        <v>-1278127</v>
      </c>
      <c r="H27" s="27">
        <f t="shared" si="1"/>
        <v>-446992</v>
      </c>
      <c r="I27" s="27">
        <f t="shared" si="1"/>
        <v>-2461207</v>
      </c>
      <c r="J27" s="27">
        <f t="shared" si="1"/>
        <v>-4186326</v>
      </c>
      <c r="K27" s="27">
        <f t="shared" si="1"/>
        <v>-2592711</v>
      </c>
      <c r="L27" s="27">
        <f t="shared" si="1"/>
        <v>-8325547</v>
      </c>
      <c r="M27" s="27">
        <f t="shared" si="1"/>
        <v>-1355736</v>
      </c>
      <c r="N27" s="27">
        <f t="shared" si="1"/>
        <v>-12273994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-16460320</v>
      </c>
      <c r="X27" s="27">
        <f t="shared" si="1"/>
        <v>-30401620</v>
      </c>
      <c r="Y27" s="27">
        <f t="shared" si="1"/>
        <v>13941300</v>
      </c>
      <c r="Z27" s="28">
        <f>+IF(X27&lt;&gt;0,+(Y27/X27)*100,0)</f>
        <v>-45.85709577318577</v>
      </c>
      <c r="AA27" s="29">
        <f>SUM(AA21:AA26)</f>
        <v>-60805926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1430</v>
      </c>
      <c r="D33" s="17"/>
      <c r="E33" s="18">
        <v>10000</v>
      </c>
      <c r="F33" s="19">
        <v>10000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15050</v>
      </c>
      <c r="Y33" s="19">
        <v>-15050</v>
      </c>
      <c r="Z33" s="20">
        <v>-100</v>
      </c>
      <c r="AA33" s="21">
        <v>10000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1430</v>
      </c>
      <c r="D36" s="25">
        <f>SUM(D31:D35)</f>
        <v>0</v>
      </c>
      <c r="E36" s="26">
        <f t="shared" si="2"/>
        <v>10000</v>
      </c>
      <c r="F36" s="27">
        <f t="shared" si="2"/>
        <v>10000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15050</v>
      </c>
      <c r="Y36" s="27">
        <f t="shared" si="2"/>
        <v>-15050</v>
      </c>
      <c r="Z36" s="28">
        <f>+IF(X36&lt;&gt;0,+(Y36/X36)*100,0)</f>
        <v>-100</v>
      </c>
      <c r="AA36" s="29">
        <f>SUM(AA31:AA35)</f>
        <v>10000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5067435</v>
      </c>
      <c r="D38" s="31">
        <f>+D17+D27+D36</f>
        <v>0</v>
      </c>
      <c r="E38" s="32">
        <f t="shared" si="3"/>
        <v>13171721</v>
      </c>
      <c r="F38" s="33">
        <f t="shared" si="3"/>
        <v>13171721</v>
      </c>
      <c r="G38" s="33">
        <f t="shared" si="3"/>
        <v>2313062</v>
      </c>
      <c r="H38" s="33">
        <f t="shared" si="3"/>
        <v>-1938565</v>
      </c>
      <c r="I38" s="33">
        <f t="shared" si="3"/>
        <v>-2626797</v>
      </c>
      <c r="J38" s="33">
        <f t="shared" si="3"/>
        <v>-2252300</v>
      </c>
      <c r="K38" s="33">
        <f t="shared" si="3"/>
        <v>-1694397</v>
      </c>
      <c r="L38" s="33">
        <f t="shared" si="3"/>
        <v>-1070733</v>
      </c>
      <c r="M38" s="33">
        <f t="shared" si="3"/>
        <v>5316456</v>
      </c>
      <c r="N38" s="33">
        <f t="shared" si="3"/>
        <v>2551326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299026</v>
      </c>
      <c r="X38" s="33">
        <f t="shared" si="3"/>
        <v>8951114</v>
      </c>
      <c r="Y38" s="33">
        <f t="shared" si="3"/>
        <v>-8652088</v>
      </c>
      <c r="Z38" s="34">
        <f>+IF(X38&lt;&gt;0,+(Y38/X38)*100,0)</f>
        <v>-96.65934318342946</v>
      </c>
      <c r="AA38" s="35">
        <f>+AA17+AA27+AA36</f>
        <v>13171721</v>
      </c>
    </row>
    <row r="39" spans="1:27" ht="13.5">
      <c r="A39" s="22" t="s">
        <v>59</v>
      </c>
      <c r="B39" s="16"/>
      <c r="C39" s="31">
        <v>38181264</v>
      </c>
      <c r="D39" s="31"/>
      <c r="E39" s="32"/>
      <c r="F39" s="33"/>
      <c r="G39" s="33">
        <v>22956224</v>
      </c>
      <c r="H39" s="33">
        <v>25269286</v>
      </c>
      <c r="I39" s="33">
        <v>23330721</v>
      </c>
      <c r="J39" s="33">
        <v>22956224</v>
      </c>
      <c r="K39" s="33">
        <v>20703924</v>
      </c>
      <c r="L39" s="33">
        <v>19009527</v>
      </c>
      <c r="M39" s="33">
        <v>17938794</v>
      </c>
      <c r="N39" s="33">
        <v>20703924</v>
      </c>
      <c r="O39" s="33"/>
      <c r="P39" s="33"/>
      <c r="Q39" s="33"/>
      <c r="R39" s="33"/>
      <c r="S39" s="33"/>
      <c r="T39" s="33"/>
      <c r="U39" s="33"/>
      <c r="V39" s="33"/>
      <c r="W39" s="33">
        <v>22956224</v>
      </c>
      <c r="X39" s="33"/>
      <c r="Y39" s="33">
        <v>22956224</v>
      </c>
      <c r="Z39" s="34"/>
      <c r="AA39" s="35"/>
    </row>
    <row r="40" spans="1:27" ht="13.5">
      <c r="A40" s="41" t="s">
        <v>60</v>
      </c>
      <c r="B40" s="42"/>
      <c r="C40" s="43">
        <v>43248699</v>
      </c>
      <c r="D40" s="43"/>
      <c r="E40" s="44">
        <v>13171721</v>
      </c>
      <c r="F40" s="45">
        <v>13171721</v>
      </c>
      <c r="G40" s="45">
        <v>25269286</v>
      </c>
      <c r="H40" s="45">
        <v>23330721</v>
      </c>
      <c r="I40" s="45">
        <v>20703924</v>
      </c>
      <c r="J40" s="45">
        <v>20703924</v>
      </c>
      <c r="K40" s="45">
        <v>19009527</v>
      </c>
      <c r="L40" s="45">
        <v>17938794</v>
      </c>
      <c r="M40" s="45">
        <v>23255250</v>
      </c>
      <c r="N40" s="45">
        <v>23255250</v>
      </c>
      <c r="O40" s="45"/>
      <c r="P40" s="45"/>
      <c r="Q40" s="45"/>
      <c r="R40" s="45"/>
      <c r="S40" s="45"/>
      <c r="T40" s="45"/>
      <c r="U40" s="45"/>
      <c r="V40" s="45"/>
      <c r="W40" s="45">
        <v>23255250</v>
      </c>
      <c r="X40" s="45">
        <v>8951114</v>
      </c>
      <c r="Y40" s="45">
        <v>14304136</v>
      </c>
      <c r="Z40" s="46">
        <v>159.8</v>
      </c>
      <c r="AA40" s="47">
        <v>13171721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75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606156</v>
      </c>
      <c r="F6" s="19">
        <v>606156</v>
      </c>
      <c r="G6" s="19">
        <v>168986</v>
      </c>
      <c r="H6" s="19">
        <v>104442</v>
      </c>
      <c r="I6" s="19">
        <v>133140</v>
      </c>
      <c r="J6" s="19">
        <v>406568</v>
      </c>
      <c r="K6" s="19">
        <v>145637</v>
      </c>
      <c r="L6" s="19">
        <v>166724</v>
      </c>
      <c r="M6" s="19">
        <v>44396</v>
      </c>
      <c r="N6" s="19">
        <v>356757</v>
      </c>
      <c r="O6" s="19"/>
      <c r="P6" s="19"/>
      <c r="Q6" s="19"/>
      <c r="R6" s="19"/>
      <c r="S6" s="19"/>
      <c r="T6" s="19"/>
      <c r="U6" s="19"/>
      <c r="V6" s="19"/>
      <c r="W6" s="19">
        <v>763325</v>
      </c>
      <c r="X6" s="19">
        <v>303078</v>
      </c>
      <c r="Y6" s="19">
        <v>460247</v>
      </c>
      <c r="Z6" s="20">
        <v>151.86</v>
      </c>
      <c r="AA6" s="21">
        <v>606156</v>
      </c>
    </row>
    <row r="7" spans="1:27" ht="13.5">
      <c r="A7" s="22" t="s">
        <v>34</v>
      </c>
      <c r="B7" s="16"/>
      <c r="C7" s="17"/>
      <c r="D7" s="17"/>
      <c r="E7" s="18">
        <v>4565004</v>
      </c>
      <c r="F7" s="19">
        <v>4565004</v>
      </c>
      <c r="G7" s="19">
        <v>467997</v>
      </c>
      <c r="H7" s="19">
        <v>346717</v>
      </c>
      <c r="I7" s="19">
        <v>421700</v>
      </c>
      <c r="J7" s="19">
        <v>1236414</v>
      </c>
      <c r="K7" s="19">
        <v>629574</v>
      </c>
      <c r="L7" s="19">
        <v>658177</v>
      </c>
      <c r="M7" s="19">
        <v>182870</v>
      </c>
      <c r="N7" s="19">
        <v>1470621</v>
      </c>
      <c r="O7" s="19"/>
      <c r="P7" s="19"/>
      <c r="Q7" s="19"/>
      <c r="R7" s="19"/>
      <c r="S7" s="19"/>
      <c r="T7" s="19"/>
      <c r="U7" s="19"/>
      <c r="V7" s="19"/>
      <c r="W7" s="19">
        <v>2707035</v>
      </c>
      <c r="X7" s="19">
        <v>2282502</v>
      </c>
      <c r="Y7" s="19">
        <v>424533</v>
      </c>
      <c r="Z7" s="20">
        <v>18.6</v>
      </c>
      <c r="AA7" s="21">
        <v>4565004</v>
      </c>
    </row>
    <row r="8" spans="1:27" ht="13.5">
      <c r="A8" s="22" t="s">
        <v>35</v>
      </c>
      <c r="B8" s="16"/>
      <c r="C8" s="17"/>
      <c r="D8" s="17"/>
      <c r="E8" s="18">
        <v>1498188</v>
      </c>
      <c r="F8" s="19">
        <v>1498188</v>
      </c>
      <c r="G8" s="19">
        <v>2941</v>
      </c>
      <c r="H8" s="19">
        <v>71490</v>
      </c>
      <c r="I8" s="19">
        <v>2724</v>
      </c>
      <c r="J8" s="19">
        <v>77155</v>
      </c>
      <c r="K8" s="19">
        <v>17336</v>
      </c>
      <c r="L8" s="19">
        <v>173620</v>
      </c>
      <c r="M8" s="19">
        <v>19864</v>
      </c>
      <c r="N8" s="19">
        <v>210820</v>
      </c>
      <c r="O8" s="19"/>
      <c r="P8" s="19"/>
      <c r="Q8" s="19"/>
      <c r="R8" s="19"/>
      <c r="S8" s="19"/>
      <c r="T8" s="19"/>
      <c r="U8" s="19"/>
      <c r="V8" s="19"/>
      <c r="W8" s="19">
        <v>287975</v>
      </c>
      <c r="X8" s="19">
        <v>749094</v>
      </c>
      <c r="Y8" s="19">
        <v>-461119</v>
      </c>
      <c r="Z8" s="20">
        <v>-61.56</v>
      </c>
      <c r="AA8" s="21">
        <v>1498188</v>
      </c>
    </row>
    <row r="9" spans="1:27" ht="13.5">
      <c r="A9" s="22" t="s">
        <v>36</v>
      </c>
      <c r="B9" s="16"/>
      <c r="C9" s="17"/>
      <c r="D9" s="17"/>
      <c r="E9" s="18">
        <v>25733292</v>
      </c>
      <c r="F9" s="19">
        <v>25733292</v>
      </c>
      <c r="G9" s="19">
        <v>9265000</v>
      </c>
      <c r="H9" s="19"/>
      <c r="I9" s="19"/>
      <c r="J9" s="19">
        <v>9265000</v>
      </c>
      <c r="K9" s="19"/>
      <c r="L9" s="19"/>
      <c r="M9" s="19">
        <v>7328000</v>
      </c>
      <c r="N9" s="19">
        <v>7328000</v>
      </c>
      <c r="O9" s="19"/>
      <c r="P9" s="19"/>
      <c r="Q9" s="19"/>
      <c r="R9" s="19"/>
      <c r="S9" s="19"/>
      <c r="T9" s="19"/>
      <c r="U9" s="19"/>
      <c r="V9" s="19"/>
      <c r="W9" s="19">
        <v>16593000</v>
      </c>
      <c r="X9" s="19">
        <v>12866646</v>
      </c>
      <c r="Y9" s="19">
        <v>3726354</v>
      </c>
      <c r="Z9" s="20">
        <v>28.96</v>
      </c>
      <c r="AA9" s="21">
        <v>25733292</v>
      </c>
    </row>
    <row r="10" spans="1:27" ht="13.5">
      <c r="A10" s="22" t="s">
        <v>37</v>
      </c>
      <c r="B10" s="16"/>
      <c r="C10" s="17"/>
      <c r="D10" s="17"/>
      <c r="E10" s="18">
        <v>15926004</v>
      </c>
      <c r="F10" s="19">
        <v>15926004</v>
      </c>
      <c r="G10" s="19">
        <v>8750000</v>
      </c>
      <c r="H10" s="19">
        <v>250000</v>
      </c>
      <c r="I10" s="19"/>
      <c r="J10" s="19">
        <v>9000000</v>
      </c>
      <c r="K10" s="19">
        <v>2000000</v>
      </c>
      <c r="L10" s="19"/>
      <c r="M10" s="19"/>
      <c r="N10" s="19">
        <v>2000000</v>
      </c>
      <c r="O10" s="19"/>
      <c r="P10" s="19"/>
      <c r="Q10" s="19"/>
      <c r="R10" s="19"/>
      <c r="S10" s="19"/>
      <c r="T10" s="19"/>
      <c r="U10" s="19"/>
      <c r="V10" s="19"/>
      <c r="W10" s="19">
        <v>11000000</v>
      </c>
      <c r="X10" s="19">
        <v>7963002</v>
      </c>
      <c r="Y10" s="19">
        <v>3036998</v>
      </c>
      <c r="Z10" s="20">
        <v>38.14</v>
      </c>
      <c r="AA10" s="21">
        <v>15926004</v>
      </c>
    </row>
    <row r="11" spans="1:27" ht="13.5">
      <c r="A11" s="22" t="s">
        <v>38</v>
      </c>
      <c r="B11" s="16"/>
      <c r="C11" s="17"/>
      <c r="D11" s="17"/>
      <c r="E11" s="18">
        <v>300000</v>
      </c>
      <c r="F11" s="19">
        <v>300000</v>
      </c>
      <c r="G11" s="19"/>
      <c r="H11" s="19">
        <v>43611</v>
      </c>
      <c r="I11" s="19"/>
      <c r="J11" s="19">
        <v>43611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43611</v>
      </c>
      <c r="X11" s="19">
        <v>150000</v>
      </c>
      <c r="Y11" s="19">
        <v>-106389</v>
      </c>
      <c r="Z11" s="20">
        <v>-70.93</v>
      </c>
      <c r="AA11" s="21">
        <v>300000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-42704844</v>
      </c>
      <c r="F14" s="19">
        <v>-42704844</v>
      </c>
      <c r="G14" s="19">
        <v>-6666942</v>
      </c>
      <c r="H14" s="19">
        <v>-3672006</v>
      </c>
      <c r="I14" s="19">
        <v>-2206371</v>
      </c>
      <c r="J14" s="19">
        <v>-12545319</v>
      </c>
      <c r="K14" s="19">
        <v>-3708054</v>
      </c>
      <c r="L14" s="19">
        <v>-3085020</v>
      </c>
      <c r="M14" s="19">
        <v>-3907314</v>
      </c>
      <c r="N14" s="19">
        <v>-10700388</v>
      </c>
      <c r="O14" s="19"/>
      <c r="P14" s="19"/>
      <c r="Q14" s="19"/>
      <c r="R14" s="19"/>
      <c r="S14" s="19"/>
      <c r="T14" s="19"/>
      <c r="U14" s="19"/>
      <c r="V14" s="19"/>
      <c r="W14" s="19">
        <v>-23245707</v>
      </c>
      <c r="X14" s="19">
        <v>-21352422</v>
      </c>
      <c r="Y14" s="19">
        <v>-1893285</v>
      </c>
      <c r="Z14" s="20">
        <v>8.87</v>
      </c>
      <c r="AA14" s="21">
        <v>-42704844</v>
      </c>
    </row>
    <row r="15" spans="1:27" ht="13.5">
      <c r="A15" s="22" t="s">
        <v>42</v>
      </c>
      <c r="B15" s="16"/>
      <c r="C15" s="17"/>
      <c r="D15" s="17"/>
      <c r="E15" s="18">
        <v>-151776</v>
      </c>
      <c r="F15" s="19">
        <v>-151776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-75888</v>
      </c>
      <c r="Y15" s="19">
        <v>75888</v>
      </c>
      <c r="Z15" s="20">
        <v>-100</v>
      </c>
      <c r="AA15" s="21">
        <v>-151776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>
        <v>-222852</v>
      </c>
      <c r="H16" s="19"/>
      <c r="I16" s="19"/>
      <c r="J16" s="19">
        <v>-222852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-222852</v>
      </c>
      <c r="X16" s="19"/>
      <c r="Y16" s="19">
        <v>-222852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5772024</v>
      </c>
      <c r="F17" s="27">
        <f t="shared" si="0"/>
        <v>5772024</v>
      </c>
      <c r="G17" s="27">
        <f t="shared" si="0"/>
        <v>11765130</v>
      </c>
      <c r="H17" s="27">
        <f t="shared" si="0"/>
        <v>-2855746</v>
      </c>
      <c r="I17" s="27">
        <f t="shared" si="0"/>
        <v>-1648807</v>
      </c>
      <c r="J17" s="27">
        <f t="shared" si="0"/>
        <v>7260577</v>
      </c>
      <c r="K17" s="27">
        <f t="shared" si="0"/>
        <v>-915507</v>
      </c>
      <c r="L17" s="27">
        <f t="shared" si="0"/>
        <v>-2086499</v>
      </c>
      <c r="M17" s="27">
        <f t="shared" si="0"/>
        <v>3667816</v>
      </c>
      <c r="N17" s="27">
        <f t="shared" si="0"/>
        <v>665810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7926387</v>
      </c>
      <c r="X17" s="27">
        <f t="shared" si="0"/>
        <v>2886012</v>
      </c>
      <c r="Y17" s="27">
        <f t="shared" si="0"/>
        <v>5040375</v>
      </c>
      <c r="Z17" s="28">
        <f>+IF(X17&lt;&gt;0,+(Y17/X17)*100,0)</f>
        <v>174.64844221021949</v>
      </c>
      <c r="AA17" s="29">
        <f>SUM(AA6:AA16)</f>
        <v>5772024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-15926004</v>
      </c>
      <c r="F26" s="19">
        <v>-15926004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-7963002</v>
      </c>
      <c r="Y26" s="19">
        <v>7963002</v>
      </c>
      <c r="Z26" s="20">
        <v>-100</v>
      </c>
      <c r="AA26" s="21">
        <v>-15926004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-15926004</v>
      </c>
      <c r="F27" s="27">
        <f t="shared" si="1"/>
        <v>-15926004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-7963002</v>
      </c>
      <c r="Y27" s="27">
        <f t="shared" si="1"/>
        <v>7963002</v>
      </c>
      <c r="Z27" s="28">
        <f>+IF(X27&lt;&gt;0,+(Y27/X27)*100,0)</f>
        <v>-100</v>
      </c>
      <c r="AA27" s="29">
        <f>SUM(AA21:AA26)</f>
        <v>-15926004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-10153980</v>
      </c>
      <c r="F38" s="33">
        <f t="shared" si="3"/>
        <v>-10153980</v>
      </c>
      <c r="G38" s="33">
        <f t="shared" si="3"/>
        <v>11765130</v>
      </c>
      <c r="H38" s="33">
        <f t="shared" si="3"/>
        <v>-2855746</v>
      </c>
      <c r="I38" s="33">
        <f t="shared" si="3"/>
        <v>-1648807</v>
      </c>
      <c r="J38" s="33">
        <f t="shared" si="3"/>
        <v>7260577</v>
      </c>
      <c r="K38" s="33">
        <f t="shared" si="3"/>
        <v>-915507</v>
      </c>
      <c r="L38" s="33">
        <f t="shared" si="3"/>
        <v>-2086499</v>
      </c>
      <c r="M38" s="33">
        <f t="shared" si="3"/>
        <v>3667816</v>
      </c>
      <c r="N38" s="33">
        <f t="shared" si="3"/>
        <v>665810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7926387</v>
      </c>
      <c r="X38" s="33">
        <f t="shared" si="3"/>
        <v>-5076990</v>
      </c>
      <c r="Y38" s="33">
        <f t="shared" si="3"/>
        <v>13003377</v>
      </c>
      <c r="Z38" s="34">
        <f>+IF(X38&lt;&gt;0,+(Y38/X38)*100,0)</f>
        <v>-256.12374655061365</v>
      </c>
      <c r="AA38" s="35">
        <f>+AA17+AA27+AA36</f>
        <v>-10153980</v>
      </c>
    </row>
    <row r="39" spans="1:27" ht="13.5">
      <c r="A39" s="22" t="s">
        <v>59</v>
      </c>
      <c r="B39" s="16"/>
      <c r="C39" s="31"/>
      <c r="D39" s="31"/>
      <c r="E39" s="32"/>
      <c r="F39" s="33"/>
      <c r="G39" s="33">
        <v>3929</v>
      </c>
      <c r="H39" s="33">
        <v>11769059</v>
      </c>
      <c r="I39" s="33">
        <v>8913313</v>
      </c>
      <c r="J39" s="33">
        <v>3929</v>
      </c>
      <c r="K39" s="33">
        <v>7264506</v>
      </c>
      <c r="L39" s="33">
        <v>6348999</v>
      </c>
      <c r="M39" s="33">
        <v>4262500</v>
      </c>
      <c r="N39" s="33">
        <v>7264506</v>
      </c>
      <c r="O39" s="33"/>
      <c r="P39" s="33"/>
      <c r="Q39" s="33"/>
      <c r="R39" s="33"/>
      <c r="S39" s="33"/>
      <c r="T39" s="33"/>
      <c r="U39" s="33"/>
      <c r="V39" s="33"/>
      <c r="W39" s="33">
        <v>3929</v>
      </c>
      <c r="X39" s="33"/>
      <c r="Y39" s="33">
        <v>3929</v>
      </c>
      <c r="Z39" s="34"/>
      <c r="AA39" s="35"/>
    </row>
    <row r="40" spans="1:27" ht="13.5">
      <c r="A40" s="41" t="s">
        <v>60</v>
      </c>
      <c r="B40" s="42"/>
      <c r="C40" s="43"/>
      <c r="D40" s="43"/>
      <c r="E40" s="44">
        <v>-10153980</v>
      </c>
      <c r="F40" s="45">
        <v>-10153980</v>
      </c>
      <c r="G40" s="45">
        <v>11769059</v>
      </c>
      <c r="H40" s="45">
        <v>8913313</v>
      </c>
      <c r="I40" s="45">
        <v>7264506</v>
      </c>
      <c r="J40" s="45">
        <v>7264506</v>
      </c>
      <c r="K40" s="45">
        <v>6348999</v>
      </c>
      <c r="L40" s="45">
        <v>4262500</v>
      </c>
      <c r="M40" s="45">
        <v>7930316</v>
      </c>
      <c r="N40" s="45">
        <v>7930316</v>
      </c>
      <c r="O40" s="45"/>
      <c r="P40" s="45"/>
      <c r="Q40" s="45"/>
      <c r="R40" s="45"/>
      <c r="S40" s="45"/>
      <c r="T40" s="45"/>
      <c r="U40" s="45"/>
      <c r="V40" s="45"/>
      <c r="W40" s="45">
        <v>7930316</v>
      </c>
      <c r="X40" s="45">
        <v>-5076990</v>
      </c>
      <c r="Y40" s="45">
        <v>13007306</v>
      </c>
      <c r="Z40" s="46">
        <v>-256.2</v>
      </c>
      <c r="AA40" s="47">
        <v>-10153980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76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4068356</v>
      </c>
      <c r="D6" s="17"/>
      <c r="E6" s="18">
        <v>8406308</v>
      </c>
      <c r="F6" s="19">
        <v>8406308</v>
      </c>
      <c r="G6" s="19">
        <v>186752</v>
      </c>
      <c r="H6" s="19">
        <v>427868</v>
      </c>
      <c r="I6" s="19">
        <v>376418</v>
      </c>
      <c r="J6" s="19">
        <v>991038</v>
      </c>
      <c r="K6" s="19">
        <v>276411</v>
      </c>
      <c r="L6" s="19">
        <v>598616</v>
      </c>
      <c r="M6" s="19">
        <v>134664</v>
      </c>
      <c r="N6" s="19">
        <v>1009691</v>
      </c>
      <c r="O6" s="19"/>
      <c r="P6" s="19"/>
      <c r="Q6" s="19"/>
      <c r="R6" s="19"/>
      <c r="S6" s="19"/>
      <c r="T6" s="19"/>
      <c r="U6" s="19"/>
      <c r="V6" s="19"/>
      <c r="W6" s="19">
        <v>2000729</v>
      </c>
      <c r="X6" s="19">
        <v>3782994</v>
      </c>
      <c r="Y6" s="19">
        <v>-1782265</v>
      </c>
      <c r="Z6" s="20">
        <v>-47.11</v>
      </c>
      <c r="AA6" s="21">
        <v>8406308</v>
      </c>
    </row>
    <row r="7" spans="1:27" ht="13.5">
      <c r="A7" s="22" t="s">
        <v>34</v>
      </c>
      <c r="B7" s="16"/>
      <c r="C7" s="17">
        <v>19903524</v>
      </c>
      <c r="D7" s="17"/>
      <c r="E7" s="18">
        <v>25230871</v>
      </c>
      <c r="F7" s="19">
        <v>25230871</v>
      </c>
      <c r="G7" s="19">
        <v>1463053</v>
      </c>
      <c r="H7" s="19">
        <v>4052675</v>
      </c>
      <c r="I7" s="19">
        <v>1682150</v>
      </c>
      <c r="J7" s="19">
        <v>7197878</v>
      </c>
      <c r="K7" s="19">
        <v>1573700</v>
      </c>
      <c r="L7" s="19">
        <v>1401615</v>
      </c>
      <c r="M7" s="19">
        <v>1260337</v>
      </c>
      <c r="N7" s="19">
        <v>4235652</v>
      </c>
      <c r="O7" s="19"/>
      <c r="P7" s="19"/>
      <c r="Q7" s="19"/>
      <c r="R7" s="19"/>
      <c r="S7" s="19"/>
      <c r="T7" s="19"/>
      <c r="U7" s="19"/>
      <c r="V7" s="19"/>
      <c r="W7" s="19">
        <v>11433530</v>
      </c>
      <c r="X7" s="19">
        <v>9792396</v>
      </c>
      <c r="Y7" s="19">
        <v>1641134</v>
      </c>
      <c r="Z7" s="20">
        <v>16.76</v>
      </c>
      <c r="AA7" s="21">
        <v>25230871</v>
      </c>
    </row>
    <row r="8" spans="1:27" ht="13.5">
      <c r="A8" s="22" t="s">
        <v>35</v>
      </c>
      <c r="B8" s="16"/>
      <c r="C8" s="17"/>
      <c r="D8" s="17"/>
      <c r="E8" s="18">
        <v>2417385</v>
      </c>
      <c r="F8" s="19">
        <v>2417385</v>
      </c>
      <c r="G8" s="19">
        <v>219514</v>
      </c>
      <c r="H8" s="19">
        <v>131685</v>
      </c>
      <c r="I8" s="19">
        <v>6134781</v>
      </c>
      <c r="J8" s="19">
        <v>6485980</v>
      </c>
      <c r="K8" s="19">
        <v>3376899</v>
      </c>
      <c r="L8" s="19">
        <v>6140492</v>
      </c>
      <c r="M8" s="19">
        <v>4660930</v>
      </c>
      <c r="N8" s="19">
        <v>14178321</v>
      </c>
      <c r="O8" s="19"/>
      <c r="P8" s="19"/>
      <c r="Q8" s="19"/>
      <c r="R8" s="19"/>
      <c r="S8" s="19"/>
      <c r="T8" s="19"/>
      <c r="U8" s="19"/>
      <c r="V8" s="19"/>
      <c r="W8" s="19">
        <v>20664301</v>
      </c>
      <c r="X8" s="19">
        <v>1176852</v>
      </c>
      <c r="Y8" s="19">
        <v>19487449</v>
      </c>
      <c r="Z8" s="20">
        <v>1655.9</v>
      </c>
      <c r="AA8" s="21">
        <v>2417385</v>
      </c>
    </row>
    <row r="9" spans="1:27" ht="13.5">
      <c r="A9" s="22" t="s">
        <v>36</v>
      </c>
      <c r="B9" s="16"/>
      <c r="C9" s="17">
        <v>42054812</v>
      </c>
      <c r="D9" s="17"/>
      <c r="E9" s="18">
        <v>27935920</v>
      </c>
      <c r="F9" s="19">
        <v>27935920</v>
      </c>
      <c r="G9" s="19">
        <v>9578000</v>
      </c>
      <c r="H9" s="19">
        <v>2665000</v>
      </c>
      <c r="I9" s="19">
        <v>227000</v>
      </c>
      <c r="J9" s="19">
        <v>12470000</v>
      </c>
      <c r="K9" s="19"/>
      <c r="L9" s="19">
        <v>450000</v>
      </c>
      <c r="M9" s="19">
        <v>7663000</v>
      </c>
      <c r="N9" s="19">
        <v>8113000</v>
      </c>
      <c r="O9" s="19"/>
      <c r="P9" s="19"/>
      <c r="Q9" s="19"/>
      <c r="R9" s="19"/>
      <c r="S9" s="19"/>
      <c r="T9" s="19"/>
      <c r="U9" s="19"/>
      <c r="V9" s="19"/>
      <c r="W9" s="19">
        <v>20583000</v>
      </c>
      <c r="X9" s="19">
        <v>13967958</v>
      </c>
      <c r="Y9" s="19">
        <v>6615042</v>
      </c>
      <c r="Z9" s="20">
        <v>47.36</v>
      </c>
      <c r="AA9" s="21">
        <v>27935920</v>
      </c>
    </row>
    <row r="10" spans="1:27" ht="13.5">
      <c r="A10" s="22" t="s">
        <v>37</v>
      </c>
      <c r="B10" s="16"/>
      <c r="C10" s="17">
        <v>20255357</v>
      </c>
      <c r="D10" s="17"/>
      <c r="E10" s="18">
        <v>33209400</v>
      </c>
      <c r="F10" s="19">
        <v>33209400</v>
      </c>
      <c r="G10" s="19">
        <v>6200000</v>
      </c>
      <c r="H10" s="19"/>
      <c r="I10" s="19"/>
      <c r="J10" s="19">
        <v>6200000</v>
      </c>
      <c r="K10" s="19">
        <v>5000000</v>
      </c>
      <c r="L10" s="19"/>
      <c r="M10" s="19">
        <v>2800000</v>
      </c>
      <c r="N10" s="19">
        <v>7800000</v>
      </c>
      <c r="O10" s="19"/>
      <c r="P10" s="19"/>
      <c r="Q10" s="19"/>
      <c r="R10" s="19"/>
      <c r="S10" s="19"/>
      <c r="T10" s="19"/>
      <c r="U10" s="19"/>
      <c r="V10" s="19"/>
      <c r="W10" s="19">
        <v>14000000</v>
      </c>
      <c r="X10" s="19">
        <v>16604700</v>
      </c>
      <c r="Y10" s="19">
        <v>-2604700</v>
      </c>
      <c r="Z10" s="20">
        <v>-15.69</v>
      </c>
      <c r="AA10" s="21">
        <v>33209400</v>
      </c>
    </row>
    <row r="11" spans="1:27" ht="13.5">
      <c r="A11" s="22" t="s">
        <v>38</v>
      </c>
      <c r="B11" s="16"/>
      <c r="C11" s="17">
        <v>984761</v>
      </c>
      <c r="D11" s="17"/>
      <c r="E11" s="18">
        <v>1667114</v>
      </c>
      <c r="F11" s="19">
        <v>1667114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>
        <v>833562</v>
      </c>
      <c r="Y11" s="19">
        <v>-833562</v>
      </c>
      <c r="Z11" s="20">
        <v>-100</v>
      </c>
      <c r="AA11" s="21">
        <v>1667114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-65024382</v>
      </c>
      <c r="D14" s="17"/>
      <c r="E14" s="18">
        <v>-56457320</v>
      </c>
      <c r="F14" s="19">
        <v>-56457320</v>
      </c>
      <c r="G14" s="19">
        <v>-9897387</v>
      </c>
      <c r="H14" s="19">
        <v>-12637709</v>
      </c>
      <c r="I14" s="19">
        <v>-5566804</v>
      </c>
      <c r="J14" s="19">
        <v>-28101900</v>
      </c>
      <c r="K14" s="19">
        <v>-8691670</v>
      </c>
      <c r="L14" s="19">
        <v>-8145650</v>
      </c>
      <c r="M14" s="19">
        <v>-9093551</v>
      </c>
      <c r="N14" s="19">
        <v>-25930871</v>
      </c>
      <c r="O14" s="19"/>
      <c r="P14" s="19"/>
      <c r="Q14" s="19"/>
      <c r="R14" s="19"/>
      <c r="S14" s="19"/>
      <c r="T14" s="19"/>
      <c r="U14" s="19"/>
      <c r="V14" s="19"/>
      <c r="W14" s="19">
        <v>-54032771</v>
      </c>
      <c r="X14" s="19">
        <v>-27567426</v>
      </c>
      <c r="Y14" s="19">
        <v>-26465345</v>
      </c>
      <c r="Z14" s="20">
        <v>96</v>
      </c>
      <c r="AA14" s="21">
        <v>-56457320</v>
      </c>
    </row>
    <row r="15" spans="1:27" ht="13.5">
      <c r="A15" s="22" t="s">
        <v>42</v>
      </c>
      <c r="B15" s="16"/>
      <c r="C15" s="17">
        <v>-8303303</v>
      </c>
      <c r="D15" s="17"/>
      <c r="E15" s="18">
        <v>-819043</v>
      </c>
      <c r="F15" s="19">
        <v>-819043</v>
      </c>
      <c r="G15" s="19">
        <v>-56733</v>
      </c>
      <c r="H15" s="19">
        <v>-95730</v>
      </c>
      <c r="I15" s="19">
        <v>-97894</v>
      </c>
      <c r="J15" s="19">
        <v>-250357</v>
      </c>
      <c r="K15" s="19">
        <v>-137674</v>
      </c>
      <c r="L15" s="19">
        <v>-150126</v>
      </c>
      <c r="M15" s="19">
        <v>-83640</v>
      </c>
      <c r="N15" s="19">
        <v>-371440</v>
      </c>
      <c r="O15" s="19"/>
      <c r="P15" s="19"/>
      <c r="Q15" s="19"/>
      <c r="R15" s="19"/>
      <c r="S15" s="19"/>
      <c r="T15" s="19"/>
      <c r="U15" s="19"/>
      <c r="V15" s="19"/>
      <c r="W15" s="19">
        <v>-621797</v>
      </c>
      <c r="X15" s="19">
        <v>-409524</v>
      </c>
      <c r="Y15" s="19">
        <v>-212273</v>
      </c>
      <c r="Z15" s="20">
        <v>51.83</v>
      </c>
      <c r="AA15" s="21">
        <v>-819043</v>
      </c>
    </row>
    <row r="16" spans="1:27" ht="13.5">
      <c r="A16" s="22" t="s">
        <v>43</v>
      </c>
      <c r="B16" s="16"/>
      <c r="C16" s="17"/>
      <c r="D16" s="17"/>
      <c r="E16" s="18">
        <v>-10079767</v>
      </c>
      <c r="F16" s="19">
        <v>-10079767</v>
      </c>
      <c r="G16" s="19">
        <v>-240211</v>
      </c>
      <c r="H16" s="19">
        <v>-165406</v>
      </c>
      <c r="I16" s="19">
        <v>-573170</v>
      </c>
      <c r="J16" s="19">
        <v>-978787</v>
      </c>
      <c r="K16" s="19">
        <v>-399035</v>
      </c>
      <c r="L16" s="19">
        <v>-186951</v>
      </c>
      <c r="M16" s="19">
        <v>-954942</v>
      </c>
      <c r="N16" s="19">
        <v>-1540928</v>
      </c>
      <c r="O16" s="19"/>
      <c r="P16" s="19"/>
      <c r="Q16" s="19"/>
      <c r="R16" s="19"/>
      <c r="S16" s="19"/>
      <c r="T16" s="19"/>
      <c r="U16" s="19"/>
      <c r="V16" s="19"/>
      <c r="W16" s="19">
        <v>-2519715</v>
      </c>
      <c r="X16" s="19">
        <v>-2495616</v>
      </c>
      <c r="Y16" s="19">
        <v>-24099</v>
      </c>
      <c r="Z16" s="20">
        <v>0.97</v>
      </c>
      <c r="AA16" s="21">
        <v>-10079767</v>
      </c>
    </row>
    <row r="17" spans="1:27" ht="13.5">
      <c r="A17" s="23" t="s">
        <v>44</v>
      </c>
      <c r="B17" s="24"/>
      <c r="C17" s="25">
        <f aca="true" t="shared" si="0" ref="C17:Y17">SUM(C6:C16)</f>
        <v>13939125</v>
      </c>
      <c r="D17" s="25">
        <f>SUM(D6:D16)</f>
        <v>0</v>
      </c>
      <c r="E17" s="26">
        <f t="shared" si="0"/>
        <v>31510868</v>
      </c>
      <c r="F17" s="27">
        <f t="shared" si="0"/>
        <v>31510868</v>
      </c>
      <c r="G17" s="27">
        <f t="shared" si="0"/>
        <v>7452988</v>
      </c>
      <c r="H17" s="27">
        <f t="shared" si="0"/>
        <v>-5621617</v>
      </c>
      <c r="I17" s="27">
        <f t="shared" si="0"/>
        <v>2182481</v>
      </c>
      <c r="J17" s="27">
        <f t="shared" si="0"/>
        <v>4013852</v>
      </c>
      <c r="K17" s="27">
        <f t="shared" si="0"/>
        <v>998631</v>
      </c>
      <c r="L17" s="27">
        <f t="shared" si="0"/>
        <v>107996</v>
      </c>
      <c r="M17" s="27">
        <f t="shared" si="0"/>
        <v>6386798</v>
      </c>
      <c r="N17" s="27">
        <f t="shared" si="0"/>
        <v>7493425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11507277</v>
      </c>
      <c r="X17" s="27">
        <f t="shared" si="0"/>
        <v>15685896</v>
      </c>
      <c r="Y17" s="27">
        <f t="shared" si="0"/>
        <v>-4178619</v>
      </c>
      <c r="Z17" s="28">
        <f>+IF(X17&lt;&gt;0,+(Y17/X17)*100,0)</f>
        <v>-26.639338932248435</v>
      </c>
      <c r="AA17" s="29">
        <f>SUM(AA6:AA16)</f>
        <v>31510868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2949800</v>
      </c>
      <c r="F21" s="19">
        <v>2949800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1474902</v>
      </c>
      <c r="Y21" s="36">
        <v>-1474902</v>
      </c>
      <c r="Z21" s="37">
        <v>-100</v>
      </c>
      <c r="AA21" s="38">
        <v>2949800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>
        <v>19393</v>
      </c>
      <c r="H22" s="19">
        <v>21367</v>
      </c>
      <c r="I22" s="19">
        <v>24695</v>
      </c>
      <c r="J22" s="19">
        <v>65455</v>
      </c>
      <c r="K22" s="19">
        <v>12863</v>
      </c>
      <c r="L22" s="19">
        <v>9210</v>
      </c>
      <c r="M22" s="36">
        <v>21422</v>
      </c>
      <c r="N22" s="19">
        <v>43495</v>
      </c>
      <c r="O22" s="19"/>
      <c r="P22" s="19"/>
      <c r="Q22" s="19"/>
      <c r="R22" s="19"/>
      <c r="S22" s="19"/>
      <c r="T22" s="36"/>
      <c r="U22" s="19"/>
      <c r="V22" s="19"/>
      <c r="W22" s="19">
        <v>108950</v>
      </c>
      <c r="X22" s="19"/>
      <c r="Y22" s="19">
        <v>108950</v>
      </c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-12062907</v>
      </c>
      <c r="D26" s="17"/>
      <c r="E26" s="18">
        <v>-33209400</v>
      </c>
      <c r="F26" s="19">
        <v>-33209400</v>
      </c>
      <c r="G26" s="19">
        <v>-1009636</v>
      </c>
      <c r="H26" s="19">
        <v>-1158572</v>
      </c>
      <c r="I26" s="19">
        <v>-2988437</v>
      </c>
      <c r="J26" s="19">
        <v>-5156645</v>
      </c>
      <c r="K26" s="19">
        <v>-1232912</v>
      </c>
      <c r="L26" s="19">
        <v>-397591</v>
      </c>
      <c r="M26" s="19">
        <v>-1030503</v>
      </c>
      <c r="N26" s="19">
        <v>-2661006</v>
      </c>
      <c r="O26" s="19"/>
      <c r="P26" s="19"/>
      <c r="Q26" s="19"/>
      <c r="R26" s="19"/>
      <c r="S26" s="19"/>
      <c r="T26" s="19"/>
      <c r="U26" s="19"/>
      <c r="V26" s="19"/>
      <c r="W26" s="19">
        <v>-7817651</v>
      </c>
      <c r="X26" s="19">
        <v>-16604700</v>
      </c>
      <c r="Y26" s="19">
        <v>8787049</v>
      </c>
      <c r="Z26" s="20">
        <v>-52.92</v>
      </c>
      <c r="AA26" s="21">
        <v>-33209400</v>
      </c>
    </row>
    <row r="27" spans="1:27" ht="13.5">
      <c r="A27" s="23" t="s">
        <v>51</v>
      </c>
      <c r="B27" s="24"/>
      <c r="C27" s="25">
        <f aca="true" t="shared" si="1" ref="C27:Y27">SUM(C21:C26)</f>
        <v>-12062907</v>
      </c>
      <c r="D27" s="25">
        <f>SUM(D21:D26)</f>
        <v>0</v>
      </c>
      <c r="E27" s="26">
        <f t="shared" si="1"/>
        <v>-30259600</v>
      </c>
      <c r="F27" s="27">
        <f t="shared" si="1"/>
        <v>-30259600</v>
      </c>
      <c r="G27" s="27">
        <f t="shared" si="1"/>
        <v>-990243</v>
      </c>
      <c r="H27" s="27">
        <f t="shared" si="1"/>
        <v>-1137205</v>
      </c>
      <c r="I27" s="27">
        <f t="shared" si="1"/>
        <v>-2963742</v>
      </c>
      <c r="J27" s="27">
        <f t="shared" si="1"/>
        <v>-5091190</v>
      </c>
      <c r="K27" s="27">
        <f t="shared" si="1"/>
        <v>-1220049</v>
      </c>
      <c r="L27" s="27">
        <f t="shared" si="1"/>
        <v>-388381</v>
      </c>
      <c r="M27" s="27">
        <f t="shared" si="1"/>
        <v>-1009081</v>
      </c>
      <c r="N27" s="27">
        <f t="shared" si="1"/>
        <v>-2617511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-7708701</v>
      </c>
      <c r="X27" s="27">
        <f t="shared" si="1"/>
        <v>-15129798</v>
      </c>
      <c r="Y27" s="27">
        <f t="shared" si="1"/>
        <v>7421097</v>
      </c>
      <c r="Z27" s="28">
        <f>+IF(X27&lt;&gt;0,+(Y27/X27)*100,0)</f>
        <v>-49.04954448169103</v>
      </c>
      <c r="AA27" s="29">
        <f>SUM(AA21:AA26)</f>
        <v>-30259600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>
        <v>20778</v>
      </c>
      <c r="H33" s="36">
        <v>15718</v>
      </c>
      <c r="I33" s="36">
        <v>19378</v>
      </c>
      <c r="J33" s="36">
        <v>55874</v>
      </c>
      <c r="K33" s="19">
        <v>19098</v>
      </c>
      <c r="L33" s="19">
        <v>11072</v>
      </c>
      <c r="M33" s="19">
        <v>7029</v>
      </c>
      <c r="N33" s="19">
        <v>37199</v>
      </c>
      <c r="O33" s="36"/>
      <c r="P33" s="36"/>
      <c r="Q33" s="36"/>
      <c r="R33" s="19"/>
      <c r="S33" s="19"/>
      <c r="T33" s="19"/>
      <c r="U33" s="19"/>
      <c r="V33" s="36"/>
      <c r="W33" s="36">
        <v>93073</v>
      </c>
      <c r="X33" s="36"/>
      <c r="Y33" s="19">
        <v>93073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-1500311</v>
      </c>
      <c r="D35" s="17"/>
      <c r="E35" s="18"/>
      <c r="F35" s="19"/>
      <c r="G35" s="19">
        <v>-118663</v>
      </c>
      <c r="H35" s="19"/>
      <c r="I35" s="19">
        <v>-60000</v>
      </c>
      <c r="J35" s="19">
        <v>-178663</v>
      </c>
      <c r="K35" s="19">
        <v>-118663</v>
      </c>
      <c r="L35" s="19">
        <v>-30000</v>
      </c>
      <c r="M35" s="19">
        <v>-29181</v>
      </c>
      <c r="N35" s="19">
        <v>-177844</v>
      </c>
      <c r="O35" s="19"/>
      <c r="P35" s="19"/>
      <c r="Q35" s="19"/>
      <c r="R35" s="19"/>
      <c r="S35" s="19"/>
      <c r="T35" s="19"/>
      <c r="U35" s="19"/>
      <c r="V35" s="19"/>
      <c r="W35" s="19">
        <v>-356507</v>
      </c>
      <c r="X35" s="19"/>
      <c r="Y35" s="19">
        <v>-356507</v>
      </c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-1500311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-97885</v>
      </c>
      <c r="H36" s="27">
        <f t="shared" si="2"/>
        <v>15718</v>
      </c>
      <c r="I36" s="27">
        <f t="shared" si="2"/>
        <v>-40622</v>
      </c>
      <c r="J36" s="27">
        <f t="shared" si="2"/>
        <v>-122789</v>
      </c>
      <c r="K36" s="27">
        <f t="shared" si="2"/>
        <v>-99565</v>
      </c>
      <c r="L36" s="27">
        <f t="shared" si="2"/>
        <v>-18928</v>
      </c>
      <c r="M36" s="27">
        <f t="shared" si="2"/>
        <v>-22152</v>
      </c>
      <c r="N36" s="27">
        <f t="shared" si="2"/>
        <v>-140645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-263434</v>
      </c>
      <c r="X36" s="27">
        <f t="shared" si="2"/>
        <v>0</v>
      </c>
      <c r="Y36" s="27">
        <f t="shared" si="2"/>
        <v>-263434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375907</v>
      </c>
      <c r="D38" s="31">
        <f>+D17+D27+D36</f>
        <v>0</v>
      </c>
      <c r="E38" s="32">
        <f t="shared" si="3"/>
        <v>1251268</v>
      </c>
      <c r="F38" s="33">
        <f t="shared" si="3"/>
        <v>1251268</v>
      </c>
      <c r="G38" s="33">
        <f t="shared" si="3"/>
        <v>6364860</v>
      </c>
      <c r="H38" s="33">
        <f t="shared" si="3"/>
        <v>-6743104</v>
      </c>
      <c r="I38" s="33">
        <f t="shared" si="3"/>
        <v>-821883</v>
      </c>
      <c r="J38" s="33">
        <f t="shared" si="3"/>
        <v>-1200127</v>
      </c>
      <c r="K38" s="33">
        <f t="shared" si="3"/>
        <v>-320983</v>
      </c>
      <c r="L38" s="33">
        <f t="shared" si="3"/>
        <v>-299313</v>
      </c>
      <c r="M38" s="33">
        <f t="shared" si="3"/>
        <v>5355565</v>
      </c>
      <c r="N38" s="33">
        <f t="shared" si="3"/>
        <v>4735269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3535142</v>
      </c>
      <c r="X38" s="33">
        <f t="shared" si="3"/>
        <v>556098</v>
      </c>
      <c r="Y38" s="33">
        <f t="shared" si="3"/>
        <v>2979044</v>
      </c>
      <c r="Z38" s="34">
        <f>+IF(X38&lt;&gt;0,+(Y38/X38)*100,0)</f>
        <v>535.7048577768667</v>
      </c>
      <c r="AA38" s="35">
        <f>+AA17+AA27+AA36</f>
        <v>1251268</v>
      </c>
    </row>
    <row r="39" spans="1:27" ht="13.5">
      <c r="A39" s="22" t="s">
        <v>59</v>
      </c>
      <c r="B39" s="16"/>
      <c r="C39" s="31">
        <v>600563</v>
      </c>
      <c r="D39" s="31"/>
      <c r="E39" s="32">
        <v>600653</v>
      </c>
      <c r="F39" s="33">
        <v>600653</v>
      </c>
      <c r="G39" s="33">
        <v>725875</v>
      </c>
      <c r="H39" s="33">
        <v>7090735</v>
      </c>
      <c r="I39" s="33">
        <v>347631</v>
      </c>
      <c r="J39" s="33">
        <v>725875</v>
      </c>
      <c r="K39" s="33">
        <v>-474252</v>
      </c>
      <c r="L39" s="33">
        <v>-795235</v>
      </c>
      <c r="M39" s="33">
        <v>-1094548</v>
      </c>
      <c r="N39" s="33">
        <v>-474252</v>
      </c>
      <c r="O39" s="33"/>
      <c r="P39" s="33"/>
      <c r="Q39" s="33"/>
      <c r="R39" s="33"/>
      <c r="S39" s="33"/>
      <c r="T39" s="33"/>
      <c r="U39" s="33"/>
      <c r="V39" s="33"/>
      <c r="W39" s="33">
        <v>725875</v>
      </c>
      <c r="X39" s="33">
        <v>600653</v>
      </c>
      <c r="Y39" s="33">
        <v>125222</v>
      </c>
      <c r="Z39" s="34">
        <v>20.85</v>
      </c>
      <c r="AA39" s="35">
        <v>600653</v>
      </c>
    </row>
    <row r="40" spans="1:27" ht="13.5">
      <c r="A40" s="41" t="s">
        <v>60</v>
      </c>
      <c r="B40" s="42"/>
      <c r="C40" s="43">
        <v>976470</v>
      </c>
      <c r="D40" s="43"/>
      <c r="E40" s="44">
        <v>1851920</v>
      </c>
      <c r="F40" s="45">
        <v>1851920</v>
      </c>
      <c r="G40" s="45">
        <v>7090735</v>
      </c>
      <c r="H40" s="45">
        <v>347631</v>
      </c>
      <c r="I40" s="45">
        <v>-474252</v>
      </c>
      <c r="J40" s="45">
        <v>-474252</v>
      </c>
      <c r="K40" s="45">
        <v>-795235</v>
      </c>
      <c r="L40" s="45">
        <v>-1094548</v>
      </c>
      <c r="M40" s="45">
        <v>4261017</v>
      </c>
      <c r="N40" s="45">
        <v>4261017</v>
      </c>
      <c r="O40" s="45"/>
      <c r="P40" s="45"/>
      <c r="Q40" s="45"/>
      <c r="R40" s="45"/>
      <c r="S40" s="45"/>
      <c r="T40" s="45"/>
      <c r="U40" s="45"/>
      <c r="V40" s="45"/>
      <c r="W40" s="45">
        <v>4261017</v>
      </c>
      <c r="X40" s="45">
        <v>1156750</v>
      </c>
      <c r="Y40" s="45">
        <v>3104267</v>
      </c>
      <c r="Z40" s="46">
        <v>268.36</v>
      </c>
      <c r="AA40" s="47">
        <v>1851920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77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12540267</v>
      </c>
      <c r="D6" s="17"/>
      <c r="E6" s="18">
        <v>15367000</v>
      </c>
      <c r="F6" s="19">
        <v>15367000</v>
      </c>
      <c r="G6" s="19">
        <v>-10108</v>
      </c>
      <c r="H6" s="19">
        <v>16228697</v>
      </c>
      <c r="I6" s="19">
        <v>-1282358</v>
      </c>
      <c r="J6" s="19">
        <v>14936231</v>
      </c>
      <c r="K6" s="19">
        <v>-700761</v>
      </c>
      <c r="L6" s="19">
        <v>-112966</v>
      </c>
      <c r="M6" s="19">
        <v>-29137</v>
      </c>
      <c r="N6" s="19">
        <v>-842864</v>
      </c>
      <c r="O6" s="19"/>
      <c r="P6" s="19"/>
      <c r="Q6" s="19"/>
      <c r="R6" s="19"/>
      <c r="S6" s="19"/>
      <c r="T6" s="19"/>
      <c r="U6" s="19"/>
      <c r="V6" s="19"/>
      <c r="W6" s="19">
        <v>14093367</v>
      </c>
      <c r="X6" s="19">
        <v>7687000</v>
      </c>
      <c r="Y6" s="19">
        <v>6406367</v>
      </c>
      <c r="Z6" s="20">
        <v>83.34</v>
      </c>
      <c r="AA6" s="21">
        <v>15367000</v>
      </c>
    </row>
    <row r="7" spans="1:27" ht="13.5">
      <c r="A7" s="22" t="s">
        <v>34</v>
      </c>
      <c r="B7" s="16"/>
      <c r="C7" s="17">
        <v>14394410</v>
      </c>
      <c r="D7" s="17"/>
      <c r="E7" s="18">
        <v>32955000</v>
      </c>
      <c r="F7" s="19">
        <v>32955000</v>
      </c>
      <c r="G7" s="19">
        <v>3360062</v>
      </c>
      <c r="H7" s="19">
        <v>3786660</v>
      </c>
      <c r="I7" s="19">
        <v>3822133</v>
      </c>
      <c r="J7" s="19">
        <v>10968855</v>
      </c>
      <c r="K7" s="19">
        <v>3725947</v>
      </c>
      <c r="L7" s="19">
        <v>3948066</v>
      </c>
      <c r="M7" s="19">
        <v>3870735</v>
      </c>
      <c r="N7" s="19">
        <v>11544748</v>
      </c>
      <c r="O7" s="19"/>
      <c r="P7" s="19"/>
      <c r="Q7" s="19"/>
      <c r="R7" s="19"/>
      <c r="S7" s="19"/>
      <c r="T7" s="19"/>
      <c r="U7" s="19"/>
      <c r="V7" s="19"/>
      <c r="W7" s="19">
        <v>22513603</v>
      </c>
      <c r="X7" s="19">
        <v>16391000</v>
      </c>
      <c r="Y7" s="19">
        <v>6122603</v>
      </c>
      <c r="Z7" s="20">
        <v>37.35</v>
      </c>
      <c r="AA7" s="21">
        <v>32955000</v>
      </c>
    </row>
    <row r="8" spans="1:27" ht="13.5">
      <c r="A8" s="22" t="s">
        <v>35</v>
      </c>
      <c r="B8" s="16"/>
      <c r="C8" s="17">
        <v>9214228</v>
      </c>
      <c r="D8" s="17"/>
      <c r="E8" s="18">
        <v>13966000</v>
      </c>
      <c r="F8" s="19">
        <v>13966000</v>
      </c>
      <c r="G8" s="19">
        <v>287646</v>
      </c>
      <c r="H8" s="19">
        <v>260472</v>
      </c>
      <c r="I8" s="19">
        <v>305631</v>
      </c>
      <c r="J8" s="19">
        <v>853749</v>
      </c>
      <c r="K8" s="19">
        <v>257974</v>
      </c>
      <c r="L8" s="19">
        <v>270924</v>
      </c>
      <c r="M8" s="19">
        <v>467898</v>
      </c>
      <c r="N8" s="19">
        <v>996796</v>
      </c>
      <c r="O8" s="19"/>
      <c r="P8" s="19"/>
      <c r="Q8" s="19"/>
      <c r="R8" s="19"/>
      <c r="S8" s="19"/>
      <c r="T8" s="19"/>
      <c r="U8" s="19"/>
      <c r="V8" s="19"/>
      <c r="W8" s="19">
        <v>1850545</v>
      </c>
      <c r="X8" s="19">
        <v>6420000</v>
      </c>
      <c r="Y8" s="19">
        <v>-4569455</v>
      </c>
      <c r="Z8" s="20">
        <v>-71.18</v>
      </c>
      <c r="AA8" s="21">
        <v>13966000</v>
      </c>
    </row>
    <row r="9" spans="1:27" ht="13.5">
      <c r="A9" s="22" t="s">
        <v>36</v>
      </c>
      <c r="B9" s="16"/>
      <c r="C9" s="17">
        <v>35399062</v>
      </c>
      <c r="D9" s="17"/>
      <c r="E9" s="18">
        <v>33363000</v>
      </c>
      <c r="F9" s="19">
        <v>33363000</v>
      </c>
      <c r="G9" s="19">
        <v>12437000</v>
      </c>
      <c r="H9" s="19">
        <v>2665000</v>
      </c>
      <c r="I9" s="19">
        <v>545000</v>
      </c>
      <c r="J9" s="19">
        <v>15647000</v>
      </c>
      <c r="K9" s="19">
        <v>-55138</v>
      </c>
      <c r="L9" s="19">
        <v>9546235</v>
      </c>
      <c r="M9" s="19"/>
      <c r="N9" s="19">
        <v>9491097</v>
      </c>
      <c r="O9" s="19"/>
      <c r="P9" s="19"/>
      <c r="Q9" s="19"/>
      <c r="R9" s="19"/>
      <c r="S9" s="19"/>
      <c r="T9" s="19"/>
      <c r="U9" s="19"/>
      <c r="V9" s="19"/>
      <c r="W9" s="19">
        <v>25138097</v>
      </c>
      <c r="X9" s="19">
        <v>23577000</v>
      </c>
      <c r="Y9" s="19">
        <v>1561097</v>
      </c>
      <c r="Z9" s="20">
        <v>6.62</v>
      </c>
      <c r="AA9" s="21">
        <v>33363000</v>
      </c>
    </row>
    <row r="10" spans="1:27" ht="13.5">
      <c r="A10" s="22" t="s">
        <v>37</v>
      </c>
      <c r="B10" s="16"/>
      <c r="C10" s="17">
        <v>18420621</v>
      </c>
      <c r="D10" s="17"/>
      <c r="E10" s="18">
        <v>18324000</v>
      </c>
      <c r="F10" s="19">
        <v>18324000</v>
      </c>
      <c r="G10" s="19">
        <v>5900000</v>
      </c>
      <c r="H10" s="19"/>
      <c r="I10" s="19"/>
      <c r="J10" s="19">
        <v>5900000</v>
      </c>
      <c r="K10" s="19"/>
      <c r="L10" s="19"/>
      <c r="M10" s="19">
        <v>2500000</v>
      </c>
      <c r="N10" s="19">
        <v>2500000</v>
      </c>
      <c r="O10" s="19"/>
      <c r="P10" s="19"/>
      <c r="Q10" s="19"/>
      <c r="R10" s="19"/>
      <c r="S10" s="19"/>
      <c r="T10" s="19"/>
      <c r="U10" s="19"/>
      <c r="V10" s="19"/>
      <c r="W10" s="19">
        <v>8400000</v>
      </c>
      <c r="X10" s="19">
        <v>9162000</v>
      </c>
      <c r="Y10" s="19">
        <v>-762000</v>
      </c>
      <c r="Z10" s="20">
        <v>-8.32</v>
      </c>
      <c r="AA10" s="21">
        <v>18324000</v>
      </c>
    </row>
    <row r="11" spans="1:27" ht="13.5">
      <c r="A11" s="22" t="s">
        <v>38</v>
      </c>
      <c r="B11" s="16"/>
      <c r="C11" s="17">
        <v>1840997</v>
      </c>
      <c r="D11" s="17"/>
      <c r="E11" s="18"/>
      <c r="F11" s="19"/>
      <c r="G11" s="19">
        <v>139196</v>
      </c>
      <c r="H11" s="19">
        <v>131930</v>
      </c>
      <c r="I11" s="19">
        <v>138621</v>
      </c>
      <c r="J11" s="19">
        <v>409747</v>
      </c>
      <c r="K11" s="19">
        <v>144796</v>
      </c>
      <c r="L11" s="19">
        <v>145621</v>
      </c>
      <c r="M11" s="19">
        <v>144932</v>
      </c>
      <c r="N11" s="19">
        <v>435349</v>
      </c>
      <c r="O11" s="19"/>
      <c r="P11" s="19"/>
      <c r="Q11" s="19"/>
      <c r="R11" s="19"/>
      <c r="S11" s="19"/>
      <c r="T11" s="19"/>
      <c r="U11" s="19"/>
      <c r="V11" s="19"/>
      <c r="W11" s="19">
        <v>845096</v>
      </c>
      <c r="X11" s="19"/>
      <c r="Y11" s="19">
        <v>845096</v>
      </c>
      <c r="Z11" s="20"/>
      <c r="AA11" s="21"/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-68402343</v>
      </c>
      <c r="D14" s="17"/>
      <c r="E14" s="18">
        <v>-92613600</v>
      </c>
      <c r="F14" s="19">
        <v>-92613600</v>
      </c>
      <c r="G14" s="19">
        <v>-6480243</v>
      </c>
      <c r="H14" s="19">
        <v>-5217203</v>
      </c>
      <c r="I14" s="19">
        <v>-7078758</v>
      </c>
      <c r="J14" s="19">
        <v>-18776204</v>
      </c>
      <c r="K14" s="19">
        <v>-9278581</v>
      </c>
      <c r="L14" s="19">
        <v>-3276620</v>
      </c>
      <c r="M14" s="19">
        <v>-3895582</v>
      </c>
      <c r="N14" s="19">
        <v>-16450783</v>
      </c>
      <c r="O14" s="19"/>
      <c r="P14" s="19"/>
      <c r="Q14" s="19"/>
      <c r="R14" s="19"/>
      <c r="S14" s="19"/>
      <c r="T14" s="19"/>
      <c r="U14" s="19"/>
      <c r="V14" s="19"/>
      <c r="W14" s="19">
        <v>-35226987</v>
      </c>
      <c r="X14" s="19">
        <v>-44873480</v>
      </c>
      <c r="Y14" s="19">
        <v>9646493</v>
      </c>
      <c r="Z14" s="20">
        <v>-21.5</v>
      </c>
      <c r="AA14" s="21">
        <v>-92613600</v>
      </c>
    </row>
    <row r="15" spans="1:27" ht="13.5">
      <c r="A15" s="22" t="s">
        <v>42</v>
      </c>
      <c r="B15" s="16"/>
      <c r="C15" s="17">
        <v>-3794817</v>
      </c>
      <c r="D15" s="17"/>
      <c r="E15" s="18">
        <v>-1442400</v>
      </c>
      <c r="F15" s="19">
        <v>-1442400</v>
      </c>
      <c r="G15" s="19">
        <v>-317</v>
      </c>
      <c r="H15" s="19">
        <v>-2420</v>
      </c>
      <c r="I15" s="19">
        <v>-2941</v>
      </c>
      <c r="J15" s="19">
        <v>-5678</v>
      </c>
      <c r="K15" s="19">
        <v>-350524</v>
      </c>
      <c r="L15" s="19">
        <v>276014</v>
      </c>
      <c r="M15" s="19"/>
      <c r="N15" s="19">
        <v>-74510</v>
      </c>
      <c r="O15" s="19"/>
      <c r="P15" s="19"/>
      <c r="Q15" s="19"/>
      <c r="R15" s="19"/>
      <c r="S15" s="19"/>
      <c r="T15" s="19"/>
      <c r="U15" s="19"/>
      <c r="V15" s="19"/>
      <c r="W15" s="19">
        <v>-80188</v>
      </c>
      <c r="X15" s="19">
        <v>-1723200</v>
      </c>
      <c r="Y15" s="19">
        <v>1643012</v>
      </c>
      <c r="Z15" s="20">
        <v>-95.35</v>
      </c>
      <c r="AA15" s="21">
        <v>-1442400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>
        <v>-1142342</v>
      </c>
      <c r="H16" s="19">
        <v>-1403459</v>
      </c>
      <c r="I16" s="19">
        <v>-1232873</v>
      </c>
      <c r="J16" s="19">
        <v>-3778674</v>
      </c>
      <c r="K16" s="19">
        <v>-1935337</v>
      </c>
      <c r="L16" s="19">
        <v>-1244176</v>
      </c>
      <c r="M16" s="19">
        <v>-1040894</v>
      </c>
      <c r="N16" s="19">
        <v>-4220407</v>
      </c>
      <c r="O16" s="19"/>
      <c r="P16" s="19"/>
      <c r="Q16" s="19"/>
      <c r="R16" s="19"/>
      <c r="S16" s="19"/>
      <c r="T16" s="19"/>
      <c r="U16" s="19"/>
      <c r="V16" s="19"/>
      <c r="W16" s="19">
        <v>-7999081</v>
      </c>
      <c r="X16" s="19"/>
      <c r="Y16" s="19">
        <v>-7999081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19612425</v>
      </c>
      <c r="D17" s="25">
        <f>SUM(D6:D16)</f>
        <v>0</v>
      </c>
      <c r="E17" s="26">
        <f t="shared" si="0"/>
        <v>19919000</v>
      </c>
      <c r="F17" s="27">
        <f t="shared" si="0"/>
        <v>19919000</v>
      </c>
      <c r="G17" s="27">
        <f t="shared" si="0"/>
        <v>14490894</v>
      </c>
      <c r="H17" s="27">
        <f t="shared" si="0"/>
        <v>16449677</v>
      </c>
      <c r="I17" s="27">
        <f t="shared" si="0"/>
        <v>-4785545</v>
      </c>
      <c r="J17" s="27">
        <f t="shared" si="0"/>
        <v>26155026</v>
      </c>
      <c r="K17" s="27">
        <f t="shared" si="0"/>
        <v>-8191624</v>
      </c>
      <c r="L17" s="27">
        <f t="shared" si="0"/>
        <v>9553098</v>
      </c>
      <c r="M17" s="27">
        <f t="shared" si="0"/>
        <v>2017952</v>
      </c>
      <c r="N17" s="27">
        <f t="shared" si="0"/>
        <v>3379426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29534452</v>
      </c>
      <c r="X17" s="27">
        <f t="shared" si="0"/>
        <v>16640320</v>
      </c>
      <c r="Y17" s="27">
        <f t="shared" si="0"/>
        <v>12894132</v>
      </c>
      <c r="Z17" s="28">
        <f>+IF(X17&lt;&gt;0,+(Y17/X17)*100,0)</f>
        <v>77.48728389838658</v>
      </c>
      <c r="AA17" s="29">
        <f>SUM(AA6:AA16)</f>
        <v>19919000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>
        <v>3750000</v>
      </c>
      <c r="H21" s="36"/>
      <c r="I21" s="36"/>
      <c r="J21" s="19">
        <v>3750000</v>
      </c>
      <c r="K21" s="36"/>
      <c r="L21" s="36">
        <v>450000</v>
      </c>
      <c r="M21" s="19"/>
      <c r="N21" s="36">
        <v>450000</v>
      </c>
      <c r="O21" s="36"/>
      <c r="P21" s="36"/>
      <c r="Q21" s="19"/>
      <c r="R21" s="36"/>
      <c r="S21" s="36"/>
      <c r="T21" s="19"/>
      <c r="U21" s="36"/>
      <c r="V21" s="36"/>
      <c r="W21" s="36">
        <v>4200000</v>
      </c>
      <c r="X21" s="19"/>
      <c r="Y21" s="36">
        <v>4200000</v>
      </c>
      <c r="Z21" s="37"/>
      <c r="AA21" s="38"/>
    </row>
    <row r="22" spans="1:27" ht="13.5">
      <c r="A22" s="22" t="s">
        <v>47</v>
      </c>
      <c r="B22" s="16"/>
      <c r="C22" s="17">
        <v>2278</v>
      </c>
      <c r="D22" s="17"/>
      <c r="E22" s="39">
        <v>747000</v>
      </c>
      <c r="F22" s="36">
        <v>747000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>
        <v>375000</v>
      </c>
      <c r="Y22" s="19">
        <v>-375000</v>
      </c>
      <c r="Z22" s="20">
        <v>-100</v>
      </c>
      <c r="AA22" s="21">
        <v>747000</v>
      </c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-18324000</v>
      </c>
      <c r="F26" s="19">
        <v>-18324000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-9162000</v>
      </c>
      <c r="Y26" s="19">
        <v>9162000</v>
      </c>
      <c r="Z26" s="20">
        <v>-100</v>
      </c>
      <c r="AA26" s="21">
        <v>-18324000</v>
      </c>
    </row>
    <row r="27" spans="1:27" ht="13.5">
      <c r="A27" s="23" t="s">
        <v>51</v>
      </c>
      <c r="B27" s="24"/>
      <c r="C27" s="25">
        <f aca="true" t="shared" si="1" ref="C27:Y27">SUM(C21:C26)</f>
        <v>2278</v>
      </c>
      <c r="D27" s="25">
        <f>SUM(D21:D26)</f>
        <v>0</v>
      </c>
      <c r="E27" s="26">
        <f t="shared" si="1"/>
        <v>-17577000</v>
      </c>
      <c r="F27" s="27">
        <f t="shared" si="1"/>
        <v>-17577000</v>
      </c>
      <c r="G27" s="27">
        <f t="shared" si="1"/>
        <v>3750000</v>
      </c>
      <c r="H27" s="27">
        <f t="shared" si="1"/>
        <v>0</v>
      </c>
      <c r="I27" s="27">
        <f t="shared" si="1"/>
        <v>0</v>
      </c>
      <c r="J27" s="27">
        <f t="shared" si="1"/>
        <v>3750000</v>
      </c>
      <c r="K27" s="27">
        <f t="shared" si="1"/>
        <v>0</v>
      </c>
      <c r="L27" s="27">
        <f t="shared" si="1"/>
        <v>450000</v>
      </c>
      <c r="M27" s="27">
        <f t="shared" si="1"/>
        <v>0</v>
      </c>
      <c r="N27" s="27">
        <f t="shared" si="1"/>
        <v>450000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4200000</v>
      </c>
      <c r="X27" s="27">
        <f t="shared" si="1"/>
        <v>-8787000</v>
      </c>
      <c r="Y27" s="27">
        <f t="shared" si="1"/>
        <v>12987000</v>
      </c>
      <c r="Z27" s="28">
        <f>+IF(X27&lt;&gt;0,+(Y27/X27)*100,0)</f>
        <v>-147.79788323659952</v>
      </c>
      <c r="AA27" s="29">
        <f>SUM(AA21:AA26)</f>
        <v>-17577000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53244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>
        <v>-1638</v>
      </c>
      <c r="L35" s="19"/>
      <c r="M35" s="19"/>
      <c r="N35" s="19">
        <v>-1638</v>
      </c>
      <c r="O35" s="19"/>
      <c r="P35" s="19"/>
      <c r="Q35" s="19"/>
      <c r="R35" s="19"/>
      <c r="S35" s="19"/>
      <c r="T35" s="19"/>
      <c r="U35" s="19"/>
      <c r="V35" s="19"/>
      <c r="W35" s="19">
        <v>-1638</v>
      </c>
      <c r="X35" s="19"/>
      <c r="Y35" s="19">
        <v>-1638</v>
      </c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53244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-1638</v>
      </c>
      <c r="L36" s="27">
        <f t="shared" si="2"/>
        <v>0</v>
      </c>
      <c r="M36" s="27">
        <f t="shared" si="2"/>
        <v>0</v>
      </c>
      <c r="N36" s="27">
        <f t="shared" si="2"/>
        <v>-1638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-1638</v>
      </c>
      <c r="X36" s="27">
        <f t="shared" si="2"/>
        <v>0</v>
      </c>
      <c r="Y36" s="27">
        <f t="shared" si="2"/>
        <v>-1638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19667947</v>
      </c>
      <c r="D38" s="31">
        <f>+D17+D27+D36</f>
        <v>0</v>
      </c>
      <c r="E38" s="32">
        <f t="shared" si="3"/>
        <v>2342000</v>
      </c>
      <c r="F38" s="33">
        <f t="shared" si="3"/>
        <v>2342000</v>
      </c>
      <c r="G38" s="33">
        <f t="shared" si="3"/>
        <v>18240894</v>
      </c>
      <c r="H38" s="33">
        <f t="shared" si="3"/>
        <v>16449677</v>
      </c>
      <c r="I38" s="33">
        <f t="shared" si="3"/>
        <v>-4785545</v>
      </c>
      <c r="J38" s="33">
        <f t="shared" si="3"/>
        <v>29905026</v>
      </c>
      <c r="K38" s="33">
        <f t="shared" si="3"/>
        <v>-8193262</v>
      </c>
      <c r="L38" s="33">
        <f t="shared" si="3"/>
        <v>10003098</v>
      </c>
      <c r="M38" s="33">
        <f t="shared" si="3"/>
        <v>2017952</v>
      </c>
      <c r="N38" s="33">
        <f t="shared" si="3"/>
        <v>3827788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33732814</v>
      </c>
      <c r="X38" s="33">
        <f t="shared" si="3"/>
        <v>7853320</v>
      </c>
      <c r="Y38" s="33">
        <f t="shared" si="3"/>
        <v>25879494</v>
      </c>
      <c r="Z38" s="34">
        <f>+IF(X38&lt;&gt;0,+(Y38/X38)*100,0)</f>
        <v>329.5357122847407</v>
      </c>
      <c r="AA38" s="35">
        <f>+AA17+AA27+AA36</f>
        <v>2342000</v>
      </c>
    </row>
    <row r="39" spans="1:27" ht="13.5">
      <c r="A39" s="22" t="s">
        <v>59</v>
      </c>
      <c r="B39" s="16"/>
      <c r="C39" s="31">
        <v>-989093</v>
      </c>
      <c r="D39" s="31"/>
      <c r="E39" s="32"/>
      <c r="F39" s="33"/>
      <c r="G39" s="33">
        <v>205267</v>
      </c>
      <c r="H39" s="33">
        <v>18446161</v>
      </c>
      <c r="I39" s="33">
        <v>34895838</v>
      </c>
      <c r="J39" s="33">
        <v>205267</v>
      </c>
      <c r="K39" s="33">
        <v>30110293</v>
      </c>
      <c r="L39" s="33">
        <v>21917031</v>
      </c>
      <c r="M39" s="33">
        <v>31920129</v>
      </c>
      <c r="N39" s="33">
        <v>30110293</v>
      </c>
      <c r="O39" s="33"/>
      <c r="P39" s="33"/>
      <c r="Q39" s="33"/>
      <c r="R39" s="33"/>
      <c r="S39" s="33"/>
      <c r="T39" s="33"/>
      <c r="U39" s="33"/>
      <c r="V39" s="33"/>
      <c r="W39" s="33">
        <v>205267</v>
      </c>
      <c r="X39" s="33"/>
      <c r="Y39" s="33">
        <v>205267</v>
      </c>
      <c r="Z39" s="34"/>
      <c r="AA39" s="35"/>
    </row>
    <row r="40" spans="1:27" ht="13.5">
      <c r="A40" s="41" t="s">
        <v>60</v>
      </c>
      <c r="B40" s="42"/>
      <c r="C40" s="43">
        <v>18678854</v>
      </c>
      <c r="D40" s="43"/>
      <c r="E40" s="44">
        <v>2342000</v>
      </c>
      <c r="F40" s="45">
        <v>2342000</v>
      </c>
      <c r="G40" s="45">
        <v>18446161</v>
      </c>
      <c r="H40" s="45">
        <v>34895838</v>
      </c>
      <c r="I40" s="45">
        <v>30110293</v>
      </c>
      <c r="J40" s="45">
        <v>30110293</v>
      </c>
      <c r="K40" s="45">
        <v>21917031</v>
      </c>
      <c r="L40" s="45">
        <v>31920129</v>
      </c>
      <c r="M40" s="45">
        <v>33938081</v>
      </c>
      <c r="N40" s="45">
        <v>33938081</v>
      </c>
      <c r="O40" s="45"/>
      <c r="P40" s="45"/>
      <c r="Q40" s="45"/>
      <c r="R40" s="45"/>
      <c r="S40" s="45"/>
      <c r="T40" s="45"/>
      <c r="U40" s="45"/>
      <c r="V40" s="45"/>
      <c r="W40" s="45">
        <v>33938081</v>
      </c>
      <c r="X40" s="45">
        <v>7853320</v>
      </c>
      <c r="Y40" s="45">
        <v>26084761</v>
      </c>
      <c r="Z40" s="46">
        <v>332.15</v>
      </c>
      <c r="AA40" s="47">
        <v>2342000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4863888</v>
      </c>
      <c r="D6" s="17"/>
      <c r="E6" s="18">
        <v>17304708</v>
      </c>
      <c r="F6" s="19">
        <v>17304708</v>
      </c>
      <c r="G6" s="19">
        <v>39097</v>
      </c>
      <c r="H6" s="19">
        <v>187936</v>
      </c>
      <c r="I6" s="19">
        <v>195211</v>
      </c>
      <c r="J6" s="19">
        <v>422244</v>
      </c>
      <c r="K6" s="19">
        <v>861757</v>
      </c>
      <c r="L6" s="19">
        <v>219994</v>
      </c>
      <c r="M6" s="19">
        <v>69083</v>
      </c>
      <c r="N6" s="19">
        <v>1150834</v>
      </c>
      <c r="O6" s="19"/>
      <c r="P6" s="19"/>
      <c r="Q6" s="19"/>
      <c r="R6" s="19"/>
      <c r="S6" s="19"/>
      <c r="T6" s="19"/>
      <c r="U6" s="19"/>
      <c r="V6" s="19"/>
      <c r="W6" s="19">
        <v>1573078</v>
      </c>
      <c r="X6" s="19">
        <v>8652354</v>
      </c>
      <c r="Y6" s="19">
        <v>-7079276</v>
      </c>
      <c r="Z6" s="20">
        <v>-81.82</v>
      </c>
      <c r="AA6" s="21">
        <v>17304708</v>
      </c>
    </row>
    <row r="7" spans="1:27" ht="13.5">
      <c r="A7" s="22" t="s">
        <v>34</v>
      </c>
      <c r="B7" s="16"/>
      <c r="C7" s="17">
        <v>17578089</v>
      </c>
      <c r="D7" s="17"/>
      <c r="E7" s="18">
        <v>13239312</v>
      </c>
      <c r="F7" s="19">
        <v>13239312</v>
      </c>
      <c r="G7" s="19">
        <v>1372738</v>
      </c>
      <c r="H7" s="19">
        <v>392810</v>
      </c>
      <c r="I7" s="19">
        <v>1240713</v>
      </c>
      <c r="J7" s="19">
        <v>3006261</v>
      </c>
      <c r="K7" s="19">
        <v>1576790</v>
      </c>
      <c r="L7" s="19">
        <v>987031</v>
      </c>
      <c r="M7" s="19">
        <v>108405</v>
      </c>
      <c r="N7" s="19">
        <v>2672226</v>
      </c>
      <c r="O7" s="19"/>
      <c r="P7" s="19"/>
      <c r="Q7" s="19"/>
      <c r="R7" s="19"/>
      <c r="S7" s="19"/>
      <c r="T7" s="19"/>
      <c r="U7" s="19"/>
      <c r="V7" s="19"/>
      <c r="W7" s="19">
        <v>5678487</v>
      </c>
      <c r="X7" s="19">
        <v>6619656</v>
      </c>
      <c r="Y7" s="19">
        <v>-941169</v>
      </c>
      <c r="Z7" s="20">
        <v>-14.22</v>
      </c>
      <c r="AA7" s="21">
        <v>13239312</v>
      </c>
    </row>
    <row r="8" spans="1:27" ht="13.5">
      <c r="A8" s="22" t="s">
        <v>35</v>
      </c>
      <c r="B8" s="16"/>
      <c r="C8" s="17">
        <v>3814391</v>
      </c>
      <c r="D8" s="17"/>
      <c r="E8" s="18">
        <v>2521201</v>
      </c>
      <c r="F8" s="19">
        <v>2521201</v>
      </c>
      <c r="G8" s="19">
        <v>4771</v>
      </c>
      <c r="H8" s="19">
        <v>264516</v>
      </c>
      <c r="I8" s="19">
        <v>39062</v>
      </c>
      <c r="J8" s="19">
        <v>308349</v>
      </c>
      <c r="K8" s="19">
        <v>27950857</v>
      </c>
      <c r="L8" s="19">
        <v>54668</v>
      </c>
      <c r="M8" s="19">
        <v>297175</v>
      </c>
      <c r="N8" s="19">
        <v>28302700</v>
      </c>
      <c r="O8" s="19"/>
      <c r="P8" s="19"/>
      <c r="Q8" s="19"/>
      <c r="R8" s="19"/>
      <c r="S8" s="19"/>
      <c r="T8" s="19"/>
      <c r="U8" s="19"/>
      <c r="V8" s="19"/>
      <c r="W8" s="19">
        <v>28611049</v>
      </c>
      <c r="X8" s="19">
        <v>2105985</v>
      </c>
      <c r="Y8" s="19">
        <v>26505064</v>
      </c>
      <c r="Z8" s="20">
        <v>1258.56</v>
      </c>
      <c r="AA8" s="21">
        <v>2521201</v>
      </c>
    </row>
    <row r="9" spans="1:27" ht="13.5">
      <c r="A9" s="22" t="s">
        <v>36</v>
      </c>
      <c r="B9" s="16"/>
      <c r="C9" s="17">
        <v>119993000</v>
      </c>
      <c r="D9" s="17"/>
      <c r="E9" s="18">
        <v>133787000</v>
      </c>
      <c r="F9" s="19">
        <v>133787000</v>
      </c>
      <c r="G9" s="19">
        <v>53598000</v>
      </c>
      <c r="H9" s="19">
        <v>2577000</v>
      </c>
      <c r="I9" s="19"/>
      <c r="J9" s="19">
        <v>56175000</v>
      </c>
      <c r="K9" s="19">
        <v>745000</v>
      </c>
      <c r="L9" s="19">
        <v>651000</v>
      </c>
      <c r="M9" s="19">
        <v>36735000</v>
      </c>
      <c r="N9" s="19">
        <v>38131000</v>
      </c>
      <c r="O9" s="19"/>
      <c r="P9" s="19"/>
      <c r="Q9" s="19"/>
      <c r="R9" s="19"/>
      <c r="S9" s="19"/>
      <c r="T9" s="19"/>
      <c r="U9" s="19"/>
      <c r="V9" s="19"/>
      <c r="W9" s="19">
        <v>94306000</v>
      </c>
      <c r="X9" s="19">
        <v>106951600</v>
      </c>
      <c r="Y9" s="19">
        <v>-12645600</v>
      </c>
      <c r="Z9" s="20">
        <v>-11.82</v>
      </c>
      <c r="AA9" s="21">
        <v>133787000</v>
      </c>
    </row>
    <row r="10" spans="1:27" ht="13.5">
      <c r="A10" s="22" t="s">
        <v>37</v>
      </c>
      <c r="B10" s="16"/>
      <c r="C10" s="17">
        <v>107060000</v>
      </c>
      <c r="D10" s="17"/>
      <c r="E10" s="18">
        <v>116324000</v>
      </c>
      <c r="F10" s="19">
        <v>116324000</v>
      </c>
      <c r="G10" s="19">
        <v>34306000</v>
      </c>
      <c r="H10" s="19"/>
      <c r="I10" s="19"/>
      <c r="J10" s="19">
        <v>34306000</v>
      </c>
      <c r="K10" s="19">
        <v>17250000</v>
      </c>
      <c r="L10" s="19"/>
      <c r="M10" s="19">
        <v>48233000</v>
      </c>
      <c r="N10" s="19">
        <v>65483000</v>
      </c>
      <c r="O10" s="19"/>
      <c r="P10" s="19"/>
      <c r="Q10" s="19"/>
      <c r="R10" s="19"/>
      <c r="S10" s="19"/>
      <c r="T10" s="19"/>
      <c r="U10" s="19"/>
      <c r="V10" s="19"/>
      <c r="W10" s="19">
        <v>99789000</v>
      </c>
      <c r="X10" s="19">
        <v>93059200</v>
      </c>
      <c r="Y10" s="19">
        <v>6729800</v>
      </c>
      <c r="Z10" s="20">
        <v>7.23</v>
      </c>
      <c r="AA10" s="21">
        <v>116324000</v>
      </c>
    </row>
    <row r="11" spans="1:27" ht="13.5">
      <c r="A11" s="22" t="s">
        <v>38</v>
      </c>
      <c r="B11" s="16"/>
      <c r="C11" s="17">
        <v>1585333</v>
      </c>
      <c r="D11" s="17"/>
      <c r="E11" s="18">
        <v>1000000</v>
      </c>
      <c r="F11" s="19">
        <v>1000000</v>
      </c>
      <c r="G11" s="19">
        <v>10563</v>
      </c>
      <c r="H11" s="19">
        <v>69931</v>
      </c>
      <c r="I11" s="19">
        <v>15941</v>
      </c>
      <c r="J11" s="19">
        <v>96435</v>
      </c>
      <c r="K11" s="19">
        <v>23201</v>
      </c>
      <c r="L11" s="19">
        <v>40034</v>
      </c>
      <c r="M11" s="19">
        <v>14312</v>
      </c>
      <c r="N11" s="19">
        <v>77547</v>
      </c>
      <c r="O11" s="19"/>
      <c r="P11" s="19"/>
      <c r="Q11" s="19"/>
      <c r="R11" s="19"/>
      <c r="S11" s="19"/>
      <c r="T11" s="19"/>
      <c r="U11" s="19"/>
      <c r="V11" s="19"/>
      <c r="W11" s="19">
        <v>173982</v>
      </c>
      <c r="X11" s="19">
        <v>500000</v>
      </c>
      <c r="Y11" s="19">
        <v>-326018</v>
      </c>
      <c r="Z11" s="20">
        <v>-65.2</v>
      </c>
      <c r="AA11" s="21">
        <v>1000000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-128206230</v>
      </c>
      <c r="D14" s="17"/>
      <c r="E14" s="18">
        <v>-140864828</v>
      </c>
      <c r="F14" s="19">
        <v>-140864828</v>
      </c>
      <c r="G14" s="19">
        <v>-6508484</v>
      </c>
      <c r="H14" s="19">
        <v>-14753341</v>
      </c>
      <c r="I14" s="19">
        <v>-8977168</v>
      </c>
      <c r="J14" s="19">
        <v>-30238993</v>
      </c>
      <c r="K14" s="19">
        <v>-26938440</v>
      </c>
      <c r="L14" s="19">
        <v>-7873244</v>
      </c>
      <c r="M14" s="19">
        <v>-26877936</v>
      </c>
      <c r="N14" s="19">
        <v>-61689620</v>
      </c>
      <c r="O14" s="19"/>
      <c r="P14" s="19"/>
      <c r="Q14" s="19"/>
      <c r="R14" s="19"/>
      <c r="S14" s="19"/>
      <c r="T14" s="19"/>
      <c r="U14" s="19"/>
      <c r="V14" s="19"/>
      <c r="W14" s="19">
        <v>-91928613</v>
      </c>
      <c r="X14" s="19">
        <v>-77155478</v>
      </c>
      <c r="Y14" s="19">
        <v>-14773135</v>
      </c>
      <c r="Z14" s="20">
        <v>19.15</v>
      </c>
      <c r="AA14" s="21">
        <v>-140864828</v>
      </c>
    </row>
    <row r="15" spans="1:27" ht="13.5">
      <c r="A15" s="22" t="s">
        <v>42</v>
      </c>
      <c r="B15" s="16"/>
      <c r="C15" s="17">
        <v>-735752</v>
      </c>
      <c r="D15" s="17"/>
      <c r="E15" s="18">
        <v>-269160</v>
      </c>
      <c r="F15" s="19">
        <v>-269160</v>
      </c>
      <c r="G15" s="19">
        <v>-23516</v>
      </c>
      <c r="H15" s="19">
        <v>-14474</v>
      </c>
      <c r="I15" s="19">
        <v>-44243</v>
      </c>
      <c r="J15" s="19">
        <v>-82233</v>
      </c>
      <c r="K15" s="19">
        <v>-114335</v>
      </c>
      <c r="L15" s="19">
        <v>-30515</v>
      </c>
      <c r="M15" s="19">
        <v>-197328</v>
      </c>
      <c r="N15" s="19">
        <v>-342178</v>
      </c>
      <c r="O15" s="19"/>
      <c r="P15" s="19"/>
      <c r="Q15" s="19"/>
      <c r="R15" s="19"/>
      <c r="S15" s="19"/>
      <c r="T15" s="19"/>
      <c r="U15" s="19"/>
      <c r="V15" s="19"/>
      <c r="W15" s="19">
        <v>-424411</v>
      </c>
      <c r="X15" s="19">
        <v>-134580</v>
      </c>
      <c r="Y15" s="19">
        <v>-289831</v>
      </c>
      <c r="Z15" s="20">
        <v>215.36</v>
      </c>
      <c r="AA15" s="21">
        <v>-269160</v>
      </c>
    </row>
    <row r="16" spans="1:27" ht="13.5">
      <c r="A16" s="22" t="s">
        <v>43</v>
      </c>
      <c r="B16" s="16"/>
      <c r="C16" s="17">
        <v>-17022752</v>
      </c>
      <c r="D16" s="17"/>
      <c r="E16" s="18">
        <v>-4214952</v>
      </c>
      <c r="F16" s="19">
        <v>-4214952</v>
      </c>
      <c r="G16" s="19"/>
      <c r="H16" s="19"/>
      <c r="I16" s="19"/>
      <c r="J16" s="19"/>
      <c r="K16" s="19">
        <v>-573829</v>
      </c>
      <c r="L16" s="19"/>
      <c r="M16" s="19">
        <v>-243166</v>
      </c>
      <c r="N16" s="19">
        <v>-816995</v>
      </c>
      <c r="O16" s="19"/>
      <c r="P16" s="19"/>
      <c r="Q16" s="19"/>
      <c r="R16" s="19"/>
      <c r="S16" s="19"/>
      <c r="T16" s="19"/>
      <c r="U16" s="19"/>
      <c r="V16" s="19"/>
      <c r="W16" s="19">
        <v>-816995</v>
      </c>
      <c r="X16" s="19">
        <v>-2107476</v>
      </c>
      <c r="Y16" s="19">
        <v>1290481</v>
      </c>
      <c r="Z16" s="20">
        <v>-61.23</v>
      </c>
      <c r="AA16" s="21">
        <v>-4214952</v>
      </c>
    </row>
    <row r="17" spans="1:27" ht="13.5">
      <c r="A17" s="23" t="s">
        <v>44</v>
      </c>
      <c r="B17" s="24"/>
      <c r="C17" s="25">
        <f aca="true" t="shared" si="0" ref="C17:Y17">SUM(C6:C16)</f>
        <v>108929967</v>
      </c>
      <c r="D17" s="25">
        <f>SUM(D6:D16)</f>
        <v>0</v>
      </c>
      <c r="E17" s="26">
        <f t="shared" si="0"/>
        <v>138827281</v>
      </c>
      <c r="F17" s="27">
        <f t="shared" si="0"/>
        <v>138827281</v>
      </c>
      <c r="G17" s="27">
        <f t="shared" si="0"/>
        <v>82799169</v>
      </c>
      <c r="H17" s="27">
        <f t="shared" si="0"/>
        <v>-11275622</v>
      </c>
      <c r="I17" s="27">
        <f t="shared" si="0"/>
        <v>-7530484</v>
      </c>
      <c r="J17" s="27">
        <f t="shared" si="0"/>
        <v>63993063</v>
      </c>
      <c r="K17" s="27">
        <f t="shared" si="0"/>
        <v>20781001</v>
      </c>
      <c r="L17" s="27">
        <f t="shared" si="0"/>
        <v>-5951032</v>
      </c>
      <c r="M17" s="27">
        <f t="shared" si="0"/>
        <v>58138545</v>
      </c>
      <c r="N17" s="27">
        <f t="shared" si="0"/>
        <v>72968514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136961577</v>
      </c>
      <c r="X17" s="27">
        <f t="shared" si="0"/>
        <v>138491261</v>
      </c>
      <c r="Y17" s="27">
        <f t="shared" si="0"/>
        <v>-1529684</v>
      </c>
      <c r="Z17" s="28">
        <f>+IF(X17&lt;&gt;0,+(Y17/X17)*100,0)</f>
        <v>-1.1045346752962268</v>
      </c>
      <c r="AA17" s="29">
        <f>SUM(AA6:AA16)</f>
        <v>138827281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-14746080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-77197225</v>
      </c>
      <c r="D26" s="17"/>
      <c r="E26" s="18">
        <v>-120534556</v>
      </c>
      <c r="F26" s="19">
        <v>-120534556</v>
      </c>
      <c r="G26" s="19">
        <v>-31791315</v>
      </c>
      <c r="H26" s="19">
        <v>-4546870</v>
      </c>
      <c r="I26" s="19">
        <v>-1938549</v>
      </c>
      <c r="J26" s="19">
        <v>-38276734</v>
      </c>
      <c r="K26" s="19">
        <v>-25776466</v>
      </c>
      <c r="L26" s="19">
        <v>-6226942</v>
      </c>
      <c r="M26" s="19">
        <v>-18177627</v>
      </c>
      <c r="N26" s="19">
        <v>-50181035</v>
      </c>
      <c r="O26" s="19"/>
      <c r="P26" s="19"/>
      <c r="Q26" s="19"/>
      <c r="R26" s="19"/>
      <c r="S26" s="19"/>
      <c r="T26" s="19"/>
      <c r="U26" s="19"/>
      <c r="V26" s="19"/>
      <c r="W26" s="19">
        <v>-88457769</v>
      </c>
      <c r="X26" s="19">
        <v>-60794778</v>
      </c>
      <c r="Y26" s="19">
        <v>-27662991</v>
      </c>
      <c r="Z26" s="20">
        <v>45.5</v>
      </c>
      <c r="AA26" s="21">
        <v>-120534556</v>
      </c>
    </row>
    <row r="27" spans="1:27" ht="13.5">
      <c r="A27" s="23" t="s">
        <v>51</v>
      </c>
      <c r="B27" s="24"/>
      <c r="C27" s="25">
        <f aca="true" t="shared" si="1" ref="C27:Y27">SUM(C21:C26)</f>
        <v>-91943305</v>
      </c>
      <c r="D27" s="25">
        <f>SUM(D21:D26)</f>
        <v>0</v>
      </c>
      <c r="E27" s="26">
        <f t="shared" si="1"/>
        <v>-120534556</v>
      </c>
      <c r="F27" s="27">
        <f t="shared" si="1"/>
        <v>-120534556</v>
      </c>
      <c r="G27" s="27">
        <f t="shared" si="1"/>
        <v>-31791315</v>
      </c>
      <c r="H27" s="27">
        <f t="shared" si="1"/>
        <v>-4546870</v>
      </c>
      <c r="I27" s="27">
        <f t="shared" si="1"/>
        <v>-1938549</v>
      </c>
      <c r="J27" s="27">
        <f t="shared" si="1"/>
        <v>-38276734</v>
      </c>
      <c r="K27" s="27">
        <f t="shared" si="1"/>
        <v>-25776466</v>
      </c>
      <c r="L27" s="27">
        <f t="shared" si="1"/>
        <v>-6226942</v>
      </c>
      <c r="M27" s="27">
        <f t="shared" si="1"/>
        <v>-18177627</v>
      </c>
      <c r="N27" s="27">
        <f t="shared" si="1"/>
        <v>-50181035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-88457769</v>
      </c>
      <c r="X27" s="27">
        <f t="shared" si="1"/>
        <v>-60794778</v>
      </c>
      <c r="Y27" s="27">
        <f t="shared" si="1"/>
        <v>-27662991</v>
      </c>
      <c r="Z27" s="28">
        <f>+IF(X27&lt;&gt;0,+(Y27/X27)*100,0)</f>
        <v>45.50224856483562</v>
      </c>
      <c r="AA27" s="29">
        <f>SUM(AA21:AA26)</f>
        <v>-120534556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-378094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-378094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16608568</v>
      </c>
      <c r="D38" s="31">
        <f>+D17+D27+D36</f>
        <v>0</v>
      </c>
      <c r="E38" s="32">
        <f t="shared" si="3"/>
        <v>18292725</v>
      </c>
      <c r="F38" s="33">
        <f t="shared" si="3"/>
        <v>18292725</v>
      </c>
      <c r="G38" s="33">
        <f t="shared" si="3"/>
        <v>51007854</v>
      </c>
      <c r="H38" s="33">
        <f t="shared" si="3"/>
        <v>-15822492</v>
      </c>
      <c r="I38" s="33">
        <f t="shared" si="3"/>
        <v>-9469033</v>
      </c>
      <c r="J38" s="33">
        <f t="shared" si="3"/>
        <v>25716329</v>
      </c>
      <c r="K38" s="33">
        <f t="shared" si="3"/>
        <v>-4995465</v>
      </c>
      <c r="L38" s="33">
        <f t="shared" si="3"/>
        <v>-12177974</v>
      </c>
      <c r="M38" s="33">
        <f t="shared" si="3"/>
        <v>39960918</v>
      </c>
      <c r="N38" s="33">
        <f t="shared" si="3"/>
        <v>22787479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48503808</v>
      </c>
      <c r="X38" s="33">
        <f t="shared" si="3"/>
        <v>77696483</v>
      </c>
      <c r="Y38" s="33">
        <f t="shared" si="3"/>
        <v>-29192675</v>
      </c>
      <c r="Z38" s="34">
        <f>+IF(X38&lt;&gt;0,+(Y38/X38)*100,0)</f>
        <v>-37.57271098101055</v>
      </c>
      <c r="AA38" s="35">
        <f>+AA17+AA27+AA36</f>
        <v>18292725</v>
      </c>
    </row>
    <row r="39" spans="1:27" ht="13.5">
      <c r="A39" s="22" t="s">
        <v>59</v>
      </c>
      <c r="B39" s="16"/>
      <c r="C39" s="31">
        <v>-24927296</v>
      </c>
      <c r="D39" s="31"/>
      <c r="E39" s="32">
        <v>2340147</v>
      </c>
      <c r="F39" s="33">
        <v>2340147</v>
      </c>
      <c r="G39" s="33">
        <v>-8318728</v>
      </c>
      <c r="H39" s="33">
        <v>42689126</v>
      </c>
      <c r="I39" s="33">
        <v>26866634</v>
      </c>
      <c r="J39" s="33">
        <v>-8318728</v>
      </c>
      <c r="K39" s="33">
        <v>17397601</v>
      </c>
      <c r="L39" s="33">
        <v>12402136</v>
      </c>
      <c r="M39" s="33">
        <v>224162</v>
      </c>
      <c r="N39" s="33">
        <v>17397601</v>
      </c>
      <c r="O39" s="33"/>
      <c r="P39" s="33"/>
      <c r="Q39" s="33"/>
      <c r="R39" s="33"/>
      <c r="S39" s="33"/>
      <c r="T39" s="33"/>
      <c r="U39" s="33"/>
      <c r="V39" s="33"/>
      <c r="W39" s="33">
        <v>-8318728</v>
      </c>
      <c r="X39" s="33">
        <v>2340147</v>
      </c>
      <c r="Y39" s="33">
        <v>-10658875</v>
      </c>
      <c r="Z39" s="34">
        <v>-455.48</v>
      </c>
      <c r="AA39" s="35">
        <v>2340147</v>
      </c>
    </row>
    <row r="40" spans="1:27" ht="13.5">
      <c r="A40" s="41" t="s">
        <v>60</v>
      </c>
      <c r="B40" s="42"/>
      <c r="C40" s="43">
        <v>-8318728</v>
      </c>
      <c r="D40" s="43"/>
      <c r="E40" s="44">
        <v>20632871</v>
      </c>
      <c r="F40" s="45">
        <v>20632871</v>
      </c>
      <c r="G40" s="45">
        <v>42689126</v>
      </c>
      <c r="H40" s="45">
        <v>26866634</v>
      </c>
      <c r="I40" s="45">
        <v>17397601</v>
      </c>
      <c r="J40" s="45">
        <v>17397601</v>
      </c>
      <c r="K40" s="45">
        <v>12402136</v>
      </c>
      <c r="L40" s="45">
        <v>224162</v>
      </c>
      <c r="M40" s="45">
        <v>40185080</v>
      </c>
      <c r="N40" s="45">
        <v>40185080</v>
      </c>
      <c r="O40" s="45"/>
      <c r="P40" s="45"/>
      <c r="Q40" s="45"/>
      <c r="R40" s="45"/>
      <c r="S40" s="45"/>
      <c r="T40" s="45"/>
      <c r="U40" s="45"/>
      <c r="V40" s="45"/>
      <c r="W40" s="45">
        <v>40185080</v>
      </c>
      <c r="X40" s="45">
        <v>80036629</v>
      </c>
      <c r="Y40" s="45">
        <v>-39851549</v>
      </c>
      <c r="Z40" s="46">
        <v>-49.79</v>
      </c>
      <c r="AA40" s="47">
        <v>20632871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78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11962268</v>
      </c>
      <c r="D6" s="17"/>
      <c r="E6" s="18">
        <v>11097719</v>
      </c>
      <c r="F6" s="19">
        <v>11097719</v>
      </c>
      <c r="G6" s="19">
        <v>40815</v>
      </c>
      <c r="H6" s="19">
        <v>1119489</v>
      </c>
      <c r="I6" s="19">
        <v>1775986</v>
      </c>
      <c r="J6" s="19">
        <v>2936290</v>
      </c>
      <c r="K6" s="19">
        <v>1481658</v>
      </c>
      <c r="L6" s="19">
        <v>963615</v>
      </c>
      <c r="M6" s="19">
        <v>523113</v>
      </c>
      <c r="N6" s="19">
        <v>2968386</v>
      </c>
      <c r="O6" s="19"/>
      <c r="P6" s="19"/>
      <c r="Q6" s="19"/>
      <c r="R6" s="19"/>
      <c r="S6" s="19"/>
      <c r="T6" s="19"/>
      <c r="U6" s="19"/>
      <c r="V6" s="19"/>
      <c r="W6" s="19">
        <v>5904676</v>
      </c>
      <c r="X6" s="19">
        <v>5548860</v>
      </c>
      <c r="Y6" s="19">
        <v>355816</v>
      </c>
      <c r="Z6" s="20">
        <v>6.41</v>
      </c>
      <c r="AA6" s="21">
        <v>11097719</v>
      </c>
    </row>
    <row r="7" spans="1:27" ht="13.5">
      <c r="A7" s="22" t="s">
        <v>34</v>
      </c>
      <c r="B7" s="16"/>
      <c r="C7" s="17">
        <v>67438927</v>
      </c>
      <c r="D7" s="17"/>
      <c r="E7" s="18">
        <v>57596022</v>
      </c>
      <c r="F7" s="19">
        <v>57596022</v>
      </c>
      <c r="G7" s="19">
        <v>2854056</v>
      </c>
      <c r="H7" s="19">
        <v>3017895</v>
      </c>
      <c r="I7" s="19">
        <v>4064786</v>
      </c>
      <c r="J7" s="19">
        <v>9936737</v>
      </c>
      <c r="K7" s="19">
        <v>3866182</v>
      </c>
      <c r="L7" s="19">
        <v>4325330</v>
      </c>
      <c r="M7" s="19">
        <v>3160234</v>
      </c>
      <c r="N7" s="19">
        <v>11351746</v>
      </c>
      <c r="O7" s="19"/>
      <c r="P7" s="19"/>
      <c r="Q7" s="19"/>
      <c r="R7" s="19"/>
      <c r="S7" s="19"/>
      <c r="T7" s="19"/>
      <c r="U7" s="19"/>
      <c r="V7" s="19"/>
      <c r="W7" s="19">
        <v>21288483</v>
      </c>
      <c r="X7" s="19">
        <v>28798008</v>
      </c>
      <c r="Y7" s="19">
        <v>-7509525</v>
      </c>
      <c r="Z7" s="20">
        <v>-26.08</v>
      </c>
      <c r="AA7" s="21">
        <v>57596022</v>
      </c>
    </row>
    <row r="8" spans="1:27" ht="13.5">
      <c r="A8" s="22" t="s">
        <v>35</v>
      </c>
      <c r="B8" s="16"/>
      <c r="C8" s="17">
        <v>5212689</v>
      </c>
      <c r="D8" s="17"/>
      <c r="E8" s="18">
        <v>6135182</v>
      </c>
      <c r="F8" s="19">
        <v>6135182</v>
      </c>
      <c r="G8" s="19">
        <v>185517</v>
      </c>
      <c r="H8" s="19">
        <v>161649</v>
      </c>
      <c r="I8" s="19">
        <v>136786</v>
      </c>
      <c r="J8" s="19">
        <v>483952</v>
      </c>
      <c r="K8" s="19">
        <v>1977348</v>
      </c>
      <c r="L8" s="19">
        <v>141087</v>
      </c>
      <c r="M8" s="19">
        <v>253554</v>
      </c>
      <c r="N8" s="19">
        <v>2371989</v>
      </c>
      <c r="O8" s="19"/>
      <c r="P8" s="19"/>
      <c r="Q8" s="19"/>
      <c r="R8" s="19"/>
      <c r="S8" s="19"/>
      <c r="T8" s="19"/>
      <c r="U8" s="19"/>
      <c r="V8" s="19"/>
      <c r="W8" s="19">
        <v>2855941</v>
      </c>
      <c r="X8" s="19">
        <v>3067600</v>
      </c>
      <c r="Y8" s="19">
        <v>-211659</v>
      </c>
      <c r="Z8" s="20">
        <v>-6.9</v>
      </c>
      <c r="AA8" s="21">
        <v>6135182</v>
      </c>
    </row>
    <row r="9" spans="1:27" ht="13.5">
      <c r="A9" s="22" t="s">
        <v>36</v>
      </c>
      <c r="B9" s="16"/>
      <c r="C9" s="17">
        <v>45652680</v>
      </c>
      <c r="D9" s="17"/>
      <c r="E9" s="18">
        <v>49479000</v>
      </c>
      <c r="F9" s="19">
        <v>49479000</v>
      </c>
      <c r="G9" s="19">
        <v>18918000</v>
      </c>
      <c r="H9" s="19">
        <v>2665000</v>
      </c>
      <c r="I9" s="19"/>
      <c r="J9" s="19">
        <v>21583000</v>
      </c>
      <c r="K9" s="19">
        <v>825839</v>
      </c>
      <c r="L9" s="19">
        <v>8285</v>
      </c>
      <c r="M9" s="19">
        <v>30268000</v>
      </c>
      <c r="N9" s="19">
        <v>31102124</v>
      </c>
      <c r="O9" s="19"/>
      <c r="P9" s="19"/>
      <c r="Q9" s="19"/>
      <c r="R9" s="19"/>
      <c r="S9" s="19"/>
      <c r="T9" s="19"/>
      <c r="U9" s="19"/>
      <c r="V9" s="19"/>
      <c r="W9" s="19">
        <v>52685124</v>
      </c>
      <c r="X9" s="19">
        <v>24739500</v>
      </c>
      <c r="Y9" s="19">
        <v>27945624</v>
      </c>
      <c r="Z9" s="20">
        <v>112.96</v>
      </c>
      <c r="AA9" s="21">
        <v>49479000</v>
      </c>
    </row>
    <row r="10" spans="1:27" ht="13.5">
      <c r="A10" s="22" t="s">
        <v>37</v>
      </c>
      <c r="B10" s="16"/>
      <c r="C10" s="17">
        <v>28965778</v>
      </c>
      <c r="D10" s="17"/>
      <c r="E10" s="18">
        <v>28855000</v>
      </c>
      <c r="F10" s="19">
        <v>28855000</v>
      </c>
      <c r="G10" s="19">
        <v>4750000</v>
      </c>
      <c r="H10" s="19">
        <v>4000000</v>
      </c>
      <c r="I10" s="19"/>
      <c r="J10" s="19">
        <v>8750000</v>
      </c>
      <c r="K10" s="19">
        <v>3700000</v>
      </c>
      <c r="L10" s="19"/>
      <c r="M10" s="19">
        <v>6000000</v>
      </c>
      <c r="N10" s="19">
        <v>9700000</v>
      </c>
      <c r="O10" s="19"/>
      <c r="P10" s="19"/>
      <c r="Q10" s="19"/>
      <c r="R10" s="19"/>
      <c r="S10" s="19"/>
      <c r="T10" s="19"/>
      <c r="U10" s="19"/>
      <c r="V10" s="19"/>
      <c r="W10" s="19">
        <v>18450000</v>
      </c>
      <c r="X10" s="19">
        <v>14427500</v>
      </c>
      <c r="Y10" s="19">
        <v>4022500</v>
      </c>
      <c r="Z10" s="20">
        <v>27.88</v>
      </c>
      <c r="AA10" s="21">
        <v>28855000</v>
      </c>
    </row>
    <row r="11" spans="1:27" ht="13.5">
      <c r="A11" s="22" t="s">
        <v>38</v>
      </c>
      <c r="B11" s="16"/>
      <c r="C11" s="17">
        <v>1392267</v>
      </c>
      <c r="D11" s="17"/>
      <c r="E11" s="18">
        <v>789000</v>
      </c>
      <c r="F11" s="19">
        <v>789000</v>
      </c>
      <c r="G11" s="19">
        <v>133616</v>
      </c>
      <c r="H11" s="19">
        <v>255172</v>
      </c>
      <c r="I11" s="19">
        <v>93606</v>
      </c>
      <c r="J11" s="19">
        <v>482394</v>
      </c>
      <c r="K11" s="19">
        <v>44762</v>
      </c>
      <c r="L11" s="19">
        <v>40916</v>
      </c>
      <c r="M11" s="19">
        <v>38636</v>
      </c>
      <c r="N11" s="19">
        <v>124314</v>
      </c>
      <c r="O11" s="19"/>
      <c r="P11" s="19"/>
      <c r="Q11" s="19"/>
      <c r="R11" s="19"/>
      <c r="S11" s="19"/>
      <c r="T11" s="19"/>
      <c r="U11" s="19"/>
      <c r="V11" s="19"/>
      <c r="W11" s="19">
        <v>606708</v>
      </c>
      <c r="X11" s="19">
        <v>394500</v>
      </c>
      <c r="Y11" s="19">
        <v>212208</v>
      </c>
      <c r="Z11" s="20">
        <v>53.79</v>
      </c>
      <c r="AA11" s="21">
        <v>789000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-131073360</v>
      </c>
      <c r="D14" s="17"/>
      <c r="E14" s="18">
        <v>-153298767</v>
      </c>
      <c r="F14" s="19">
        <v>-153298767</v>
      </c>
      <c r="G14" s="19">
        <v>-19292894</v>
      </c>
      <c r="H14" s="19">
        <v>-11402230</v>
      </c>
      <c r="I14" s="19">
        <v>-6816357</v>
      </c>
      <c r="J14" s="19">
        <v>-37511481</v>
      </c>
      <c r="K14" s="19">
        <v>-7992684</v>
      </c>
      <c r="L14" s="19">
        <v>-12549346</v>
      </c>
      <c r="M14" s="19">
        <v>-15882356</v>
      </c>
      <c r="N14" s="19">
        <v>-36424386</v>
      </c>
      <c r="O14" s="19"/>
      <c r="P14" s="19"/>
      <c r="Q14" s="19"/>
      <c r="R14" s="19"/>
      <c r="S14" s="19"/>
      <c r="T14" s="19"/>
      <c r="U14" s="19"/>
      <c r="V14" s="19"/>
      <c r="W14" s="19">
        <v>-73935867</v>
      </c>
      <c r="X14" s="19">
        <v>-76649382</v>
      </c>
      <c r="Y14" s="19">
        <v>2713515</v>
      </c>
      <c r="Z14" s="20">
        <v>-3.54</v>
      </c>
      <c r="AA14" s="21">
        <v>-153298767</v>
      </c>
    </row>
    <row r="15" spans="1:27" ht="13.5">
      <c r="A15" s="22" t="s">
        <v>42</v>
      </c>
      <c r="B15" s="16"/>
      <c r="C15" s="17">
        <v>-17725489</v>
      </c>
      <c r="D15" s="17"/>
      <c r="E15" s="18">
        <v>-5217634</v>
      </c>
      <c r="F15" s="19">
        <v>-5217634</v>
      </c>
      <c r="G15" s="19">
        <v>-1836410</v>
      </c>
      <c r="H15" s="19">
        <v>-5144</v>
      </c>
      <c r="I15" s="19">
        <v>-942210</v>
      </c>
      <c r="J15" s="19">
        <v>-2783764</v>
      </c>
      <c r="K15" s="19">
        <v>-16102</v>
      </c>
      <c r="L15" s="19">
        <v>-1368485</v>
      </c>
      <c r="M15" s="19">
        <v>-19796</v>
      </c>
      <c r="N15" s="19">
        <v>-1404383</v>
      </c>
      <c r="O15" s="19"/>
      <c r="P15" s="19"/>
      <c r="Q15" s="19"/>
      <c r="R15" s="19"/>
      <c r="S15" s="19"/>
      <c r="T15" s="19"/>
      <c r="U15" s="19"/>
      <c r="V15" s="19"/>
      <c r="W15" s="19">
        <v>-4188147</v>
      </c>
      <c r="X15" s="19">
        <v>-2608818</v>
      </c>
      <c r="Y15" s="19">
        <v>-1579329</v>
      </c>
      <c r="Z15" s="20">
        <v>60.54</v>
      </c>
      <c r="AA15" s="21">
        <v>-5217634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11825760</v>
      </c>
      <c r="D17" s="25">
        <f>SUM(D6:D16)</f>
        <v>0</v>
      </c>
      <c r="E17" s="26">
        <f t="shared" si="0"/>
        <v>-4564478</v>
      </c>
      <c r="F17" s="27">
        <f t="shared" si="0"/>
        <v>-4564478</v>
      </c>
      <c r="G17" s="27">
        <f t="shared" si="0"/>
        <v>5752700</v>
      </c>
      <c r="H17" s="27">
        <f t="shared" si="0"/>
        <v>-188169</v>
      </c>
      <c r="I17" s="27">
        <f t="shared" si="0"/>
        <v>-1687403</v>
      </c>
      <c r="J17" s="27">
        <f t="shared" si="0"/>
        <v>3877128</v>
      </c>
      <c r="K17" s="27">
        <f t="shared" si="0"/>
        <v>3887003</v>
      </c>
      <c r="L17" s="27">
        <f t="shared" si="0"/>
        <v>-8438598</v>
      </c>
      <c r="M17" s="27">
        <f t="shared" si="0"/>
        <v>24341385</v>
      </c>
      <c r="N17" s="27">
        <f t="shared" si="0"/>
        <v>19789790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23666918</v>
      </c>
      <c r="X17" s="27">
        <f t="shared" si="0"/>
        <v>-2282232</v>
      </c>
      <c r="Y17" s="27">
        <f t="shared" si="0"/>
        <v>25949150</v>
      </c>
      <c r="Z17" s="28">
        <f>+IF(X17&lt;&gt;0,+(Y17/X17)*100,0)</f>
        <v>-1137.0075434925109</v>
      </c>
      <c r="AA17" s="29">
        <f>SUM(AA6:AA16)</f>
        <v>-4564478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4379431</v>
      </c>
      <c r="D21" s="17"/>
      <c r="E21" s="18"/>
      <c r="F21" s="19"/>
      <c r="G21" s="36"/>
      <c r="H21" s="36"/>
      <c r="I21" s="36">
        <v>5000</v>
      </c>
      <c r="J21" s="19">
        <v>5000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>
        <v>5000</v>
      </c>
      <c r="X21" s="19"/>
      <c r="Y21" s="36">
        <v>5000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>
        <v>140070</v>
      </c>
      <c r="H22" s="19">
        <v>3929201</v>
      </c>
      <c r="I22" s="19">
        <v>-2772550</v>
      </c>
      <c r="J22" s="19">
        <v>1296721</v>
      </c>
      <c r="K22" s="19">
        <v>627061</v>
      </c>
      <c r="L22" s="19">
        <v>-329829</v>
      </c>
      <c r="M22" s="36">
        <v>-12824394</v>
      </c>
      <c r="N22" s="19">
        <v>-12527162</v>
      </c>
      <c r="O22" s="19"/>
      <c r="P22" s="19"/>
      <c r="Q22" s="19"/>
      <c r="R22" s="19"/>
      <c r="S22" s="19"/>
      <c r="T22" s="36"/>
      <c r="U22" s="19"/>
      <c r="V22" s="19"/>
      <c r="W22" s="19">
        <v>-11230441</v>
      </c>
      <c r="X22" s="19"/>
      <c r="Y22" s="19">
        <v>-11230441</v>
      </c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-13241124</v>
      </c>
      <c r="D26" s="17"/>
      <c r="E26" s="18">
        <v>-31026000</v>
      </c>
      <c r="F26" s="19">
        <v>-31026000</v>
      </c>
      <c r="G26" s="19"/>
      <c r="H26" s="19">
        <v>-1731291</v>
      </c>
      <c r="I26" s="19">
        <v>-1497556</v>
      </c>
      <c r="J26" s="19">
        <v>-3228847</v>
      </c>
      <c r="K26" s="19">
        <v>-2845142</v>
      </c>
      <c r="L26" s="19">
        <v>-2280191</v>
      </c>
      <c r="M26" s="19">
        <v>-2420361</v>
      </c>
      <c r="N26" s="19">
        <v>-7545694</v>
      </c>
      <c r="O26" s="19"/>
      <c r="P26" s="19"/>
      <c r="Q26" s="19"/>
      <c r="R26" s="19"/>
      <c r="S26" s="19"/>
      <c r="T26" s="19"/>
      <c r="U26" s="19"/>
      <c r="V26" s="19"/>
      <c r="W26" s="19">
        <v>-10774541</v>
      </c>
      <c r="X26" s="19">
        <v>-15513000</v>
      </c>
      <c r="Y26" s="19">
        <v>4738459</v>
      </c>
      <c r="Z26" s="20">
        <v>-30.55</v>
      </c>
      <c r="AA26" s="21">
        <v>-31026000</v>
      </c>
    </row>
    <row r="27" spans="1:27" ht="13.5">
      <c r="A27" s="23" t="s">
        <v>51</v>
      </c>
      <c r="B27" s="24"/>
      <c r="C27" s="25">
        <f aca="true" t="shared" si="1" ref="C27:Y27">SUM(C21:C26)</f>
        <v>-8861693</v>
      </c>
      <c r="D27" s="25">
        <f>SUM(D21:D26)</f>
        <v>0</v>
      </c>
      <c r="E27" s="26">
        <f t="shared" si="1"/>
        <v>-31026000</v>
      </c>
      <c r="F27" s="27">
        <f t="shared" si="1"/>
        <v>-31026000</v>
      </c>
      <c r="G27" s="27">
        <f t="shared" si="1"/>
        <v>140070</v>
      </c>
      <c r="H27" s="27">
        <f t="shared" si="1"/>
        <v>2197910</v>
      </c>
      <c r="I27" s="27">
        <f t="shared" si="1"/>
        <v>-4265106</v>
      </c>
      <c r="J27" s="27">
        <f t="shared" si="1"/>
        <v>-1927126</v>
      </c>
      <c r="K27" s="27">
        <f t="shared" si="1"/>
        <v>-2218081</v>
      </c>
      <c r="L27" s="27">
        <f t="shared" si="1"/>
        <v>-2610020</v>
      </c>
      <c r="M27" s="27">
        <f t="shared" si="1"/>
        <v>-15244755</v>
      </c>
      <c r="N27" s="27">
        <f t="shared" si="1"/>
        <v>-20072856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-21999982</v>
      </c>
      <c r="X27" s="27">
        <f t="shared" si="1"/>
        <v>-15513000</v>
      </c>
      <c r="Y27" s="27">
        <f t="shared" si="1"/>
        <v>-6486982</v>
      </c>
      <c r="Z27" s="28">
        <f>+IF(X27&lt;&gt;0,+(Y27/X27)*100,0)</f>
        <v>41.816424933926385</v>
      </c>
      <c r="AA27" s="29">
        <f>SUM(AA21:AA26)</f>
        <v>-31026000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10000</v>
      </c>
      <c r="F32" s="19">
        <v>10000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4998</v>
      </c>
      <c r="Y32" s="19">
        <v>-4998</v>
      </c>
      <c r="Z32" s="20">
        <v>-100</v>
      </c>
      <c r="AA32" s="21">
        <v>10000</v>
      </c>
    </row>
    <row r="33" spans="1:27" ht="13.5">
      <c r="A33" s="22" t="s">
        <v>55</v>
      </c>
      <c r="B33" s="16"/>
      <c r="C33" s="17">
        <v>-7214</v>
      </c>
      <c r="D33" s="17"/>
      <c r="E33" s="18"/>
      <c r="F33" s="19"/>
      <c r="G33" s="19"/>
      <c r="H33" s="36"/>
      <c r="I33" s="36">
        <v>-250</v>
      </c>
      <c r="J33" s="36">
        <v>-250</v>
      </c>
      <c r="K33" s="19">
        <v>-292</v>
      </c>
      <c r="L33" s="19"/>
      <c r="M33" s="19">
        <v>3995</v>
      </c>
      <c r="N33" s="19">
        <v>3703</v>
      </c>
      <c r="O33" s="36"/>
      <c r="P33" s="36"/>
      <c r="Q33" s="36"/>
      <c r="R33" s="19"/>
      <c r="S33" s="19"/>
      <c r="T33" s="19"/>
      <c r="U33" s="19"/>
      <c r="V33" s="36"/>
      <c r="W33" s="36">
        <v>3453</v>
      </c>
      <c r="X33" s="36"/>
      <c r="Y33" s="19">
        <v>3453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-1743106</v>
      </c>
      <c r="D35" s="17"/>
      <c r="E35" s="18">
        <v>-1856014</v>
      </c>
      <c r="F35" s="19">
        <v>-1856014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-928002</v>
      </c>
      <c r="Y35" s="19">
        <v>928002</v>
      </c>
      <c r="Z35" s="20">
        <v>-100</v>
      </c>
      <c r="AA35" s="21">
        <v>-1856014</v>
      </c>
    </row>
    <row r="36" spans="1:27" ht="13.5">
      <c r="A36" s="23" t="s">
        <v>57</v>
      </c>
      <c r="B36" s="24"/>
      <c r="C36" s="25">
        <f aca="true" t="shared" si="2" ref="C36:Y36">SUM(C31:C35)</f>
        <v>-1750320</v>
      </c>
      <c r="D36" s="25">
        <f>SUM(D31:D35)</f>
        <v>0</v>
      </c>
      <c r="E36" s="26">
        <f t="shared" si="2"/>
        <v>-1846014</v>
      </c>
      <c r="F36" s="27">
        <f t="shared" si="2"/>
        <v>-1846014</v>
      </c>
      <c r="G36" s="27">
        <f t="shared" si="2"/>
        <v>0</v>
      </c>
      <c r="H36" s="27">
        <f t="shared" si="2"/>
        <v>0</v>
      </c>
      <c r="I36" s="27">
        <f t="shared" si="2"/>
        <v>-250</v>
      </c>
      <c r="J36" s="27">
        <f t="shared" si="2"/>
        <v>-250</v>
      </c>
      <c r="K36" s="27">
        <f t="shared" si="2"/>
        <v>-292</v>
      </c>
      <c r="L36" s="27">
        <f t="shared" si="2"/>
        <v>0</v>
      </c>
      <c r="M36" s="27">
        <f t="shared" si="2"/>
        <v>3995</v>
      </c>
      <c r="N36" s="27">
        <f t="shared" si="2"/>
        <v>3703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3453</v>
      </c>
      <c r="X36" s="27">
        <f t="shared" si="2"/>
        <v>-923004</v>
      </c>
      <c r="Y36" s="27">
        <f t="shared" si="2"/>
        <v>926457</v>
      </c>
      <c r="Z36" s="28">
        <f>+IF(X36&lt;&gt;0,+(Y36/X36)*100,0)</f>
        <v>-100.37410455425979</v>
      </c>
      <c r="AA36" s="29">
        <f>SUM(AA31:AA35)</f>
        <v>-1846014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1213747</v>
      </c>
      <c r="D38" s="31">
        <f>+D17+D27+D36</f>
        <v>0</v>
      </c>
      <c r="E38" s="32">
        <f t="shared" si="3"/>
        <v>-37436492</v>
      </c>
      <c r="F38" s="33">
        <f t="shared" si="3"/>
        <v>-37436492</v>
      </c>
      <c r="G38" s="33">
        <f t="shared" si="3"/>
        <v>5892770</v>
      </c>
      <c r="H38" s="33">
        <f t="shared" si="3"/>
        <v>2009741</v>
      </c>
      <c r="I38" s="33">
        <f t="shared" si="3"/>
        <v>-5952759</v>
      </c>
      <c r="J38" s="33">
        <f t="shared" si="3"/>
        <v>1949752</v>
      </c>
      <c r="K38" s="33">
        <f t="shared" si="3"/>
        <v>1668630</v>
      </c>
      <c r="L38" s="33">
        <f t="shared" si="3"/>
        <v>-11048618</v>
      </c>
      <c r="M38" s="33">
        <f t="shared" si="3"/>
        <v>9100625</v>
      </c>
      <c r="N38" s="33">
        <f t="shared" si="3"/>
        <v>-279363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1670389</v>
      </c>
      <c r="X38" s="33">
        <f t="shared" si="3"/>
        <v>-18718236</v>
      </c>
      <c r="Y38" s="33">
        <f t="shared" si="3"/>
        <v>20388625</v>
      </c>
      <c r="Z38" s="34">
        <f>+IF(X38&lt;&gt;0,+(Y38/X38)*100,0)</f>
        <v>-108.92385906449731</v>
      </c>
      <c r="AA38" s="35">
        <f>+AA17+AA27+AA36</f>
        <v>-37436492</v>
      </c>
    </row>
    <row r="39" spans="1:27" ht="13.5">
      <c r="A39" s="22" t="s">
        <v>59</v>
      </c>
      <c r="B39" s="16"/>
      <c r="C39" s="31"/>
      <c r="D39" s="31"/>
      <c r="E39" s="32">
        <v>100000</v>
      </c>
      <c r="F39" s="33">
        <v>100000</v>
      </c>
      <c r="G39" s="33">
        <v>1203673</v>
      </c>
      <c r="H39" s="33">
        <v>7096443</v>
      </c>
      <c r="I39" s="33">
        <v>9106184</v>
      </c>
      <c r="J39" s="33">
        <v>1203673</v>
      </c>
      <c r="K39" s="33">
        <v>3153425</v>
      </c>
      <c r="L39" s="33">
        <v>4822055</v>
      </c>
      <c r="M39" s="33">
        <v>-6226563</v>
      </c>
      <c r="N39" s="33">
        <v>3153425</v>
      </c>
      <c r="O39" s="33"/>
      <c r="P39" s="33"/>
      <c r="Q39" s="33"/>
      <c r="R39" s="33"/>
      <c r="S39" s="33"/>
      <c r="T39" s="33"/>
      <c r="U39" s="33"/>
      <c r="V39" s="33"/>
      <c r="W39" s="33">
        <v>1203673</v>
      </c>
      <c r="X39" s="33">
        <v>100000</v>
      </c>
      <c r="Y39" s="33">
        <v>1103673</v>
      </c>
      <c r="Z39" s="34">
        <v>1103.67</v>
      </c>
      <c r="AA39" s="35">
        <v>100000</v>
      </c>
    </row>
    <row r="40" spans="1:27" ht="13.5">
      <c r="A40" s="41" t="s">
        <v>60</v>
      </c>
      <c r="B40" s="42"/>
      <c r="C40" s="43">
        <v>1213748</v>
      </c>
      <c r="D40" s="43"/>
      <c r="E40" s="44">
        <v>-37336492</v>
      </c>
      <c r="F40" s="45">
        <v>-37336492</v>
      </c>
      <c r="G40" s="45">
        <v>7096443</v>
      </c>
      <c r="H40" s="45">
        <v>9106184</v>
      </c>
      <c r="I40" s="45">
        <v>3153425</v>
      </c>
      <c r="J40" s="45">
        <v>3153425</v>
      </c>
      <c r="K40" s="45">
        <v>4822055</v>
      </c>
      <c r="L40" s="45">
        <v>-6226563</v>
      </c>
      <c r="M40" s="45">
        <v>2874062</v>
      </c>
      <c r="N40" s="45">
        <v>2874062</v>
      </c>
      <c r="O40" s="45"/>
      <c r="P40" s="45"/>
      <c r="Q40" s="45"/>
      <c r="R40" s="45"/>
      <c r="S40" s="45"/>
      <c r="T40" s="45"/>
      <c r="U40" s="45"/>
      <c r="V40" s="45"/>
      <c r="W40" s="45">
        <v>2874062</v>
      </c>
      <c r="X40" s="45">
        <v>-18618236</v>
      </c>
      <c r="Y40" s="45">
        <v>21492298</v>
      </c>
      <c r="Z40" s="46">
        <v>-115.44</v>
      </c>
      <c r="AA40" s="47">
        <v>-37336492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79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2757042</v>
      </c>
      <c r="D8" s="17"/>
      <c r="E8" s="18">
        <v>3143085</v>
      </c>
      <c r="F8" s="19">
        <v>3143085</v>
      </c>
      <c r="G8" s="19"/>
      <c r="H8" s="19">
        <v>1422541</v>
      </c>
      <c r="I8" s="19">
        <v>32428</v>
      </c>
      <c r="J8" s="19">
        <v>1454969</v>
      </c>
      <c r="K8" s="19">
        <v>266877</v>
      </c>
      <c r="L8" s="19">
        <v>10214</v>
      </c>
      <c r="M8" s="19">
        <v>962877</v>
      </c>
      <c r="N8" s="19">
        <v>1239968</v>
      </c>
      <c r="O8" s="19"/>
      <c r="P8" s="19"/>
      <c r="Q8" s="19"/>
      <c r="R8" s="19"/>
      <c r="S8" s="19"/>
      <c r="T8" s="19"/>
      <c r="U8" s="19"/>
      <c r="V8" s="19"/>
      <c r="W8" s="19">
        <v>2694937</v>
      </c>
      <c r="X8" s="19">
        <v>1571544</v>
      </c>
      <c r="Y8" s="19">
        <v>1123393</v>
      </c>
      <c r="Z8" s="20">
        <v>71.48</v>
      </c>
      <c r="AA8" s="21">
        <v>3143085</v>
      </c>
    </row>
    <row r="9" spans="1:27" ht="13.5">
      <c r="A9" s="22" t="s">
        <v>36</v>
      </c>
      <c r="B9" s="16"/>
      <c r="C9" s="17">
        <v>50298247</v>
      </c>
      <c r="D9" s="17"/>
      <c r="E9" s="18">
        <v>53538000</v>
      </c>
      <c r="F9" s="19">
        <v>53538000</v>
      </c>
      <c r="G9" s="19">
        <v>3804335</v>
      </c>
      <c r="H9" s="19">
        <v>7553475</v>
      </c>
      <c r="I9" s="19">
        <v>632000</v>
      </c>
      <c r="J9" s="19">
        <v>11989810</v>
      </c>
      <c r="K9" s="19">
        <v>3807005</v>
      </c>
      <c r="L9" s="19">
        <v>4745685</v>
      </c>
      <c r="M9" s="19">
        <v>21575707</v>
      </c>
      <c r="N9" s="19">
        <v>30128397</v>
      </c>
      <c r="O9" s="19"/>
      <c r="P9" s="19"/>
      <c r="Q9" s="19"/>
      <c r="R9" s="19"/>
      <c r="S9" s="19"/>
      <c r="T9" s="19"/>
      <c r="U9" s="19"/>
      <c r="V9" s="19"/>
      <c r="W9" s="19">
        <v>42118207</v>
      </c>
      <c r="X9" s="19">
        <v>26769000</v>
      </c>
      <c r="Y9" s="19">
        <v>15349207</v>
      </c>
      <c r="Z9" s="20">
        <v>57.34</v>
      </c>
      <c r="AA9" s="21">
        <v>53538000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>
        <v>716468</v>
      </c>
      <c r="D11" s="17"/>
      <c r="E11" s="18">
        <v>510000</v>
      </c>
      <c r="F11" s="19">
        <v>510000</v>
      </c>
      <c r="G11" s="19"/>
      <c r="H11" s="19"/>
      <c r="I11" s="19"/>
      <c r="J11" s="19"/>
      <c r="K11" s="19"/>
      <c r="L11" s="19"/>
      <c r="M11" s="19">
        <v>138317</v>
      </c>
      <c r="N11" s="19">
        <v>138317</v>
      </c>
      <c r="O11" s="19"/>
      <c r="P11" s="19"/>
      <c r="Q11" s="19"/>
      <c r="R11" s="19"/>
      <c r="S11" s="19"/>
      <c r="T11" s="19"/>
      <c r="U11" s="19"/>
      <c r="V11" s="19"/>
      <c r="W11" s="19">
        <v>138317</v>
      </c>
      <c r="X11" s="19">
        <v>255000</v>
      </c>
      <c r="Y11" s="19">
        <v>-116683</v>
      </c>
      <c r="Z11" s="20">
        <v>-45.76</v>
      </c>
      <c r="AA11" s="21">
        <v>510000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-48508469</v>
      </c>
      <c r="D14" s="17"/>
      <c r="E14" s="18">
        <v>-53712597</v>
      </c>
      <c r="F14" s="19">
        <v>-53712597</v>
      </c>
      <c r="G14" s="19">
        <v>-24917582</v>
      </c>
      <c r="H14" s="19">
        <v>-5203487</v>
      </c>
      <c r="I14" s="19">
        <v>-4447944</v>
      </c>
      <c r="J14" s="19">
        <v>-34569013</v>
      </c>
      <c r="K14" s="19">
        <v>-4630946</v>
      </c>
      <c r="L14" s="19">
        <v>-6263318</v>
      </c>
      <c r="M14" s="19">
        <v>-22894726</v>
      </c>
      <c r="N14" s="19">
        <v>-33788990</v>
      </c>
      <c r="O14" s="19"/>
      <c r="P14" s="19"/>
      <c r="Q14" s="19"/>
      <c r="R14" s="19"/>
      <c r="S14" s="19"/>
      <c r="T14" s="19"/>
      <c r="U14" s="19"/>
      <c r="V14" s="19"/>
      <c r="W14" s="19">
        <v>-68358003</v>
      </c>
      <c r="X14" s="19">
        <v>-26856282</v>
      </c>
      <c r="Y14" s="19">
        <v>-41501721</v>
      </c>
      <c r="Z14" s="20">
        <v>154.53</v>
      </c>
      <c r="AA14" s="21">
        <v>-53712597</v>
      </c>
    </row>
    <row r="15" spans="1:27" ht="13.5">
      <c r="A15" s="22" t="s">
        <v>42</v>
      </c>
      <c r="B15" s="16"/>
      <c r="C15" s="17"/>
      <c r="D15" s="17"/>
      <c r="E15" s="18">
        <v>-60000</v>
      </c>
      <c r="F15" s="19">
        <v>-60000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-30000</v>
      </c>
      <c r="Y15" s="19">
        <v>30000</v>
      </c>
      <c r="Z15" s="20">
        <v>-100</v>
      </c>
      <c r="AA15" s="21">
        <v>-60000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5263288</v>
      </c>
      <c r="D17" s="25">
        <f>SUM(D6:D16)</f>
        <v>0</v>
      </c>
      <c r="E17" s="26">
        <f t="shared" si="0"/>
        <v>3418488</v>
      </c>
      <c r="F17" s="27">
        <f t="shared" si="0"/>
        <v>3418488</v>
      </c>
      <c r="G17" s="27">
        <f t="shared" si="0"/>
        <v>-21113247</v>
      </c>
      <c r="H17" s="27">
        <f t="shared" si="0"/>
        <v>3772529</v>
      </c>
      <c r="I17" s="27">
        <f t="shared" si="0"/>
        <v>-3783516</v>
      </c>
      <c r="J17" s="27">
        <f t="shared" si="0"/>
        <v>-21124234</v>
      </c>
      <c r="K17" s="27">
        <f t="shared" si="0"/>
        <v>-557064</v>
      </c>
      <c r="L17" s="27">
        <f t="shared" si="0"/>
        <v>-1507419</v>
      </c>
      <c r="M17" s="27">
        <f t="shared" si="0"/>
        <v>-217825</v>
      </c>
      <c r="N17" s="27">
        <f t="shared" si="0"/>
        <v>-2282308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-23406542</v>
      </c>
      <c r="X17" s="27">
        <f t="shared" si="0"/>
        <v>1709262</v>
      </c>
      <c r="Y17" s="27">
        <f t="shared" si="0"/>
        <v>-25115804</v>
      </c>
      <c r="Z17" s="28">
        <f>+IF(X17&lt;&gt;0,+(Y17/X17)*100,0)</f>
        <v>-1469.3946276229156</v>
      </c>
      <c r="AA17" s="29">
        <f>SUM(AA6:AA16)</f>
        <v>3418488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>
        <v>-3961729</v>
      </c>
      <c r="H22" s="19">
        <v>-2897525</v>
      </c>
      <c r="I22" s="19">
        <v>-653915</v>
      </c>
      <c r="J22" s="19">
        <v>-7513169</v>
      </c>
      <c r="K22" s="19">
        <v>4460997</v>
      </c>
      <c r="L22" s="19">
        <v>-4927959</v>
      </c>
      <c r="M22" s="36">
        <v>-11930890</v>
      </c>
      <c r="N22" s="19">
        <v>-12397852</v>
      </c>
      <c r="O22" s="19"/>
      <c r="P22" s="19"/>
      <c r="Q22" s="19"/>
      <c r="R22" s="19"/>
      <c r="S22" s="19"/>
      <c r="T22" s="36"/>
      <c r="U22" s="19"/>
      <c r="V22" s="19"/>
      <c r="W22" s="19">
        <v>-19911021</v>
      </c>
      <c r="X22" s="19"/>
      <c r="Y22" s="19">
        <v>-19911021</v>
      </c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>
        <v>15808902</v>
      </c>
      <c r="H23" s="36">
        <v>-1021645</v>
      </c>
      <c r="I23" s="36">
        <v>-4322746</v>
      </c>
      <c r="J23" s="19">
        <v>10464511</v>
      </c>
      <c r="K23" s="36">
        <v>-3922279</v>
      </c>
      <c r="L23" s="36">
        <v>5915238</v>
      </c>
      <c r="M23" s="19">
        <v>11180632</v>
      </c>
      <c r="N23" s="36">
        <v>13173591</v>
      </c>
      <c r="O23" s="36"/>
      <c r="P23" s="36"/>
      <c r="Q23" s="19"/>
      <c r="R23" s="36"/>
      <c r="S23" s="36"/>
      <c r="T23" s="19"/>
      <c r="U23" s="36"/>
      <c r="V23" s="36"/>
      <c r="W23" s="36">
        <v>23638102</v>
      </c>
      <c r="X23" s="19"/>
      <c r="Y23" s="36">
        <v>23638102</v>
      </c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9234934</v>
      </c>
      <c r="H24" s="19">
        <v>144114</v>
      </c>
      <c r="I24" s="19">
        <v>8796534</v>
      </c>
      <c r="J24" s="19">
        <v>18175582</v>
      </c>
      <c r="K24" s="19"/>
      <c r="L24" s="19">
        <v>1045775</v>
      </c>
      <c r="M24" s="19">
        <v>1109811</v>
      </c>
      <c r="N24" s="19">
        <v>2155586</v>
      </c>
      <c r="O24" s="19"/>
      <c r="P24" s="19"/>
      <c r="Q24" s="19"/>
      <c r="R24" s="19"/>
      <c r="S24" s="19"/>
      <c r="T24" s="19"/>
      <c r="U24" s="19"/>
      <c r="V24" s="19"/>
      <c r="W24" s="19">
        <v>20331168</v>
      </c>
      <c r="X24" s="19"/>
      <c r="Y24" s="19">
        <v>20331168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-256033</v>
      </c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23" t="s">
        <v>51</v>
      </c>
      <c r="B27" s="24"/>
      <c r="C27" s="25">
        <f aca="true" t="shared" si="1" ref="C27:Y27">SUM(C21:C26)</f>
        <v>-256033</v>
      </c>
      <c r="D27" s="25">
        <f>SUM(D21:D26)</f>
        <v>0</v>
      </c>
      <c r="E27" s="26">
        <f t="shared" si="1"/>
        <v>0</v>
      </c>
      <c r="F27" s="27">
        <f t="shared" si="1"/>
        <v>0</v>
      </c>
      <c r="G27" s="27">
        <f t="shared" si="1"/>
        <v>21082107</v>
      </c>
      <c r="H27" s="27">
        <f t="shared" si="1"/>
        <v>-3775056</v>
      </c>
      <c r="I27" s="27">
        <f t="shared" si="1"/>
        <v>3819873</v>
      </c>
      <c r="J27" s="27">
        <f t="shared" si="1"/>
        <v>21126924</v>
      </c>
      <c r="K27" s="27">
        <f t="shared" si="1"/>
        <v>538718</v>
      </c>
      <c r="L27" s="27">
        <f t="shared" si="1"/>
        <v>2033054</v>
      </c>
      <c r="M27" s="27">
        <f t="shared" si="1"/>
        <v>359553</v>
      </c>
      <c r="N27" s="27">
        <f t="shared" si="1"/>
        <v>2931325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24058249</v>
      </c>
      <c r="X27" s="27">
        <f t="shared" si="1"/>
        <v>0</v>
      </c>
      <c r="Y27" s="27">
        <f t="shared" si="1"/>
        <v>24058249</v>
      </c>
      <c r="Z27" s="28">
        <f>+IF(X27&lt;&gt;0,+(Y27/X27)*100,0)</f>
        <v>0</v>
      </c>
      <c r="AA27" s="29">
        <f>SUM(AA21:AA26)</f>
        <v>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-4939150</v>
      </c>
      <c r="D35" s="17"/>
      <c r="E35" s="18"/>
      <c r="F35" s="19"/>
      <c r="G35" s="19">
        <v>-5293</v>
      </c>
      <c r="H35" s="19">
        <v>-5039</v>
      </c>
      <c r="I35" s="19">
        <v>-4604</v>
      </c>
      <c r="J35" s="19">
        <v>-14936</v>
      </c>
      <c r="K35" s="19">
        <v>-42726</v>
      </c>
      <c r="L35" s="19">
        <v>-43036</v>
      </c>
      <c r="M35" s="19">
        <v>-43589</v>
      </c>
      <c r="N35" s="19">
        <v>-129351</v>
      </c>
      <c r="O35" s="19"/>
      <c r="P35" s="19"/>
      <c r="Q35" s="19"/>
      <c r="R35" s="19"/>
      <c r="S35" s="19"/>
      <c r="T35" s="19"/>
      <c r="U35" s="19"/>
      <c r="V35" s="19"/>
      <c r="W35" s="19">
        <v>-144287</v>
      </c>
      <c r="X35" s="19"/>
      <c r="Y35" s="19">
        <v>-144287</v>
      </c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-4939150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-5293</v>
      </c>
      <c r="H36" s="27">
        <f t="shared" si="2"/>
        <v>-5039</v>
      </c>
      <c r="I36" s="27">
        <f t="shared" si="2"/>
        <v>-4604</v>
      </c>
      <c r="J36" s="27">
        <f t="shared" si="2"/>
        <v>-14936</v>
      </c>
      <c r="K36" s="27">
        <f t="shared" si="2"/>
        <v>-42726</v>
      </c>
      <c r="L36" s="27">
        <f t="shared" si="2"/>
        <v>-43036</v>
      </c>
      <c r="M36" s="27">
        <f t="shared" si="2"/>
        <v>-43589</v>
      </c>
      <c r="N36" s="27">
        <f t="shared" si="2"/>
        <v>-129351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-144287</v>
      </c>
      <c r="X36" s="27">
        <f t="shared" si="2"/>
        <v>0</v>
      </c>
      <c r="Y36" s="27">
        <f t="shared" si="2"/>
        <v>-144287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68105</v>
      </c>
      <c r="D38" s="31">
        <f>+D17+D27+D36</f>
        <v>0</v>
      </c>
      <c r="E38" s="32">
        <f t="shared" si="3"/>
        <v>3418488</v>
      </c>
      <c r="F38" s="33">
        <f t="shared" si="3"/>
        <v>3418488</v>
      </c>
      <c r="G38" s="33">
        <f t="shared" si="3"/>
        <v>-36433</v>
      </c>
      <c r="H38" s="33">
        <f t="shared" si="3"/>
        <v>-7566</v>
      </c>
      <c r="I38" s="33">
        <f t="shared" si="3"/>
        <v>31753</v>
      </c>
      <c r="J38" s="33">
        <f t="shared" si="3"/>
        <v>-12246</v>
      </c>
      <c r="K38" s="33">
        <f t="shared" si="3"/>
        <v>-61072</v>
      </c>
      <c r="L38" s="33">
        <f t="shared" si="3"/>
        <v>482599</v>
      </c>
      <c r="M38" s="33">
        <f t="shared" si="3"/>
        <v>98139</v>
      </c>
      <c r="N38" s="33">
        <f t="shared" si="3"/>
        <v>519666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507420</v>
      </c>
      <c r="X38" s="33">
        <f t="shared" si="3"/>
        <v>1709262</v>
      </c>
      <c r="Y38" s="33">
        <f t="shared" si="3"/>
        <v>-1201842</v>
      </c>
      <c r="Z38" s="34">
        <f>+IF(X38&lt;&gt;0,+(Y38/X38)*100,0)</f>
        <v>-70.31350372265925</v>
      </c>
      <c r="AA38" s="35">
        <f>+AA17+AA27+AA36</f>
        <v>3418488</v>
      </c>
    </row>
    <row r="39" spans="1:27" ht="13.5">
      <c r="A39" s="22" t="s">
        <v>59</v>
      </c>
      <c r="B39" s="16"/>
      <c r="C39" s="31">
        <v>3185954</v>
      </c>
      <c r="D39" s="31"/>
      <c r="E39" s="32">
        <v>3472275</v>
      </c>
      <c r="F39" s="33">
        <v>3472275</v>
      </c>
      <c r="G39" s="33">
        <v>219986</v>
      </c>
      <c r="H39" s="33">
        <v>183553</v>
      </c>
      <c r="I39" s="33">
        <v>175987</v>
      </c>
      <c r="J39" s="33">
        <v>219986</v>
      </c>
      <c r="K39" s="33">
        <v>207740</v>
      </c>
      <c r="L39" s="33">
        <v>146668</v>
      </c>
      <c r="M39" s="33">
        <v>629267</v>
      </c>
      <c r="N39" s="33">
        <v>207740</v>
      </c>
      <c r="O39" s="33"/>
      <c r="P39" s="33"/>
      <c r="Q39" s="33"/>
      <c r="R39" s="33"/>
      <c r="S39" s="33"/>
      <c r="T39" s="33"/>
      <c r="U39" s="33"/>
      <c r="V39" s="33"/>
      <c r="W39" s="33">
        <v>219986</v>
      </c>
      <c r="X39" s="33">
        <v>3472275</v>
      </c>
      <c r="Y39" s="33">
        <v>-3252289</v>
      </c>
      <c r="Z39" s="34">
        <v>-93.66</v>
      </c>
      <c r="AA39" s="35">
        <v>3472275</v>
      </c>
    </row>
    <row r="40" spans="1:27" ht="13.5">
      <c r="A40" s="41" t="s">
        <v>60</v>
      </c>
      <c r="B40" s="42"/>
      <c r="C40" s="43">
        <v>3254059</v>
      </c>
      <c r="D40" s="43"/>
      <c r="E40" s="44">
        <v>6890763</v>
      </c>
      <c r="F40" s="45">
        <v>6890763</v>
      </c>
      <c r="G40" s="45">
        <v>183553</v>
      </c>
      <c r="H40" s="45">
        <v>175987</v>
      </c>
      <c r="I40" s="45">
        <v>207740</v>
      </c>
      <c r="J40" s="45">
        <v>207740</v>
      </c>
      <c r="K40" s="45">
        <v>146668</v>
      </c>
      <c r="L40" s="45">
        <v>629267</v>
      </c>
      <c r="M40" s="45">
        <v>727406</v>
      </c>
      <c r="N40" s="45">
        <v>727406</v>
      </c>
      <c r="O40" s="45"/>
      <c r="P40" s="45"/>
      <c r="Q40" s="45"/>
      <c r="R40" s="45"/>
      <c r="S40" s="45"/>
      <c r="T40" s="45"/>
      <c r="U40" s="45"/>
      <c r="V40" s="45"/>
      <c r="W40" s="45">
        <v>727406</v>
      </c>
      <c r="X40" s="45">
        <v>5181537</v>
      </c>
      <c r="Y40" s="45">
        <v>-4454131</v>
      </c>
      <c r="Z40" s="46">
        <v>-85.96</v>
      </c>
      <c r="AA40" s="47">
        <v>6890763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80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17449258</v>
      </c>
      <c r="D6" s="17"/>
      <c r="E6" s="18">
        <v>22580446</v>
      </c>
      <c r="F6" s="19">
        <v>22580446</v>
      </c>
      <c r="G6" s="19">
        <v>1378405</v>
      </c>
      <c r="H6" s="19">
        <v>1397639</v>
      </c>
      <c r="I6" s="19">
        <v>2384636</v>
      </c>
      <c r="J6" s="19">
        <v>5160680</v>
      </c>
      <c r="K6" s="19">
        <v>4978617</v>
      </c>
      <c r="L6" s="19">
        <v>1544304</v>
      </c>
      <c r="M6" s="19">
        <v>1456385</v>
      </c>
      <c r="N6" s="19">
        <v>7979306</v>
      </c>
      <c r="O6" s="19"/>
      <c r="P6" s="19"/>
      <c r="Q6" s="19"/>
      <c r="R6" s="19"/>
      <c r="S6" s="19"/>
      <c r="T6" s="19"/>
      <c r="U6" s="19"/>
      <c r="V6" s="19"/>
      <c r="W6" s="19">
        <v>13139986</v>
      </c>
      <c r="X6" s="19">
        <v>22580446</v>
      </c>
      <c r="Y6" s="19">
        <v>-9440460</v>
      </c>
      <c r="Z6" s="20">
        <v>-41.81</v>
      </c>
      <c r="AA6" s="21">
        <v>22580446</v>
      </c>
    </row>
    <row r="7" spans="1:27" ht="13.5">
      <c r="A7" s="22" t="s">
        <v>34</v>
      </c>
      <c r="B7" s="16"/>
      <c r="C7" s="17">
        <v>93707584</v>
      </c>
      <c r="D7" s="17"/>
      <c r="E7" s="18">
        <v>83029320</v>
      </c>
      <c r="F7" s="19">
        <v>83029320</v>
      </c>
      <c r="G7" s="19">
        <v>5479161</v>
      </c>
      <c r="H7" s="19">
        <v>6252912</v>
      </c>
      <c r="I7" s="19">
        <v>8326448</v>
      </c>
      <c r="J7" s="19">
        <v>20058521</v>
      </c>
      <c r="K7" s="19">
        <v>7064740</v>
      </c>
      <c r="L7" s="19">
        <v>8166856</v>
      </c>
      <c r="M7" s="19">
        <v>7501406</v>
      </c>
      <c r="N7" s="19">
        <v>22733002</v>
      </c>
      <c r="O7" s="19"/>
      <c r="P7" s="19"/>
      <c r="Q7" s="19"/>
      <c r="R7" s="19"/>
      <c r="S7" s="19"/>
      <c r="T7" s="19"/>
      <c r="U7" s="19"/>
      <c r="V7" s="19"/>
      <c r="W7" s="19">
        <v>42791523</v>
      </c>
      <c r="X7" s="19">
        <v>41514660</v>
      </c>
      <c r="Y7" s="19">
        <v>1276863</v>
      </c>
      <c r="Z7" s="20">
        <v>3.08</v>
      </c>
      <c r="AA7" s="21">
        <v>83029320</v>
      </c>
    </row>
    <row r="8" spans="1:27" ht="13.5">
      <c r="A8" s="22" t="s">
        <v>35</v>
      </c>
      <c r="B8" s="16"/>
      <c r="C8" s="17">
        <v>7317285</v>
      </c>
      <c r="D8" s="17"/>
      <c r="E8" s="18">
        <v>2005000</v>
      </c>
      <c r="F8" s="19">
        <v>2005000</v>
      </c>
      <c r="G8" s="19">
        <v>527303</v>
      </c>
      <c r="H8" s="19">
        <v>1154293</v>
      </c>
      <c r="I8" s="19">
        <v>146679</v>
      </c>
      <c r="J8" s="19">
        <v>1828275</v>
      </c>
      <c r="K8" s="19">
        <v>87039</v>
      </c>
      <c r="L8" s="19">
        <v>2983757</v>
      </c>
      <c r="M8" s="19">
        <v>13421943</v>
      </c>
      <c r="N8" s="19">
        <v>16492739</v>
      </c>
      <c r="O8" s="19"/>
      <c r="P8" s="19"/>
      <c r="Q8" s="19"/>
      <c r="R8" s="19"/>
      <c r="S8" s="19"/>
      <c r="T8" s="19"/>
      <c r="U8" s="19"/>
      <c r="V8" s="19"/>
      <c r="W8" s="19">
        <v>18321014</v>
      </c>
      <c r="X8" s="19">
        <v>1002498</v>
      </c>
      <c r="Y8" s="19">
        <v>17318516</v>
      </c>
      <c r="Z8" s="20">
        <v>1727.54</v>
      </c>
      <c r="AA8" s="21">
        <v>2005000</v>
      </c>
    </row>
    <row r="9" spans="1:27" ht="13.5">
      <c r="A9" s="22" t="s">
        <v>36</v>
      </c>
      <c r="B9" s="16"/>
      <c r="C9" s="17">
        <v>68566908</v>
      </c>
      <c r="D9" s="17"/>
      <c r="E9" s="18">
        <v>82249800</v>
      </c>
      <c r="F9" s="19">
        <v>82249800</v>
      </c>
      <c r="G9" s="19">
        <v>32161000</v>
      </c>
      <c r="H9" s="19">
        <v>2802000</v>
      </c>
      <c r="I9" s="19">
        <v>400000</v>
      </c>
      <c r="J9" s="19">
        <v>35363000</v>
      </c>
      <c r="K9" s="19"/>
      <c r="L9" s="19">
        <v>696000</v>
      </c>
      <c r="M9" s="19">
        <v>23229000</v>
      </c>
      <c r="N9" s="19">
        <v>23925000</v>
      </c>
      <c r="O9" s="19"/>
      <c r="P9" s="19"/>
      <c r="Q9" s="19"/>
      <c r="R9" s="19"/>
      <c r="S9" s="19"/>
      <c r="T9" s="19"/>
      <c r="U9" s="19"/>
      <c r="V9" s="19"/>
      <c r="W9" s="19">
        <v>59288000</v>
      </c>
      <c r="X9" s="19">
        <v>41124900</v>
      </c>
      <c r="Y9" s="19">
        <v>18163100</v>
      </c>
      <c r="Z9" s="20">
        <v>44.17</v>
      </c>
      <c r="AA9" s="21">
        <v>82249800</v>
      </c>
    </row>
    <row r="10" spans="1:27" ht="13.5">
      <c r="A10" s="22" t="s">
        <v>37</v>
      </c>
      <c r="B10" s="16"/>
      <c r="C10" s="17">
        <v>34675092</v>
      </c>
      <c r="D10" s="17"/>
      <c r="E10" s="18">
        <v>25934200</v>
      </c>
      <c r="F10" s="19">
        <v>25934200</v>
      </c>
      <c r="G10" s="19">
        <v>2500000</v>
      </c>
      <c r="H10" s="19">
        <v>7000000</v>
      </c>
      <c r="I10" s="19"/>
      <c r="J10" s="19">
        <v>9500000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9500000</v>
      </c>
      <c r="X10" s="19">
        <v>12967098</v>
      </c>
      <c r="Y10" s="19">
        <v>-3467098</v>
      </c>
      <c r="Z10" s="20">
        <v>-26.74</v>
      </c>
      <c r="AA10" s="21">
        <v>25934200</v>
      </c>
    </row>
    <row r="11" spans="1:27" ht="13.5">
      <c r="A11" s="22" t="s">
        <v>38</v>
      </c>
      <c r="B11" s="16"/>
      <c r="C11" s="17">
        <v>12012926</v>
      </c>
      <c r="D11" s="17"/>
      <c r="E11" s="18">
        <v>9424650</v>
      </c>
      <c r="F11" s="19">
        <v>9424650</v>
      </c>
      <c r="G11" s="19">
        <v>1092784</v>
      </c>
      <c r="H11" s="19">
        <v>1156140</v>
      </c>
      <c r="I11" s="19">
        <v>1120501</v>
      </c>
      <c r="J11" s="19">
        <v>3369425</v>
      </c>
      <c r="K11" s="19">
        <v>1149364</v>
      </c>
      <c r="L11" s="19">
        <v>1157976</v>
      </c>
      <c r="M11" s="19">
        <v>1185686</v>
      </c>
      <c r="N11" s="19">
        <v>3493026</v>
      </c>
      <c r="O11" s="19"/>
      <c r="P11" s="19"/>
      <c r="Q11" s="19"/>
      <c r="R11" s="19"/>
      <c r="S11" s="19"/>
      <c r="T11" s="19"/>
      <c r="U11" s="19"/>
      <c r="V11" s="19"/>
      <c r="W11" s="19">
        <v>6862451</v>
      </c>
      <c r="X11" s="19">
        <v>4712328</v>
      </c>
      <c r="Y11" s="19">
        <v>2150123</v>
      </c>
      <c r="Z11" s="20">
        <v>45.63</v>
      </c>
      <c r="AA11" s="21">
        <v>9424650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-165324436</v>
      </c>
      <c r="D14" s="17"/>
      <c r="E14" s="18">
        <v>-196092262</v>
      </c>
      <c r="F14" s="19">
        <v>-196092262</v>
      </c>
      <c r="G14" s="19">
        <v>-28916691</v>
      </c>
      <c r="H14" s="19">
        <v>-16709637</v>
      </c>
      <c r="I14" s="19">
        <v>-14049397</v>
      </c>
      <c r="J14" s="19">
        <v>-59675725</v>
      </c>
      <c r="K14" s="19">
        <v>-10668801</v>
      </c>
      <c r="L14" s="19">
        <v>-17217747</v>
      </c>
      <c r="M14" s="19">
        <v>-44768113</v>
      </c>
      <c r="N14" s="19">
        <v>-72654661</v>
      </c>
      <c r="O14" s="19"/>
      <c r="P14" s="19"/>
      <c r="Q14" s="19"/>
      <c r="R14" s="19"/>
      <c r="S14" s="19"/>
      <c r="T14" s="19"/>
      <c r="U14" s="19"/>
      <c r="V14" s="19"/>
      <c r="W14" s="19">
        <v>-132330386</v>
      </c>
      <c r="X14" s="19">
        <v>-102015930</v>
      </c>
      <c r="Y14" s="19">
        <v>-30314456</v>
      </c>
      <c r="Z14" s="20">
        <v>29.72</v>
      </c>
      <c r="AA14" s="21">
        <v>-196092262</v>
      </c>
    </row>
    <row r="15" spans="1:27" ht="13.5">
      <c r="A15" s="22" t="s">
        <v>42</v>
      </c>
      <c r="B15" s="16"/>
      <c r="C15" s="17">
        <v>-31786083</v>
      </c>
      <c r="D15" s="17"/>
      <c r="E15" s="18">
        <v>-1589765</v>
      </c>
      <c r="F15" s="19">
        <v>-1589765</v>
      </c>
      <c r="G15" s="19">
        <v>-563</v>
      </c>
      <c r="H15" s="19">
        <v>-4376</v>
      </c>
      <c r="I15" s="19">
        <v>-1214</v>
      </c>
      <c r="J15" s="19">
        <v>-6153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-6153</v>
      </c>
      <c r="X15" s="19">
        <v>-794880</v>
      </c>
      <c r="Y15" s="19">
        <v>788727</v>
      </c>
      <c r="Z15" s="20">
        <v>-99.23</v>
      </c>
      <c r="AA15" s="21">
        <v>-1589765</v>
      </c>
    </row>
    <row r="16" spans="1:27" ht="13.5">
      <c r="A16" s="22" t="s">
        <v>43</v>
      </c>
      <c r="B16" s="16"/>
      <c r="C16" s="17">
        <v>-155206</v>
      </c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36463328</v>
      </c>
      <c r="D17" s="25">
        <f>SUM(D6:D16)</f>
        <v>0</v>
      </c>
      <c r="E17" s="26">
        <f t="shared" si="0"/>
        <v>27541389</v>
      </c>
      <c r="F17" s="27">
        <f t="shared" si="0"/>
        <v>27541389</v>
      </c>
      <c r="G17" s="27">
        <f t="shared" si="0"/>
        <v>14221399</v>
      </c>
      <c r="H17" s="27">
        <f t="shared" si="0"/>
        <v>3048971</v>
      </c>
      <c r="I17" s="27">
        <f t="shared" si="0"/>
        <v>-1672347</v>
      </c>
      <c r="J17" s="27">
        <f t="shared" si="0"/>
        <v>15598023</v>
      </c>
      <c r="K17" s="27">
        <f t="shared" si="0"/>
        <v>2610959</v>
      </c>
      <c r="L17" s="27">
        <f t="shared" si="0"/>
        <v>-2668854</v>
      </c>
      <c r="M17" s="27">
        <f t="shared" si="0"/>
        <v>2026307</v>
      </c>
      <c r="N17" s="27">
        <f t="shared" si="0"/>
        <v>1968412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17566435</v>
      </c>
      <c r="X17" s="27">
        <f t="shared" si="0"/>
        <v>21091120</v>
      </c>
      <c r="Y17" s="27">
        <f t="shared" si="0"/>
        <v>-3524685</v>
      </c>
      <c r="Z17" s="28">
        <f>+IF(X17&lt;&gt;0,+(Y17/X17)*100,0)</f>
        <v>-16.711701417468582</v>
      </c>
      <c r="AA17" s="29">
        <f>SUM(AA6:AA16)</f>
        <v>27541389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1844759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>
        <v>-1918908</v>
      </c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-5544381</v>
      </c>
      <c r="H24" s="19">
        <v>-2479298</v>
      </c>
      <c r="I24" s="19">
        <v>7123286</v>
      </c>
      <c r="J24" s="19">
        <v>-900393</v>
      </c>
      <c r="K24" s="19">
        <v>896183</v>
      </c>
      <c r="L24" s="19">
        <v>-2061</v>
      </c>
      <c r="M24" s="19">
        <v>2778201</v>
      </c>
      <c r="N24" s="19">
        <v>3672323</v>
      </c>
      <c r="O24" s="19"/>
      <c r="P24" s="19"/>
      <c r="Q24" s="19"/>
      <c r="R24" s="19"/>
      <c r="S24" s="19"/>
      <c r="T24" s="19"/>
      <c r="U24" s="19"/>
      <c r="V24" s="19"/>
      <c r="W24" s="19">
        <v>2771930</v>
      </c>
      <c r="X24" s="19"/>
      <c r="Y24" s="19">
        <v>2771930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-41954675</v>
      </c>
      <c r="D26" s="17"/>
      <c r="E26" s="18">
        <v>-25934200</v>
      </c>
      <c r="F26" s="19">
        <v>-25934200</v>
      </c>
      <c r="G26" s="19">
        <v>-7140000</v>
      </c>
      <c r="H26" s="19"/>
      <c r="I26" s="19">
        <v>-2890669</v>
      </c>
      <c r="J26" s="19">
        <v>-10030669</v>
      </c>
      <c r="K26" s="19">
        <v>-7842872</v>
      </c>
      <c r="L26" s="19">
        <v>-1070161</v>
      </c>
      <c r="M26" s="19">
        <v>-1251059</v>
      </c>
      <c r="N26" s="19">
        <v>-10164092</v>
      </c>
      <c r="O26" s="19"/>
      <c r="P26" s="19"/>
      <c r="Q26" s="19"/>
      <c r="R26" s="19"/>
      <c r="S26" s="19"/>
      <c r="T26" s="19"/>
      <c r="U26" s="19"/>
      <c r="V26" s="19"/>
      <c r="W26" s="19">
        <v>-20194761</v>
      </c>
      <c r="X26" s="19">
        <v>-12967098</v>
      </c>
      <c r="Y26" s="19">
        <v>-7227663</v>
      </c>
      <c r="Z26" s="20">
        <v>55.74</v>
      </c>
      <c r="AA26" s="21">
        <v>-25934200</v>
      </c>
    </row>
    <row r="27" spans="1:27" ht="13.5">
      <c r="A27" s="23" t="s">
        <v>51</v>
      </c>
      <c r="B27" s="24"/>
      <c r="C27" s="25">
        <f aca="true" t="shared" si="1" ref="C27:Y27">SUM(C21:C26)</f>
        <v>-42028824</v>
      </c>
      <c r="D27" s="25">
        <f>SUM(D21:D26)</f>
        <v>0</v>
      </c>
      <c r="E27" s="26">
        <f t="shared" si="1"/>
        <v>-25934200</v>
      </c>
      <c r="F27" s="27">
        <f t="shared" si="1"/>
        <v>-25934200</v>
      </c>
      <c r="G27" s="27">
        <f t="shared" si="1"/>
        <v>-12684381</v>
      </c>
      <c r="H27" s="27">
        <f t="shared" si="1"/>
        <v>-2479298</v>
      </c>
      <c r="I27" s="27">
        <f t="shared" si="1"/>
        <v>4232617</v>
      </c>
      <c r="J27" s="27">
        <f t="shared" si="1"/>
        <v>-10931062</v>
      </c>
      <c r="K27" s="27">
        <f t="shared" si="1"/>
        <v>-6946689</v>
      </c>
      <c r="L27" s="27">
        <f t="shared" si="1"/>
        <v>-1072222</v>
      </c>
      <c r="M27" s="27">
        <f t="shared" si="1"/>
        <v>1527142</v>
      </c>
      <c r="N27" s="27">
        <f t="shared" si="1"/>
        <v>-6491769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-17422831</v>
      </c>
      <c r="X27" s="27">
        <f t="shared" si="1"/>
        <v>-12967098</v>
      </c>
      <c r="Y27" s="27">
        <f t="shared" si="1"/>
        <v>-4455733</v>
      </c>
      <c r="Z27" s="28">
        <f>+IF(X27&lt;&gt;0,+(Y27/X27)*100,0)</f>
        <v>34.361836395467975</v>
      </c>
      <c r="AA27" s="29">
        <f>SUM(AA21:AA26)</f>
        <v>-25934200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4864135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37642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4901777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-663719</v>
      </c>
      <c r="D38" s="31">
        <f>+D17+D27+D36</f>
        <v>0</v>
      </c>
      <c r="E38" s="32">
        <f t="shared" si="3"/>
        <v>1607189</v>
      </c>
      <c r="F38" s="33">
        <f t="shared" si="3"/>
        <v>1607189</v>
      </c>
      <c r="G38" s="33">
        <f t="shared" si="3"/>
        <v>1537018</v>
      </c>
      <c r="H38" s="33">
        <f t="shared" si="3"/>
        <v>569673</v>
      </c>
      <c r="I38" s="33">
        <f t="shared" si="3"/>
        <v>2560270</v>
      </c>
      <c r="J38" s="33">
        <f t="shared" si="3"/>
        <v>4666961</v>
      </c>
      <c r="K38" s="33">
        <f t="shared" si="3"/>
        <v>-4335730</v>
      </c>
      <c r="L38" s="33">
        <f t="shared" si="3"/>
        <v>-3741076</v>
      </c>
      <c r="M38" s="33">
        <f t="shared" si="3"/>
        <v>3553449</v>
      </c>
      <c r="N38" s="33">
        <f t="shared" si="3"/>
        <v>-4523357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143604</v>
      </c>
      <c r="X38" s="33">
        <f t="shared" si="3"/>
        <v>8124022</v>
      </c>
      <c r="Y38" s="33">
        <f t="shared" si="3"/>
        <v>-7980418</v>
      </c>
      <c r="Z38" s="34">
        <f>+IF(X38&lt;&gt;0,+(Y38/X38)*100,0)</f>
        <v>-98.23235338358266</v>
      </c>
      <c r="AA38" s="35">
        <f>+AA17+AA27+AA36</f>
        <v>1607189</v>
      </c>
    </row>
    <row r="39" spans="1:27" ht="13.5">
      <c r="A39" s="22" t="s">
        <v>59</v>
      </c>
      <c r="B39" s="16"/>
      <c r="C39" s="31">
        <v>918801</v>
      </c>
      <c r="D39" s="31"/>
      <c r="E39" s="32"/>
      <c r="F39" s="33"/>
      <c r="G39" s="33">
        <v>-157272</v>
      </c>
      <c r="H39" s="33">
        <v>1379746</v>
      </c>
      <c r="I39" s="33">
        <v>1949419</v>
      </c>
      <c r="J39" s="33">
        <v>-157272</v>
      </c>
      <c r="K39" s="33">
        <v>4509689</v>
      </c>
      <c r="L39" s="33">
        <v>173959</v>
      </c>
      <c r="M39" s="33">
        <v>-3567117</v>
      </c>
      <c r="N39" s="33">
        <v>4509689</v>
      </c>
      <c r="O39" s="33"/>
      <c r="P39" s="33"/>
      <c r="Q39" s="33"/>
      <c r="R39" s="33"/>
      <c r="S39" s="33"/>
      <c r="T39" s="33"/>
      <c r="U39" s="33"/>
      <c r="V39" s="33"/>
      <c r="W39" s="33">
        <v>-157272</v>
      </c>
      <c r="X39" s="33"/>
      <c r="Y39" s="33">
        <v>-157272</v>
      </c>
      <c r="Z39" s="34"/>
      <c r="AA39" s="35"/>
    </row>
    <row r="40" spans="1:27" ht="13.5">
      <c r="A40" s="41" t="s">
        <v>60</v>
      </c>
      <c r="B40" s="42"/>
      <c r="C40" s="43">
        <v>255080</v>
      </c>
      <c r="D40" s="43"/>
      <c r="E40" s="44">
        <v>1607189</v>
      </c>
      <c r="F40" s="45">
        <v>1607189</v>
      </c>
      <c r="G40" s="45">
        <v>1379746</v>
      </c>
      <c r="H40" s="45">
        <v>1949419</v>
      </c>
      <c r="I40" s="45">
        <v>4509689</v>
      </c>
      <c r="J40" s="45">
        <v>4509689</v>
      </c>
      <c r="K40" s="45">
        <v>173959</v>
      </c>
      <c r="L40" s="45">
        <v>-3567117</v>
      </c>
      <c r="M40" s="45">
        <v>-13668</v>
      </c>
      <c r="N40" s="45">
        <v>-13668</v>
      </c>
      <c r="O40" s="45"/>
      <c r="P40" s="45"/>
      <c r="Q40" s="45"/>
      <c r="R40" s="45"/>
      <c r="S40" s="45"/>
      <c r="T40" s="45"/>
      <c r="U40" s="45"/>
      <c r="V40" s="45"/>
      <c r="W40" s="45">
        <v>-13668</v>
      </c>
      <c r="X40" s="45">
        <v>8124022</v>
      </c>
      <c r="Y40" s="45">
        <v>-8137690</v>
      </c>
      <c r="Z40" s="46">
        <v>-100.17</v>
      </c>
      <c r="AA40" s="47">
        <v>1607189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81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4527683</v>
      </c>
      <c r="D6" s="17"/>
      <c r="E6" s="18">
        <v>2499648</v>
      </c>
      <c r="F6" s="19">
        <v>2499648</v>
      </c>
      <c r="G6" s="19">
        <v>634908</v>
      </c>
      <c r="H6" s="19">
        <v>84808</v>
      </c>
      <c r="I6" s="19">
        <v>32285</v>
      </c>
      <c r="J6" s="19">
        <v>752001</v>
      </c>
      <c r="K6" s="19">
        <v>-424790</v>
      </c>
      <c r="L6" s="19">
        <v>42202</v>
      </c>
      <c r="M6" s="19">
        <v>41446</v>
      </c>
      <c r="N6" s="19">
        <v>-341142</v>
      </c>
      <c r="O6" s="19"/>
      <c r="P6" s="19"/>
      <c r="Q6" s="19"/>
      <c r="R6" s="19"/>
      <c r="S6" s="19"/>
      <c r="T6" s="19"/>
      <c r="U6" s="19"/>
      <c r="V6" s="19"/>
      <c r="W6" s="19">
        <v>410859</v>
      </c>
      <c r="X6" s="19">
        <v>1954000</v>
      </c>
      <c r="Y6" s="19">
        <v>-1543141</v>
      </c>
      <c r="Z6" s="20">
        <v>-78.97</v>
      </c>
      <c r="AA6" s="21">
        <v>2499648</v>
      </c>
    </row>
    <row r="7" spans="1:27" ht="13.5">
      <c r="A7" s="22" t="s">
        <v>34</v>
      </c>
      <c r="B7" s="16"/>
      <c r="C7" s="17">
        <v>9904817</v>
      </c>
      <c r="D7" s="17"/>
      <c r="E7" s="18">
        <v>5272440</v>
      </c>
      <c r="F7" s="19">
        <v>5272440</v>
      </c>
      <c r="G7" s="19">
        <v>213346</v>
      </c>
      <c r="H7" s="19">
        <v>184871</v>
      </c>
      <c r="I7" s="19">
        <v>187024</v>
      </c>
      <c r="J7" s="19">
        <v>585241</v>
      </c>
      <c r="K7" s="19">
        <v>-726880</v>
      </c>
      <c r="L7" s="19">
        <v>-709152</v>
      </c>
      <c r="M7" s="19">
        <v>750791</v>
      </c>
      <c r="N7" s="19">
        <v>-685241</v>
      </c>
      <c r="O7" s="19"/>
      <c r="P7" s="19"/>
      <c r="Q7" s="19"/>
      <c r="R7" s="19"/>
      <c r="S7" s="19"/>
      <c r="T7" s="19"/>
      <c r="U7" s="19"/>
      <c r="V7" s="19"/>
      <c r="W7" s="19">
        <v>-100000</v>
      </c>
      <c r="X7" s="19">
        <v>2636220</v>
      </c>
      <c r="Y7" s="19">
        <v>-2736220</v>
      </c>
      <c r="Z7" s="20">
        <v>-103.79</v>
      </c>
      <c r="AA7" s="21">
        <v>5272440</v>
      </c>
    </row>
    <row r="8" spans="1:27" ht="13.5">
      <c r="A8" s="22" t="s">
        <v>35</v>
      </c>
      <c r="B8" s="16"/>
      <c r="C8" s="17">
        <v>1392671</v>
      </c>
      <c r="D8" s="17"/>
      <c r="E8" s="18">
        <v>3295761</v>
      </c>
      <c r="F8" s="19">
        <v>3295761</v>
      </c>
      <c r="G8" s="19">
        <v>591909</v>
      </c>
      <c r="H8" s="19">
        <v>222572</v>
      </c>
      <c r="I8" s="19">
        <v>69294</v>
      </c>
      <c r="J8" s="19">
        <v>883775</v>
      </c>
      <c r="K8" s="19">
        <v>139086</v>
      </c>
      <c r="L8" s="19">
        <v>49639</v>
      </c>
      <c r="M8" s="19">
        <v>-115185</v>
      </c>
      <c r="N8" s="19">
        <v>73540</v>
      </c>
      <c r="O8" s="19"/>
      <c r="P8" s="19"/>
      <c r="Q8" s="19"/>
      <c r="R8" s="19"/>
      <c r="S8" s="19"/>
      <c r="T8" s="19"/>
      <c r="U8" s="19"/>
      <c r="V8" s="19"/>
      <c r="W8" s="19">
        <v>957315</v>
      </c>
      <c r="X8" s="19">
        <v>1643262</v>
      </c>
      <c r="Y8" s="19">
        <v>-685947</v>
      </c>
      <c r="Z8" s="20">
        <v>-41.74</v>
      </c>
      <c r="AA8" s="21">
        <v>3295761</v>
      </c>
    </row>
    <row r="9" spans="1:27" ht="13.5">
      <c r="A9" s="22" t="s">
        <v>36</v>
      </c>
      <c r="B9" s="16"/>
      <c r="C9" s="17">
        <v>30263112</v>
      </c>
      <c r="D9" s="17"/>
      <c r="E9" s="18">
        <v>27328000</v>
      </c>
      <c r="F9" s="19">
        <v>27328000</v>
      </c>
      <c r="G9" s="19">
        <v>9651000</v>
      </c>
      <c r="H9" s="19">
        <v>2665000</v>
      </c>
      <c r="I9" s="19">
        <v>375000</v>
      </c>
      <c r="J9" s="19">
        <v>12691000</v>
      </c>
      <c r="K9" s="19"/>
      <c r="L9" s="19">
        <v>28556</v>
      </c>
      <c r="M9" s="19">
        <v>6206350</v>
      </c>
      <c r="N9" s="19">
        <v>6234906</v>
      </c>
      <c r="O9" s="19"/>
      <c r="P9" s="19"/>
      <c r="Q9" s="19"/>
      <c r="R9" s="19"/>
      <c r="S9" s="19"/>
      <c r="T9" s="19"/>
      <c r="U9" s="19"/>
      <c r="V9" s="19"/>
      <c r="W9" s="19">
        <v>18925906</v>
      </c>
      <c r="X9" s="19">
        <v>19035334</v>
      </c>
      <c r="Y9" s="19">
        <v>-109428</v>
      </c>
      <c r="Z9" s="20">
        <v>-0.57</v>
      </c>
      <c r="AA9" s="21">
        <v>27328000</v>
      </c>
    </row>
    <row r="10" spans="1:27" ht="13.5">
      <c r="A10" s="22" t="s">
        <v>37</v>
      </c>
      <c r="B10" s="16"/>
      <c r="C10" s="17">
        <v>11750587</v>
      </c>
      <c r="D10" s="17"/>
      <c r="E10" s="18">
        <v>14566999</v>
      </c>
      <c r="F10" s="19">
        <v>14566999</v>
      </c>
      <c r="G10" s="19">
        <v>8920000</v>
      </c>
      <c r="H10" s="19"/>
      <c r="I10" s="19"/>
      <c r="J10" s="19">
        <v>8920000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8920000</v>
      </c>
      <c r="X10" s="19">
        <v>10044666</v>
      </c>
      <c r="Y10" s="19">
        <v>-1124666</v>
      </c>
      <c r="Z10" s="20">
        <v>-11.2</v>
      </c>
      <c r="AA10" s="21">
        <v>14566999</v>
      </c>
    </row>
    <row r="11" spans="1:27" ht="13.5">
      <c r="A11" s="22" t="s">
        <v>38</v>
      </c>
      <c r="B11" s="16"/>
      <c r="C11" s="17">
        <v>3897421</v>
      </c>
      <c r="D11" s="17"/>
      <c r="E11" s="18">
        <v>446601</v>
      </c>
      <c r="F11" s="19">
        <v>446601</v>
      </c>
      <c r="G11" s="19">
        <v>9090</v>
      </c>
      <c r="H11" s="19"/>
      <c r="I11" s="19"/>
      <c r="J11" s="19">
        <v>9090</v>
      </c>
      <c r="K11" s="19">
        <v>-319</v>
      </c>
      <c r="L11" s="19"/>
      <c r="M11" s="19"/>
      <c r="N11" s="19">
        <v>-319</v>
      </c>
      <c r="O11" s="19"/>
      <c r="P11" s="19"/>
      <c r="Q11" s="19"/>
      <c r="R11" s="19"/>
      <c r="S11" s="19"/>
      <c r="T11" s="19"/>
      <c r="U11" s="19"/>
      <c r="V11" s="19"/>
      <c r="W11" s="19">
        <v>8771</v>
      </c>
      <c r="X11" s="19">
        <v>213468</v>
      </c>
      <c r="Y11" s="19">
        <v>-204697</v>
      </c>
      <c r="Z11" s="20">
        <v>-95.89</v>
      </c>
      <c r="AA11" s="21">
        <v>446601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-63684670</v>
      </c>
      <c r="D14" s="17"/>
      <c r="E14" s="18">
        <v>-55190364</v>
      </c>
      <c r="F14" s="19">
        <v>-55190364</v>
      </c>
      <c r="G14" s="19">
        <v>-7967161</v>
      </c>
      <c r="H14" s="19">
        <v>-3238977</v>
      </c>
      <c r="I14" s="19">
        <v>-3042295</v>
      </c>
      <c r="J14" s="19">
        <v>-14248433</v>
      </c>
      <c r="K14" s="19">
        <v>-2918055</v>
      </c>
      <c r="L14" s="19">
        <v>-3309644</v>
      </c>
      <c r="M14" s="19">
        <v>-3432316</v>
      </c>
      <c r="N14" s="19">
        <v>-9660015</v>
      </c>
      <c r="O14" s="19"/>
      <c r="P14" s="19"/>
      <c r="Q14" s="19"/>
      <c r="R14" s="19"/>
      <c r="S14" s="19"/>
      <c r="T14" s="19"/>
      <c r="U14" s="19"/>
      <c r="V14" s="19"/>
      <c r="W14" s="19">
        <v>-23908448</v>
      </c>
      <c r="X14" s="19">
        <v>-27595182</v>
      </c>
      <c r="Y14" s="19">
        <v>3686734</v>
      </c>
      <c r="Z14" s="20">
        <v>-13.36</v>
      </c>
      <c r="AA14" s="21">
        <v>-55190364</v>
      </c>
    </row>
    <row r="15" spans="1:27" ht="13.5">
      <c r="A15" s="22" t="s">
        <v>42</v>
      </c>
      <c r="B15" s="16"/>
      <c r="C15" s="17">
        <v>-652739</v>
      </c>
      <c r="D15" s="17"/>
      <c r="E15" s="18"/>
      <c r="F15" s="19"/>
      <c r="G15" s="19"/>
      <c r="H15" s="19"/>
      <c r="I15" s="19"/>
      <c r="J15" s="19"/>
      <c r="K15" s="19">
        <v>-1781</v>
      </c>
      <c r="L15" s="19">
        <v>-867</v>
      </c>
      <c r="M15" s="19"/>
      <c r="N15" s="19">
        <v>-2648</v>
      </c>
      <c r="O15" s="19"/>
      <c r="P15" s="19"/>
      <c r="Q15" s="19"/>
      <c r="R15" s="19"/>
      <c r="S15" s="19"/>
      <c r="T15" s="19"/>
      <c r="U15" s="19"/>
      <c r="V15" s="19"/>
      <c r="W15" s="19">
        <v>-2648</v>
      </c>
      <c r="X15" s="19"/>
      <c r="Y15" s="19">
        <v>-2648</v>
      </c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>
        <v>-39684</v>
      </c>
      <c r="L16" s="19">
        <v>-33407</v>
      </c>
      <c r="M16" s="19">
        <v>-54473</v>
      </c>
      <c r="N16" s="19">
        <v>-127564</v>
      </c>
      <c r="O16" s="19"/>
      <c r="P16" s="19"/>
      <c r="Q16" s="19"/>
      <c r="R16" s="19"/>
      <c r="S16" s="19"/>
      <c r="T16" s="19"/>
      <c r="U16" s="19"/>
      <c r="V16" s="19"/>
      <c r="W16" s="19">
        <v>-127564</v>
      </c>
      <c r="X16" s="19"/>
      <c r="Y16" s="19">
        <v>-127564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-2601118</v>
      </c>
      <c r="D17" s="25">
        <f>SUM(D6:D16)</f>
        <v>0</v>
      </c>
      <c r="E17" s="26">
        <f t="shared" si="0"/>
        <v>-1780915</v>
      </c>
      <c r="F17" s="27">
        <f t="shared" si="0"/>
        <v>-1780915</v>
      </c>
      <c r="G17" s="27">
        <f t="shared" si="0"/>
        <v>12053092</v>
      </c>
      <c r="H17" s="27">
        <f t="shared" si="0"/>
        <v>-81726</v>
      </c>
      <c r="I17" s="27">
        <f t="shared" si="0"/>
        <v>-2378692</v>
      </c>
      <c r="J17" s="27">
        <f t="shared" si="0"/>
        <v>9592674</v>
      </c>
      <c r="K17" s="27">
        <f t="shared" si="0"/>
        <v>-3972423</v>
      </c>
      <c r="L17" s="27">
        <f t="shared" si="0"/>
        <v>-3932673</v>
      </c>
      <c r="M17" s="27">
        <f t="shared" si="0"/>
        <v>3396613</v>
      </c>
      <c r="N17" s="27">
        <f t="shared" si="0"/>
        <v>-4508483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5084191</v>
      </c>
      <c r="X17" s="27">
        <f t="shared" si="0"/>
        <v>7931768</v>
      </c>
      <c r="Y17" s="27">
        <f t="shared" si="0"/>
        <v>-2847577</v>
      </c>
      <c r="Z17" s="28">
        <f>+IF(X17&lt;&gt;0,+(Y17/X17)*100,0)</f>
        <v>-35.90091137310118</v>
      </c>
      <c r="AA17" s="29">
        <f>SUM(AA6:AA16)</f>
        <v>-1780915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204442</v>
      </c>
      <c r="D21" s="17"/>
      <c r="E21" s="18">
        <v>849996</v>
      </c>
      <c r="F21" s="19">
        <v>849996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424998</v>
      </c>
      <c r="Y21" s="36">
        <v>-424998</v>
      </c>
      <c r="Z21" s="37">
        <v>-100</v>
      </c>
      <c r="AA21" s="38">
        <v>849996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-14567000</v>
      </c>
      <c r="F26" s="19">
        <v>-14567000</v>
      </c>
      <c r="G26" s="19">
        <v>-2793629</v>
      </c>
      <c r="H26" s="19">
        <v>-3439820</v>
      </c>
      <c r="I26" s="19">
        <v>-1632292</v>
      </c>
      <c r="J26" s="19">
        <v>-7865741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-7865741</v>
      </c>
      <c r="X26" s="19">
        <v>-7283502</v>
      </c>
      <c r="Y26" s="19">
        <v>-582239</v>
      </c>
      <c r="Z26" s="20">
        <v>7.99</v>
      </c>
      <c r="AA26" s="21">
        <v>-14567000</v>
      </c>
    </row>
    <row r="27" spans="1:27" ht="13.5">
      <c r="A27" s="23" t="s">
        <v>51</v>
      </c>
      <c r="B27" s="24"/>
      <c r="C27" s="25">
        <f aca="true" t="shared" si="1" ref="C27:Y27">SUM(C21:C26)</f>
        <v>204442</v>
      </c>
      <c r="D27" s="25">
        <f>SUM(D21:D26)</f>
        <v>0</v>
      </c>
      <c r="E27" s="26">
        <f t="shared" si="1"/>
        <v>-13717004</v>
      </c>
      <c r="F27" s="27">
        <f t="shared" si="1"/>
        <v>-13717004</v>
      </c>
      <c r="G27" s="27">
        <f t="shared" si="1"/>
        <v>-2793629</v>
      </c>
      <c r="H27" s="27">
        <f t="shared" si="1"/>
        <v>-3439820</v>
      </c>
      <c r="I27" s="27">
        <f t="shared" si="1"/>
        <v>-1632292</v>
      </c>
      <c r="J27" s="27">
        <f t="shared" si="1"/>
        <v>-7865741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-7865741</v>
      </c>
      <c r="X27" s="27">
        <f t="shared" si="1"/>
        <v>-6858504</v>
      </c>
      <c r="Y27" s="27">
        <f t="shared" si="1"/>
        <v>-1007237</v>
      </c>
      <c r="Z27" s="28">
        <f>+IF(X27&lt;&gt;0,+(Y27/X27)*100,0)</f>
        <v>14.685957754052486</v>
      </c>
      <c r="AA27" s="29">
        <f>SUM(AA21:AA26)</f>
        <v>-13717004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-2396676</v>
      </c>
      <c r="D38" s="31">
        <f>+D17+D27+D36</f>
        <v>0</v>
      </c>
      <c r="E38" s="32">
        <f t="shared" si="3"/>
        <v>-15497919</v>
      </c>
      <c r="F38" s="33">
        <f t="shared" si="3"/>
        <v>-15497919</v>
      </c>
      <c r="G38" s="33">
        <f t="shared" si="3"/>
        <v>9259463</v>
      </c>
      <c r="H38" s="33">
        <f t="shared" si="3"/>
        <v>-3521546</v>
      </c>
      <c r="I38" s="33">
        <f t="shared" si="3"/>
        <v>-4010984</v>
      </c>
      <c r="J38" s="33">
        <f t="shared" si="3"/>
        <v>1726933</v>
      </c>
      <c r="K38" s="33">
        <f t="shared" si="3"/>
        <v>-3972423</v>
      </c>
      <c r="L38" s="33">
        <f t="shared" si="3"/>
        <v>-3932673</v>
      </c>
      <c r="M38" s="33">
        <f t="shared" si="3"/>
        <v>3396613</v>
      </c>
      <c r="N38" s="33">
        <f t="shared" si="3"/>
        <v>-4508483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-2781550</v>
      </c>
      <c r="X38" s="33">
        <f t="shared" si="3"/>
        <v>1073264</v>
      </c>
      <c r="Y38" s="33">
        <f t="shared" si="3"/>
        <v>-3854814</v>
      </c>
      <c r="Z38" s="34">
        <f>+IF(X38&lt;&gt;0,+(Y38/X38)*100,0)</f>
        <v>-359.16736236378</v>
      </c>
      <c r="AA38" s="35">
        <f>+AA17+AA27+AA36</f>
        <v>-15497919</v>
      </c>
    </row>
    <row r="39" spans="1:27" ht="13.5">
      <c r="A39" s="22" t="s">
        <v>59</v>
      </c>
      <c r="B39" s="16"/>
      <c r="C39" s="31">
        <v>309387</v>
      </c>
      <c r="D39" s="31"/>
      <c r="E39" s="32"/>
      <c r="F39" s="33"/>
      <c r="G39" s="33">
        <v>176923</v>
      </c>
      <c r="H39" s="33">
        <v>9436386</v>
      </c>
      <c r="I39" s="33">
        <v>5914840</v>
      </c>
      <c r="J39" s="33">
        <v>176923</v>
      </c>
      <c r="K39" s="33">
        <v>1903856</v>
      </c>
      <c r="L39" s="33">
        <v>-2068567</v>
      </c>
      <c r="M39" s="33">
        <v>-6001240</v>
      </c>
      <c r="N39" s="33">
        <v>1903856</v>
      </c>
      <c r="O39" s="33"/>
      <c r="P39" s="33"/>
      <c r="Q39" s="33"/>
      <c r="R39" s="33"/>
      <c r="S39" s="33"/>
      <c r="T39" s="33"/>
      <c r="U39" s="33"/>
      <c r="V39" s="33"/>
      <c r="W39" s="33">
        <v>176923</v>
      </c>
      <c r="X39" s="33"/>
      <c r="Y39" s="33">
        <v>176923</v>
      </c>
      <c r="Z39" s="34"/>
      <c r="AA39" s="35"/>
    </row>
    <row r="40" spans="1:27" ht="13.5">
      <c r="A40" s="41" t="s">
        <v>60</v>
      </c>
      <c r="B40" s="42"/>
      <c r="C40" s="43">
        <v>-2087289</v>
      </c>
      <c r="D40" s="43"/>
      <c r="E40" s="44">
        <v>-15497920</v>
      </c>
      <c r="F40" s="45">
        <v>-15497920</v>
      </c>
      <c r="G40" s="45">
        <v>9436386</v>
      </c>
      <c r="H40" s="45">
        <v>5914840</v>
      </c>
      <c r="I40" s="45">
        <v>1903856</v>
      </c>
      <c r="J40" s="45">
        <v>1903856</v>
      </c>
      <c r="K40" s="45">
        <v>-2068567</v>
      </c>
      <c r="L40" s="45">
        <v>-6001240</v>
      </c>
      <c r="M40" s="45">
        <v>-2604627</v>
      </c>
      <c r="N40" s="45">
        <v>-2604627</v>
      </c>
      <c r="O40" s="45"/>
      <c r="P40" s="45"/>
      <c r="Q40" s="45"/>
      <c r="R40" s="45"/>
      <c r="S40" s="45"/>
      <c r="T40" s="45"/>
      <c r="U40" s="45"/>
      <c r="V40" s="45"/>
      <c r="W40" s="45">
        <v>-2604627</v>
      </c>
      <c r="X40" s="45">
        <v>1073263</v>
      </c>
      <c r="Y40" s="45">
        <v>-3677890</v>
      </c>
      <c r="Z40" s="46">
        <v>-342.68</v>
      </c>
      <c r="AA40" s="47">
        <v>-15497920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82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27599404</v>
      </c>
      <c r="D6" s="17"/>
      <c r="E6" s="18">
        <v>30176980</v>
      </c>
      <c r="F6" s="19">
        <v>30176980</v>
      </c>
      <c r="G6" s="19">
        <v>589430</v>
      </c>
      <c r="H6" s="19">
        <v>7212</v>
      </c>
      <c r="I6" s="19"/>
      <c r="J6" s="19">
        <v>596642</v>
      </c>
      <c r="K6" s="19">
        <v>11420</v>
      </c>
      <c r="L6" s="19">
        <v>1660112</v>
      </c>
      <c r="M6" s="19"/>
      <c r="N6" s="19">
        <v>1671532</v>
      </c>
      <c r="O6" s="19"/>
      <c r="P6" s="19"/>
      <c r="Q6" s="19"/>
      <c r="R6" s="19"/>
      <c r="S6" s="19"/>
      <c r="T6" s="19"/>
      <c r="U6" s="19"/>
      <c r="V6" s="19"/>
      <c r="W6" s="19">
        <v>2268174</v>
      </c>
      <c r="X6" s="19">
        <v>20844060</v>
      </c>
      <c r="Y6" s="19">
        <v>-18575886</v>
      </c>
      <c r="Z6" s="20">
        <v>-89.12</v>
      </c>
      <c r="AA6" s="21">
        <v>30176980</v>
      </c>
    </row>
    <row r="7" spans="1:27" ht="13.5">
      <c r="A7" s="22" t="s">
        <v>34</v>
      </c>
      <c r="B7" s="16"/>
      <c r="C7" s="17">
        <v>98008023</v>
      </c>
      <c r="D7" s="17"/>
      <c r="E7" s="18">
        <v>126847342</v>
      </c>
      <c r="F7" s="19">
        <v>126847342</v>
      </c>
      <c r="G7" s="19">
        <v>2350414</v>
      </c>
      <c r="H7" s="19">
        <v>8431507</v>
      </c>
      <c r="I7" s="19"/>
      <c r="J7" s="19">
        <v>10781921</v>
      </c>
      <c r="K7" s="19">
        <v>3467278</v>
      </c>
      <c r="L7" s="19">
        <v>2739389</v>
      </c>
      <c r="M7" s="19"/>
      <c r="N7" s="19">
        <v>6206667</v>
      </c>
      <c r="O7" s="19"/>
      <c r="P7" s="19"/>
      <c r="Q7" s="19"/>
      <c r="R7" s="19"/>
      <c r="S7" s="19"/>
      <c r="T7" s="19"/>
      <c r="U7" s="19"/>
      <c r="V7" s="19"/>
      <c r="W7" s="19">
        <v>16988588</v>
      </c>
      <c r="X7" s="19">
        <v>64527454</v>
      </c>
      <c r="Y7" s="19">
        <v>-47538866</v>
      </c>
      <c r="Z7" s="20">
        <v>-73.67</v>
      </c>
      <c r="AA7" s="21">
        <v>126847342</v>
      </c>
    </row>
    <row r="8" spans="1:27" ht="13.5">
      <c r="A8" s="22" t="s">
        <v>35</v>
      </c>
      <c r="B8" s="16"/>
      <c r="C8" s="17">
        <v>5629264</v>
      </c>
      <c r="D8" s="17"/>
      <c r="E8" s="18">
        <v>2500000</v>
      </c>
      <c r="F8" s="19">
        <v>2500000</v>
      </c>
      <c r="G8" s="19">
        <v>4497874</v>
      </c>
      <c r="H8" s="19">
        <v>1671091</v>
      </c>
      <c r="I8" s="19"/>
      <c r="J8" s="19">
        <v>6168965</v>
      </c>
      <c r="K8" s="19">
        <v>397774</v>
      </c>
      <c r="L8" s="19">
        <v>4037750</v>
      </c>
      <c r="M8" s="19"/>
      <c r="N8" s="19">
        <v>4435524</v>
      </c>
      <c r="O8" s="19"/>
      <c r="P8" s="19"/>
      <c r="Q8" s="19"/>
      <c r="R8" s="19"/>
      <c r="S8" s="19"/>
      <c r="T8" s="19"/>
      <c r="U8" s="19"/>
      <c r="V8" s="19"/>
      <c r="W8" s="19">
        <v>10604489</v>
      </c>
      <c r="X8" s="19">
        <v>1249998</v>
      </c>
      <c r="Y8" s="19">
        <v>9354491</v>
      </c>
      <c r="Z8" s="20">
        <v>748.36</v>
      </c>
      <c r="AA8" s="21">
        <v>2500000</v>
      </c>
    </row>
    <row r="9" spans="1:27" ht="13.5">
      <c r="A9" s="22" t="s">
        <v>36</v>
      </c>
      <c r="B9" s="16"/>
      <c r="C9" s="17">
        <v>37670489</v>
      </c>
      <c r="D9" s="17"/>
      <c r="E9" s="18">
        <v>40759600</v>
      </c>
      <c r="F9" s="19">
        <v>40759600</v>
      </c>
      <c r="G9" s="19">
        <v>17058000</v>
      </c>
      <c r="H9" s="19">
        <v>34958</v>
      </c>
      <c r="I9" s="19"/>
      <c r="J9" s="19">
        <v>17092958</v>
      </c>
      <c r="K9" s="19"/>
      <c r="L9" s="19">
        <v>450000</v>
      </c>
      <c r="M9" s="19"/>
      <c r="N9" s="19">
        <v>450000</v>
      </c>
      <c r="O9" s="19"/>
      <c r="P9" s="19"/>
      <c r="Q9" s="19"/>
      <c r="R9" s="19"/>
      <c r="S9" s="19"/>
      <c r="T9" s="19"/>
      <c r="U9" s="19"/>
      <c r="V9" s="19"/>
      <c r="W9" s="19">
        <v>17542958</v>
      </c>
      <c r="X9" s="19">
        <v>29173000</v>
      </c>
      <c r="Y9" s="19">
        <v>-11630042</v>
      </c>
      <c r="Z9" s="20">
        <v>-39.87</v>
      </c>
      <c r="AA9" s="21">
        <v>40759600</v>
      </c>
    </row>
    <row r="10" spans="1:27" ht="13.5">
      <c r="A10" s="22" t="s">
        <v>37</v>
      </c>
      <c r="B10" s="16"/>
      <c r="C10" s="17">
        <v>15408046</v>
      </c>
      <c r="D10" s="17"/>
      <c r="E10" s="18">
        <v>19829000</v>
      </c>
      <c r="F10" s="19">
        <v>19829000</v>
      </c>
      <c r="G10" s="19">
        <v>7100000</v>
      </c>
      <c r="H10" s="19"/>
      <c r="I10" s="19"/>
      <c r="J10" s="19">
        <v>7100000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7100000</v>
      </c>
      <c r="X10" s="19">
        <v>13219332</v>
      </c>
      <c r="Y10" s="19">
        <v>-6119332</v>
      </c>
      <c r="Z10" s="20">
        <v>-46.29</v>
      </c>
      <c r="AA10" s="21">
        <v>19829000</v>
      </c>
    </row>
    <row r="11" spans="1:27" ht="13.5">
      <c r="A11" s="22" t="s">
        <v>38</v>
      </c>
      <c r="B11" s="16"/>
      <c r="C11" s="17">
        <v>924376</v>
      </c>
      <c r="D11" s="17"/>
      <c r="E11" s="18">
        <v>550000</v>
      </c>
      <c r="F11" s="19">
        <v>550000</v>
      </c>
      <c r="G11" s="19">
        <v>1602</v>
      </c>
      <c r="H11" s="19">
        <v>1613</v>
      </c>
      <c r="I11" s="19"/>
      <c r="J11" s="19">
        <v>3215</v>
      </c>
      <c r="K11" s="19">
        <v>3366</v>
      </c>
      <c r="L11" s="19">
        <v>2907</v>
      </c>
      <c r="M11" s="19"/>
      <c r="N11" s="19">
        <v>6273</v>
      </c>
      <c r="O11" s="19"/>
      <c r="P11" s="19"/>
      <c r="Q11" s="19"/>
      <c r="R11" s="19"/>
      <c r="S11" s="19"/>
      <c r="T11" s="19"/>
      <c r="U11" s="19"/>
      <c r="V11" s="19"/>
      <c r="W11" s="19">
        <v>9488</v>
      </c>
      <c r="X11" s="19">
        <v>539100</v>
      </c>
      <c r="Y11" s="19">
        <v>-529612</v>
      </c>
      <c r="Z11" s="20">
        <v>-98.24</v>
      </c>
      <c r="AA11" s="21">
        <v>550000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-142256442</v>
      </c>
      <c r="D14" s="17"/>
      <c r="E14" s="18">
        <v>-183947925</v>
      </c>
      <c r="F14" s="19">
        <v>-183947925</v>
      </c>
      <c r="G14" s="19">
        <v>-33767017</v>
      </c>
      <c r="H14" s="19">
        <v>-8263022</v>
      </c>
      <c r="I14" s="19"/>
      <c r="J14" s="19">
        <v>-42030039</v>
      </c>
      <c r="K14" s="19">
        <v>-8130578</v>
      </c>
      <c r="L14" s="19">
        <v>-8510313</v>
      </c>
      <c r="M14" s="19"/>
      <c r="N14" s="19">
        <v>-16640891</v>
      </c>
      <c r="O14" s="19"/>
      <c r="P14" s="19"/>
      <c r="Q14" s="19"/>
      <c r="R14" s="19"/>
      <c r="S14" s="19"/>
      <c r="T14" s="19"/>
      <c r="U14" s="19"/>
      <c r="V14" s="19"/>
      <c r="W14" s="19">
        <v>-58670930</v>
      </c>
      <c r="X14" s="19">
        <v>-94521160</v>
      </c>
      <c r="Y14" s="19">
        <v>35850230</v>
      </c>
      <c r="Z14" s="20">
        <v>-37.93</v>
      </c>
      <c r="AA14" s="21">
        <v>-183947925</v>
      </c>
    </row>
    <row r="15" spans="1:27" ht="13.5">
      <c r="A15" s="22" t="s">
        <v>42</v>
      </c>
      <c r="B15" s="16"/>
      <c r="C15" s="17">
        <v>-12258201</v>
      </c>
      <c r="D15" s="17"/>
      <c r="E15" s="18">
        <v>-5454540</v>
      </c>
      <c r="F15" s="19">
        <v>-5454540</v>
      </c>
      <c r="G15" s="19"/>
      <c r="H15" s="19">
        <v>-481</v>
      </c>
      <c r="I15" s="19"/>
      <c r="J15" s="19">
        <v>-481</v>
      </c>
      <c r="K15" s="19">
        <v>-1250726</v>
      </c>
      <c r="L15" s="19">
        <v>1970</v>
      </c>
      <c r="M15" s="19"/>
      <c r="N15" s="19">
        <v>-1248756</v>
      </c>
      <c r="O15" s="19"/>
      <c r="P15" s="19"/>
      <c r="Q15" s="19"/>
      <c r="R15" s="19"/>
      <c r="S15" s="19"/>
      <c r="T15" s="19"/>
      <c r="U15" s="19"/>
      <c r="V15" s="19"/>
      <c r="W15" s="19">
        <v>-1249237</v>
      </c>
      <c r="X15" s="19">
        <v>-2727270</v>
      </c>
      <c r="Y15" s="19">
        <v>1478033</v>
      </c>
      <c r="Z15" s="20">
        <v>-54.19</v>
      </c>
      <c r="AA15" s="21">
        <v>-5454540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>
        <v>-449496</v>
      </c>
      <c r="H16" s="19">
        <v>-471930</v>
      </c>
      <c r="I16" s="19"/>
      <c r="J16" s="19">
        <v>-921426</v>
      </c>
      <c r="K16" s="19">
        <v>-1007717</v>
      </c>
      <c r="L16" s="19">
        <v>-526041</v>
      </c>
      <c r="M16" s="19"/>
      <c r="N16" s="19">
        <v>-1533758</v>
      </c>
      <c r="O16" s="19"/>
      <c r="P16" s="19"/>
      <c r="Q16" s="19"/>
      <c r="R16" s="19"/>
      <c r="S16" s="19"/>
      <c r="T16" s="19"/>
      <c r="U16" s="19"/>
      <c r="V16" s="19"/>
      <c r="W16" s="19">
        <v>-2455184</v>
      </c>
      <c r="X16" s="19"/>
      <c r="Y16" s="19">
        <v>-2455184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30724959</v>
      </c>
      <c r="D17" s="25">
        <f>SUM(D6:D16)</f>
        <v>0</v>
      </c>
      <c r="E17" s="26">
        <f t="shared" si="0"/>
        <v>31260457</v>
      </c>
      <c r="F17" s="27">
        <f t="shared" si="0"/>
        <v>31260457</v>
      </c>
      <c r="G17" s="27">
        <f t="shared" si="0"/>
        <v>-2619193</v>
      </c>
      <c r="H17" s="27">
        <f t="shared" si="0"/>
        <v>1410948</v>
      </c>
      <c r="I17" s="27">
        <f t="shared" si="0"/>
        <v>0</v>
      </c>
      <c r="J17" s="27">
        <f t="shared" si="0"/>
        <v>-1208245</v>
      </c>
      <c r="K17" s="27">
        <f t="shared" si="0"/>
        <v>-6509183</v>
      </c>
      <c r="L17" s="27">
        <f t="shared" si="0"/>
        <v>-144226</v>
      </c>
      <c r="M17" s="27">
        <f t="shared" si="0"/>
        <v>0</v>
      </c>
      <c r="N17" s="27">
        <f t="shared" si="0"/>
        <v>-6653409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-7861654</v>
      </c>
      <c r="X17" s="27">
        <f t="shared" si="0"/>
        <v>32304514</v>
      </c>
      <c r="Y17" s="27">
        <f t="shared" si="0"/>
        <v>-40166168</v>
      </c>
      <c r="Z17" s="28">
        <f>+IF(X17&lt;&gt;0,+(Y17/X17)*100,0)</f>
        <v>-124.33608504371864</v>
      </c>
      <c r="AA17" s="29">
        <f>SUM(AA6:AA16)</f>
        <v>31260457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4305384</v>
      </c>
      <c r="D21" s="17"/>
      <c r="E21" s="18">
        <v>1000000</v>
      </c>
      <c r="F21" s="19">
        <v>1000000</v>
      </c>
      <c r="G21" s="36">
        <v>114991</v>
      </c>
      <c r="H21" s="36"/>
      <c r="I21" s="36"/>
      <c r="J21" s="19">
        <v>114991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>
        <v>114991</v>
      </c>
      <c r="X21" s="19"/>
      <c r="Y21" s="36">
        <v>114991</v>
      </c>
      <c r="Z21" s="37"/>
      <c r="AA21" s="38">
        <v>1000000</v>
      </c>
    </row>
    <row r="22" spans="1:27" ht="13.5">
      <c r="A22" s="22" t="s">
        <v>47</v>
      </c>
      <c r="B22" s="16"/>
      <c r="C22" s="17"/>
      <c r="D22" s="17"/>
      <c r="E22" s="39">
        <v>-2510750</v>
      </c>
      <c r="F22" s="36">
        <v>-2510750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>
        <v>-1389000</v>
      </c>
      <c r="Y22" s="19">
        <v>1389000</v>
      </c>
      <c r="Z22" s="20">
        <v>-100</v>
      </c>
      <c r="AA22" s="21">
        <v>-2510750</v>
      </c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>
        <v>-300000</v>
      </c>
      <c r="F24" s="19">
        <v>-300000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>
        <v>-300000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-11962700</v>
      </c>
      <c r="D26" s="17"/>
      <c r="E26" s="18">
        <v>-19829000</v>
      </c>
      <c r="F26" s="19">
        <v>-19829000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-12945200</v>
      </c>
      <c r="Y26" s="19">
        <v>12945200</v>
      </c>
      <c r="Z26" s="20">
        <v>-100</v>
      </c>
      <c r="AA26" s="21">
        <v>-19829000</v>
      </c>
    </row>
    <row r="27" spans="1:27" ht="13.5">
      <c r="A27" s="23" t="s">
        <v>51</v>
      </c>
      <c r="B27" s="24"/>
      <c r="C27" s="25">
        <f aca="true" t="shared" si="1" ref="C27:Y27">SUM(C21:C26)</f>
        <v>-7657316</v>
      </c>
      <c r="D27" s="25">
        <f>SUM(D21:D26)</f>
        <v>0</v>
      </c>
      <c r="E27" s="26">
        <f t="shared" si="1"/>
        <v>-21639750</v>
      </c>
      <c r="F27" s="27">
        <f t="shared" si="1"/>
        <v>-21639750</v>
      </c>
      <c r="G27" s="27">
        <f t="shared" si="1"/>
        <v>114991</v>
      </c>
      <c r="H27" s="27">
        <f t="shared" si="1"/>
        <v>0</v>
      </c>
      <c r="I27" s="27">
        <f t="shared" si="1"/>
        <v>0</v>
      </c>
      <c r="J27" s="27">
        <f t="shared" si="1"/>
        <v>114991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114991</v>
      </c>
      <c r="X27" s="27">
        <f t="shared" si="1"/>
        <v>-14334200</v>
      </c>
      <c r="Y27" s="27">
        <f t="shared" si="1"/>
        <v>14449191</v>
      </c>
      <c r="Z27" s="28">
        <f>+IF(X27&lt;&gt;0,+(Y27/X27)*100,0)</f>
        <v>-100.80221428471768</v>
      </c>
      <c r="AA27" s="29">
        <f>SUM(AA21:AA26)</f>
        <v>-21639750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6042</v>
      </c>
      <c r="F33" s="19">
        <v>6042</v>
      </c>
      <c r="G33" s="19"/>
      <c r="H33" s="36"/>
      <c r="I33" s="36"/>
      <c r="J33" s="36"/>
      <c r="K33" s="19"/>
      <c r="L33" s="19">
        <v>8355</v>
      </c>
      <c r="M33" s="19"/>
      <c r="N33" s="19">
        <v>8355</v>
      </c>
      <c r="O33" s="36"/>
      <c r="P33" s="36"/>
      <c r="Q33" s="36"/>
      <c r="R33" s="19"/>
      <c r="S33" s="19"/>
      <c r="T33" s="19"/>
      <c r="U33" s="19"/>
      <c r="V33" s="36"/>
      <c r="W33" s="36">
        <v>8355</v>
      </c>
      <c r="X33" s="36">
        <v>2000</v>
      </c>
      <c r="Y33" s="19">
        <v>6355</v>
      </c>
      <c r="Z33" s="20">
        <v>317.75</v>
      </c>
      <c r="AA33" s="21">
        <v>6042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-2822817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-2822817</v>
      </c>
      <c r="D36" s="25">
        <f>SUM(D31:D35)</f>
        <v>0</v>
      </c>
      <c r="E36" s="26">
        <f t="shared" si="2"/>
        <v>6042</v>
      </c>
      <c r="F36" s="27">
        <f t="shared" si="2"/>
        <v>6042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8355</v>
      </c>
      <c r="M36" s="27">
        <f t="shared" si="2"/>
        <v>0</v>
      </c>
      <c r="N36" s="27">
        <f t="shared" si="2"/>
        <v>8355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8355</v>
      </c>
      <c r="X36" s="27">
        <f t="shared" si="2"/>
        <v>2000</v>
      </c>
      <c r="Y36" s="27">
        <f t="shared" si="2"/>
        <v>6355</v>
      </c>
      <c r="Z36" s="28">
        <f>+IF(X36&lt;&gt;0,+(Y36/X36)*100,0)</f>
        <v>317.75</v>
      </c>
      <c r="AA36" s="29">
        <f>SUM(AA31:AA35)</f>
        <v>6042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20244826</v>
      </c>
      <c r="D38" s="31">
        <f>+D17+D27+D36</f>
        <v>0</v>
      </c>
      <c r="E38" s="32">
        <f t="shared" si="3"/>
        <v>9626749</v>
      </c>
      <c r="F38" s="33">
        <f t="shared" si="3"/>
        <v>9626749</v>
      </c>
      <c r="G38" s="33">
        <f t="shared" si="3"/>
        <v>-2504202</v>
      </c>
      <c r="H38" s="33">
        <f t="shared" si="3"/>
        <v>1410948</v>
      </c>
      <c r="I38" s="33">
        <f t="shared" si="3"/>
        <v>0</v>
      </c>
      <c r="J38" s="33">
        <f t="shared" si="3"/>
        <v>-1093254</v>
      </c>
      <c r="K38" s="33">
        <f t="shared" si="3"/>
        <v>-6509183</v>
      </c>
      <c r="L38" s="33">
        <f t="shared" si="3"/>
        <v>-135871</v>
      </c>
      <c r="M38" s="33">
        <f t="shared" si="3"/>
        <v>0</v>
      </c>
      <c r="N38" s="33">
        <f t="shared" si="3"/>
        <v>-6645054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-7738308</v>
      </c>
      <c r="X38" s="33">
        <f t="shared" si="3"/>
        <v>17972314</v>
      </c>
      <c r="Y38" s="33">
        <f t="shared" si="3"/>
        <v>-25710622</v>
      </c>
      <c r="Z38" s="34">
        <f>+IF(X38&lt;&gt;0,+(Y38/X38)*100,0)</f>
        <v>-143.0568261827609</v>
      </c>
      <c r="AA38" s="35">
        <f>+AA17+AA27+AA36</f>
        <v>9626749</v>
      </c>
    </row>
    <row r="39" spans="1:27" ht="13.5">
      <c r="A39" s="22" t="s">
        <v>59</v>
      </c>
      <c r="B39" s="16"/>
      <c r="C39" s="31">
        <v>9439367</v>
      </c>
      <c r="D39" s="31"/>
      <c r="E39" s="32">
        <v>15412862</v>
      </c>
      <c r="F39" s="33">
        <v>15412862</v>
      </c>
      <c r="G39" s="33">
        <v>2749787</v>
      </c>
      <c r="H39" s="33">
        <v>245585</v>
      </c>
      <c r="I39" s="33">
        <v>1656533</v>
      </c>
      <c r="J39" s="33">
        <v>2749787</v>
      </c>
      <c r="K39" s="33">
        <v>1656533</v>
      </c>
      <c r="L39" s="33">
        <v>-4852650</v>
      </c>
      <c r="M39" s="33"/>
      <c r="N39" s="33">
        <v>1656533</v>
      </c>
      <c r="O39" s="33"/>
      <c r="P39" s="33"/>
      <c r="Q39" s="33"/>
      <c r="R39" s="33"/>
      <c r="S39" s="33"/>
      <c r="T39" s="33"/>
      <c r="U39" s="33"/>
      <c r="V39" s="33"/>
      <c r="W39" s="33">
        <v>2749787</v>
      </c>
      <c r="X39" s="33">
        <v>15412862</v>
      </c>
      <c r="Y39" s="33">
        <v>-12663075</v>
      </c>
      <c r="Z39" s="34">
        <v>-82.16</v>
      </c>
      <c r="AA39" s="35">
        <v>15412862</v>
      </c>
    </row>
    <row r="40" spans="1:27" ht="13.5">
      <c r="A40" s="41" t="s">
        <v>60</v>
      </c>
      <c r="B40" s="42"/>
      <c r="C40" s="43">
        <v>29684193</v>
      </c>
      <c r="D40" s="43"/>
      <c r="E40" s="44">
        <v>25039611</v>
      </c>
      <c r="F40" s="45">
        <v>25039611</v>
      </c>
      <c r="G40" s="45">
        <v>245585</v>
      </c>
      <c r="H40" s="45">
        <v>1656533</v>
      </c>
      <c r="I40" s="45">
        <v>1656533</v>
      </c>
      <c r="J40" s="45">
        <v>1656533</v>
      </c>
      <c r="K40" s="45">
        <v>-4852650</v>
      </c>
      <c r="L40" s="45">
        <v>-4988521</v>
      </c>
      <c r="M40" s="45"/>
      <c r="N40" s="45">
        <v>-4988521</v>
      </c>
      <c r="O40" s="45"/>
      <c r="P40" s="45"/>
      <c r="Q40" s="45"/>
      <c r="R40" s="45"/>
      <c r="S40" s="45"/>
      <c r="T40" s="45"/>
      <c r="U40" s="45"/>
      <c r="V40" s="45"/>
      <c r="W40" s="45">
        <v>-4988521</v>
      </c>
      <c r="X40" s="45">
        <v>33385176</v>
      </c>
      <c r="Y40" s="45">
        <v>-38373697</v>
      </c>
      <c r="Z40" s="46">
        <v>-114.94</v>
      </c>
      <c r="AA40" s="47">
        <v>25039611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83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12282764</v>
      </c>
      <c r="D6" s="17"/>
      <c r="E6" s="18">
        <v>11973000</v>
      </c>
      <c r="F6" s="19">
        <v>11973000</v>
      </c>
      <c r="G6" s="19">
        <v>473488</v>
      </c>
      <c r="H6" s="19">
        <v>688060</v>
      </c>
      <c r="I6" s="19">
        <v>814881</v>
      </c>
      <c r="J6" s="19">
        <v>1976429</v>
      </c>
      <c r="K6" s="19">
        <v>811223</v>
      </c>
      <c r="L6" s="19"/>
      <c r="M6" s="19"/>
      <c r="N6" s="19">
        <v>811223</v>
      </c>
      <c r="O6" s="19"/>
      <c r="P6" s="19"/>
      <c r="Q6" s="19"/>
      <c r="R6" s="19"/>
      <c r="S6" s="19"/>
      <c r="T6" s="19"/>
      <c r="U6" s="19"/>
      <c r="V6" s="19"/>
      <c r="W6" s="19">
        <v>2787652</v>
      </c>
      <c r="X6" s="19">
        <v>7342175</v>
      </c>
      <c r="Y6" s="19">
        <v>-4554523</v>
      </c>
      <c r="Z6" s="20">
        <v>-62.03</v>
      </c>
      <c r="AA6" s="21">
        <v>11973000</v>
      </c>
    </row>
    <row r="7" spans="1:27" ht="13.5">
      <c r="A7" s="22" t="s">
        <v>34</v>
      </c>
      <c r="B7" s="16"/>
      <c r="C7" s="17">
        <v>37047955</v>
      </c>
      <c r="D7" s="17"/>
      <c r="E7" s="18">
        <v>36787001</v>
      </c>
      <c r="F7" s="19">
        <v>36787001</v>
      </c>
      <c r="G7" s="19">
        <v>2169622</v>
      </c>
      <c r="H7" s="19">
        <v>2620832</v>
      </c>
      <c r="I7" s="19">
        <v>2847359</v>
      </c>
      <c r="J7" s="19">
        <v>7637813</v>
      </c>
      <c r="K7" s="19">
        <v>2748006</v>
      </c>
      <c r="L7" s="19"/>
      <c r="M7" s="19">
        <v>798332</v>
      </c>
      <c r="N7" s="19">
        <v>3546338</v>
      </c>
      <c r="O7" s="19"/>
      <c r="P7" s="19"/>
      <c r="Q7" s="19"/>
      <c r="R7" s="19"/>
      <c r="S7" s="19"/>
      <c r="T7" s="19"/>
      <c r="U7" s="19"/>
      <c r="V7" s="19"/>
      <c r="W7" s="19">
        <v>11184151</v>
      </c>
      <c r="X7" s="19">
        <v>21541981</v>
      </c>
      <c r="Y7" s="19">
        <v>-10357830</v>
      </c>
      <c r="Z7" s="20">
        <v>-48.08</v>
      </c>
      <c r="AA7" s="21">
        <v>36787001</v>
      </c>
    </row>
    <row r="8" spans="1:27" ht="13.5">
      <c r="A8" s="22" t="s">
        <v>35</v>
      </c>
      <c r="B8" s="16"/>
      <c r="C8" s="17">
        <v>5545918</v>
      </c>
      <c r="D8" s="17"/>
      <c r="E8" s="18">
        <v>10374000</v>
      </c>
      <c r="F8" s="19">
        <v>10374000</v>
      </c>
      <c r="G8" s="19">
        <v>94120</v>
      </c>
      <c r="H8" s="19">
        <v>7454123</v>
      </c>
      <c r="I8" s="19">
        <v>7450470</v>
      </c>
      <c r="J8" s="19">
        <v>14998713</v>
      </c>
      <c r="K8" s="19">
        <v>12751720</v>
      </c>
      <c r="L8" s="19"/>
      <c r="M8" s="19">
        <v>12475781</v>
      </c>
      <c r="N8" s="19">
        <v>25227501</v>
      </c>
      <c r="O8" s="19"/>
      <c r="P8" s="19"/>
      <c r="Q8" s="19"/>
      <c r="R8" s="19"/>
      <c r="S8" s="19"/>
      <c r="T8" s="19"/>
      <c r="U8" s="19"/>
      <c r="V8" s="19"/>
      <c r="W8" s="19">
        <v>40226214</v>
      </c>
      <c r="X8" s="19">
        <v>5646584</v>
      </c>
      <c r="Y8" s="19">
        <v>34579630</v>
      </c>
      <c r="Z8" s="20">
        <v>612.4</v>
      </c>
      <c r="AA8" s="21">
        <v>10374000</v>
      </c>
    </row>
    <row r="9" spans="1:27" ht="13.5">
      <c r="A9" s="22" t="s">
        <v>36</v>
      </c>
      <c r="B9" s="16"/>
      <c r="C9" s="17">
        <v>21812033</v>
      </c>
      <c r="D9" s="17"/>
      <c r="E9" s="18">
        <v>23549000</v>
      </c>
      <c r="F9" s="19">
        <v>23549000</v>
      </c>
      <c r="G9" s="19">
        <v>8532892</v>
      </c>
      <c r="H9" s="19">
        <v>330</v>
      </c>
      <c r="I9" s="19">
        <v>220</v>
      </c>
      <c r="J9" s="19">
        <v>8533442</v>
      </c>
      <c r="K9" s="19">
        <v>110</v>
      </c>
      <c r="L9" s="19"/>
      <c r="M9" s="19">
        <v>6799304</v>
      </c>
      <c r="N9" s="19">
        <v>6799414</v>
      </c>
      <c r="O9" s="19"/>
      <c r="P9" s="19"/>
      <c r="Q9" s="19"/>
      <c r="R9" s="19"/>
      <c r="S9" s="19"/>
      <c r="T9" s="19"/>
      <c r="U9" s="19"/>
      <c r="V9" s="19"/>
      <c r="W9" s="19">
        <v>15332856</v>
      </c>
      <c r="X9" s="19">
        <v>11874250</v>
      </c>
      <c r="Y9" s="19">
        <v>3458606</v>
      </c>
      <c r="Z9" s="20">
        <v>29.13</v>
      </c>
      <c r="AA9" s="21">
        <v>23549000</v>
      </c>
    </row>
    <row r="10" spans="1:27" ht="13.5">
      <c r="A10" s="22" t="s">
        <v>37</v>
      </c>
      <c r="B10" s="16"/>
      <c r="C10" s="17">
        <v>25825786</v>
      </c>
      <c r="D10" s="17"/>
      <c r="E10" s="18">
        <v>16399000</v>
      </c>
      <c r="F10" s="19">
        <v>16399000</v>
      </c>
      <c r="G10" s="19">
        <v>11975000</v>
      </c>
      <c r="H10" s="19"/>
      <c r="I10" s="19"/>
      <c r="J10" s="19">
        <v>11975000</v>
      </c>
      <c r="K10" s="19">
        <v>2700000</v>
      </c>
      <c r="L10" s="19"/>
      <c r="M10" s="19"/>
      <c r="N10" s="19">
        <v>2700000</v>
      </c>
      <c r="O10" s="19"/>
      <c r="P10" s="19"/>
      <c r="Q10" s="19"/>
      <c r="R10" s="19"/>
      <c r="S10" s="19"/>
      <c r="T10" s="19"/>
      <c r="U10" s="19"/>
      <c r="V10" s="19"/>
      <c r="W10" s="19">
        <v>14675000</v>
      </c>
      <c r="X10" s="19">
        <v>8637500</v>
      </c>
      <c r="Y10" s="19">
        <v>6037500</v>
      </c>
      <c r="Z10" s="20">
        <v>69.9</v>
      </c>
      <c r="AA10" s="21">
        <v>16399000</v>
      </c>
    </row>
    <row r="11" spans="1:27" ht="13.5">
      <c r="A11" s="22" t="s">
        <v>38</v>
      </c>
      <c r="B11" s="16"/>
      <c r="C11" s="17">
        <v>912071</v>
      </c>
      <c r="D11" s="17"/>
      <c r="E11" s="18">
        <v>284277</v>
      </c>
      <c r="F11" s="19">
        <v>284277</v>
      </c>
      <c r="G11" s="19">
        <v>689</v>
      </c>
      <c r="H11" s="19"/>
      <c r="I11" s="19">
        <v>11469</v>
      </c>
      <c r="J11" s="19">
        <v>12158</v>
      </c>
      <c r="K11" s="19">
        <v>4536</v>
      </c>
      <c r="L11" s="19"/>
      <c r="M11" s="19">
        <v>11316</v>
      </c>
      <c r="N11" s="19">
        <v>15852</v>
      </c>
      <c r="O11" s="19"/>
      <c r="P11" s="19"/>
      <c r="Q11" s="19"/>
      <c r="R11" s="19"/>
      <c r="S11" s="19"/>
      <c r="T11" s="19"/>
      <c r="U11" s="19"/>
      <c r="V11" s="19"/>
      <c r="W11" s="19">
        <v>28010</v>
      </c>
      <c r="X11" s="19">
        <v>263833</v>
      </c>
      <c r="Y11" s="19">
        <v>-235823</v>
      </c>
      <c r="Z11" s="20">
        <v>-89.38</v>
      </c>
      <c r="AA11" s="21">
        <v>284277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-66251629</v>
      </c>
      <c r="D14" s="17"/>
      <c r="E14" s="18">
        <v>-67365997</v>
      </c>
      <c r="F14" s="19">
        <v>-67365997</v>
      </c>
      <c r="G14" s="19">
        <v>-3504761</v>
      </c>
      <c r="H14" s="19">
        <v>-7225004</v>
      </c>
      <c r="I14" s="19">
        <v>-10126758</v>
      </c>
      <c r="J14" s="19">
        <v>-20856523</v>
      </c>
      <c r="K14" s="19">
        <v>-8671625</v>
      </c>
      <c r="L14" s="19"/>
      <c r="M14" s="19">
        <v>-10329189</v>
      </c>
      <c r="N14" s="19">
        <v>-19000814</v>
      </c>
      <c r="O14" s="19"/>
      <c r="P14" s="19"/>
      <c r="Q14" s="19"/>
      <c r="R14" s="19"/>
      <c r="S14" s="19"/>
      <c r="T14" s="19"/>
      <c r="U14" s="19"/>
      <c r="V14" s="19"/>
      <c r="W14" s="19">
        <v>-39857337</v>
      </c>
      <c r="X14" s="19">
        <v>-38507614</v>
      </c>
      <c r="Y14" s="19">
        <v>-1349723</v>
      </c>
      <c r="Z14" s="20">
        <v>3.51</v>
      </c>
      <c r="AA14" s="21">
        <v>-67365997</v>
      </c>
    </row>
    <row r="15" spans="1:27" ht="13.5">
      <c r="A15" s="22" t="s">
        <v>42</v>
      </c>
      <c r="B15" s="16"/>
      <c r="C15" s="17">
        <v>-1316988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>
        <v>5125000</v>
      </c>
      <c r="F16" s="19">
        <v>5125000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>
        <v>5125000</v>
      </c>
    </row>
    <row r="17" spans="1:27" ht="13.5">
      <c r="A17" s="23" t="s">
        <v>44</v>
      </c>
      <c r="B17" s="24"/>
      <c r="C17" s="25">
        <f aca="true" t="shared" si="0" ref="C17:Y17">SUM(C6:C16)</f>
        <v>35857910</v>
      </c>
      <c r="D17" s="25">
        <f>SUM(D6:D16)</f>
        <v>0</v>
      </c>
      <c r="E17" s="26">
        <f t="shared" si="0"/>
        <v>37125281</v>
      </c>
      <c r="F17" s="27">
        <f t="shared" si="0"/>
        <v>37125281</v>
      </c>
      <c r="G17" s="27">
        <f t="shared" si="0"/>
        <v>19741050</v>
      </c>
      <c r="H17" s="27">
        <f t="shared" si="0"/>
        <v>3538341</v>
      </c>
      <c r="I17" s="27">
        <f t="shared" si="0"/>
        <v>997641</v>
      </c>
      <c r="J17" s="27">
        <f t="shared" si="0"/>
        <v>24277032</v>
      </c>
      <c r="K17" s="27">
        <f t="shared" si="0"/>
        <v>10343970</v>
      </c>
      <c r="L17" s="27">
        <f t="shared" si="0"/>
        <v>0</v>
      </c>
      <c r="M17" s="27">
        <f t="shared" si="0"/>
        <v>9755544</v>
      </c>
      <c r="N17" s="27">
        <f t="shared" si="0"/>
        <v>20099514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44376546</v>
      </c>
      <c r="X17" s="27">
        <f t="shared" si="0"/>
        <v>16798709</v>
      </c>
      <c r="Y17" s="27">
        <f t="shared" si="0"/>
        <v>27577837</v>
      </c>
      <c r="Z17" s="28">
        <f>+IF(X17&lt;&gt;0,+(Y17/X17)*100,0)</f>
        <v>164.16640707330546</v>
      </c>
      <c r="AA17" s="29">
        <f>SUM(AA6:AA16)</f>
        <v>37125281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8489424</v>
      </c>
      <c r="D21" s="17"/>
      <c r="E21" s="18">
        <v>300000</v>
      </c>
      <c r="F21" s="19">
        <v>300000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>
        <v>300000</v>
      </c>
    </row>
    <row r="22" spans="1:27" ht="13.5">
      <c r="A22" s="22" t="s">
        <v>47</v>
      </c>
      <c r="B22" s="16"/>
      <c r="C22" s="17"/>
      <c r="D22" s="17"/>
      <c r="E22" s="39">
        <v>13791034</v>
      </c>
      <c r="F22" s="36">
        <v>13791034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>
        <v>13791034</v>
      </c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-29493931</v>
      </c>
      <c r="D26" s="17"/>
      <c r="E26" s="18">
        <v>-1600000</v>
      </c>
      <c r="F26" s="19">
        <v>-1600000</v>
      </c>
      <c r="G26" s="19">
        <v>-1330430</v>
      </c>
      <c r="H26" s="19">
        <v>-679980</v>
      </c>
      <c r="I26" s="19">
        <v>-2027246</v>
      </c>
      <c r="J26" s="19">
        <v>-4037656</v>
      </c>
      <c r="K26" s="19">
        <v>-7154931</v>
      </c>
      <c r="L26" s="19"/>
      <c r="M26" s="19">
        <v>-9463987</v>
      </c>
      <c r="N26" s="19">
        <v>-16618918</v>
      </c>
      <c r="O26" s="19"/>
      <c r="P26" s="19"/>
      <c r="Q26" s="19"/>
      <c r="R26" s="19"/>
      <c r="S26" s="19"/>
      <c r="T26" s="19"/>
      <c r="U26" s="19"/>
      <c r="V26" s="19"/>
      <c r="W26" s="19">
        <v>-20656574</v>
      </c>
      <c r="X26" s="19">
        <v>-1600000</v>
      </c>
      <c r="Y26" s="19">
        <v>-19056574</v>
      </c>
      <c r="Z26" s="20">
        <v>1191.04</v>
      </c>
      <c r="AA26" s="21">
        <v>-1600000</v>
      </c>
    </row>
    <row r="27" spans="1:27" ht="13.5">
      <c r="A27" s="23" t="s">
        <v>51</v>
      </c>
      <c r="B27" s="24"/>
      <c r="C27" s="25">
        <f aca="true" t="shared" si="1" ref="C27:Y27">SUM(C21:C26)</f>
        <v>-21004507</v>
      </c>
      <c r="D27" s="25">
        <f>SUM(D21:D26)</f>
        <v>0</v>
      </c>
      <c r="E27" s="26">
        <f t="shared" si="1"/>
        <v>12491034</v>
      </c>
      <c r="F27" s="27">
        <f t="shared" si="1"/>
        <v>12491034</v>
      </c>
      <c r="G27" s="27">
        <f t="shared" si="1"/>
        <v>-1330430</v>
      </c>
      <c r="H27" s="27">
        <f t="shared" si="1"/>
        <v>-679980</v>
      </c>
      <c r="I27" s="27">
        <f t="shared" si="1"/>
        <v>-2027246</v>
      </c>
      <c r="J27" s="27">
        <f t="shared" si="1"/>
        <v>-4037656</v>
      </c>
      <c r="K27" s="27">
        <f t="shared" si="1"/>
        <v>-7154931</v>
      </c>
      <c r="L27" s="27">
        <f t="shared" si="1"/>
        <v>0</v>
      </c>
      <c r="M27" s="27">
        <f t="shared" si="1"/>
        <v>-9463987</v>
      </c>
      <c r="N27" s="27">
        <f t="shared" si="1"/>
        <v>-16618918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-20656574</v>
      </c>
      <c r="X27" s="27">
        <f t="shared" si="1"/>
        <v>-1600000</v>
      </c>
      <c r="Y27" s="27">
        <f t="shared" si="1"/>
        <v>-19056574</v>
      </c>
      <c r="Z27" s="28">
        <f>+IF(X27&lt;&gt;0,+(Y27/X27)*100,0)</f>
        <v>1191.035875</v>
      </c>
      <c r="AA27" s="29">
        <f>SUM(AA21:AA26)</f>
        <v>12491034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12000</v>
      </c>
      <c r="F33" s="19">
        <v>12000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12000</v>
      </c>
      <c r="Y33" s="19">
        <v>-12000</v>
      </c>
      <c r="Z33" s="20">
        <v>-100</v>
      </c>
      <c r="AA33" s="21">
        <v>12000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12000</v>
      </c>
      <c r="F36" s="27">
        <f t="shared" si="2"/>
        <v>12000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12000</v>
      </c>
      <c r="Y36" s="27">
        <f t="shared" si="2"/>
        <v>-12000</v>
      </c>
      <c r="Z36" s="28">
        <f>+IF(X36&lt;&gt;0,+(Y36/X36)*100,0)</f>
        <v>-100</v>
      </c>
      <c r="AA36" s="29">
        <f>SUM(AA31:AA35)</f>
        <v>12000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14853403</v>
      </c>
      <c r="D38" s="31">
        <f>+D17+D27+D36</f>
        <v>0</v>
      </c>
      <c r="E38" s="32">
        <f t="shared" si="3"/>
        <v>49628315</v>
      </c>
      <c r="F38" s="33">
        <f t="shared" si="3"/>
        <v>49628315</v>
      </c>
      <c r="G38" s="33">
        <f t="shared" si="3"/>
        <v>18410620</v>
      </c>
      <c r="H38" s="33">
        <f t="shared" si="3"/>
        <v>2858361</v>
      </c>
      <c r="I38" s="33">
        <f t="shared" si="3"/>
        <v>-1029605</v>
      </c>
      <c r="J38" s="33">
        <f t="shared" si="3"/>
        <v>20239376</v>
      </c>
      <c r="K38" s="33">
        <f t="shared" si="3"/>
        <v>3189039</v>
      </c>
      <c r="L38" s="33">
        <f t="shared" si="3"/>
        <v>0</v>
      </c>
      <c r="M38" s="33">
        <f t="shared" si="3"/>
        <v>291557</v>
      </c>
      <c r="N38" s="33">
        <f t="shared" si="3"/>
        <v>3480596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23719972</v>
      </c>
      <c r="X38" s="33">
        <f t="shared" si="3"/>
        <v>15210709</v>
      </c>
      <c r="Y38" s="33">
        <f t="shared" si="3"/>
        <v>8509263</v>
      </c>
      <c r="Z38" s="34">
        <f>+IF(X38&lt;&gt;0,+(Y38/X38)*100,0)</f>
        <v>55.94257966541862</v>
      </c>
      <c r="AA38" s="35">
        <f>+AA17+AA27+AA36</f>
        <v>49628315</v>
      </c>
    </row>
    <row r="39" spans="1:27" ht="13.5">
      <c r="A39" s="22" t="s">
        <v>59</v>
      </c>
      <c r="B39" s="16"/>
      <c r="C39" s="31">
        <v>4891917</v>
      </c>
      <c r="D39" s="31"/>
      <c r="E39" s="32">
        <v>1467668</v>
      </c>
      <c r="F39" s="33">
        <v>1467668</v>
      </c>
      <c r="G39" s="33">
        <v>9516482</v>
      </c>
      <c r="H39" s="33">
        <v>27927102</v>
      </c>
      <c r="I39" s="33">
        <v>30785463</v>
      </c>
      <c r="J39" s="33">
        <v>9516482</v>
      </c>
      <c r="K39" s="33">
        <v>29755858</v>
      </c>
      <c r="L39" s="33">
        <v>32944897</v>
      </c>
      <c r="M39" s="33">
        <v>32944897</v>
      </c>
      <c r="N39" s="33">
        <v>29755858</v>
      </c>
      <c r="O39" s="33"/>
      <c r="P39" s="33"/>
      <c r="Q39" s="33"/>
      <c r="R39" s="33"/>
      <c r="S39" s="33"/>
      <c r="T39" s="33"/>
      <c r="U39" s="33"/>
      <c r="V39" s="33"/>
      <c r="W39" s="33">
        <v>9516482</v>
      </c>
      <c r="X39" s="33">
        <v>1467668</v>
      </c>
      <c r="Y39" s="33">
        <v>8048814</v>
      </c>
      <c r="Z39" s="34">
        <v>548.41</v>
      </c>
      <c r="AA39" s="35">
        <v>1467668</v>
      </c>
    </row>
    <row r="40" spans="1:27" ht="13.5">
      <c r="A40" s="41" t="s">
        <v>60</v>
      </c>
      <c r="B40" s="42"/>
      <c r="C40" s="43">
        <v>19745320</v>
      </c>
      <c r="D40" s="43"/>
      <c r="E40" s="44">
        <v>51095983</v>
      </c>
      <c r="F40" s="45">
        <v>51095983</v>
      </c>
      <c r="G40" s="45">
        <v>27927102</v>
      </c>
      <c r="H40" s="45">
        <v>30785463</v>
      </c>
      <c r="I40" s="45">
        <v>29755858</v>
      </c>
      <c r="J40" s="45">
        <v>29755858</v>
      </c>
      <c r="K40" s="45">
        <v>32944897</v>
      </c>
      <c r="L40" s="45">
        <v>32944897</v>
      </c>
      <c r="M40" s="45">
        <v>33236454</v>
      </c>
      <c r="N40" s="45">
        <v>33236454</v>
      </c>
      <c r="O40" s="45"/>
      <c r="P40" s="45"/>
      <c r="Q40" s="45"/>
      <c r="R40" s="45"/>
      <c r="S40" s="45"/>
      <c r="T40" s="45"/>
      <c r="U40" s="45"/>
      <c r="V40" s="45"/>
      <c r="W40" s="45">
        <v>33236454</v>
      </c>
      <c r="X40" s="45">
        <v>16678377</v>
      </c>
      <c r="Y40" s="45">
        <v>16558077</v>
      </c>
      <c r="Z40" s="46">
        <v>99.28</v>
      </c>
      <c r="AA40" s="47">
        <v>51095983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84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93322624</v>
      </c>
      <c r="D6" s="17"/>
      <c r="E6" s="18">
        <v>99423615</v>
      </c>
      <c r="F6" s="19">
        <v>99423615</v>
      </c>
      <c r="G6" s="19">
        <v>11089060</v>
      </c>
      <c r="H6" s="19">
        <v>3630277</v>
      </c>
      <c r="I6" s="19">
        <v>21975896</v>
      </c>
      <c r="J6" s="19">
        <v>36695233</v>
      </c>
      <c r="K6" s="19">
        <v>1539754</v>
      </c>
      <c r="L6" s="19">
        <v>18482600</v>
      </c>
      <c r="M6" s="19">
        <v>-2534027</v>
      </c>
      <c r="N6" s="19">
        <v>17488327</v>
      </c>
      <c r="O6" s="19"/>
      <c r="P6" s="19"/>
      <c r="Q6" s="19"/>
      <c r="R6" s="19"/>
      <c r="S6" s="19"/>
      <c r="T6" s="19"/>
      <c r="U6" s="19"/>
      <c r="V6" s="19"/>
      <c r="W6" s="19">
        <v>54183560</v>
      </c>
      <c r="X6" s="19">
        <v>46196139</v>
      </c>
      <c r="Y6" s="19">
        <v>7987421</v>
      </c>
      <c r="Z6" s="20">
        <v>17.29</v>
      </c>
      <c r="AA6" s="21">
        <v>99423615</v>
      </c>
    </row>
    <row r="7" spans="1:27" ht="13.5">
      <c r="A7" s="22" t="s">
        <v>34</v>
      </c>
      <c r="B7" s="16"/>
      <c r="C7" s="17">
        <v>331662571</v>
      </c>
      <c r="D7" s="17"/>
      <c r="E7" s="18">
        <v>447594613</v>
      </c>
      <c r="F7" s="19">
        <v>447594613</v>
      </c>
      <c r="G7" s="19">
        <v>32415455</v>
      </c>
      <c r="H7" s="19">
        <v>31773563</v>
      </c>
      <c r="I7" s="19">
        <v>33451674</v>
      </c>
      <c r="J7" s="19">
        <v>97640692</v>
      </c>
      <c r="K7" s="19">
        <v>36685782</v>
      </c>
      <c r="L7" s="19">
        <v>29338242</v>
      </c>
      <c r="M7" s="19">
        <v>37892687</v>
      </c>
      <c r="N7" s="19">
        <v>103916711</v>
      </c>
      <c r="O7" s="19"/>
      <c r="P7" s="19"/>
      <c r="Q7" s="19"/>
      <c r="R7" s="19"/>
      <c r="S7" s="19"/>
      <c r="T7" s="19"/>
      <c r="U7" s="19"/>
      <c r="V7" s="19"/>
      <c r="W7" s="19">
        <v>201557403</v>
      </c>
      <c r="X7" s="19">
        <v>223418534</v>
      </c>
      <c r="Y7" s="19">
        <v>-21861131</v>
      </c>
      <c r="Z7" s="20">
        <v>-9.78</v>
      </c>
      <c r="AA7" s="21">
        <v>447594613</v>
      </c>
    </row>
    <row r="8" spans="1:27" ht="13.5">
      <c r="A8" s="22" t="s">
        <v>35</v>
      </c>
      <c r="B8" s="16"/>
      <c r="C8" s="17">
        <v>31600998</v>
      </c>
      <c r="D8" s="17"/>
      <c r="E8" s="18">
        <v>24894148</v>
      </c>
      <c r="F8" s="19">
        <v>24894148</v>
      </c>
      <c r="G8" s="19">
        <v>1333776</v>
      </c>
      <c r="H8" s="19">
        <v>1708231</v>
      </c>
      <c r="I8" s="19">
        <v>1725903</v>
      </c>
      <c r="J8" s="19">
        <v>4767910</v>
      </c>
      <c r="K8" s="19">
        <v>2147119</v>
      </c>
      <c r="L8" s="19">
        <v>1939264</v>
      </c>
      <c r="M8" s="19">
        <v>2097550</v>
      </c>
      <c r="N8" s="19">
        <v>6183933</v>
      </c>
      <c r="O8" s="19"/>
      <c r="P8" s="19"/>
      <c r="Q8" s="19"/>
      <c r="R8" s="19"/>
      <c r="S8" s="19"/>
      <c r="T8" s="19"/>
      <c r="U8" s="19"/>
      <c r="V8" s="19"/>
      <c r="W8" s="19">
        <v>10951843</v>
      </c>
      <c r="X8" s="19">
        <v>12730241</v>
      </c>
      <c r="Y8" s="19">
        <v>-1778398</v>
      </c>
      <c r="Z8" s="20">
        <v>-13.97</v>
      </c>
      <c r="AA8" s="21">
        <v>24894148</v>
      </c>
    </row>
    <row r="9" spans="1:27" ht="13.5">
      <c r="A9" s="22" t="s">
        <v>36</v>
      </c>
      <c r="B9" s="16"/>
      <c r="C9" s="17">
        <v>86781238</v>
      </c>
      <c r="D9" s="17"/>
      <c r="E9" s="18">
        <v>93391654</v>
      </c>
      <c r="F9" s="19">
        <v>93391654</v>
      </c>
      <c r="G9" s="19">
        <v>32567657</v>
      </c>
      <c r="H9" s="19">
        <v>74709</v>
      </c>
      <c r="I9" s="19">
        <v>1639686</v>
      </c>
      <c r="J9" s="19">
        <v>34282052</v>
      </c>
      <c r="K9" s="19">
        <v>441186</v>
      </c>
      <c r="L9" s="19">
        <v>1169336</v>
      </c>
      <c r="M9" s="19">
        <v>26679558</v>
      </c>
      <c r="N9" s="19">
        <v>28290080</v>
      </c>
      <c r="O9" s="19"/>
      <c r="P9" s="19"/>
      <c r="Q9" s="19"/>
      <c r="R9" s="19"/>
      <c r="S9" s="19"/>
      <c r="T9" s="19"/>
      <c r="U9" s="19"/>
      <c r="V9" s="19"/>
      <c r="W9" s="19">
        <v>62572132</v>
      </c>
      <c r="X9" s="19">
        <v>59153979</v>
      </c>
      <c r="Y9" s="19">
        <v>3418153</v>
      </c>
      <c r="Z9" s="20">
        <v>5.78</v>
      </c>
      <c r="AA9" s="21">
        <v>93391654</v>
      </c>
    </row>
    <row r="10" spans="1:27" ht="13.5">
      <c r="A10" s="22" t="s">
        <v>37</v>
      </c>
      <c r="B10" s="16"/>
      <c r="C10" s="17">
        <v>34192154</v>
      </c>
      <c r="D10" s="17"/>
      <c r="E10" s="18">
        <v>45689343</v>
      </c>
      <c r="F10" s="19">
        <v>45689343</v>
      </c>
      <c r="G10" s="19"/>
      <c r="H10" s="19">
        <v>497205</v>
      </c>
      <c r="I10" s="19">
        <v>6118256</v>
      </c>
      <c r="J10" s="19">
        <v>6615461</v>
      </c>
      <c r="K10" s="19">
        <v>2376686</v>
      </c>
      <c r="L10" s="19">
        <v>2936201</v>
      </c>
      <c r="M10" s="19">
        <v>1131181</v>
      </c>
      <c r="N10" s="19">
        <v>6444068</v>
      </c>
      <c r="O10" s="19"/>
      <c r="P10" s="19"/>
      <c r="Q10" s="19"/>
      <c r="R10" s="19"/>
      <c r="S10" s="19"/>
      <c r="T10" s="19"/>
      <c r="U10" s="19"/>
      <c r="V10" s="19"/>
      <c r="W10" s="19">
        <v>13059529</v>
      </c>
      <c r="X10" s="19">
        <v>17995027</v>
      </c>
      <c r="Y10" s="19">
        <v>-4935498</v>
      </c>
      <c r="Z10" s="20">
        <v>-27.43</v>
      </c>
      <c r="AA10" s="21">
        <v>45689343</v>
      </c>
    </row>
    <row r="11" spans="1:27" ht="13.5">
      <c r="A11" s="22" t="s">
        <v>38</v>
      </c>
      <c r="B11" s="16"/>
      <c r="C11" s="17">
        <v>7976809</v>
      </c>
      <c r="D11" s="17"/>
      <c r="E11" s="18">
        <v>7350000</v>
      </c>
      <c r="F11" s="19">
        <v>7350000</v>
      </c>
      <c r="G11" s="19">
        <v>771275</v>
      </c>
      <c r="H11" s="19">
        <v>766211</v>
      </c>
      <c r="I11" s="19">
        <v>582515</v>
      </c>
      <c r="J11" s="19">
        <v>2120001</v>
      </c>
      <c r="K11" s="19">
        <v>262021</v>
      </c>
      <c r="L11" s="19">
        <v>766685</v>
      </c>
      <c r="M11" s="19">
        <v>689544</v>
      </c>
      <c r="N11" s="19">
        <v>1718250</v>
      </c>
      <c r="O11" s="19"/>
      <c r="P11" s="19"/>
      <c r="Q11" s="19"/>
      <c r="R11" s="19"/>
      <c r="S11" s="19"/>
      <c r="T11" s="19"/>
      <c r="U11" s="19"/>
      <c r="V11" s="19"/>
      <c r="W11" s="19">
        <v>3838251</v>
      </c>
      <c r="X11" s="19">
        <v>3675000</v>
      </c>
      <c r="Y11" s="19">
        <v>163251</v>
      </c>
      <c r="Z11" s="20">
        <v>4.44</v>
      </c>
      <c r="AA11" s="21">
        <v>7350000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-485867109</v>
      </c>
      <c r="D14" s="17"/>
      <c r="E14" s="18">
        <v>-589975759</v>
      </c>
      <c r="F14" s="19">
        <v>-589975759</v>
      </c>
      <c r="G14" s="19">
        <v>-58483984</v>
      </c>
      <c r="H14" s="19">
        <v>-77764376</v>
      </c>
      <c r="I14" s="19">
        <v>-51597648</v>
      </c>
      <c r="J14" s="19">
        <v>-187846008</v>
      </c>
      <c r="K14" s="19">
        <v>-57974377</v>
      </c>
      <c r="L14" s="19">
        <v>-57643305</v>
      </c>
      <c r="M14" s="19">
        <v>-31338983</v>
      </c>
      <c r="N14" s="19">
        <v>-146956665</v>
      </c>
      <c r="O14" s="19"/>
      <c r="P14" s="19"/>
      <c r="Q14" s="19"/>
      <c r="R14" s="19"/>
      <c r="S14" s="19"/>
      <c r="T14" s="19"/>
      <c r="U14" s="19"/>
      <c r="V14" s="19"/>
      <c r="W14" s="19">
        <v>-334802673</v>
      </c>
      <c r="X14" s="19">
        <v>-306673795</v>
      </c>
      <c r="Y14" s="19">
        <v>-28128878</v>
      </c>
      <c r="Z14" s="20">
        <v>9.17</v>
      </c>
      <c r="AA14" s="21">
        <v>-589975759</v>
      </c>
    </row>
    <row r="15" spans="1:27" ht="13.5">
      <c r="A15" s="22" t="s">
        <v>42</v>
      </c>
      <c r="B15" s="16"/>
      <c r="C15" s="17">
        <v>-12019218</v>
      </c>
      <c r="D15" s="17"/>
      <c r="E15" s="18">
        <v>-12224838</v>
      </c>
      <c r="F15" s="19">
        <v>-12224838</v>
      </c>
      <c r="G15" s="19">
        <v>-635446</v>
      </c>
      <c r="H15" s="19">
        <v>-812030</v>
      </c>
      <c r="I15" s="19">
        <v>-552796</v>
      </c>
      <c r="J15" s="19">
        <v>-2000272</v>
      </c>
      <c r="K15" s="19">
        <v>-837052</v>
      </c>
      <c r="L15" s="19">
        <v>-675473</v>
      </c>
      <c r="M15" s="19">
        <v>-2847014</v>
      </c>
      <c r="N15" s="19">
        <v>-4359539</v>
      </c>
      <c r="O15" s="19"/>
      <c r="P15" s="19"/>
      <c r="Q15" s="19"/>
      <c r="R15" s="19"/>
      <c r="S15" s="19"/>
      <c r="T15" s="19"/>
      <c r="U15" s="19"/>
      <c r="V15" s="19"/>
      <c r="W15" s="19">
        <v>-6359811</v>
      </c>
      <c r="X15" s="19">
        <v>-6278676</v>
      </c>
      <c r="Y15" s="19">
        <v>-81135</v>
      </c>
      <c r="Z15" s="20">
        <v>1.29</v>
      </c>
      <c r="AA15" s="21">
        <v>-12224838</v>
      </c>
    </row>
    <row r="16" spans="1:27" ht="13.5">
      <c r="A16" s="22" t="s">
        <v>43</v>
      </c>
      <c r="B16" s="16"/>
      <c r="C16" s="17">
        <v>-929155</v>
      </c>
      <c r="D16" s="17"/>
      <c r="E16" s="18">
        <v>-1646000</v>
      </c>
      <c r="F16" s="19">
        <v>-1646000</v>
      </c>
      <c r="G16" s="19">
        <v>-94270</v>
      </c>
      <c r="H16" s="19">
        <v>-188964</v>
      </c>
      <c r="I16" s="19">
        <v>-21120</v>
      </c>
      <c r="J16" s="19">
        <v>-304354</v>
      </c>
      <c r="K16" s="19">
        <v>-29070</v>
      </c>
      <c r="L16" s="19">
        <v>-37719</v>
      </c>
      <c r="M16" s="19">
        <v>-42140</v>
      </c>
      <c r="N16" s="19">
        <v>-108929</v>
      </c>
      <c r="O16" s="19"/>
      <c r="P16" s="19"/>
      <c r="Q16" s="19"/>
      <c r="R16" s="19"/>
      <c r="S16" s="19"/>
      <c r="T16" s="19"/>
      <c r="U16" s="19"/>
      <c r="V16" s="19"/>
      <c r="W16" s="19">
        <v>-413283</v>
      </c>
      <c r="X16" s="19">
        <v>-850447</v>
      </c>
      <c r="Y16" s="19">
        <v>437164</v>
      </c>
      <c r="Z16" s="20">
        <v>-51.4</v>
      </c>
      <c r="AA16" s="21">
        <v>-1646000</v>
      </c>
    </row>
    <row r="17" spans="1:27" ht="13.5">
      <c r="A17" s="23" t="s">
        <v>44</v>
      </c>
      <c r="B17" s="24"/>
      <c r="C17" s="25">
        <f aca="true" t="shared" si="0" ref="C17:Y17">SUM(C6:C16)</f>
        <v>86720912</v>
      </c>
      <c r="D17" s="25">
        <f>SUM(D6:D16)</f>
        <v>0</v>
      </c>
      <c r="E17" s="26">
        <f t="shared" si="0"/>
        <v>114496776</v>
      </c>
      <c r="F17" s="27">
        <f t="shared" si="0"/>
        <v>114496776</v>
      </c>
      <c r="G17" s="27">
        <f t="shared" si="0"/>
        <v>18963523</v>
      </c>
      <c r="H17" s="27">
        <f t="shared" si="0"/>
        <v>-40315174</v>
      </c>
      <c r="I17" s="27">
        <f t="shared" si="0"/>
        <v>13322366</v>
      </c>
      <c r="J17" s="27">
        <f t="shared" si="0"/>
        <v>-8029285</v>
      </c>
      <c r="K17" s="27">
        <f t="shared" si="0"/>
        <v>-15387951</v>
      </c>
      <c r="L17" s="27">
        <f t="shared" si="0"/>
        <v>-3724169</v>
      </c>
      <c r="M17" s="27">
        <f t="shared" si="0"/>
        <v>31728356</v>
      </c>
      <c r="N17" s="27">
        <f t="shared" si="0"/>
        <v>12616236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4586951</v>
      </c>
      <c r="X17" s="27">
        <f t="shared" si="0"/>
        <v>49366002</v>
      </c>
      <c r="Y17" s="27">
        <f t="shared" si="0"/>
        <v>-44779051</v>
      </c>
      <c r="Z17" s="28">
        <f>+IF(X17&lt;&gt;0,+(Y17/X17)*100,0)</f>
        <v>-90.70827935387598</v>
      </c>
      <c r="AA17" s="29">
        <f>SUM(AA6:AA16)</f>
        <v>114496776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-4255463</v>
      </c>
      <c r="D21" s="17"/>
      <c r="E21" s="18">
        <v>29085610</v>
      </c>
      <c r="F21" s="19">
        <v>29085610</v>
      </c>
      <c r="G21" s="36"/>
      <c r="H21" s="36">
        <v>118782</v>
      </c>
      <c r="I21" s="36">
        <v>152400</v>
      </c>
      <c r="J21" s="19">
        <v>271182</v>
      </c>
      <c r="K21" s="36">
        <v>1986105</v>
      </c>
      <c r="L21" s="36">
        <v>1590361</v>
      </c>
      <c r="M21" s="19"/>
      <c r="N21" s="36">
        <v>3576466</v>
      </c>
      <c r="O21" s="36"/>
      <c r="P21" s="36"/>
      <c r="Q21" s="19"/>
      <c r="R21" s="36"/>
      <c r="S21" s="36"/>
      <c r="T21" s="19"/>
      <c r="U21" s="36"/>
      <c r="V21" s="36"/>
      <c r="W21" s="36">
        <v>3847648</v>
      </c>
      <c r="X21" s="19">
        <v>19960000</v>
      </c>
      <c r="Y21" s="36">
        <v>-16112352</v>
      </c>
      <c r="Z21" s="37">
        <v>-80.72</v>
      </c>
      <c r="AA21" s="38">
        <v>29085610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-1278</v>
      </c>
      <c r="D23" s="40"/>
      <c r="E23" s="18"/>
      <c r="F23" s="19"/>
      <c r="G23" s="36">
        <v>-2715</v>
      </c>
      <c r="H23" s="36">
        <v>6151</v>
      </c>
      <c r="I23" s="36">
        <v>135293</v>
      </c>
      <c r="J23" s="19">
        <v>138729</v>
      </c>
      <c r="K23" s="36">
        <v>228</v>
      </c>
      <c r="L23" s="36">
        <v>6716</v>
      </c>
      <c r="M23" s="19"/>
      <c r="N23" s="36">
        <v>6944</v>
      </c>
      <c r="O23" s="36"/>
      <c r="P23" s="36"/>
      <c r="Q23" s="19"/>
      <c r="R23" s="36"/>
      <c r="S23" s="36"/>
      <c r="T23" s="19"/>
      <c r="U23" s="36"/>
      <c r="V23" s="36"/>
      <c r="W23" s="36">
        <v>145673</v>
      </c>
      <c r="X23" s="19"/>
      <c r="Y23" s="36">
        <v>145673</v>
      </c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-52692164</v>
      </c>
      <c r="D26" s="17"/>
      <c r="E26" s="18">
        <v>-104150203</v>
      </c>
      <c r="F26" s="19">
        <v>-104150203</v>
      </c>
      <c r="G26" s="19">
        <v>-4363721</v>
      </c>
      <c r="H26" s="19">
        <v>-6193903</v>
      </c>
      <c r="I26" s="19">
        <v>-4723904</v>
      </c>
      <c r="J26" s="19">
        <v>-15281528</v>
      </c>
      <c r="K26" s="19">
        <v>-4614169</v>
      </c>
      <c r="L26" s="19">
        <v>-5891411</v>
      </c>
      <c r="M26" s="19">
        <v>-7537941</v>
      </c>
      <c r="N26" s="19">
        <v>-18043521</v>
      </c>
      <c r="O26" s="19"/>
      <c r="P26" s="19"/>
      <c r="Q26" s="19"/>
      <c r="R26" s="19"/>
      <c r="S26" s="19"/>
      <c r="T26" s="19"/>
      <c r="U26" s="19"/>
      <c r="V26" s="19"/>
      <c r="W26" s="19">
        <v>-33325049</v>
      </c>
      <c r="X26" s="19">
        <v>-58955250</v>
      </c>
      <c r="Y26" s="19">
        <v>25630201</v>
      </c>
      <c r="Z26" s="20">
        <v>-43.47</v>
      </c>
      <c r="AA26" s="21">
        <v>-104150203</v>
      </c>
    </row>
    <row r="27" spans="1:27" ht="13.5">
      <c r="A27" s="23" t="s">
        <v>51</v>
      </c>
      <c r="B27" s="24"/>
      <c r="C27" s="25">
        <f aca="true" t="shared" si="1" ref="C27:Y27">SUM(C21:C26)</f>
        <v>-56948905</v>
      </c>
      <c r="D27" s="25">
        <f>SUM(D21:D26)</f>
        <v>0</v>
      </c>
      <c r="E27" s="26">
        <f t="shared" si="1"/>
        <v>-75064593</v>
      </c>
      <c r="F27" s="27">
        <f t="shared" si="1"/>
        <v>-75064593</v>
      </c>
      <c r="G27" s="27">
        <f t="shared" si="1"/>
        <v>-4366436</v>
      </c>
      <c r="H27" s="27">
        <f t="shared" si="1"/>
        <v>-6068970</v>
      </c>
      <c r="I27" s="27">
        <f t="shared" si="1"/>
        <v>-4436211</v>
      </c>
      <c r="J27" s="27">
        <f t="shared" si="1"/>
        <v>-14871617</v>
      </c>
      <c r="K27" s="27">
        <f t="shared" si="1"/>
        <v>-2627836</v>
      </c>
      <c r="L27" s="27">
        <f t="shared" si="1"/>
        <v>-4294334</v>
      </c>
      <c r="M27" s="27">
        <f t="shared" si="1"/>
        <v>-7537941</v>
      </c>
      <c r="N27" s="27">
        <f t="shared" si="1"/>
        <v>-14460111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-29331728</v>
      </c>
      <c r="X27" s="27">
        <f t="shared" si="1"/>
        <v>-38995250</v>
      </c>
      <c r="Y27" s="27">
        <f t="shared" si="1"/>
        <v>9663522</v>
      </c>
      <c r="Z27" s="28">
        <f>+IF(X27&lt;&gt;0,+(Y27/X27)*100,0)</f>
        <v>-24.78127977125419</v>
      </c>
      <c r="AA27" s="29">
        <f>SUM(AA21:AA26)</f>
        <v>-75064593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10000000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601294</v>
      </c>
      <c r="D33" s="17"/>
      <c r="E33" s="18"/>
      <c r="F33" s="19"/>
      <c r="G33" s="19">
        <v>238984</v>
      </c>
      <c r="H33" s="36">
        <v>397453</v>
      </c>
      <c r="I33" s="36">
        <v>366266</v>
      </c>
      <c r="J33" s="36">
        <v>1002703</v>
      </c>
      <c r="K33" s="19">
        <v>-18030</v>
      </c>
      <c r="L33" s="19"/>
      <c r="M33" s="19"/>
      <c r="N33" s="19">
        <v>-18030</v>
      </c>
      <c r="O33" s="36"/>
      <c r="P33" s="36"/>
      <c r="Q33" s="36"/>
      <c r="R33" s="19"/>
      <c r="S33" s="19"/>
      <c r="T33" s="19"/>
      <c r="U33" s="19"/>
      <c r="V33" s="36"/>
      <c r="W33" s="36">
        <v>984673</v>
      </c>
      <c r="X33" s="36"/>
      <c r="Y33" s="19">
        <v>984673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-7545175</v>
      </c>
      <c r="D35" s="17"/>
      <c r="E35" s="18">
        <v>-14000000</v>
      </c>
      <c r="F35" s="19">
        <v>-14000000</v>
      </c>
      <c r="G35" s="19">
        <v>-429129</v>
      </c>
      <c r="H35" s="19">
        <v>-698394</v>
      </c>
      <c r="I35" s="19">
        <v>-561515</v>
      </c>
      <c r="J35" s="19">
        <v>-1689038</v>
      </c>
      <c r="K35" s="19">
        <v>-673313</v>
      </c>
      <c r="L35" s="19">
        <v>-611990</v>
      </c>
      <c r="M35" s="19">
        <v>-1780844</v>
      </c>
      <c r="N35" s="19">
        <v>-3066147</v>
      </c>
      <c r="O35" s="19"/>
      <c r="P35" s="19"/>
      <c r="Q35" s="19"/>
      <c r="R35" s="19"/>
      <c r="S35" s="19"/>
      <c r="T35" s="19"/>
      <c r="U35" s="19"/>
      <c r="V35" s="19"/>
      <c r="W35" s="19">
        <v>-4755185</v>
      </c>
      <c r="X35" s="19">
        <v>-7000000</v>
      </c>
      <c r="Y35" s="19">
        <v>2244815</v>
      </c>
      <c r="Z35" s="20">
        <v>-32.07</v>
      </c>
      <c r="AA35" s="21">
        <v>-14000000</v>
      </c>
    </row>
    <row r="36" spans="1:27" ht="13.5">
      <c r="A36" s="23" t="s">
        <v>57</v>
      </c>
      <c r="B36" s="24"/>
      <c r="C36" s="25">
        <f aca="true" t="shared" si="2" ref="C36:Y36">SUM(C31:C35)</f>
        <v>3056119</v>
      </c>
      <c r="D36" s="25">
        <f>SUM(D31:D35)</f>
        <v>0</v>
      </c>
      <c r="E36" s="26">
        <f t="shared" si="2"/>
        <v>-14000000</v>
      </c>
      <c r="F36" s="27">
        <f t="shared" si="2"/>
        <v>-14000000</v>
      </c>
      <c r="G36" s="27">
        <f t="shared" si="2"/>
        <v>-190145</v>
      </c>
      <c r="H36" s="27">
        <f t="shared" si="2"/>
        <v>-300941</v>
      </c>
      <c r="I36" s="27">
        <f t="shared" si="2"/>
        <v>-195249</v>
      </c>
      <c r="J36" s="27">
        <f t="shared" si="2"/>
        <v>-686335</v>
      </c>
      <c r="K36" s="27">
        <f t="shared" si="2"/>
        <v>-691343</v>
      </c>
      <c r="L36" s="27">
        <f t="shared" si="2"/>
        <v>-611990</v>
      </c>
      <c r="M36" s="27">
        <f t="shared" si="2"/>
        <v>-1780844</v>
      </c>
      <c r="N36" s="27">
        <f t="shared" si="2"/>
        <v>-3084177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-3770512</v>
      </c>
      <c r="X36" s="27">
        <f t="shared" si="2"/>
        <v>-7000000</v>
      </c>
      <c r="Y36" s="27">
        <f t="shared" si="2"/>
        <v>3229488</v>
      </c>
      <c r="Z36" s="28">
        <f>+IF(X36&lt;&gt;0,+(Y36/X36)*100,0)</f>
        <v>-46.13554285714286</v>
      </c>
      <c r="AA36" s="29">
        <f>SUM(AA31:AA35)</f>
        <v>-14000000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32828126</v>
      </c>
      <c r="D38" s="31">
        <f>+D17+D27+D36</f>
        <v>0</v>
      </c>
      <c r="E38" s="32">
        <f t="shared" si="3"/>
        <v>25432183</v>
      </c>
      <c r="F38" s="33">
        <f t="shared" si="3"/>
        <v>25432183</v>
      </c>
      <c r="G38" s="33">
        <f t="shared" si="3"/>
        <v>14406942</v>
      </c>
      <c r="H38" s="33">
        <f t="shared" si="3"/>
        <v>-46685085</v>
      </c>
      <c r="I38" s="33">
        <f t="shared" si="3"/>
        <v>8690906</v>
      </c>
      <c r="J38" s="33">
        <f t="shared" si="3"/>
        <v>-23587237</v>
      </c>
      <c r="K38" s="33">
        <f t="shared" si="3"/>
        <v>-18707130</v>
      </c>
      <c r="L38" s="33">
        <f t="shared" si="3"/>
        <v>-8630493</v>
      </c>
      <c r="M38" s="33">
        <f t="shared" si="3"/>
        <v>22409571</v>
      </c>
      <c r="N38" s="33">
        <f t="shared" si="3"/>
        <v>-4928052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-28515289</v>
      </c>
      <c r="X38" s="33">
        <f t="shared" si="3"/>
        <v>3370752</v>
      </c>
      <c r="Y38" s="33">
        <f t="shared" si="3"/>
        <v>-31886041</v>
      </c>
      <c r="Z38" s="34">
        <f>+IF(X38&lt;&gt;0,+(Y38/X38)*100,0)</f>
        <v>-945.9622363199666</v>
      </c>
      <c r="AA38" s="35">
        <f>+AA17+AA27+AA36</f>
        <v>25432183</v>
      </c>
    </row>
    <row r="39" spans="1:27" ht="13.5">
      <c r="A39" s="22" t="s">
        <v>59</v>
      </c>
      <c r="B39" s="16"/>
      <c r="C39" s="31">
        <v>43754318</v>
      </c>
      <c r="D39" s="31"/>
      <c r="E39" s="32">
        <v>7829354</v>
      </c>
      <c r="F39" s="33">
        <v>7829354</v>
      </c>
      <c r="G39" s="33">
        <v>76582442</v>
      </c>
      <c r="H39" s="33">
        <v>90989384</v>
      </c>
      <c r="I39" s="33">
        <v>44304299</v>
      </c>
      <c r="J39" s="33">
        <v>76582442</v>
      </c>
      <c r="K39" s="33">
        <v>52995205</v>
      </c>
      <c r="L39" s="33">
        <v>34288075</v>
      </c>
      <c r="M39" s="33">
        <v>25657582</v>
      </c>
      <c r="N39" s="33">
        <v>52995205</v>
      </c>
      <c r="O39" s="33"/>
      <c r="P39" s="33"/>
      <c r="Q39" s="33"/>
      <c r="R39" s="33"/>
      <c r="S39" s="33"/>
      <c r="T39" s="33"/>
      <c r="U39" s="33"/>
      <c r="V39" s="33"/>
      <c r="W39" s="33">
        <v>76582442</v>
      </c>
      <c r="X39" s="33">
        <v>7829354</v>
      </c>
      <c r="Y39" s="33">
        <v>68753088</v>
      </c>
      <c r="Z39" s="34">
        <v>878.15</v>
      </c>
      <c r="AA39" s="35">
        <v>7829354</v>
      </c>
    </row>
    <row r="40" spans="1:27" ht="13.5">
      <c r="A40" s="41" t="s">
        <v>60</v>
      </c>
      <c r="B40" s="42"/>
      <c r="C40" s="43">
        <v>76582442</v>
      </c>
      <c r="D40" s="43"/>
      <c r="E40" s="44">
        <v>33261538</v>
      </c>
      <c r="F40" s="45">
        <v>33261538</v>
      </c>
      <c r="G40" s="45">
        <v>90989384</v>
      </c>
      <c r="H40" s="45">
        <v>44304299</v>
      </c>
      <c r="I40" s="45">
        <v>52995205</v>
      </c>
      <c r="J40" s="45">
        <v>52995205</v>
      </c>
      <c r="K40" s="45">
        <v>34288075</v>
      </c>
      <c r="L40" s="45">
        <v>25657582</v>
      </c>
      <c r="M40" s="45">
        <v>48067153</v>
      </c>
      <c r="N40" s="45">
        <v>48067153</v>
      </c>
      <c r="O40" s="45"/>
      <c r="P40" s="45"/>
      <c r="Q40" s="45"/>
      <c r="R40" s="45"/>
      <c r="S40" s="45"/>
      <c r="T40" s="45"/>
      <c r="U40" s="45"/>
      <c r="V40" s="45"/>
      <c r="W40" s="45">
        <v>48067153</v>
      </c>
      <c r="X40" s="45">
        <v>11200107</v>
      </c>
      <c r="Y40" s="45">
        <v>36867046</v>
      </c>
      <c r="Z40" s="46">
        <v>329.17</v>
      </c>
      <c r="AA40" s="47">
        <v>33261538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85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620462</v>
      </c>
      <c r="D8" s="17"/>
      <c r="E8" s="18">
        <v>259992</v>
      </c>
      <c r="F8" s="19">
        <v>259992</v>
      </c>
      <c r="G8" s="19">
        <v>147541</v>
      </c>
      <c r="H8" s="19">
        <v>608</v>
      </c>
      <c r="I8" s="19">
        <v>120199</v>
      </c>
      <c r="J8" s="19">
        <v>268348</v>
      </c>
      <c r="K8" s="19">
        <v>634093</v>
      </c>
      <c r="L8" s="19">
        <v>575218</v>
      </c>
      <c r="M8" s="19">
        <v>26218</v>
      </c>
      <c r="N8" s="19">
        <v>1235529</v>
      </c>
      <c r="O8" s="19"/>
      <c r="P8" s="19"/>
      <c r="Q8" s="19"/>
      <c r="R8" s="19"/>
      <c r="S8" s="19"/>
      <c r="T8" s="19"/>
      <c r="U8" s="19"/>
      <c r="V8" s="19"/>
      <c r="W8" s="19">
        <v>1503877</v>
      </c>
      <c r="X8" s="19">
        <v>129996</v>
      </c>
      <c r="Y8" s="19">
        <v>1373881</v>
      </c>
      <c r="Z8" s="20">
        <v>1056.86</v>
      </c>
      <c r="AA8" s="21">
        <v>259992</v>
      </c>
    </row>
    <row r="9" spans="1:27" ht="13.5">
      <c r="A9" s="22" t="s">
        <v>36</v>
      </c>
      <c r="B9" s="16"/>
      <c r="C9" s="17">
        <v>59965498</v>
      </c>
      <c r="D9" s="17"/>
      <c r="E9" s="18">
        <v>72238400</v>
      </c>
      <c r="F9" s="19">
        <v>72238400</v>
      </c>
      <c r="G9" s="19">
        <v>27539000</v>
      </c>
      <c r="H9" s="19">
        <v>3006000</v>
      </c>
      <c r="I9" s="19"/>
      <c r="J9" s="19">
        <v>30545000</v>
      </c>
      <c r="K9" s="19"/>
      <c r="L9" s="19">
        <v>500000</v>
      </c>
      <c r="M9" s="19">
        <v>22781000</v>
      </c>
      <c r="N9" s="19">
        <v>23281000</v>
      </c>
      <c r="O9" s="19"/>
      <c r="P9" s="19"/>
      <c r="Q9" s="19"/>
      <c r="R9" s="19"/>
      <c r="S9" s="19"/>
      <c r="T9" s="19"/>
      <c r="U9" s="19"/>
      <c r="V9" s="19"/>
      <c r="W9" s="19">
        <v>53826000</v>
      </c>
      <c r="X9" s="19">
        <v>53488400</v>
      </c>
      <c r="Y9" s="19">
        <v>337600</v>
      </c>
      <c r="Z9" s="20">
        <v>0.63</v>
      </c>
      <c r="AA9" s="21">
        <v>72238400</v>
      </c>
    </row>
    <row r="10" spans="1:27" ht="13.5">
      <c r="A10" s="22" t="s">
        <v>37</v>
      </c>
      <c r="B10" s="16"/>
      <c r="C10" s="17"/>
      <c r="D10" s="17"/>
      <c r="E10" s="18">
        <v>809600</v>
      </c>
      <c r="F10" s="19">
        <v>809600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809600</v>
      </c>
      <c r="Y10" s="19">
        <v>-809600</v>
      </c>
      <c r="Z10" s="20">
        <v>-100</v>
      </c>
      <c r="AA10" s="21">
        <v>809600</v>
      </c>
    </row>
    <row r="11" spans="1:27" ht="13.5">
      <c r="A11" s="22" t="s">
        <v>38</v>
      </c>
      <c r="B11" s="16"/>
      <c r="C11" s="17">
        <v>608139</v>
      </c>
      <c r="D11" s="17"/>
      <c r="E11" s="18">
        <v>800004</v>
      </c>
      <c r="F11" s="19">
        <v>800004</v>
      </c>
      <c r="G11" s="19">
        <v>25521</v>
      </c>
      <c r="H11" s="19">
        <v>83871</v>
      </c>
      <c r="I11" s="19">
        <v>87789</v>
      </c>
      <c r="J11" s="19">
        <v>197181</v>
      </c>
      <c r="K11" s="19">
        <v>117411</v>
      </c>
      <c r="L11" s="19">
        <v>98336</v>
      </c>
      <c r="M11" s="19"/>
      <c r="N11" s="19">
        <v>215747</v>
      </c>
      <c r="O11" s="19"/>
      <c r="P11" s="19"/>
      <c r="Q11" s="19"/>
      <c r="R11" s="19"/>
      <c r="S11" s="19"/>
      <c r="T11" s="19"/>
      <c r="U11" s="19"/>
      <c r="V11" s="19"/>
      <c r="W11" s="19">
        <v>412928</v>
      </c>
      <c r="X11" s="19">
        <v>400002</v>
      </c>
      <c r="Y11" s="19">
        <v>12926</v>
      </c>
      <c r="Z11" s="20">
        <v>3.23</v>
      </c>
      <c r="AA11" s="21">
        <v>800004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-60921130</v>
      </c>
      <c r="D14" s="17"/>
      <c r="E14" s="18">
        <v>-69770179</v>
      </c>
      <c r="F14" s="19">
        <v>-69770179</v>
      </c>
      <c r="G14" s="19">
        <v>-8412683</v>
      </c>
      <c r="H14" s="19">
        <v>-5798557</v>
      </c>
      <c r="I14" s="19">
        <v>-8893939</v>
      </c>
      <c r="J14" s="19">
        <v>-23105179</v>
      </c>
      <c r="K14" s="19">
        <v>-3454862</v>
      </c>
      <c r="L14" s="19">
        <v>-7828845</v>
      </c>
      <c r="M14" s="19">
        <v>-8734604</v>
      </c>
      <c r="N14" s="19">
        <v>-20018311</v>
      </c>
      <c r="O14" s="19"/>
      <c r="P14" s="19"/>
      <c r="Q14" s="19"/>
      <c r="R14" s="19"/>
      <c r="S14" s="19"/>
      <c r="T14" s="19"/>
      <c r="U14" s="19"/>
      <c r="V14" s="19"/>
      <c r="W14" s="19">
        <v>-43123490</v>
      </c>
      <c r="X14" s="19">
        <v>-36913868</v>
      </c>
      <c r="Y14" s="19">
        <v>-6209622</v>
      </c>
      <c r="Z14" s="20">
        <v>16.82</v>
      </c>
      <c r="AA14" s="21">
        <v>-69770179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272969</v>
      </c>
      <c r="D17" s="25">
        <f>SUM(D6:D16)</f>
        <v>0</v>
      </c>
      <c r="E17" s="26">
        <f t="shared" si="0"/>
        <v>4337817</v>
      </c>
      <c r="F17" s="27">
        <f t="shared" si="0"/>
        <v>4337817</v>
      </c>
      <c r="G17" s="27">
        <f t="shared" si="0"/>
        <v>19299379</v>
      </c>
      <c r="H17" s="27">
        <f t="shared" si="0"/>
        <v>-2708078</v>
      </c>
      <c r="I17" s="27">
        <f t="shared" si="0"/>
        <v>-8685951</v>
      </c>
      <c r="J17" s="27">
        <f t="shared" si="0"/>
        <v>7905350</v>
      </c>
      <c r="K17" s="27">
        <f t="shared" si="0"/>
        <v>-2703358</v>
      </c>
      <c r="L17" s="27">
        <f t="shared" si="0"/>
        <v>-6655291</v>
      </c>
      <c r="M17" s="27">
        <f t="shared" si="0"/>
        <v>14072614</v>
      </c>
      <c r="N17" s="27">
        <f t="shared" si="0"/>
        <v>4713965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12619315</v>
      </c>
      <c r="X17" s="27">
        <f t="shared" si="0"/>
        <v>17914130</v>
      </c>
      <c r="Y17" s="27">
        <f t="shared" si="0"/>
        <v>-5294815</v>
      </c>
      <c r="Z17" s="28">
        <f>+IF(X17&lt;&gt;0,+(Y17/X17)*100,0)</f>
        <v>-29.55664048435509</v>
      </c>
      <c r="AA17" s="29">
        <f>SUM(AA6:AA16)</f>
        <v>4337817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24639</v>
      </c>
      <c r="D21" s="17"/>
      <c r="E21" s="18">
        <v>500000</v>
      </c>
      <c r="F21" s="19">
        <v>500000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500000</v>
      </c>
      <c r="Y21" s="36">
        <v>-500000</v>
      </c>
      <c r="Z21" s="37">
        <v>-100</v>
      </c>
      <c r="AA21" s="38">
        <v>500000</v>
      </c>
    </row>
    <row r="22" spans="1:27" ht="13.5">
      <c r="A22" s="22" t="s">
        <v>47</v>
      </c>
      <c r="B22" s="16"/>
      <c r="C22" s="17">
        <v>137626</v>
      </c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-78725</v>
      </c>
      <c r="D26" s="17"/>
      <c r="E26" s="18">
        <v>-2904600</v>
      </c>
      <c r="F26" s="19">
        <v>-2904600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-1452300</v>
      </c>
      <c r="Y26" s="19">
        <v>1452300</v>
      </c>
      <c r="Z26" s="20">
        <v>-100</v>
      </c>
      <c r="AA26" s="21">
        <v>-2904600</v>
      </c>
    </row>
    <row r="27" spans="1:27" ht="13.5">
      <c r="A27" s="23" t="s">
        <v>51</v>
      </c>
      <c r="B27" s="24"/>
      <c r="C27" s="25">
        <f aca="true" t="shared" si="1" ref="C27:Y27">SUM(C21:C26)</f>
        <v>83540</v>
      </c>
      <c r="D27" s="25">
        <f>SUM(D21:D26)</f>
        <v>0</v>
      </c>
      <c r="E27" s="26">
        <f t="shared" si="1"/>
        <v>-2404600</v>
      </c>
      <c r="F27" s="27">
        <f t="shared" si="1"/>
        <v>-2404600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-952300</v>
      </c>
      <c r="Y27" s="27">
        <f t="shared" si="1"/>
        <v>952300</v>
      </c>
      <c r="Z27" s="28">
        <f>+IF(X27&lt;&gt;0,+(Y27/X27)*100,0)</f>
        <v>-100</v>
      </c>
      <c r="AA27" s="29">
        <f>SUM(AA21:AA26)</f>
        <v>-2404600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356509</v>
      </c>
      <c r="D38" s="31">
        <f>+D17+D27+D36</f>
        <v>0</v>
      </c>
      <c r="E38" s="32">
        <f t="shared" si="3"/>
        <v>1933217</v>
      </c>
      <c r="F38" s="33">
        <f t="shared" si="3"/>
        <v>1933217</v>
      </c>
      <c r="G38" s="33">
        <f t="shared" si="3"/>
        <v>19299379</v>
      </c>
      <c r="H38" s="33">
        <f t="shared" si="3"/>
        <v>-2708078</v>
      </c>
      <c r="I38" s="33">
        <f t="shared" si="3"/>
        <v>-8685951</v>
      </c>
      <c r="J38" s="33">
        <f t="shared" si="3"/>
        <v>7905350</v>
      </c>
      <c r="K38" s="33">
        <f t="shared" si="3"/>
        <v>-2703358</v>
      </c>
      <c r="L38" s="33">
        <f t="shared" si="3"/>
        <v>-6655291</v>
      </c>
      <c r="M38" s="33">
        <f t="shared" si="3"/>
        <v>14072614</v>
      </c>
      <c r="N38" s="33">
        <f t="shared" si="3"/>
        <v>4713965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12619315</v>
      </c>
      <c r="X38" s="33">
        <f t="shared" si="3"/>
        <v>16961830</v>
      </c>
      <c r="Y38" s="33">
        <f t="shared" si="3"/>
        <v>-4342515</v>
      </c>
      <c r="Z38" s="34">
        <f>+IF(X38&lt;&gt;0,+(Y38/X38)*100,0)</f>
        <v>-25.60168920452569</v>
      </c>
      <c r="AA38" s="35">
        <f>+AA17+AA27+AA36</f>
        <v>1933217</v>
      </c>
    </row>
    <row r="39" spans="1:27" ht="13.5">
      <c r="A39" s="22" t="s">
        <v>59</v>
      </c>
      <c r="B39" s="16"/>
      <c r="C39" s="31">
        <v>288868</v>
      </c>
      <c r="D39" s="31"/>
      <c r="E39" s="32">
        <v>288868</v>
      </c>
      <c r="F39" s="33">
        <v>288868</v>
      </c>
      <c r="G39" s="33">
        <v>635875</v>
      </c>
      <c r="H39" s="33">
        <v>19935254</v>
      </c>
      <c r="I39" s="33">
        <v>17227176</v>
      </c>
      <c r="J39" s="33">
        <v>635875</v>
      </c>
      <c r="K39" s="33">
        <v>8541225</v>
      </c>
      <c r="L39" s="33">
        <v>5837867</v>
      </c>
      <c r="M39" s="33">
        <v>-817424</v>
      </c>
      <c r="N39" s="33">
        <v>8541225</v>
      </c>
      <c r="O39" s="33"/>
      <c r="P39" s="33"/>
      <c r="Q39" s="33"/>
      <c r="R39" s="33"/>
      <c r="S39" s="33"/>
      <c r="T39" s="33"/>
      <c r="U39" s="33"/>
      <c r="V39" s="33"/>
      <c r="W39" s="33">
        <v>635875</v>
      </c>
      <c r="X39" s="33">
        <v>288868</v>
      </c>
      <c r="Y39" s="33">
        <v>347007</v>
      </c>
      <c r="Z39" s="34">
        <v>120.13</v>
      </c>
      <c r="AA39" s="35">
        <v>288868</v>
      </c>
    </row>
    <row r="40" spans="1:27" ht="13.5">
      <c r="A40" s="41" t="s">
        <v>60</v>
      </c>
      <c r="B40" s="42"/>
      <c r="C40" s="43">
        <v>645377</v>
      </c>
      <c r="D40" s="43"/>
      <c r="E40" s="44">
        <v>2222086</v>
      </c>
      <c r="F40" s="45">
        <v>2222086</v>
      </c>
      <c r="G40" s="45">
        <v>19935254</v>
      </c>
      <c r="H40" s="45">
        <v>17227176</v>
      </c>
      <c r="I40" s="45">
        <v>8541225</v>
      </c>
      <c r="J40" s="45">
        <v>8541225</v>
      </c>
      <c r="K40" s="45">
        <v>5837867</v>
      </c>
      <c r="L40" s="45">
        <v>-817424</v>
      </c>
      <c r="M40" s="45">
        <v>13255190</v>
      </c>
      <c r="N40" s="45">
        <v>13255190</v>
      </c>
      <c r="O40" s="45"/>
      <c r="P40" s="45"/>
      <c r="Q40" s="45"/>
      <c r="R40" s="45"/>
      <c r="S40" s="45"/>
      <c r="T40" s="45"/>
      <c r="U40" s="45"/>
      <c r="V40" s="45"/>
      <c r="W40" s="45">
        <v>13255190</v>
      </c>
      <c r="X40" s="45">
        <v>17250699</v>
      </c>
      <c r="Y40" s="45">
        <v>-3995509</v>
      </c>
      <c r="Z40" s="46">
        <v>-23.16</v>
      </c>
      <c r="AA40" s="47">
        <v>2222086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86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368027155</v>
      </c>
      <c r="D6" s="17"/>
      <c r="E6" s="18">
        <v>452210232</v>
      </c>
      <c r="F6" s="19">
        <v>452210232</v>
      </c>
      <c r="G6" s="19">
        <v>19947337</v>
      </c>
      <c r="H6" s="19">
        <v>28049484</v>
      </c>
      <c r="I6" s="19">
        <v>25176892</v>
      </c>
      <c r="J6" s="19">
        <v>73173713</v>
      </c>
      <c r="K6" s="19">
        <v>26154911</v>
      </c>
      <c r="L6" s="19">
        <v>87387951</v>
      </c>
      <c r="M6" s="19">
        <v>34546975</v>
      </c>
      <c r="N6" s="19">
        <v>148089837</v>
      </c>
      <c r="O6" s="19"/>
      <c r="P6" s="19"/>
      <c r="Q6" s="19"/>
      <c r="R6" s="19"/>
      <c r="S6" s="19"/>
      <c r="T6" s="19"/>
      <c r="U6" s="19"/>
      <c r="V6" s="19"/>
      <c r="W6" s="19">
        <v>221263550</v>
      </c>
      <c r="X6" s="19">
        <v>241894391</v>
      </c>
      <c r="Y6" s="19">
        <v>-20630841</v>
      </c>
      <c r="Z6" s="20">
        <v>-8.53</v>
      </c>
      <c r="AA6" s="21">
        <v>452210232</v>
      </c>
    </row>
    <row r="7" spans="1:27" ht="13.5">
      <c r="A7" s="22" t="s">
        <v>34</v>
      </c>
      <c r="B7" s="16"/>
      <c r="C7" s="17">
        <v>643960523</v>
      </c>
      <c r="D7" s="17"/>
      <c r="E7" s="18">
        <v>935307012</v>
      </c>
      <c r="F7" s="19">
        <v>935307012</v>
      </c>
      <c r="G7" s="19">
        <v>61087345</v>
      </c>
      <c r="H7" s="19">
        <v>63882232</v>
      </c>
      <c r="I7" s="19">
        <v>64668468</v>
      </c>
      <c r="J7" s="19">
        <v>189638045</v>
      </c>
      <c r="K7" s="19">
        <v>73937762</v>
      </c>
      <c r="L7" s="19">
        <v>66375595</v>
      </c>
      <c r="M7" s="19">
        <v>62866938</v>
      </c>
      <c r="N7" s="19">
        <v>203180295</v>
      </c>
      <c r="O7" s="19"/>
      <c r="P7" s="19"/>
      <c r="Q7" s="19"/>
      <c r="R7" s="19"/>
      <c r="S7" s="19"/>
      <c r="T7" s="19"/>
      <c r="U7" s="19"/>
      <c r="V7" s="19"/>
      <c r="W7" s="19">
        <v>392818340</v>
      </c>
      <c r="X7" s="19">
        <v>421725583</v>
      </c>
      <c r="Y7" s="19">
        <v>-28907243</v>
      </c>
      <c r="Z7" s="20">
        <v>-6.85</v>
      </c>
      <c r="AA7" s="21">
        <v>935307012</v>
      </c>
    </row>
    <row r="8" spans="1:27" ht="13.5">
      <c r="A8" s="22" t="s">
        <v>35</v>
      </c>
      <c r="B8" s="16"/>
      <c r="C8" s="17">
        <v>67279067</v>
      </c>
      <c r="D8" s="17"/>
      <c r="E8" s="18">
        <v>65654900</v>
      </c>
      <c r="F8" s="19">
        <v>65654900</v>
      </c>
      <c r="G8" s="19">
        <v>5254816</v>
      </c>
      <c r="H8" s="19">
        <v>-1103257</v>
      </c>
      <c r="I8" s="19">
        <v>9119747</v>
      </c>
      <c r="J8" s="19">
        <v>13271306</v>
      </c>
      <c r="K8" s="19">
        <v>5055870</v>
      </c>
      <c r="L8" s="19">
        <v>3917938</v>
      </c>
      <c r="M8" s="19">
        <v>2516285</v>
      </c>
      <c r="N8" s="19">
        <v>11490093</v>
      </c>
      <c r="O8" s="19"/>
      <c r="P8" s="19"/>
      <c r="Q8" s="19"/>
      <c r="R8" s="19"/>
      <c r="S8" s="19"/>
      <c r="T8" s="19"/>
      <c r="U8" s="19"/>
      <c r="V8" s="19"/>
      <c r="W8" s="19">
        <v>24761399</v>
      </c>
      <c r="X8" s="19">
        <v>17774048</v>
      </c>
      <c r="Y8" s="19">
        <v>6987351</v>
      </c>
      <c r="Z8" s="20">
        <v>39.31</v>
      </c>
      <c r="AA8" s="21">
        <v>65654900</v>
      </c>
    </row>
    <row r="9" spans="1:27" ht="13.5">
      <c r="A9" s="22" t="s">
        <v>36</v>
      </c>
      <c r="B9" s="16"/>
      <c r="C9" s="17">
        <v>172480333</v>
      </c>
      <c r="D9" s="17"/>
      <c r="E9" s="18">
        <v>190154587</v>
      </c>
      <c r="F9" s="19">
        <v>190154587</v>
      </c>
      <c r="G9" s="19">
        <v>71849000</v>
      </c>
      <c r="H9" s="19">
        <v>2485000</v>
      </c>
      <c r="I9" s="19"/>
      <c r="J9" s="19">
        <v>74334000</v>
      </c>
      <c r="K9" s="19"/>
      <c r="L9" s="19">
        <v>1643255</v>
      </c>
      <c r="M9" s="19">
        <v>57709400</v>
      </c>
      <c r="N9" s="19">
        <v>59352655</v>
      </c>
      <c r="O9" s="19"/>
      <c r="P9" s="19"/>
      <c r="Q9" s="19"/>
      <c r="R9" s="19"/>
      <c r="S9" s="19"/>
      <c r="T9" s="19"/>
      <c r="U9" s="19"/>
      <c r="V9" s="19"/>
      <c r="W9" s="19">
        <v>133686655</v>
      </c>
      <c r="X9" s="19">
        <v>117764940</v>
      </c>
      <c r="Y9" s="19">
        <v>15921715</v>
      </c>
      <c r="Z9" s="20">
        <v>13.52</v>
      </c>
      <c r="AA9" s="21">
        <v>190154587</v>
      </c>
    </row>
    <row r="10" spans="1:27" ht="13.5">
      <c r="A10" s="22" t="s">
        <v>37</v>
      </c>
      <c r="B10" s="16"/>
      <c r="C10" s="17">
        <v>203032732</v>
      </c>
      <c r="D10" s="17"/>
      <c r="E10" s="18">
        <v>282795413</v>
      </c>
      <c r="F10" s="19">
        <v>282795413</v>
      </c>
      <c r="G10" s="19">
        <v>86719000</v>
      </c>
      <c r="H10" s="19">
        <v>5276000</v>
      </c>
      <c r="I10" s="19">
        <v>3900000</v>
      </c>
      <c r="J10" s="19">
        <v>95895000</v>
      </c>
      <c r="K10" s="19">
        <v>15100000</v>
      </c>
      <c r="L10" s="19"/>
      <c r="M10" s="19">
        <v>37878000</v>
      </c>
      <c r="N10" s="19">
        <v>52978000</v>
      </c>
      <c r="O10" s="19"/>
      <c r="P10" s="19"/>
      <c r="Q10" s="19"/>
      <c r="R10" s="19"/>
      <c r="S10" s="19"/>
      <c r="T10" s="19"/>
      <c r="U10" s="19"/>
      <c r="V10" s="19"/>
      <c r="W10" s="19">
        <v>148873000</v>
      </c>
      <c r="X10" s="19">
        <v>101205620</v>
      </c>
      <c r="Y10" s="19">
        <v>47667380</v>
      </c>
      <c r="Z10" s="20">
        <v>47.1</v>
      </c>
      <c r="AA10" s="21">
        <v>282795413</v>
      </c>
    </row>
    <row r="11" spans="1:27" ht="13.5">
      <c r="A11" s="22" t="s">
        <v>38</v>
      </c>
      <c r="B11" s="16"/>
      <c r="C11" s="17">
        <v>193494390</v>
      </c>
      <c r="D11" s="17"/>
      <c r="E11" s="18">
        <v>52622505</v>
      </c>
      <c r="F11" s="19">
        <v>52622505</v>
      </c>
      <c r="G11" s="19">
        <v>10490521</v>
      </c>
      <c r="H11" s="19">
        <v>11725979</v>
      </c>
      <c r="I11" s="19">
        <v>13150948</v>
      </c>
      <c r="J11" s="19">
        <v>35367448</v>
      </c>
      <c r="K11" s="19">
        <v>12636640</v>
      </c>
      <c r="L11" s="19">
        <v>12382022</v>
      </c>
      <c r="M11" s="19">
        <v>11191585</v>
      </c>
      <c r="N11" s="19">
        <v>36210247</v>
      </c>
      <c r="O11" s="19"/>
      <c r="P11" s="19"/>
      <c r="Q11" s="19"/>
      <c r="R11" s="19"/>
      <c r="S11" s="19"/>
      <c r="T11" s="19"/>
      <c r="U11" s="19"/>
      <c r="V11" s="19"/>
      <c r="W11" s="19">
        <v>71577695</v>
      </c>
      <c r="X11" s="19">
        <v>19918404</v>
      </c>
      <c r="Y11" s="19">
        <v>51659291</v>
      </c>
      <c r="Z11" s="20">
        <v>259.35</v>
      </c>
      <c r="AA11" s="21">
        <v>52622505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-1472364331</v>
      </c>
      <c r="D14" s="17"/>
      <c r="E14" s="18">
        <v>-1660739562</v>
      </c>
      <c r="F14" s="19">
        <v>-1660739562</v>
      </c>
      <c r="G14" s="19">
        <v>-174724860</v>
      </c>
      <c r="H14" s="19">
        <v>-132478010</v>
      </c>
      <c r="I14" s="19">
        <v>-173978100</v>
      </c>
      <c r="J14" s="19">
        <v>-481180970</v>
      </c>
      <c r="K14" s="19">
        <v>-133033972</v>
      </c>
      <c r="L14" s="19">
        <v>-139180729</v>
      </c>
      <c r="M14" s="19">
        <v>-152721875</v>
      </c>
      <c r="N14" s="19">
        <v>-424936576</v>
      </c>
      <c r="O14" s="19"/>
      <c r="P14" s="19"/>
      <c r="Q14" s="19"/>
      <c r="R14" s="19"/>
      <c r="S14" s="19"/>
      <c r="T14" s="19"/>
      <c r="U14" s="19"/>
      <c r="V14" s="19"/>
      <c r="W14" s="19">
        <v>-906117546</v>
      </c>
      <c r="X14" s="19">
        <v>-857334878</v>
      </c>
      <c r="Y14" s="19">
        <v>-48782668</v>
      </c>
      <c r="Z14" s="20">
        <v>5.69</v>
      </c>
      <c r="AA14" s="21">
        <v>-1660739562</v>
      </c>
    </row>
    <row r="15" spans="1:27" ht="13.5">
      <c r="A15" s="22" t="s">
        <v>42</v>
      </c>
      <c r="B15" s="16"/>
      <c r="C15" s="17">
        <v>-27213051</v>
      </c>
      <c r="D15" s="17"/>
      <c r="E15" s="18">
        <v>-25798838</v>
      </c>
      <c r="F15" s="19">
        <v>-25798838</v>
      </c>
      <c r="G15" s="19"/>
      <c r="H15" s="19"/>
      <c r="I15" s="19"/>
      <c r="J15" s="19"/>
      <c r="K15" s="19"/>
      <c r="L15" s="19"/>
      <c r="M15" s="19">
        <v>-13137743</v>
      </c>
      <c r="N15" s="19">
        <v>-13137743</v>
      </c>
      <c r="O15" s="19"/>
      <c r="P15" s="19"/>
      <c r="Q15" s="19"/>
      <c r="R15" s="19"/>
      <c r="S15" s="19"/>
      <c r="T15" s="19"/>
      <c r="U15" s="19"/>
      <c r="V15" s="19"/>
      <c r="W15" s="19">
        <v>-13137743</v>
      </c>
      <c r="X15" s="19">
        <v>-12899419</v>
      </c>
      <c r="Y15" s="19">
        <v>-238324</v>
      </c>
      <c r="Z15" s="20">
        <v>1.85</v>
      </c>
      <c r="AA15" s="21">
        <v>-25798838</v>
      </c>
    </row>
    <row r="16" spans="1:27" ht="13.5">
      <c r="A16" s="22" t="s">
        <v>43</v>
      </c>
      <c r="B16" s="16"/>
      <c r="C16" s="17">
        <v>-9324953</v>
      </c>
      <c r="D16" s="17"/>
      <c r="E16" s="18">
        <v>-9670000</v>
      </c>
      <c r="F16" s="19">
        <v>-9670000</v>
      </c>
      <c r="G16" s="19">
        <v>-240000</v>
      </c>
      <c r="H16" s="19">
        <v>-1762144</v>
      </c>
      <c r="I16" s="19">
        <v>-1029415</v>
      </c>
      <c r="J16" s="19">
        <v>-3031559</v>
      </c>
      <c r="K16" s="19">
        <v>-175734</v>
      </c>
      <c r="L16" s="19">
        <v>-117590</v>
      </c>
      <c r="M16" s="19">
        <v>-1947</v>
      </c>
      <c r="N16" s="19">
        <v>-295271</v>
      </c>
      <c r="O16" s="19"/>
      <c r="P16" s="19"/>
      <c r="Q16" s="19"/>
      <c r="R16" s="19"/>
      <c r="S16" s="19"/>
      <c r="T16" s="19"/>
      <c r="U16" s="19"/>
      <c r="V16" s="19"/>
      <c r="W16" s="19">
        <v>-3326830</v>
      </c>
      <c r="X16" s="19">
        <v>-1770000</v>
      </c>
      <c r="Y16" s="19">
        <v>-1556830</v>
      </c>
      <c r="Z16" s="20">
        <v>87.96</v>
      </c>
      <c r="AA16" s="21">
        <v>-9670000</v>
      </c>
    </row>
    <row r="17" spans="1:27" ht="13.5">
      <c r="A17" s="23" t="s">
        <v>44</v>
      </c>
      <c r="B17" s="24"/>
      <c r="C17" s="25">
        <f aca="true" t="shared" si="0" ref="C17:Y17">SUM(C6:C16)</f>
        <v>139371865</v>
      </c>
      <c r="D17" s="25">
        <f>SUM(D6:D16)</f>
        <v>0</v>
      </c>
      <c r="E17" s="26">
        <f t="shared" si="0"/>
        <v>282536249</v>
      </c>
      <c r="F17" s="27">
        <f t="shared" si="0"/>
        <v>282536249</v>
      </c>
      <c r="G17" s="27">
        <f t="shared" si="0"/>
        <v>80383159</v>
      </c>
      <c r="H17" s="27">
        <f t="shared" si="0"/>
        <v>-23924716</v>
      </c>
      <c r="I17" s="27">
        <f t="shared" si="0"/>
        <v>-58991460</v>
      </c>
      <c r="J17" s="27">
        <f t="shared" si="0"/>
        <v>-2533017</v>
      </c>
      <c r="K17" s="27">
        <f t="shared" si="0"/>
        <v>-324523</v>
      </c>
      <c r="L17" s="27">
        <f t="shared" si="0"/>
        <v>32408442</v>
      </c>
      <c r="M17" s="27">
        <f t="shared" si="0"/>
        <v>40847618</v>
      </c>
      <c r="N17" s="27">
        <f t="shared" si="0"/>
        <v>72931537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70398520</v>
      </c>
      <c r="X17" s="27">
        <f t="shared" si="0"/>
        <v>48278689</v>
      </c>
      <c r="Y17" s="27">
        <f t="shared" si="0"/>
        <v>22119831</v>
      </c>
      <c r="Z17" s="28">
        <f>+IF(X17&lt;&gt;0,+(Y17/X17)*100,0)</f>
        <v>45.816966985163994</v>
      </c>
      <c r="AA17" s="29">
        <f>SUM(AA6:AA16)</f>
        <v>282536249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-248099963</v>
      </c>
      <c r="D26" s="17"/>
      <c r="E26" s="18">
        <v>-333242430</v>
      </c>
      <c r="F26" s="19">
        <v>-333242430</v>
      </c>
      <c r="G26" s="19">
        <v>-382053</v>
      </c>
      <c r="H26" s="19">
        <v>-8373262</v>
      </c>
      <c r="I26" s="19">
        <v>-10243688</v>
      </c>
      <c r="J26" s="19">
        <v>-18999003</v>
      </c>
      <c r="K26" s="19">
        <v>-11387353</v>
      </c>
      <c r="L26" s="19">
        <v>-14104336</v>
      </c>
      <c r="M26" s="19">
        <v>-27878997</v>
      </c>
      <c r="N26" s="19">
        <v>-53370686</v>
      </c>
      <c r="O26" s="19"/>
      <c r="P26" s="19"/>
      <c r="Q26" s="19"/>
      <c r="R26" s="19"/>
      <c r="S26" s="19"/>
      <c r="T26" s="19"/>
      <c r="U26" s="19"/>
      <c r="V26" s="19"/>
      <c r="W26" s="19">
        <v>-72369689</v>
      </c>
      <c r="X26" s="19">
        <v>-110200000</v>
      </c>
      <c r="Y26" s="19">
        <v>37830311</v>
      </c>
      <c r="Z26" s="20">
        <v>-34.33</v>
      </c>
      <c r="AA26" s="21">
        <v>-333242430</v>
      </c>
    </row>
    <row r="27" spans="1:27" ht="13.5">
      <c r="A27" s="23" t="s">
        <v>51</v>
      </c>
      <c r="B27" s="24"/>
      <c r="C27" s="25">
        <f aca="true" t="shared" si="1" ref="C27:Y27">SUM(C21:C26)</f>
        <v>-248099963</v>
      </c>
      <c r="D27" s="25">
        <f>SUM(D21:D26)</f>
        <v>0</v>
      </c>
      <c r="E27" s="26">
        <f t="shared" si="1"/>
        <v>-333242430</v>
      </c>
      <c r="F27" s="27">
        <f t="shared" si="1"/>
        <v>-333242430</v>
      </c>
      <c r="G27" s="27">
        <f t="shared" si="1"/>
        <v>-382053</v>
      </c>
      <c r="H27" s="27">
        <f t="shared" si="1"/>
        <v>-8373262</v>
      </c>
      <c r="I27" s="27">
        <f t="shared" si="1"/>
        <v>-10243688</v>
      </c>
      <c r="J27" s="27">
        <f t="shared" si="1"/>
        <v>-18999003</v>
      </c>
      <c r="K27" s="27">
        <f t="shared" si="1"/>
        <v>-11387353</v>
      </c>
      <c r="L27" s="27">
        <f t="shared" si="1"/>
        <v>-14104336</v>
      </c>
      <c r="M27" s="27">
        <f t="shared" si="1"/>
        <v>-27878997</v>
      </c>
      <c r="N27" s="27">
        <f t="shared" si="1"/>
        <v>-53370686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-72369689</v>
      </c>
      <c r="X27" s="27">
        <f t="shared" si="1"/>
        <v>-110200000</v>
      </c>
      <c r="Y27" s="27">
        <f t="shared" si="1"/>
        <v>37830311</v>
      </c>
      <c r="Z27" s="28">
        <f>+IF(X27&lt;&gt;0,+(Y27/X27)*100,0)</f>
        <v>-34.328775862068966</v>
      </c>
      <c r="AA27" s="29">
        <f>SUM(AA21:AA26)</f>
        <v>-333242430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6479548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-8246580</v>
      </c>
      <c r="D35" s="17"/>
      <c r="E35" s="18">
        <v>-9399494</v>
      </c>
      <c r="F35" s="19">
        <v>-9399494</v>
      </c>
      <c r="G35" s="19"/>
      <c r="H35" s="19"/>
      <c r="I35" s="19"/>
      <c r="J35" s="19"/>
      <c r="K35" s="19"/>
      <c r="L35" s="19"/>
      <c r="M35" s="19">
        <v>-4387136</v>
      </c>
      <c r="N35" s="19">
        <v>-4387136</v>
      </c>
      <c r="O35" s="19"/>
      <c r="P35" s="19"/>
      <c r="Q35" s="19"/>
      <c r="R35" s="19"/>
      <c r="S35" s="19"/>
      <c r="T35" s="19"/>
      <c r="U35" s="19"/>
      <c r="V35" s="19"/>
      <c r="W35" s="19">
        <v>-4387136</v>
      </c>
      <c r="X35" s="19">
        <v>-4699747</v>
      </c>
      <c r="Y35" s="19">
        <v>312611</v>
      </c>
      <c r="Z35" s="20">
        <v>-6.65</v>
      </c>
      <c r="AA35" s="21">
        <v>-9399494</v>
      </c>
    </row>
    <row r="36" spans="1:27" ht="13.5">
      <c r="A36" s="23" t="s">
        <v>57</v>
      </c>
      <c r="B36" s="24"/>
      <c r="C36" s="25">
        <f aca="true" t="shared" si="2" ref="C36:Y36">SUM(C31:C35)</f>
        <v>-1767032</v>
      </c>
      <c r="D36" s="25">
        <f>SUM(D31:D35)</f>
        <v>0</v>
      </c>
      <c r="E36" s="26">
        <f t="shared" si="2"/>
        <v>-9399494</v>
      </c>
      <c r="F36" s="27">
        <f t="shared" si="2"/>
        <v>-9399494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-4387136</v>
      </c>
      <c r="N36" s="27">
        <f t="shared" si="2"/>
        <v>-4387136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-4387136</v>
      </c>
      <c r="X36" s="27">
        <f t="shared" si="2"/>
        <v>-4699747</v>
      </c>
      <c r="Y36" s="27">
        <f t="shared" si="2"/>
        <v>312611</v>
      </c>
      <c r="Z36" s="28">
        <f>+IF(X36&lt;&gt;0,+(Y36/X36)*100,0)</f>
        <v>-6.651655929563868</v>
      </c>
      <c r="AA36" s="29">
        <f>SUM(AA31:AA35)</f>
        <v>-9399494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-110495130</v>
      </c>
      <c r="D38" s="31">
        <f>+D17+D27+D36</f>
        <v>0</v>
      </c>
      <c r="E38" s="32">
        <f t="shared" si="3"/>
        <v>-60105675</v>
      </c>
      <c r="F38" s="33">
        <f t="shared" si="3"/>
        <v>-60105675</v>
      </c>
      <c r="G38" s="33">
        <f t="shared" si="3"/>
        <v>80001106</v>
      </c>
      <c r="H38" s="33">
        <f t="shared" si="3"/>
        <v>-32297978</v>
      </c>
      <c r="I38" s="33">
        <f t="shared" si="3"/>
        <v>-69235148</v>
      </c>
      <c r="J38" s="33">
        <f t="shared" si="3"/>
        <v>-21532020</v>
      </c>
      <c r="K38" s="33">
        <f t="shared" si="3"/>
        <v>-11711876</v>
      </c>
      <c r="L38" s="33">
        <f t="shared" si="3"/>
        <v>18304106</v>
      </c>
      <c r="M38" s="33">
        <f t="shared" si="3"/>
        <v>8581485</v>
      </c>
      <c r="N38" s="33">
        <f t="shared" si="3"/>
        <v>15173715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-6358305</v>
      </c>
      <c r="X38" s="33">
        <f t="shared" si="3"/>
        <v>-66621058</v>
      </c>
      <c r="Y38" s="33">
        <f t="shared" si="3"/>
        <v>60262753</v>
      </c>
      <c r="Z38" s="34">
        <f>+IF(X38&lt;&gt;0,+(Y38/X38)*100,0)</f>
        <v>-90.45601317229156</v>
      </c>
      <c r="AA38" s="35">
        <f>+AA17+AA27+AA36</f>
        <v>-60105675</v>
      </c>
    </row>
    <row r="39" spans="1:27" ht="13.5">
      <c r="A39" s="22" t="s">
        <v>59</v>
      </c>
      <c r="B39" s="16"/>
      <c r="C39" s="31">
        <v>245735328</v>
      </c>
      <c r="D39" s="31"/>
      <c r="E39" s="32">
        <v>243689495</v>
      </c>
      <c r="F39" s="33">
        <v>243689495</v>
      </c>
      <c r="G39" s="33">
        <v>135240198</v>
      </c>
      <c r="H39" s="33">
        <v>215241304</v>
      </c>
      <c r="I39" s="33">
        <v>182943326</v>
      </c>
      <c r="J39" s="33">
        <v>135240198</v>
      </c>
      <c r="K39" s="33">
        <v>113708178</v>
      </c>
      <c r="L39" s="33">
        <v>101996302</v>
      </c>
      <c r="M39" s="33">
        <v>120300408</v>
      </c>
      <c r="N39" s="33">
        <v>113708178</v>
      </c>
      <c r="O39" s="33"/>
      <c r="P39" s="33"/>
      <c r="Q39" s="33"/>
      <c r="R39" s="33"/>
      <c r="S39" s="33"/>
      <c r="T39" s="33"/>
      <c r="U39" s="33"/>
      <c r="V39" s="33"/>
      <c r="W39" s="33">
        <v>135240198</v>
      </c>
      <c r="X39" s="33">
        <v>243689495</v>
      </c>
      <c r="Y39" s="33">
        <v>-108449297</v>
      </c>
      <c r="Z39" s="34">
        <v>-44.5</v>
      </c>
      <c r="AA39" s="35">
        <v>243689495</v>
      </c>
    </row>
    <row r="40" spans="1:27" ht="13.5">
      <c r="A40" s="41" t="s">
        <v>60</v>
      </c>
      <c r="B40" s="42"/>
      <c r="C40" s="43">
        <v>135240198</v>
      </c>
      <c r="D40" s="43"/>
      <c r="E40" s="44">
        <v>183583819</v>
      </c>
      <c r="F40" s="45">
        <v>183583819</v>
      </c>
      <c r="G40" s="45">
        <v>215241304</v>
      </c>
      <c r="H40" s="45">
        <v>182943326</v>
      </c>
      <c r="I40" s="45">
        <v>113708178</v>
      </c>
      <c r="J40" s="45">
        <v>113708178</v>
      </c>
      <c r="K40" s="45">
        <v>101996302</v>
      </c>
      <c r="L40" s="45">
        <v>120300408</v>
      </c>
      <c r="M40" s="45">
        <v>128881893</v>
      </c>
      <c r="N40" s="45">
        <v>128881893</v>
      </c>
      <c r="O40" s="45"/>
      <c r="P40" s="45"/>
      <c r="Q40" s="45"/>
      <c r="R40" s="45"/>
      <c r="S40" s="45"/>
      <c r="T40" s="45"/>
      <c r="U40" s="45"/>
      <c r="V40" s="45"/>
      <c r="W40" s="45">
        <v>128881893</v>
      </c>
      <c r="X40" s="45">
        <v>177068436</v>
      </c>
      <c r="Y40" s="45">
        <v>-48186543</v>
      </c>
      <c r="Z40" s="46">
        <v>-27.21</v>
      </c>
      <c r="AA40" s="47">
        <v>183583819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87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9927314</v>
      </c>
      <c r="D6" s="17"/>
      <c r="E6" s="18">
        <v>2636556</v>
      </c>
      <c r="F6" s="19">
        <v>2636556</v>
      </c>
      <c r="G6" s="19">
        <v>203348</v>
      </c>
      <c r="H6" s="19">
        <v>172047</v>
      </c>
      <c r="I6" s="19">
        <v>437132</v>
      </c>
      <c r="J6" s="19">
        <v>812527</v>
      </c>
      <c r="K6" s="19">
        <v>284354</v>
      </c>
      <c r="L6" s="19">
        <v>238936</v>
      </c>
      <c r="M6" s="19">
        <v>159183</v>
      </c>
      <c r="N6" s="19">
        <v>682473</v>
      </c>
      <c r="O6" s="19"/>
      <c r="P6" s="19"/>
      <c r="Q6" s="19"/>
      <c r="R6" s="19"/>
      <c r="S6" s="19"/>
      <c r="T6" s="19"/>
      <c r="U6" s="19"/>
      <c r="V6" s="19"/>
      <c r="W6" s="19">
        <v>1495000</v>
      </c>
      <c r="X6" s="19">
        <v>1318278</v>
      </c>
      <c r="Y6" s="19">
        <v>176722</v>
      </c>
      <c r="Z6" s="20">
        <v>13.41</v>
      </c>
      <c r="AA6" s="21">
        <v>2636556</v>
      </c>
    </row>
    <row r="7" spans="1:27" ht="13.5">
      <c r="A7" s="22" t="s">
        <v>34</v>
      </c>
      <c r="B7" s="16"/>
      <c r="C7" s="17">
        <v>21711402</v>
      </c>
      <c r="D7" s="17"/>
      <c r="E7" s="18">
        <v>20722968</v>
      </c>
      <c r="F7" s="19">
        <v>20722968</v>
      </c>
      <c r="G7" s="19">
        <v>1330245</v>
      </c>
      <c r="H7" s="19">
        <v>820971</v>
      </c>
      <c r="I7" s="19">
        <v>2422636</v>
      </c>
      <c r="J7" s="19">
        <v>4573852</v>
      </c>
      <c r="K7" s="19">
        <v>2386444</v>
      </c>
      <c r="L7" s="19">
        <v>1817353</v>
      </c>
      <c r="M7" s="19">
        <v>2385463</v>
      </c>
      <c r="N7" s="19">
        <v>6589260</v>
      </c>
      <c r="O7" s="19"/>
      <c r="P7" s="19"/>
      <c r="Q7" s="19"/>
      <c r="R7" s="19"/>
      <c r="S7" s="19"/>
      <c r="T7" s="19"/>
      <c r="U7" s="19"/>
      <c r="V7" s="19"/>
      <c r="W7" s="19">
        <v>11163112</v>
      </c>
      <c r="X7" s="19">
        <v>10361484</v>
      </c>
      <c r="Y7" s="19">
        <v>801628</v>
      </c>
      <c r="Z7" s="20">
        <v>7.74</v>
      </c>
      <c r="AA7" s="21">
        <v>20722968</v>
      </c>
    </row>
    <row r="8" spans="1:27" ht="13.5">
      <c r="A8" s="22" t="s">
        <v>35</v>
      </c>
      <c r="B8" s="16"/>
      <c r="C8" s="17"/>
      <c r="D8" s="17"/>
      <c r="E8" s="18">
        <v>753396</v>
      </c>
      <c r="F8" s="19">
        <v>753396</v>
      </c>
      <c r="G8" s="19">
        <v>1008637</v>
      </c>
      <c r="H8" s="19">
        <v>4031485</v>
      </c>
      <c r="I8" s="19">
        <v>7885318</v>
      </c>
      <c r="J8" s="19">
        <v>12925440</v>
      </c>
      <c r="K8" s="19">
        <v>3232486</v>
      </c>
      <c r="L8" s="19">
        <v>11783366</v>
      </c>
      <c r="M8" s="19">
        <v>5232593</v>
      </c>
      <c r="N8" s="19">
        <v>20248445</v>
      </c>
      <c r="O8" s="19"/>
      <c r="P8" s="19"/>
      <c r="Q8" s="19"/>
      <c r="R8" s="19"/>
      <c r="S8" s="19"/>
      <c r="T8" s="19"/>
      <c r="U8" s="19"/>
      <c r="V8" s="19"/>
      <c r="W8" s="19">
        <v>33173885</v>
      </c>
      <c r="X8" s="19">
        <v>376698</v>
      </c>
      <c r="Y8" s="19">
        <v>32797187</v>
      </c>
      <c r="Z8" s="20">
        <v>8706.49</v>
      </c>
      <c r="AA8" s="21">
        <v>753396</v>
      </c>
    </row>
    <row r="9" spans="1:27" ht="13.5">
      <c r="A9" s="22" t="s">
        <v>36</v>
      </c>
      <c r="B9" s="16"/>
      <c r="C9" s="17">
        <v>113374487</v>
      </c>
      <c r="D9" s="17"/>
      <c r="E9" s="18">
        <v>80176000</v>
      </c>
      <c r="F9" s="19">
        <v>80176000</v>
      </c>
      <c r="G9" s="19">
        <v>31690000</v>
      </c>
      <c r="H9" s="19">
        <v>6007000</v>
      </c>
      <c r="I9" s="19"/>
      <c r="J9" s="19">
        <v>37697000</v>
      </c>
      <c r="K9" s="19"/>
      <c r="L9" s="19"/>
      <c r="M9" s="19">
        <v>25839000</v>
      </c>
      <c r="N9" s="19">
        <v>25839000</v>
      </c>
      <c r="O9" s="19"/>
      <c r="P9" s="19"/>
      <c r="Q9" s="19"/>
      <c r="R9" s="19"/>
      <c r="S9" s="19"/>
      <c r="T9" s="19"/>
      <c r="U9" s="19"/>
      <c r="V9" s="19"/>
      <c r="W9" s="19">
        <v>63536000</v>
      </c>
      <c r="X9" s="19">
        <v>56518000</v>
      </c>
      <c r="Y9" s="19">
        <v>7018000</v>
      </c>
      <c r="Z9" s="20">
        <v>12.42</v>
      </c>
      <c r="AA9" s="21">
        <v>80176000</v>
      </c>
    </row>
    <row r="10" spans="1:27" ht="13.5">
      <c r="A10" s="22" t="s">
        <v>37</v>
      </c>
      <c r="B10" s="16"/>
      <c r="C10" s="17"/>
      <c r="D10" s="17"/>
      <c r="E10" s="18">
        <v>32710000</v>
      </c>
      <c r="F10" s="19">
        <v>32710000</v>
      </c>
      <c r="G10" s="19">
        <v>10250000</v>
      </c>
      <c r="H10" s="19"/>
      <c r="I10" s="19">
        <v>1249650</v>
      </c>
      <c r="J10" s="19">
        <v>11499650</v>
      </c>
      <c r="K10" s="19">
        <v>3250000</v>
      </c>
      <c r="L10" s="19"/>
      <c r="M10" s="19"/>
      <c r="N10" s="19">
        <v>3250000</v>
      </c>
      <c r="O10" s="19"/>
      <c r="P10" s="19"/>
      <c r="Q10" s="19"/>
      <c r="R10" s="19"/>
      <c r="S10" s="19"/>
      <c r="T10" s="19"/>
      <c r="U10" s="19"/>
      <c r="V10" s="19"/>
      <c r="W10" s="19">
        <v>14749650</v>
      </c>
      <c r="X10" s="19">
        <v>21806000</v>
      </c>
      <c r="Y10" s="19">
        <v>-7056350</v>
      </c>
      <c r="Z10" s="20">
        <v>-32.36</v>
      </c>
      <c r="AA10" s="21">
        <v>32710000</v>
      </c>
    </row>
    <row r="11" spans="1:27" ht="13.5">
      <c r="A11" s="22" t="s">
        <v>38</v>
      </c>
      <c r="B11" s="16"/>
      <c r="C11" s="17">
        <v>429918</v>
      </c>
      <c r="D11" s="17"/>
      <c r="E11" s="18">
        <v>29161332</v>
      </c>
      <c r="F11" s="19">
        <v>29161332</v>
      </c>
      <c r="G11" s="19">
        <v>5354</v>
      </c>
      <c r="H11" s="19">
        <v>17343</v>
      </c>
      <c r="I11" s="19">
        <v>3476</v>
      </c>
      <c r="J11" s="19">
        <v>26173</v>
      </c>
      <c r="K11" s="19">
        <v>6897</v>
      </c>
      <c r="L11" s="19">
        <v>4744</v>
      </c>
      <c r="M11" s="19">
        <v>21743</v>
      </c>
      <c r="N11" s="19">
        <v>33384</v>
      </c>
      <c r="O11" s="19"/>
      <c r="P11" s="19"/>
      <c r="Q11" s="19"/>
      <c r="R11" s="19"/>
      <c r="S11" s="19"/>
      <c r="T11" s="19"/>
      <c r="U11" s="19"/>
      <c r="V11" s="19"/>
      <c r="W11" s="19">
        <v>59557</v>
      </c>
      <c r="X11" s="19">
        <v>14580666</v>
      </c>
      <c r="Y11" s="19">
        <v>-14521109</v>
      </c>
      <c r="Z11" s="20">
        <v>-99.59</v>
      </c>
      <c r="AA11" s="21">
        <v>29161332</v>
      </c>
    </row>
    <row r="12" spans="1:27" ht="13.5">
      <c r="A12" s="22" t="s">
        <v>39</v>
      </c>
      <c r="B12" s="16"/>
      <c r="C12" s="17">
        <v>724</v>
      </c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-104244825</v>
      </c>
      <c r="D14" s="17"/>
      <c r="E14" s="18">
        <v>-142654812</v>
      </c>
      <c r="F14" s="19">
        <v>-142654812</v>
      </c>
      <c r="G14" s="19">
        <v>-42988777</v>
      </c>
      <c r="H14" s="19">
        <v>-11201977</v>
      </c>
      <c r="I14" s="19">
        <v>-10350327</v>
      </c>
      <c r="J14" s="19">
        <v>-64541081</v>
      </c>
      <c r="K14" s="19">
        <v>-8975531</v>
      </c>
      <c r="L14" s="19">
        <v>-9733381</v>
      </c>
      <c r="M14" s="19">
        <v>-20697143</v>
      </c>
      <c r="N14" s="19">
        <v>-39406055</v>
      </c>
      <c r="O14" s="19"/>
      <c r="P14" s="19"/>
      <c r="Q14" s="19"/>
      <c r="R14" s="19"/>
      <c r="S14" s="19"/>
      <c r="T14" s="19"/>
      <c r="U14" s="19"/>
      <c r="V14" s="19"/>
      <c r="W14" s="19">
        <v>-103947136</v>
      </c>
      <c r="X14" s="19">
        <v>-71327406</v>
      </c>
      <c r="Y14" s="19">
        <v>-32619730</v>
      </c>
      <c r="Z14" s="20">
        <v>45.73</v>
      </c>
      <c r="AA14" s="21">
        <v>-142654812</v>
      </c>
    </row>
    <row r="15" spans="1:27" ht="13.5">
      <c r="A15" s="22" t="s">
        <v>42</v>
      </c>
      <c r="B15" s="16"/>
      <c r="C15" s="17">
        <v>-6788212</v>
      </c>
      <c r="D15" s="17"/>
      <c r="E15" s="18">
        <v>-6231099</v>
      </c>
      <c r="F15" s="19">
        <v>-6231099</v>
      </c>
      <c r="G15" s="19">
        <v>-10631</v>
      </c>
      <c r="H15" s="19">
        <v>-18232</v>
      </c>
      <c r="I15" s="19">
        <v>-10449</v>
      </c>
      <c r="J15" s="19">
        <v>-39312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-39312</v>
      </c>
      <c r="X15" s="19">
        <v>-1038516</v>
      </c>
      <c r="Y15" s="19">
        <v>999204</v>
      </c>
      <c r="Z15" s="20">
        <v>-96.21</v>
      </c>
      <c r="AA15" s="21">
        <v>-6231099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34410808</v>
      </c>
      <c r="D17" s="25">
        <f>SUM(D6:D16)</f>
        <v>0</v>
      </c>
      <c r="E17" s="26">
        <f t="shared" si="0"/>
        <v>17274341</v>
      </c>
      <c r="F17" s="27">
        <f t="shared" si="0"/>
        <v>17274341</v>
      </c>
      <c r="G17" s="27">
        <f t="shared" si="0"/>
        <v>1488176</v>
      </c>
      <c r="H17" s="27">
        <f t="shared" si="0"/>
        <v>-171363</v>
      </c>
      <c r="I17" s="27">
        <f t="shared" si="0"/>
        <v>1637436</v>
      </c>
      <c r="J17" s="27">
        <f t="shared" si="0"/>
        <v>2954249</v>
      </c>
      <c r="K17" s="27">
        <f t="shared" si="0"/>
        <v>184650</v>
      </c>
      <c r="L17" s="27">
        <f t="shared" si="0"/>
        <v>4111018</v>
      </c>
      <c r="M17" s="27">
        <f t="shared" si="0"/>
        <v>12940839</v>
      </c>
      <c r="N17" s="27">
        <f t="shared" si="0"/>
        <v>17236507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20190756</v>
      </c>
      <c r="X17" s="27">
        <f t="shared" si="0"/>
        <v>32595204</v>
      </c>
      <c r="Y17" s="27">
        <f t="shared" si="0"/>
        <v>-12404448</v>
      </c>
      <c r="Z17" s="28">
        <f>+IF(X17&lt;&gt;0,+(Y17/X17)*100,0)</f>
        <v>-38.05605266345319</v>
      </c>
      <c r="AA17" s="29">
        <f>SUM(AA6:AA16)</f>
        <v>17274341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>
        <v>224970</v>
      </c>
      <c r="H21" s="36"/>
      <c r="I21" s="36"/>
      <c r="J21" s="19">
        <v>224970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>
        <v>224970</v>
      </c>
      <c r="X21" s="19"/>
      <c r="Y21" s="36">
        <v>224970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-35340399</v>
      </c>
      <c r="D26" s="17"/>
      <c r="E26" s="18">
        <v>-32710000</v>
      </c>
      <c r="F26" s="19">
        <v>-32710000</v>
      </c>
      <c r="G26" s="19">
        <v>-1816464</v>
      </c>
      <c r="H26" s="19"/>
      <c r="I26" s="19">
        <v>-1885673</v>
      </c>
      <c r="J26" s="19">
        <v>-3702137</v>
      </c>
      <c r="K26" s="19"/>
      <c r="L26" s="19">
        <v>-4583942</v>
      </c>
      <c r="M26" s="19">
        <v>-520837</v>
      </c>
      <c r="N26" s="19">
        <v>-5104779</v>
      </c>
      <c r="O26" s="19"/>
      <c r="P26" s="19"/>
      <c r="Q26" s="19"/>
      <c r="R26" s="19"/>
      <c r="S26" s="19"/>
      <c r="T26" s="19"/>
      <c r="U26" s="19"/>
      <c r="V26" s="19"/>
      <c r="W26" s="19">
        <v>-8806916</v>
      </c>
      <c r="X26" s="19">
        <v>-21806000</v>
      </c>
      <c r="Y26" s="19">
        <v>12999084</v>
      </c>
      <c r="Z26" s="20">
        <v>-59.61</v>
      </c>
      <c r="AA26" s="21">
        <v>-32710000</v>
      </c>
    </row>
    <row r="27" spans="1:27" ht="13.5">
      <c r="A27" s="23" t="s">
        <v>51</v>
      </c>
      <c r="B27" s="24"/>
      <c r="C27" s="25">
        <f aca="true" t="shared" si="1" ref="C27:Y27">SUM(C21:C26)</f>
        <v>-35340399</v>
      </c>
      <c r="D27" s="25">
        <f>SUM(D21:D26)</f>
        <v>0</v>
      </c>
      <c r="E27" s="26">
        <f t="shared" si="1"/>
        <v>-32710000</v>
      </c>
      <c r="F27" s="27">
        <f t="shared" si="1"/>
        <v>-32710000</v>
      </c>
      <c r="G27" s="27">
        <f t="shared" si="1"/>
        <v>-1591494</v>
      </c>
      <c r="H27" s="27">
        <f t="shared" si="1"/>
        <v>0</v>
      </c>
      <c r="I27" s="27">
        <f t="shared" si="1"/>
        <v>-1885673</v>
      </c>
      <c r="J27" s="27">
        <f t="shared" si="1"/>
        <v>-3477167</v>
      </c>
      <c r="K27" s="27">
        <f t="shared" si="1"/>
        <v>0</v>
      </c>
      <c r="L27" s="27">
        <f t="shared" si="1"/>
        <v>-4583942</v>
      </c>
      <c r="M27" s="27">
        <f t="shared" si="1"/>
        <v>-520837</v>
      </c>
      <c r="N27" s="27">
        <f t="shared" si="1"/>
        <v>-5104779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-8581946</v>
      </c>
      <c r="X27" s="27">
        <f t="shared" si="1"/>
        <v>-21806000</v>
      </c>
      <c r="Y27" s="27">
        <f t="shared" si="1"/>
        <v>13224054</v>
      </c>
      <c r="Z27" s="28">
        <f>+IF(X27&lt;&gt;0,+(Y27/X27)*100,0)</f>
        <v>-60.64410712647895</v>
      </c>
      <c r="AA27" s="29">
        <f>SUM(AA21:AA26)</f>
        <v>-32710000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>
        <v>972</v>
      </c>
      <c r="I33" s="36">
        <v>27869</v>
      </c>
      <c r="J33" s="36">
        <v>28841</v>
      </c>
      <c r="K33" s="19"/>
      <c r="L33" s="19"/>
      <c r="M33" s="19">
        <v>486</v>
      </c>
      <c r="N33" s="19">
        <v>486</v>
      </c>
      <c r="O33" s="36"/>
      <c r="P33" s="36"/>
      <c r="Q33" s="36"/>
      <c r="R33" s="19"/>
      <c r="S33" s="19"/>
      <c r="T33" s="19"/>
      <c r="U33" s="19"/>
      <c r="V33" s="36"/>
      <c r="W33" s="36">
        <v>29327</v>
      </c>
      <c r="X33" s="36"/>
      <c r="Y33" s="19">
        <v>29327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>
        <v>-18037</v>
      </c>
      <c r="H35" s="19">
        <v>-8957</v>
      </c>
      <c r="I35" s="19">
        <v>-18206</v>
      </c>
      <c r="J35" s="19">
        <v>-45200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-45200</v>
      </c>
      <c r="X35" s="19"/>
      <c r="Y35" s="19">
        <v>-45200</v>
      </c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-18037</v>
      </c>
      <c r="H36" s="27">
        <f t="shared" si="2"/>
        <v>-7985</v>
      </c>
      <c r="I36" s="27">
        <f t="shared" si="2"/>
        <v>9663</v>
      </c>
      <c r="J36" s="27">
        <f t="shared" si="2"/>
        <v>-16359</v>
      </c>
      <c r="K36" s="27">
        <f t="shared" si="2"/>
        <v>0</v>
      </c>
      <c r="L36" s="27">
        <f t="shared" si="2"/>
        <v>0</v>
      </c>
      <c r="M36" s="27">
        <f t="shared" si="2"/>
        <v>486</v>
      </c>
      <c r="N36" s="27">
        <f t="shared" si="2"/>
        <v>486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-15873</v>
      </c>
      <c r="X36" s="27">
        <f t="shared" si="2"/>
        <v>0</v>
      </c>
      <c r="Y36" s="27">
        <f t="shared" si="2"/>
        <v>-15873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-929591</v>
      </c>
      <c r="D38" s="31">
        <f>+D17+D27+D36</f>
        <v>0</v>
      </c>
      <c r="E38" s="32">
        <f t="shared" si="3"/>
        <v>-15435659</v>
      </c>
      <c r="F38" s="33">
        <f t="shared" si="3"/>
        <v>-15435659</v>
      </c>
      <c r="G38" s="33">
        <f t="shared" si="3"/>
        <v>-121355</v>
      </c>
      <c r="H38" s="33">
        <f t="shared" si="3"/>
        <v>-179348</v>
      </c>
      <c r="I38" s="33">
        <f t="shared" si="3"/>
        <v>-238574</v>
      </c>
      <c r="J38" s="33">
        <f t="shared" si="3"/>
        <v>-539277</v>
      </c>
      <c r="K38" s="33">
        <f t="shared" si="3"/>
        <v>184650</v>
      </c>
      <c r="L38" s="33">
        <f t="shared" si="3"/>
        <v>-472924</v>
      </c>
      <c r="M38" s="33">
        <f t="shared" si="3"/>
        <v>12420488</v>
      </c>
      <c r="N38" s="33">
        <f t="shared" si="3"/>
        <v>12132214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11592937</v>
      </c>
      <c r="X38" s="33">
        <f t="shared" si="3"/>
        <v>10789204</v>
      </c>
      <c r="Y38" s="33">
        <f t="shared" si="3"/>
        <v>803733</v>
      </c>
      <c r="Z38" s="34">
        <f>+IF(X38&lt;&gt;0,+(Y38/X38)*100,0)</f>
        <v>7.449418882060252</v>
      </c>
      <c r="AA38" s="35">
        <f>+AA17+AA27+AA36</f>
        <v>-15435659</v>
      </c>
    </row>
    <row r="39" spans="1:27" ht="13.5">
      <c r="A39" s="22" t="s">
        <v>59</v>
      </c>
      <c r="B39" s="16"/>
      <c r="C39" s="31">
        <v>1997300</v>
      </c>
      <c r="D39" s="31"/>
      <c r="E39" s="32">
        <v>1997299</v>
      </c>
      <c r="F39" s="33">
        <v>1997299</v>
      </c>
      <c r="G39" s="33">
        <v>752775</v>
      </c>
      <c r="H39" s="33">
        <v>631420</v>
      </c>
      <c r="I39" s="33">
        <v>452072</v>
      </c>
      <c r="J39" s="33">
        <v>752775</v>
      </c>
      <c r="K39" s="33">
        <v>213498</v>
      </c>
      <c r="L39" s="33">
        <v>398148</v>
      </c>
      <c r="M39" s="33">
        <v>-74776</v>
      </c>
      <c r="N39" s="33">
        <v>213498</v>
      </c>
      <c r="O39" s="33"/>
      <c r="P39" s="33"/>
      <c r="Q39" s="33"/>
      <c r="R39" s="33"/>
      <c r="S39" s="33"/>
      <c r="T39" s="33"/>
      <c r="U39" s="33"/>
      <c r="V39" s="33"/>
      <c r="W39" s="33">
        <v>752775</v>
      </c>
      <c r="X39" s="33">
        <v>1997299</v>
      </c>
      <c r="Y39" s="33">
        <v>-1244524</v>
      </c>
      <c r="Z39" s="34">
        <v>-62.31</v>
      </c>
      <c r="AA39" s="35">
        <v>1997299</v>
      </c>
    </row>
    <row r="40" spans="1:27" ht="13.5">
      <c r="A40" s="41" t="s">
        <v>60</v>
      </c>
      <c r="B40" s="42"/>
      <c r="C40" s="43">
        <v>1067709</v>
      </c>
      <c r="D40" s="43"/>
      <c r="E40" s="44">
        <v>-13438360</v>
      </c>
      <c r="F40" s="45">
        <v>-13438360</v>
      </c>
      <c r="G40" s="45">
        <v>631420</v>
      </c>
      <c r="H40" s="45">
        <v>452072</v>
      </c>
      <c r="I40" s="45">
        <v>213498</v>
      </c>
      <c r="J40" s="45">
        <v>213498</v>
      </c>
      <c r="K40" s="45">
        <v>398148</v>
      </c>
      <c r="L40" s="45">
        <v>-74776</v>
      </c>
      <c r="M40" s="45">
        <v>12345712</v>
      </c>
      <c r="N40" s="45">
        <v>12345712</v>
      </c>
      <c r="O40" s="45"/>
      <c r="P40" s="45"/>
      <c r="Q40" s="45"/>
      <c r="R40" s="45"/>
      <c r="S40" s="45"/>
      <c r="T40" s="45"/>
      <c r="U40" s="45"/>
      <c r="V40" s="45"/>
      <c r="W40" s="45">
        <v>12345712</v>
      </c>
      <c r="X40" s="45">
        <v>12786503</v>
      </c>
      <c r="Y40" s="45">
        <v>-440791</v>
      </c>
      <c r="Z40" s="46">
        <v>-3.45</v>
      </c>
      <c r="AA40" s="47">
        <v>-13438360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61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38408384</v>
      </c>
      <c r="D6" s="17"/>
      <c r="E6" s="18">
        <v>37967626</v>
      </c>
      <c r="F6" s="19">
        <v>37967626</v>
      </c>
      <c r="G6" s="19">
        <v>5858216</v>
      </c>
      <c r="H6" s="19">
        <v>4727406</v>
      </c>
      <c r="I6" s="19">
        <v>4936677</v>
      </c>
      <c r="J6" s="19">
        <v>15522299</v>
      </c>
      <c r="K6" s="19">
        <v>3378152</v>
      </c>
      <c r="L6" s="19">
        <v>2732427</v>
      </c>
      <c r="M6" s="19">
        <v>1309660</v>
      </c>
      <c r="N6" s="19">
        <v>7420239</v>
      </c>
      <c r="O6" s="19"/>
      <c r="P6" s="19"/>
      <c r="Q6" s="19"/>
      <c r="R6" s="19"/>
      <c r="S6" s="19"/>
      <c r="T6" s="19"/>
      <c r="U6" s="19"/>
      <c r="V6" s="19"/>
      <c r="W6" s="19">
        <v>22942538</v>
      </c>
      <c r="X6" s="19">
        <v>21865840</v>
      </c>
      <c r="Y6" s="19">
        <v>1076698</v>
      </c>
      <c r="Z6" s="20">
        <v>4.92</v>
      </c>
      <c r="AA6" s="21">
        <v>37967626</v>
      </c>
    </row>
    <row r="7" spans="1:27" ht="13.5">
      <c r="A7" s="22" t="s">
        <v>34</v>
      </c>
      <c r="B7" s="16"/>
      <c r="C7" s="17">
        <v>131660584</v>
      </c>
      <c r="D7" s="17"/>
      <c r="E7" s="18">
        <v>117807245</v>
      </c>
      <c r="F7" s="19">
        <v>117807245</v>
      </c>
      <c r="G7" s="19">
        <v>11163019</v>
      </c>
      <c r="H7" s="19">
        <v>9814308</v>
      </c>
      <c r="I7" s="19">
        <v>8814227</v>
      </c>
      <c r="J7" s="19">
        <v>29791554</v>
      </c>
      <c r="K7" s="19">
        <v>10427898</v>
      </c>
      <c r="L7" s="19">
        <v>9603775</v>
      </c>
      <c r="M7" s="19">
        <v>9237753</v>
      </c>
      <c r="N7" s="19">
        <v>29269426</v>
      </c>
      <c r="O7" s="19"/>
      <c r="P7" s="19"/>
      <c r="Q7" s="19"/>
      <c r="R7" s="19"/>
      <c r="S7" s="19"/>
      <c r="T7" s="19"/>
      <c r="U7" s="19"/>
      <c r="V7" s="19"/>
      <c r="W7" s="19">
        <v>59060980</v>
      </c>
      <c r="X7" s="19">
        <v>57014628</v>
      </c>
      <c r="Y7" s="19">
        <v>2046352</v>
      </c>
      <c r="Z7" s="20">
        <v>3.59</v>
      </c>
      <c r="AA7" s="21">
        <v>117807245</v>
      </c>
    </row>
    <row r="8" spans="1:27" ht="13.5">
      <c r="A8" s="22" t="s">
        <v>35</v>
      </c>
      <c r="B8" s="16"/>
      <c r="C8" s="17">
        <v>8604844</v>
      </c>
      <c r="D8" s="17"/>
      <c r="E8" s="18">
        <v>16173778</v>
      </c>
      <c r="F8" s="19">
        <v>16173778</v>
      </c>
      <c r="G8" s="19">
        <v>884565</v>
      </c>
      <c r="H8" s="19">
        <v>519005</v>
      </c>
      <c r="I8" s="19">
        <v>249671</v>
      </c>
      <c r="J8" s="19">
        <v>1653241</v>
      </c>
      <c r="K8" s="19">
        <v>488318</v>
      </c>
      <c r="L8" s="19">
        <v>1100020</v>
      </c>
      <c r="M8" s="19">
        <v>693580</v>
      </c>
      <c r="N8" s="19">
        <v>2281918</v>
      </c>
      <c r="O8" s="19"/>
      <c r="P8" s="19"/>
      <c r="Q8" s="19"/>
      <c r="R8" s="19"/>
      <c r="S8" s="19"/>
      <c r="T8" s="19"/>
      <c r="U8" s="19"/>
      <c r="V8" s="19"/>
      <c r="W8" s="19">
        <v>3935159</v>
      </c>
      <c r="X8" s="19">
        <v>7151973</v>
      </c>
      <c r="Y8" s="19">
        <v>-3216814</v>
      </c>
      <c r="Z8" s="20">
        <v>-44.98</v>
      </c>
      <c r="AA8" s="21">
        <v>16173778</v>
      </c>
    </row>
    <row r="9" spans="1:27" ht="13.5">
      <c r="A9" s="22" t="s">
        <v>36</v>
      </c>
      <c r="B9" s="16"/>
      <c r="C9" s="17">
        <v>125703402</v>
      </c>
      <c r="D9" s="17"/>
      <c r="E9" s="18">
        <v>166052283</v>
      </c>
      <c r="F9" s="19">
        <v>166052283</v>
      </c>
      <c r="G9" s="19">
        <v>54869000</v>
      </c>
      <c r="H9" s="19">
        <v>2465000</v>
      </c>
      <c r="I9" s="19"/>
      <c r="J9" s="19">
        <v>57334000</v>
      </c>
      <c r="K9" s="19"/>
      <c r="L9" s="19">
        <v>810500</v>
      </c>
      <c r="M9" s="19">
        <v>47185000</v>
      </c>
      <c r="N9" s="19">
        <v>47995500</v>
      </c>
      <c r="O9" s="19"/>
      <c r="P9" s="19"/>
      <c r="Q9" s="19"/>
      <c r="R9" s="19"/>
      <c r="S9" s="19"/>
      <c r="T9" s="19"/>
      <c r="U9" s="19"/>
      <c r="V9" s="19"/>
      <c r="W9" s="19">
        <v>105329500</v>
      </c>
      <c r="X9" s="19">
        <v>105810225</v>
      </c>
      <c r="Y9" s="19">
        <v>-480725</v>
      </c>
      <c r="Z9" s="20">
        <v>-0.45</v>
      </c>
      <c r="AA9" s="21">
        <v>166052283</v>
      </c>
    </row>
    <row r="10" spans="1:27" ht="13.5">
      <c r="A10" s="22" t="s">
        <v>37</v>
      </c>
      <c r="B10" s="16"/>
      <c r="C10" s="17">
        <v>94211000</v>
      </c>
      <c r="D10" s="17"/>
      <c r="E10" s="18">
        <v>94431717</v>
      </c>
      <c r="F10" s="19">
        <v>94431717</v>
      </c>
      <c r="G10" s="19">
        <v>40702700</v>
      </c>
      <c r="H10" s="19"/>
      <c r="I10" s="19"/>
      <c r="J10" s="19">
        <v>40702700</v>
      </c>
      <c r="K10" s="19">
        <v>14500000</v>
      </c>
      <c r="L10" s="19"/>
      <c r="M10" s="19"/>
      <c r="N10" s="19">
        <v>14500000</v>
      </c>
      <c r="O10" s="19"/>
      <c r="P10" s="19"/>
      <c r="Q10" s="19"/>
      <c r="R10" s="19"/>
      <c r="S10" s="19"/>
      <c r="T10" s="19"/>
      <c r="U10" s="19"/>
      <c r="V10" s="19"/>
      <c r="W10" s="19">
        <v>55202700</v>
      </c>
      <c r="X10" s="19">
        <v>80539000</v>
      </c>
      <c r="Y10" s="19">
        <v>-25336300</v>
      </c>
      <c r="Z10" s="20">
        <v>-31.46</v>
      </c>
      <c r="AA10" s="21">
        <v>94431717</v>
      </c>
    </row>
    <row r="11" spans="1:27" ht="13.5">
      <c r="A11" s="22" t="s">
        <v>38</v>
      </c>
      <c r="B11" s="16"/>
      <c r="C11" s="17">
        <v>7772400</v>
      </c>
      <c r="D11" s="17"/>
      <c r="E11" s="18">
        <v>11791807</v>
      </c>
      <c r="F11" s="19">
        <v>11791807</v>
      </c>
      <c r="G11" s="19">
        <v>701271</v>
      </c>
      <c r="H11" s="19">
        <v>956531</v>
      </c>
      <c r="I11" s="19">
        <v>956514</v>
      </c>
      <c r="J11" s="19">
        <v>2614316</v>
      </c>
      <c r="K11" s="19">
        <v>808425</v>
      </c>
      <c r="L11" s="19">
        <v>734098</v>
      </c>
      <c r="M11" s="19">
        <v>760074</v>
      </c>
      <c r="N11" s="19">
        <v>2302597</v>
      </c>
      <c r="O11" s="19"/>
      <c r="P11" s="19"/>
      <c r="Q11" s="19"/>
      <c r="R11" s="19"/>
      <c r="S11" s="19"/>
      <c r="T11" s="19"/>
      <c r="U11" s="19"/>
      <c r="V11" s="19"/>
      <c r="W11" s="19">
        <v>4916913</v>
      </c>
      <c r="X11" s="19">
        <v>4906738</v>
      </c>
      <c r="Y11" s="19">
        <v>10175</v>
      </c>
      <c r="Z11" s="20">
        <v>0.21</v>
      </c>
      <c r="AA11" s="21">
        <v>11791807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-323435687</v>
      </c>
      <c r="D14" s="17"/>
      <c r="E14" s="18">
        <v>-359772432</v>
      </c>
      <c r="F14" s="19">
        <v>-359772432</v>
      </c>
      <c r="G14" s="19">
        <v>-38230532</v>
      </c>
      <c r="H14" s="19">
        <v>-26357253</v>
      </c>
      <c r="I14" s="19">
        <v>-31831879</v>
      </c>
      <c r="J14" s="19">
        <v>-96419664</v>
      </c>
      <c r="K14" s="19">
        <v>-30788556</v>
      </c>
      <c r="L14" s="19">
        <v>-21434713</v>
      </c>
      <c r="M14" s="19">
        <v>-22264231</v>
      </c>
      <c r="N14" s="19">
        <v>-74487500</v>
      </c>
      <c r="O14" s="19"/>
      <c r="P14" s="19"/>
      <c r="Q14" s="19"/>
      <c r="R14" s="19"/>
      <c r="S14" s="19"/>
      <c r="T14" s="19"/>
      <c r="U14" s="19"/>
      <c r="V14" s="19"/>
      <c r="W14" s="19">
        <v>-170907164</v>
      </c>
      <c r="X14" s="19">
        <v>-163568920</v>
      </c>
      <c r="Y14" s="19">
        <v>-7338244</v>
      </c>
      <c r="Z14" s="20">
        <v>4.49</v>
      </c>
      <c r="AA14" s="21">
        <v>-359772432</v>
      </c>
    </row>
    <row r="15" spans="1:27" ht="13.5">
      <c r="A15" s="22" t="s">
        <v>42</v>
      </c>
      <c r="B15" s="16"/>
      <c r="C15" s="17">
        <v>-14956314</v>
      </c>
      <c r="D15" s="17"/>
      <c r="E15" s="18">
        <v>-5414100</v>
      </c>
      <c r="F15" s="19">
        <v>-5414100</v>
      </c>
      <c r="G15" s="19">
        <v>-9374</v>
      </c>
      <c r="H15" s="19">
        <v>-9240</v>
      </c>
      <c r="I15" s="19">
        <v>-9484</v>
      </c>
      <c r="J15" s="19">
        <v>-28098</v>
      </c>
      <c r="K15" s="19">
        <v>-9374</v>
      </c>
      <c r="L15" s="19">
        <v>-7866</v>
      </c>
      <c r="M15" s="19">
        <v>-8766</v>
      </c>
      <c r="N15" s="19">
        <v>-26006</v>
      </c>
      <c r="O15" s="19"/>
      <c r="P15" s="19"/>
      <c r="Q15" s="19"/>
      <c r="R15" s="19"/>
      <c r="S15" s="19"/>
      <c r="T15" s="19"/>
      <c r="U15" s="19"/>
      <c r="V15" s="19"/>
      <c r="W15" s="19">
        <v>-54104</v>
      </c>
      <c r="X15" s="19">
        <v>-2557425</v>
      </c>
      <c r="Y15" s="19">
        <v>2503321</v>
      </c>
      <c r="Z15" s="20">
        <v>-97.88</v>
      </c>
      <c r="AA15" s="21">
        <v>-5414100</v>
      </c>
    </row>
    <row r="16" spans="1:27" ht="13.5">
      <c r="A16" s="22" t="s">
        <v>43</v>
      </c>
      <c r="B16" s="16"/>
      <c r="C16" s="17"/>
      <c r="D16" s="17"/>
      <c r="E16" s="18">
        <v>-50001</v>
      </c>
      <c r="F16" s="19">
        <v>-50001</v>
      </c>
      <c r="G16" s="19">
        <v>-950</v>
      </c>
      <c r="H16" s="19">
        <v>-4552</v>
      </c>
      <c r="I16" s="19">
        <v>-1776</v>
      </c>
      <c r="J16" s="19">
        <v>-7278</v>
      </c>
      <c r="K16" s="19">
        <v>-1776</v>
      </c>
      <c r="L16" s="19">
        <v>-826</v>
      </c>
      <c r="M16" s="19">
        <v>-12156</v>
      </c>
      <c r="N16" s="19">
        <v>-14758</v>
      </c>
      <c r="O16" s="19"/>
      <c r="P16" s="19"/>
      <c r="Q16" s="19"/>
      <c r="R16" s="19"/>
      <c r="S16" s="19"/>
      <c r="T16" s="19"/>
      <c r="U16" s="19"/>
      <c r="V16" s="19"/>
      <c r="W16" s="19">
        <v>-22036</v>
      </c>
      <c r="X16" s="19">
        <v>-9500</v>
      </c>
      <c r="Y16" s="19">
        <v>-12536</v>
      </c>
      <c r="Z16" s="20">
        <v>131.96</v>
      </c>
      <c r="AA16" s="21">
        <v>-50001</v>
      </c>
    </row>
    <row r="17" spans="1:27" ht="13.5">
      <c r="A17" s="23" t="s">
        <v>44</v>
      </c>
      <c r="B17" s="24"/>
      <c r="C17" s="25">
        <f aca="true" t="shared" si="0" ref="C17:Y17">SUM(C6:C16)</f>
        <v>67968613</v>
      </c>
      <c r="D17" s="25">
        <f>SUM(D6:D16)</f>
        <v>0</v>
      </c>
      <c r="E17" s="26">
        <f t="shared" si="0"/>
        <v>78987923</v>
      </c>
      <c r="F17" s="27">
        <f t="shared" si="0"/>
        <v>78987923</v>
      </c>
      <c r="G17" s="27">
        <f t="shared" si="0"/>
        <v>75937915</v>
      </c>
      <c r="H17" s="27">
        <f t="shared" si="0"/>
        <v>-7888795</v>
      </c>
      <c r="I17" s="27">
        <f t="shared" si="0"/>
        <v>-16886050</v>
      </c>
      <c r="J17" s="27">
        <f t="shared" si="0"/>
        <v>51163070</v>
      </c>
      <c r="K17" s="27">
        <f t="shared" si="0"/>
        <v>-1196913</v>
      </c>
      <c r="L17" s="27">
        <f t="shared" si="0"/>
        <v>-6462585</v>
      </c>
      <c r="M17" s="27">
        <f t="shared" si="0"/>
        <v>36900914</v>
      </c>
      <c r="N17" s="27">
        <f t="shared" si="0"/>
        <v>29241416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80404486</v>
      </c>
      <c r="X17" s="27">
        <f t="shared" si="0"/>
        <v>111152559</v>
      </c>
      <c r="Y17" s="27">
        <f t="shared" si="0"/>
        <v>-30748073</v>
      </c>
      <c r="Z17" s="28">
        <f>+IF(X17&lt;&gt;0,+(Y17/X17)*100,0)</f>
        <v>-27.662946563380515</v>
      </c>
      <c r="AA17" s="29">
        <f>SUM(AA6:AA16)</f>
        <v>78987923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4576828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>
        <v>62019360</v>
      </c>
      <c r="F23" s="19">
        <v>62019360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>
        <v>31009680</v>
      </c>
      <c r="Y23" s="36">
        <v>-31009680</v>
      </c>
      <c r="Z23" s="37">
        <v>-100</v>
      </c>
      <c r="AA23" s="38">
        <v>62019360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-68922573</v>
      </c>
      <c r="D26" s="17"/>
      <c r="E26" s="18">
        <v>-100176216</v>
      </c>
      <c r="F26" s="19">
        <v>-100176216</v>
      </c>
      <c r="G26" s="19"/>
      <c r="H26" s="19">
        <v>-7556677</v>
      </c>
      <c r="I26" s="19">
        <v>-10935287</v>
      </c>
      <c r="J26" s="19">
        <v>-18491964</v>
      </c>
      <c r="K26" s="19">
        <v>-5529716</v>
      </c>
      <c r="L26" s="19">
        <v>-20703810</v>
      </c>
      <c r="M26" s="19">
        <v>-7268027</v>
      </c>
      <c r="N26" s="19">
        <v>-33501553</v>
      </c>
      <c r="O26" s="19"/>
      <c r="P26" s="19"/>
      <c r="Q26" s="19"/>
      <c r="R26" s="19"/>
      <c r="S26" s="19"/>
      <c r="T26" s="19"/>
      <c r="U26" s="19"/>
      <c r="V26" s="19"/>
      <c r="W26" s="19">
        <v>-51993517</v>
      </c>
      <c r="X26" s="19">
        <v>-54504943</v>
      </c>
      <c r="Y26" s="19">
        <v>2511426</v>
      </c>
      <c r="Z26" s="20">
        <v>-4.61</v>
      </c>
      <c r="AA26" s="21">
        <v>-100176216</v>
      </c>
    </row>
    <row r="27" spans="1:27" ht="13.5">
      <c r="A27" s="23" t="s">
        <v>51</v>
      </c>
      <c r="B27" s="24"/>
      <c r="C27" s="25">
        <f aca="true" t="shared" si="1" ref="C27:Y27">SUM(C21:C26)</f>
        <v>-64345745</v>
      </c>
      <c r="D27" s="25">
        <f>SUM(D21:D26)</f>
        <v>0</v>
      </c>
      <c r="E27" s="26">
        <f t="shared" si="1"/>
        <v>-38156856</v>
      </c>
      <c r="F27" s="27">
        <f t="shared" si="1"/>
        <v>-38156856</v>
      </c>
      <c r="G27" s="27">
        <f t="shared" si="1"/>
        <v>0</v>
      </c>
      <c r="H27" s="27">
        <f t="shared" si="1"/>
        <v>-7556677</v>
      </c>
      <c r="I27" s="27">
        <f t="shared" si="1"/>
        <v>-10935287</v>
      </c>
      <c r="J27" s="27">
        <f t="shared" si="1"/>
        <v>-18491964</v>
      </c>
      <c r="K27" s="27">
        <f t="shared" si="1"/>
        <v>-5529716</v>
      </c>
      <c r="L27" s="27">
        <f t="shared" si="1"/>
        <v>-20703810</v>
      </c>
      <c r="M27" s="27">
        <f t="shared" si="1"/>
        <v>-7268027</v>
      </c>
      <c r="N27" s="27">
        <f t="shared" si="1"/>
        <v>-33501553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-51993517</v>
      </c>
      <c r="X27" s="27">
        <f t="shared" si="1"/>
        <v>-23495263</v>
      </c>
      <c r="Y27" s="27">
        <f t="shared" si="1"/>
        <v>-28498254</v>
      </c>
      <c r="Z27" s="28">
        <f>+IF(X27&lt;&gt;0,+(Y27/X27)*100,0)</f>
        <v>121.29361565350428</v>
      </c>
      <c r="AA27" s="29">
        <f>SUM(AA21:AA26)</f>
        <v>-38156856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7075197</v>
      </c>
      <c r="D35" s="17"/>
      <c r="E35" s="18">
        <v>-4550430</v>
      </c>
      <c r="F35" s="19">
        <v>-4550430</v>
      </c>
      <c r="G35" s="19">
        <v>-16047</v>
      </c>
      <c r="H35" s="19">
        <v>-16121</v>
      </c>
      <c r="I35" s="19">
        <v>-15877</v>
      </c>
      <c r="J35" s="19">
        <v>-48045</v>
      </c>
      <c r="K35" s="19">
        <v>-16256</v>
      </c>
      <c r="L35" s="19">
        <v>-16621</v>
      </c>
      <c r="M35" s="19">
        <v>-794736</v>
      </c>
      <c r="N35" s="19">
        <v>-827613</v>
      </c>
      <c r="O35" s="19"/>
      <c r="P35" s="19"/>
      <c r="Q35" s="19"/>
      <c r="R35" s="19"/>
      <c r="S35" s="19"/>
      <c r="T35" s="19"/>
      <c r="U35" s="19"/>
      <c r="V35" s="19"/>
      <c r="W35" s="19">
        <v>-875658</v>
      </c>
      <c r="X35" s="19">
        <v>-4403459</v>
      </c>
      <c r="Y35" s="19">
        <v>3527801</v>
      </c>
      <c r="Z35" s="20">
        <v>-80.11</v>
      </c>
      <c r="AA35" s="21">
        <v>-4550430</v>
      </c>
    </row>
    <row r="36" spans="1:27" ht="13.5">
      <c r="A36" s="23" t="s">
        <v>57</v>
      </c>
      <c r="B36" s="24"/>
      <c r="C36" s="25">
        <f aca="true" t="shared" si="2" ref="C36:Y36">SUM(C31:C35)</f>
        <v>7075197</v>
      </c>
      <c r="D36" s="25">
        <f>SUM(D31:D35)</f>
        <v>0</v>
      </c>
      <c r="E36" s="26">
        <f t="shared" si="2"/>
        <v>-4550430</v>
      </c>
      <c r="F36" s="27">
        <f t="shared" si="2"/>
        <v>-4550430</v>
      </c>
      <c r="G36" s="27">
        <f t="shared" si="2"/>
        <v>-16047</v>
      </c>
      <c r="H36" s="27">
        <f t="shared" si="2"/>
        <v>-16121</v>
      </c>
      <c r="I36" s="27">
        <f t="shared" si="2"/>
        <v>-15877</v>
      </c>
      <c r="J36" s="27">
        <f t="shared" si="2"/>
        <v>-48045</v>
      </c>
      <c r="K36" s="27">
        <f t="shared" si="2"/>
        <v>-16256</v>
      </c>
      <c r="L36" s="27">
        <f t="shared" si="2"/>
        <v>-16621</v>
      </c>
      <c r="M36" s="27">
        <f t="shared" si="2"/>
        <v>-794736</v>
      </c>
      <c r="N36" s="27">
        <f t="shared" si="2"/>
        <v>-827613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-875658</v>
      </c>
      <c r="X36" s="27">
        <f t="shared" si="2"/>
        <v>-4403459</v>
      </c>
      <c r="Y36" s="27">
        <f t="shared" si="2"/>
        <v>3527801</v>
      </c>
      <c r="Z36" s="28">
        <f>+IF(X36&lt;&gt;0,+(Y36/X36)*100,0)</f>
        <v>-80.11431467852886</v>
      </c>
      <c r="AA36" s="29">
        <f>SUM(AA31:AA35)</f>
        <v>-4550430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10698065</v>
      </c>
      <c r="D38" s="31">
        <f>+D17+D27+D36</f>
        <v>0</v>
      </c>
      <c r="E38" s="32">
        <f t="shared" si="3"/>
        <v>36280637</v>
      </c>
      <c r="F38" s="33">
        <f t="shared" si="3"/>
        <v>36280637</v>
      </c>
      <c r="G38" s="33">
        <f t="shared" si="3"/>
        <v>75921868</v>
      </c>
      <c r="H38" s="33">
        <f t="shared" si="3"/>
        <v>-15461593</v>
      </c>
      <c r="I38" s="33">
        <f t="shared" si="3"/>
        <v>-27837214</v>
      </c>
      <c r="J38" s="33">
        <f t="shared" si="3"/>
        <v>32623061</v>
      </c>
      <c r="K38" s="33">
        <f t="shared" si="3"/>
        <v>-6742885</v>
      </c>
      <c r="L38" s="33">
        <f t="shared" si="3"/>
        <v>-27183016</v>
      </c>
      <c r="M38" s="33">
        <f t="shared" si="3"/>
        <v>28838151</v>
      </c>
      <c r="N38" s="33">
        <f t="shared" si="3"/>
        <v>-5087750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27535311</v>
      </c>
      <c r="X38" s="33">
        <f t="shared" si="3"/>
        <v>83253837</v>
      </c>
      <c r="Y38" s="33">
        <f t="shared" si="3"/>
        <v>-55718526</v>
      </c>
      <c r="Z38" s="34">
        <f>+IF(X38&lt;&gt;0,+(Y38/X38)*100,0)</f>
        <v>-66.92607573150052</v>
      </c>
      <c r="AA38" s="35">
        <f>+AA17+AA27+AA36</f>
        <v>36280637</v>
      </c>
    </row>
    <row r="39" spans="1:27" ht="13.5">
      <c r="A39" s="22" t="s">
        <v>59</v>
      </c>
      <c r="B39" s="16"/>
      <c r="C39" s="31">
        <v>990123</v>
      </c>
      <c r="D39" s="31"/>
      <c r="E39" s="32">
        <v>2606206</v>
      </c>
      <c r="F39" s="33">
        <v>2606206</v>
      </c>
      <c r="G39" s="33">
        <v>11063146</v>
      </c>
      <c r="H39" s="33">
        <v>86985014</v>
      </c>
      <c r="I39" s="33">
        <v>71523421</v>
      </c>
      <c r="J39" s="33">
        <v>11063146</v>
      </c>
      <c r="K39" s="33">
        <v>43686207</v>
      </c>
      <c r="L39" s="33">
        <v>36943322</v>
      </c>
      <c r="M39" s="33">
        <v>9760306</v>
      </c>
      <c r="N39" s="33">
        <v>43686207</v>
      </c>
      <c r="O39" s="33"/>
      <c r="P39" s="33"/>
      <c r="Q39" s="33"/>
      <c r="R39" s="33"/>
      <c r="S39" s="33"/>
      <c r="T39" s="33"/>
      <c r="U39" s="33"/>
      <c r="V39" s="33"/>
      <c r="W39" s="33">
        <v>11063146</v>
      </c>
      <c r="X39" s="33">
        <v>2606206</v>
      </c>
      <c r="Y39" s="33">
        <v>8456940</v>
      </c>
      <c r="Z39" s="34">
        <v>324.49</v>
      </c>
      <c r="AA39" s="35">
        <v>2606206</v>
      </c>
    </row>
    <row r="40" spans="1:27" ht="13.5">
      <c r="A40" s="41" t="s">
        <v>60</v>
      </c>
      <c r="B40" s="42"/>
      <c r="C40" s="43">
        <v>11688188</v>
      </c>
      <c r="D40" s="43"/>
      <c r="E40" s="44">
        <v>38886843</v>
      </c>
      <c r="F40" s="45">
        <v>38886843</v>
      </c>
      <c r="G40" s="45">
        <v>86985014</v>
      </c>
      <c r="H40" s="45">
        <v>71523421</v>
      </c>
      <c r="I40" s="45">
        <v>43686207</v>
      </c>
      <c r="J40" s="45">
        <v>43686207</v>
      </c>
      <c r="K40" s="45">
        <v>36943322</v>
      </c>
      <c r="L40" s="45">
        <v>9760306</v>
      </c>
      <c r="M40" s="45">
        <v>38598457</v>
      </c>
      <c r="N40" s="45">
        <v>38598457</v>
      </c>
      <c r="O40" s="45"/>
      <c r="P40" s="45"/>
      <c r="Q40" s="45"/>
      <c r="R40" s="45"/>
      <c r="S40" s="45"/>
      <c r="T40" s="45"/>
      <c r="U40" s="45"/>
      <c r="V40" s="45"/>
      <c r="W40" s="45">
        <v>38598457</v>
      </c>
      <c r="X40" s="45">
        <v>85860043</v>
      </c>
      <c r="Y40" s="45">
        <v>-47261586</v>
      </c>
      <c r="Z40" s="46">
        <v>-55.04</v>
      </c>
      <c r="AA40" s="47">
        <v>38886843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88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11756907</v>
      </c>
      <c r="D6" s="17"/>
      <c r="E6" s="18">
        <v>5650824</v>
      </c>
      <c r="F6" s="19">
        <v>5650824</v>
      </c>
      <c r="G6" s="19">
        <v>234474</v>
      </c>
      <c r="H6" s="19">
        <v>187303</v>
      </c>
      <c r="I6" s="19">
        <v>346706</v>
      </c>
      <c r="J6" s="19">
        <v>768483</v>
      </c>
      <c r="K6" s="19">
        <v>189503</v>
      </c>
      <c r="L6" s="19">
        <v>131327</v>
      </c>
      <c r="M6" s="19">
        <v>182765</v>
      </c>
      <c r="N6" s="19">
        <v>503595</v>
      </c>
      <c r="O6" s="19"/>
      <c r="P6" s="19"/>
      <c r="Q6" s="19"/>
      <c r="R6" s="19"/>
      <c r="S6" s="19"/>
      <c r="T6" s="19"/>
      <c r="U6" s="19"/>
      <c r="V6" s="19"/>
      <c r="W6" s="19">
        <v>1272078</v>
      </c>
      <c r="X6" s="19">
        <v>2825412</v>
      </c>
      <c r="Y6" s="19">
        <v>-1553334</v>
      </c>
      <c r="Z6" s="20">
        <v>-54.98</v>
      </c>
      <c r="AA6" s="21">
        <v>5650824</v>
      </c>
    </row>
    <row r="7" spans="1:27" ht="13.5">
      <c r="A7" s="22" t="s">
        <v>34</v>
      </c>
      <c r="B7" s="16"/>
      <c r="C7" s="17">
        <v>10221194</v>
      </c>
      <c r="D7" s="17"/>
      <c r="E7" s="18">
        <v>25310098</v>
      </c>
      <c r="F7" s="19">
        <v>25310098</v>
      </c>
      <c r="G7" s="19">
        <v>530630</v>
      </c>
      <c r="H7" s="19">
        <v>502219</v>
      </c>
      <c r="I7" s="19">
        <v>688097</v>
      </c>
      <c r="J7" s="19">
        <v>1720946</v>
      </c>
      <c r="K7" s="19">
        <v>949678</v>
      </c>
      <c r="L7" s="19">
        <v>1049831</v>
      </c>
      <c r="M7" s="19">
        <v>979163</v>
      </c>
      <c r="N7" s="19">
        <v>2978672</v>
      </c>
      <c r="O7" s="19"/>
      <c r="P7" s="19"/>
      <c r="Q7" s="19"/>
      <c r="R7" s="19"/>
      <c r="S7" s="19"/>
      <c r="T7" s="19"/>
      <c r="U7" s="19"/>
      <c r="V7" s="19"/>
      <c r="W7" s="19">
        <v>4699618</v>
      </c>
      <c r="X7" s="19">
        <v>12655044</v>
      </c>
      <c r="Y7" s="19">
        <v>-7955426</v>
      </c>
      <c r="Z7" s="20">
        <v>-62.86</v>
      </c>
      <c r="AA7" s="21">
        <v>25310098</v>
      </c>
    </row>
    <row r="8" spans="1:27" ht="13.5">
      <c r="A8" s="22" t="s">
        <v>35</v>
      </c>
      <c r="B8" s="16"/>
      <c r="C8" s="17"/>
      <c r="D8" s="17"/>
      <c r="E8" s="18">
        <v>4176960</v>
      </c>
      <c r="F8" s="19">
        <v>4176960</v>
      </c>
      <c r="G8" s="19">
        <v>837886</v>
      </c>
      <c r="H8" s="19">
        <v>1061305</v>
      </c>
      <c r="I8" s="19">
        <v>1058675</v>
      </c>
      <c r="J8" s="19">
        <v>2957866</v>
      </c>
      <c r="K8" s="19">
        <v>676772</v>
      </c>
      <c r="L8" s="19">
        <v>771059</v>
      </c>
      <c r="M8" s="19">
        <v>348444</v>
      </c>
      <c r="N8" s="19">
        <v>1796275</v>
      </c>
      <c r="O8" s="19"/>
      <c r="P8" s="19"/>
      <c r="Q8" s="19"/>
      <c r="R8" s="19"/>
      <c r="S8" s="19"/>
      <c r="T8" s="19"/>
      <c r="U8" s="19"/>
      <c r="V8" s="19"/>
      <c r="W8" s="19">
        <v>4754141</v>
      </c>
      <c r="X8" s="19">
        <v>2088480</v>
      </c>
      <c r="Y8" s="19">
        <v>2665661</v>
      </c>
      <c r="Z8" s="20">
        <v>127.64</v>
      </c>
      <c r="AA8" s="21">
        <v>4176960</v>
      </c>
    </row>
    <row r="9" spans="1:27" ht="13.5">
      <c r="A9" s="22" t="s">
        <v>36</v>
      </c>
      <c r="B9" s="16"/>
      <c r="C9" s="17">
        <v>71329383</v>
      </c>
      <c r="D9" s="17"/>
      <c r="E9" s="18">
        <v>47791997</v>
      </c>
      <c r="F9" s="19">
        <v>47791997</v>
      </c>
      <c r="G9" s="19">
        <v>17393000</v>
      </c>
      <c r="H9" s="19">
        <v>2200000</v>
      </c>
      <c r="I9" s="19"/>
      <c r="J9" s="19">
        <v>19593000</v>
      </c>
      <c r="K9" s="19">
        <v>475000</v>
      </c>
      <c r="L9" s="19"/>
      <c r="M9" s="19">
        <v>11701777</v>
      </c>
      <c r="N9" s="19">
        <v>12176777</v>
      </c>
      <c r="O9" s="19"/>
      <c r="P9" s="19"/>
      <c r="Q9" s="19"/>
      <c r="R9" s="19"/>
      <c r="S9" s="19"/>
      <c r="T9" s="19"/>
      <c r="U9" s="19"/>
      <c r="V9" s="19"/>
      <c r="W9" s="19">
        <v>31769777</v>
      </c>
      <c r="X9" s="19">
        <v>32960998</v>
      </c>
      <c r="Y9" s="19">
        <v>-1191221</v>
      </c>
      <c r="Z9" s="20">
        <v>-3.61</v>
      </c>
      <c r="AA9" s="21">
        <v>47791997</v>
      </c>
    </row>
    <row r="10" spans="1:27" ht="13.5">
      <c r="A10" s="22" t="s">
        <v>37</v>
      </c>
      <c r="B10" s="16"/>
      <c r="C10" s="17"/>
      <c r="D10" s="17"/>
      <c r="E10" s="18">
        <v>30165996</v>
      </c>
      <c r="F10" s="19">
        <v>30165996</v>
      </c>
      <c r="G10" s="19">
        <v>2500000</v>
      </c>
      <c r="H10" s="19">
        <v>1000000</v>
      </c>
      <c r="I10" s="19">
        <v>-931372</v>
      </c>
      <c r="J10" s="19">
        <v>2568628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2568628</v>
      </c>
      <c r="X10" s="19">
        <v>20110664</v>
      </c>
      <c r="Y10" s="19">
        <v>-17542036</v>
      </c>
      <c r="Z10" s="20">
        <v>-87.23</v>
      </c>
      <c r="AA10" s="21">
        <v>30165996</v>
      </c>
    </row>
    <row r="11" spans="1:27" ht="13.5">
      <c r="A11" s="22" t="s">
        <v>38</v>
      </c>
      <c r="B11" s="16"/>
      <c r="C11" s="17"/>
      <c r="D11" s="17"/>
      <c r="E11" s="18">
        <v>6022848</v>
      </c>
      <c r="F11" s="19">
        <v>6022848</v>
      </c>
      <c r="G11" s="19">
        <v>57562</v>
      </c>
      <c r="H11" s="19">
        <v>21828</v>
      </c>
      <c r="I11" s="19">
        <v>64552</v>
      </c>
      <c r="J11" s="19">
        <v>143942</v>
      </c>
      <c r="K11" s="19">
        <v>49852</v>
      </c>
      <c r="L11" s="19">
        <v>29260</v>
      </c>
      <c r="M11" s="19">
        <v>36417</v>
      </c>
      <c r="N11" s="19">
        <v>115529</v>
      </c>
      <c r="O11" s="19"/>
      <c r="P11" s="19"/>
      <c r="Q11" s="19"/>
      <c r="R11" s="19"/>
      <c r="S11" s="19"/>
      <c r="T11" s="19"/>
      <c r="U11" s="19"/>
      <c r="V11" s="19"/>
      <c r="W11" s="19">
        <v>259471</v>
      </c>
      <c r="X11" s="19">
        <v>3011424</v>
      </c>
      <c r="Y11" s="19">
        <v>-2751953</v>
      </c>
      <c r="Z11" s="20">
        <v>-91.38</v>
      </c>
      <c r="AA11" s="21">
        <v>6022848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-64533021</v>
      </c>
      <c r="D14" s="17"/>
      <c r="E14" s="18">
        <v>-75238054</v>
      </c>
      <c r="F14" s="19">
        <v>-75238054</v>
      </c>
      <c r="G14" s="19">
        <v>-3278915</v>
      </c>
      <c r="H14" s="19">
        <v>-5811578</v>
      </c>
      <c r="I14" s="19">
        <v>-4074893</v>
      </c>
      <c r="J14" s="19">
        <v>-13165386</v>
      </c>
      <c r="K14" s="19">
        <v>-4586106</v>
      </c>
      <c r="L14" s="19">
        <v>-1175910</v>
      </c>
      <c r="M14" s="19">
        <v>-15217872</v>
      </c>
      <c r="N14" s="19">
        <v>-20979888</v>
      </c>
      <c r="O14" s="19"/>
      <c r="P14" s="19"/>
      <c r="Q14" s="19"/>
      <c r="R14" s="19"/>
      <c r="S14" s="19"/>
      <c r="T14" s="19"/>
      <c r="U14" s="19"/>
      <c r="V14" s="19"/>
      <c r="W14" s="19">
        <v>-34145274</v>
      </c>
      <c r="X14" s="19">
        <v>-39422602</v>
      </c>
      <c r="Y14" s="19">
        <v>5277328</v>
      </c>
      <c r="Z14" s="20">
        <v>-13.39</v>
      </c>
      <c r="AA14" s="21">
        <v>-75238054</v>
      </c>
    </row>
    <row r="15" spans="1:27" ht="13.5">
      <c r="A15" s="22" t="s">
        <v>42</v>
      </c>
      <c r="B15" s="16"/>
      <c r="C15" s="17">
        <v>-8707301</v>
      </c>
      <c r="D15" s="17"/>
      <c r="E15" s="18">
        <v>-125004</v>
      </c>
      <c r="F15" s="19">
        <v>-125004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-62502</v>
      </c>
      <c r="Y15" s="19">
        <v>62502</v>
      </c>
      <c r="Z15" s="20">
        <v>-100</v>
      </c>
      <c r="AA15" s="21">
        <v>-125004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20067162</v>
      </c>
      <c r="D17" s="25">
        <f>SUM(D6:D16)</f>
        <v>0</v>
      </c>
      <c r="E17" s="26">
        <f t="shared" si="0"/>
        <v>43755665</v>
      </c>
      <c r="F17" s="27">
        <f t="shared" si="0"/>
        <v>43755665</v>
      </c>
      <c r="G17" s="27">
        <f t="shared" si="0"/>
        <v>18274637</v>
      </c>
      <c r="H17" s="27">
        <f t="shared" si="0"/>
        <v>-838923</v>
      </c>
      <c r="I17" s="27">
        <f t="shared" si="0"/>
        <v>-2848235</v>
      </c>
      <c r="J17" s="27">
        <f t="shared" si="0"/>
        <v>14587479</v>
      </c>
      <c r="K17" s="27">
        <f t="shared" si="0"/>
        <v>-2245301</v>
      </c>
      <c r="L17" s="27">
        <f t="shared" si="0"/>
        <v>805567</v>
      </c>
      <c r="M17" s="27">
        <f t="shared" si="0"/>
        <v>-1969306</v>
      </c>
      <c r="N17" s="27">
        <f t="shared" si="0"/>
        <v>-3409040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11178439</v>
      </c>
      <c r="X17" s="27">
        <f t="shared" si="0"/>
        <v>34166918</v>
      </c>
      <c r="Y17" s="27">
        <f t="shared" si="0"/>
        <v>-22988479</v>
      </c>
      <c r="Z17" s="28">
        <f>+IF(X17&lt;&gt;0,+(Y17/X17)*100,0)</f>
        <v>-67.28285823146237</v>
      </c>
      <c r="AA17" s="29">
        <f>SUM(AA6:AA16)</f>
        <v>43755665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351999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>
        <v>3449252</v>
      </c>
      <c r="F23" s="19">
        <v>3449252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>
        <v>1724626</v>
      </c>
      <c r="Y23" s="36">
        <v>-1724626</v>
      </c>
      <c r="Z23" s="37">
        <v>-100</v>
      </c>
      <c r="AA23" s="38">
        <v>3449252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-16642738</v>
      </c>
      <c r="D26" s="17"/>
      <c r="E26" s="18">
        <v>-30165996</v>
      </c>
      <c r="F26" s="19">
        <v>-30165996</v>
      </c>
      <c r="G26" s="19"/>
      <c r="H26" s="19"/>
      <c r="I26" s="19">
        <v>-544521</v>
      </c>
      <c r="J26" s="19">
        <v>-544521</v>
      </c>
      <c r="K26" s="19"/>
      <c r="L26" s="19">
        <v>-594922</v>
      </c>
      <c r="M26" s="19">
        <v>-2123682</v>
      </c>
      <c r="N26" s="19">
        <v>-2718604</v>
      </c>
      <c r="O26" s="19"/>
      <c r="P26" s="19"/>
      <c r="Q26" s="19"/>
      <c r="R26" s="19"/>
      <c r="S26" s="19"/>
      <c r="T26" s="19"/>
      <c r="U26" s="19"/>
      <c r="V26" s="19"/>
      <c r="W26" s="19">
        <v>-3263125</v>
      </c>
      <c r="X26" s="19">
        <v>-20110664</v>
      </c>
      <c r="Y26" s="19">
        <v>16847539</v>
      </c>
      <c r="Z26" s="20">
        <v>-83.77</v>
      </c>
      <c r="AA26" s="21">
        <v>-30165996</v>
      </c>
    </row>
    <row r="27" spans="1:27" ht="13.5">
      <c r="A27" s="23" t="s">
        <v>51</v>
      </c>
      <c r="B27" s="24"/>
      <c r="C27" s="25">
        <f aca="true" t="shared" si="1" ref="C27:Y27">SUM(C21:C26)</f>
        <v>-16290739</v>
      </c>
      <c r="D27" s="25">
        <f>SUM(D21:D26)</f>
        <v>0</v>
      </c>
      <c r="E27" s="26">
        <f t="shared" si="1"/>
        <v>-26716744</v>
      </c>
      <c r="F27" s="27">
        <f t="shared" si="1"/>
        <v>-26716744</v>
      </c>
      <c r="G27" s="27">
        <f t="shared" si="1"/>
        <v>0</v>
      </c>
      <c r="H27" s="27">
        <f t="shared" si="1"/>
        <v>0</v>
      </c>
      <c r="I27" s="27">
        <f t="shared" si="1"/>
        <v>-544521</v>
      </c>
      <c r="J27" s="27">
        <f t="shared" si="1"/>
        <v>-544521</v>
      </c>
      <c r="K27" s="27">
        <f t="shared" si="1"/>
        <v>0</v>
      </c>
      <c r="L27" s="27">
        <f t="shared" si="1"/>
        <v>-594922</v>
      </c>
      <c r="M27" s="27">
        <f t="shared" si="1"/>
        <v>-2123682</v>
      </c>
      <c r="N27" s="27">
        <f t="shared" si="1"/>
        <v>-2718604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-3263125</v>
      </c>
      <c r="X27" s="27">
        <f t="shared" si="1"/>
        <v>-18386038</v>
      </c>
      <c r="Y27" s="27">
        <f t="shared" si="1"/>
        <v>15122913</v>
      </c>
      <c r="Z27" s="28">
        <f>+IF(X27&lt;&gt;0,+(Y27/X27)*100,0)</f>
        <v>-82.2521578602198</v>
      </c>
      <c r="AA27" s="29">
        <f>SUM(AA21:AA26)</f>
        <v>-26716744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4473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4473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3780896</v>
      </c>
      <c r="D38" s="31">
        <f>+D17+D27+D36</f>
        <v>0</v>
      </c>
      <c r="E38" s="32">
        <f t="shared" si="3"/>
        <v>17038921</v>
      </c>
      <c r="F38" s="33">
        <f t="shared" si="3"/>
        <v>17038921</v>
      </c>
      <c r="G38" s="33">
        <f t="shared" si="3"/>
        <v>18274637</v>
      </c>
      <c r="H38" s="33">
        <f t="shared" si="3"/>
        <v>-838923</v>
      </c>
      <c r="I38" s="33">
        <f t="shared" si="3"/>
        <v>-3392756</v>
      </c>
      <c r="J38" s="33">
        <f t="shared" si="3"/>
        <v>14042958</v>
      </c>
      <c r="K38" s="33">
        <f t="shared" si="3"/>
        <v>-2245301</v>
      </c>
      <c r="L38" s="33">
        <f t="shared" si="3"/>
        <v>210645</v>
      </c>
      <c r="M38" s="33">
        <f t="shared" si="3"/>
        <v>-4092988</v>
      </c>
      <c r="N38" s="33">
        <f t="shared" si="3"/>
        <v>-6127644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7915314</v>
      </c>
      <c r="X38" s="33">
        <f t="shared" si="3"/>
        <v>15780880</v>
      </c>
      <c r="Y38" s="33">
        <f t="shared" si="3"/>
        <v>-7865566</v>
      </c>
      <c r="Z38" s="34">
        <f>+IF(X38&lt;&gt;0,+(Y38/X38)*100,0)</f>
        <v>-49.842378878744405</v>
      </c>
      <c r="AA38" s="35">
        <f>+AA17+AA27+AA36</f>
        <v>17038921</v>
      </c>
    </row>
    <row r="39" spans="1:27" ht="13.5">
      <c r="A39" s="22" t="s">
        <v>59</v>
      </c>
      <c r="B39" s="16"/>
      <c r="C39" s="31">
        <v>106107</v>
      </c>
      <c r="D39" s="31"/>
      <c r="E39" s="32">
        <v>-14902000</v>
      </c>
      <c r="F39" s="33">
        <v>-14902000</v>
      </c>
      <c r="G39" s="33"/>
      <c r="H39" s="33">
        <v>18274637</v>
      </c>
      <c r="I39" s="33">
        <v>17435714</v>
      </c>
      <c r="J39" s="33"/>
      <c r="K39" s="33">
        <v>14042958</v>
      </c>
      <c r="L39" s="33">
        <v>11797657</v>
      </c>
      <c r="M39" s="33">
        <v>12008302</v>
      </c>
      <c r="N39" s="33">
        <v>14042958</v>
      </c>
      <c r="O39" s="33"/>
      <c r="P39" s="33"/>
      <c r="Q39" s="33"/>
      <c r="R39" s="33"/>
      <c r="S39" s="33"/>
      <c r="T39" s="33"/>
      <c r="U39" s="33"/>
      <c r="V39" s="33"/>
      <c r="W39" s="33"/>
      <c r="X39" s="33">
        <v>-14902000</v>
      </c>
      <c r="Y39" s="33">
        <v>14902000</v>
      </c>
      <c r="Z39" s="34">
        <v>-100</v>
      </c>
      <c r="AA39" s="35">
        <v>-14902000</v>
      </c>
    </row>
    <row r="40" spans="1:27" ht="13.5">
      <c r="A40" s="41" t="s">
        <v>60</v>
      </c>
      <c r="B40" s="42"/>
      <c r="C40" s="43">
        <v>3887003</v>
      </c>
      <c r="D40" s="43"/>
      <c r="E40" s="44">
        <v>2136922</v>
      </c>
      <c r="F40" s="45">
        <v>2136922</v>
      </c>
      <c r="G40" s="45">
        <v>18274637</v>
      </c>
      <c r="H40" s="45">
        <v>17435714</v>
      </c>
      <c r="I40" s="45">
        <v>14042958</v>
      </c>
      <c r="J40" s="45">
        <v>14042958</v>
      </c>
      <c r="K40" s="45">
        <v>11797657</v>
      </c>
      <c r="L40" s="45">
        <v>12008302</v>
      </c>
      <c r="M40" s="45">
        <v>7915314</v>
      </c>
      <c r="N40" s="45">
        <v>7915314</v>
      </c>
      <c r="O40" s="45"/>
      <c r="P40" s="45"/>
      <c r="Q40" s="45"/>
      <c r="R40" s="45"/>
      <c r="S40" s="45"/>
      <c r="T40" s="45"/>
      <c r="U40" s="45"/>
      <c r="V40" s="45"/>
      <c r="W40" s="45">
        <v>7915314</v>
      </c>
      <c r="X40" s="45">
        <v>878881</v>
      </c>
      <c r="Y40" s="45">
        <v>7036433</v>
      </c>
      <c r="Z40" s="46">
        <v>800.61</v>
      </c>
      <c r="AA40" s="47">
        <v>2136922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89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23524380</v>
      </c>
      <c r="F6" s="19">
        <v>23524380</v>
      </c>
      <c r="G6" s="19">
        <v>1401030</v>
      </c>
      <c r="H6" s="19">
        <v>1225201</v>
      </c>
      <c r="I6" s="19"/>
      <c r="J6" s="19">
        <v>2626231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2626231</v>
      </c>
      <c r="X6" s="19">
        <v>11762190</v>
      </c>
      <c r="Y6" s="19">
        <v>-9135959</v>
      </c>
      <c r="Z6" s="20">
        <v>-77.67</v>
      </c>
      <c r="AA6" s="21">
        <v>23524380</v>
      </c>
    </row>
    <row r="7" spans="1:27" ht="13.5">
      <c r="A7" s="22" t="s">
        <v>34</v>
      </c>
      <c r="B7" s="16"/>
      <c r="C7" s="17"/>
      <c r="D7" s="17"/>
      <c r="E7" s="18">
        <v>125888676</v>
      </c>
      <c r="F7" s="19">
        <v>125888676</v>
      </c>
      <c r="G7" s="19">
        <v>7767821</v>
      </c>
      <c r="H7" s="19">
        <v>7344224</v>
      </c>
      <c r="I7" s="19"/>
      <c r="J7" s="19">
        <v>15112045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15112045</v>
      </c>
      <c r="X7" s="19">
        <v>62944338</v>
      </c>
      <c r="Y7" s="19">
        <v>-47832293</v>
      </c>
      <c r="Z7" s="20">
        <v>-75.99</v>
      </c>
      <c r="AA7" s="21">
        <v>125888676</v>
      </c>
    </row>
    <row r="8" spans="1:27" ht="13.5">
      <c r="A8" s="22" t="s">
        <v>35</v>
      </c>
      <c r="B8" s="16"/>
      <c r="C8" s="17"/>
      <c r="D8" s="17"/>
      <c r="E8" s="18">
        <v>8654304</v>
      </c>
      <c r="F8" s="19">
        <v>8654304</v>
      </c>
      <c r="G8" s="19">
        <v>1168080</v>
      </c>
      <c r="H8" s="19">
        <v>3124876</v>
      </c>
      <c r="I8" s="19"/>
      <c r="J8" s="19">
        <v>4292956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4292956</v>
      </c>
      <c r="X8" s="19">
        <v>4327152</v>
      </c>
      <c r="Y8" s="19">
        <v>-34196</v>
      </c>
      <c r="Z8" s="20">
        <v>-0.79</v>
      </c>
      <c r="AA8" s="21">
        <v>8654304</v>
      </c>
    </row>
    <row r="9" spans="1:27" ht="13.5">
      <c r="A9" s="22" t="s">
        <v>36</v>
      </c>
      <c r="B9" s="16"/>
      <c r="C9" s="17"/>
      <c r="D9" s="17"/>
      <c r="E9" s="18">
        <v>96849000</v>
      </c>
      <c r="F9" s="19">
        <v>96849000</v>
      </c>
      <c r="G9" s="19"/>
      <c r="H9" s="19">
        <v>18119</v>
      </c>
      <c r="I9" s="19"/>
      <c r="J9" s="19">
        <v>18119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18119</v>
      </c>
      <c r="X9" s="19">
        <v>48424500</v>
      </c>
      <c r="Y9" s="19">
        <v>-48406381</v>
      </c>
      <c r="Z9" s="20">
        <v>-99.96</v>
      </c>
      <c r="AA9" s="21">
        <v>96849000</v>
      </c>
    </row>
    <row r="10" spans="1:27" ht="13.5">
      <c r="A10" s="22" t="s">
        <v>37</v>
      </c>
      <c r="B10" s="16"/>
      <c r="C10" s="17"/>
      <c r="D10" s="17"/>
      <c r="E10" s="18">
        <v>68891172</v>
      </c>
      <c r="F10" s="19">
        <v>68891172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34445586</v>
      </c>
      <c r="Y10" s="19">
        <v>-34445586</v>
      </c>
      <c r="Z10" s="20">
        <v>-100</v>
      </c>
      <c r="AA10" s="21">
        <v>68891172</v>
      </c>
    </row>
    <row r="11" spans="1:27" ht="13.5">
      <c r="A11" s="22" t="s">
        <v>38</v>
      </c>
      <c r="B11" s="16"/>
      <c r="C11" s="17"/>
      <c r="D11" s="17"/>
      <c r="E11" s="18">
        <v>23315580</v>
      </c>
      <c r="F11" s="19">
        <v>23315580</v>
      </c>
      <c r="G11" s="19">
        <v>154162</v>
      </c>
      <c r="H11" s="19"/>
      <c r="I11" s="19"/>
      <c r="J11" s="19">
        <v>154162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154162</v>
      </c>
      <c r="X11" s="19">
        <v>11657790</v>
      </c>
      <c r="Y11" s="19">
        <v>-11503628</v>
      </c>
      <c r="Z11" s="20">
        <v>-98.68</v>
      </c>
      <c r="AA11" s="21">
        <v>23315580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-276112440</v>
      </c>
      <c r="F14" s="19">
        <v>-276112440</v>
      </c>
      <c r="G14" s="19">
        <v>9006519</v>
      </c>
      <c r="H14" s="19">
        <v>14928878</v>
      </c>
      <c r="I14" s="19"/>
      <c r="J14" s="19">
        <v>23935397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23935397</v>
      </c>
      <c r="X14" s="19">
        <v>-138056220</v>
      </c>
      <c r="Y14" s="19">
        <v>161991617</v>
      </c>
      <c r="Z14" s="20">
        <v>-117.34</v>
      </c>
      <c r="AA14" s="21">
        <v>-276112440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71010672</v>
      </c>
      <c r="F17" s="27">
        <f t="shared" si="0"/>
        <v>71010672</v>
      </c>
      <c r="G17" s="27">
        <f t="shared" si="0"/>
        <v>19497612</v>
      </c>
      <c r="H17" s="27">
        <f t="shared" si="0"/>
        <v>26641298</v>
      </c>
      <c r="I17" s="27">
        <f t="shared" si="0"/>
        <v>0</v>
      </c>
      <c r="J17" s="27">
        <f t="shared" si="0"/>
        <v>46138910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46138910</v>
      </c>
      <c r="X17" s="27">
        <f t="shared" si="0"/>
        <v>35505336</v>
      </c>
      <c r="Y17" s="27">
        <f t="shared" si="0"/>
        <v>10633574</v>
      </c>
      <c r="Z17" s="28">
        <f>+IF(X17&lt;&gt;0,+(Y17/X17)*100,0)</f>
        <v>29.949227913235347</v>
      </c>
      <c r="AA17" s="29">
        <f>SUM(AA6:AA16)</f>
        <v>71010672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-68891172</v>
      </c>
      <c r="F26" s="19">
        <v>-68891172</v>
      </c>
      <c r="G26" s="19"/>
      <c r="H26" s="19">
        <v>-4704671</v>
      </c>
      <c r="I26" s="19"/>
      <c r="J26" s="19">
        <v>-4704671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-4704671</v>
      </c>
      <c r="X26" s="19">
        <v>-34445586</v>
      </c>
      <c r="Y26" s="19">
        <v>29740915</v>
      </c>
      <c r="Z26" s="20">
        <v>-86.34</v>
      </c>
      <c r="AA26" s="21">
        <v>-68891172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-68891172</v>
      </c>
      <c r="F27" s="27">
        <f t="shared" si="1"/>
        <v>-68891172</v>
      </c>
      <c r="G27" s="27">
        <f t="shared" si="1"/>
        <v>0</v>
      </c>
      <c r="H27" s="27">
        <f t="shared" si="1"/>
        <v>-4704671</v>
      </c>
      <c r="I27" s="27">
        <f t="shared" si="1"/>
        <v>0</v>
      </c>
      <c r="J27" s="27">
        <f t="shared" si="1"/>
        <v>-4704671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-4704671</v>
      </c>
      <c r="X27" s="27">
        <f t="shared" si="1"/>
        <v>-34445586</v>
      </c>
      <c r="Y27" s="27">
        <f t="shared" si="1"/>
        <v>29740915</v>
      </c>
      <c r="Z27" s="28">
        <f>+IF(X27&lt;&gt;0,+(Y27/X27)*100,0)</f>
        <v>-86.34173040342527</v>
      </c>
      <c r="AA27" s="29">
        <f>SUM(AA21:AA26)</f>
        <v>-68891172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2119500</v>
      </c>
      <c r="F38" s="33">
        <f t="shared" si="3"/>
        <v>2119500</v>
      </c>
      <c r="G38" s="33">
        <f t="shared" si="3"/>
        <v>19497612</v>
      </c>
      <c r="H38" s="33">
        <f t="shared" si="3"/>
        <v>21936627</v>
      </c>
      <c r="I38" s="33">
        <f t="shared" si="3"/>
        <v>0</v>
      </c>
      <c r="J38" s="33">
        <f t="shared" si="3"/>
        <v>41434239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41434239</v>
      </c>
      <c r="X38" s="33">
        <f t="shared" si="3"/>
        <v>1059750</v>
      </c>
      <c r="Y38" s="33">
        <f t="shared" si="3"/>
        <v>40374489</v>
      </c>
      <c r="Z38" s="34">
        <f>+IF(X38&lt;&gt;0,+(Y38/X38)*100,0)</f>
        <v>3809.8125973106867</v>
      </c>
      <c r="AA38" s="35">
        <f>+AA17+AA27+AA36</f>
        <v>2119500</v>
      </c>
    </row>
    <row r="39" spans="1:27" ht="13.5">
      <c r="A39" s="22" t="s">
        <v>59</v>
      </c>
      <c r="B39" s="16"/>
      <c r="C39" s="31"/>
      <c r="D39" s="31"/>
      <c r="E39" s="32"/>
      <c r="F39" s="33"/>
      <c r="G39" s="33"/>
      <c r="H39" s="33">
        <v>19497612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4"/>
      <c r="AA39" s="35"/>
    </row>
    <row r="40" spans="1:27" ht="13.5">
      <c r="A40" s="41" t="s">
        <v>60</v>
      </c>
      <c r="B40" s="42"/>
      <c r="C40" s="43"/>
      <c r="D40" s="43"/>
      <c r="E40" s="44">
        <v>2119500</v>
      </c>
      <c r="F40" s="45">
        <v>2119500</v>
      </c>
      <c r="G40" s="45">
        <v>19497612</v>
      </c>
      <c r="H40" s="45">
        <v>41434239</v>
      </c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>
        <v>1059750</v>
      </c>
      <c r="Y40" s="45">
        <v>-1059750</v>
      </c>
      <c r="Z40" s="46">
        <v>-100</v>
      </c>
      <c r="AA40" s="47">
        <v>2119500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90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1684328</v>
      </c>
      <c r="D8" s="17"/>
      <c r="E8" s="18">
        <v>518004</v>
      </c>
      <c r="F8" s="19">
        <v>518004</v>
      </c>
      <c r="G8" s="19">
        <v>1520835</v>
      </c>
      <c r="H8" s="19">
        <v>4997356</v>
      </c>
      <c r="I8" s="19">
        <v>-3905363</v>
      </c>
      <c r="J8" s="19">
        <v>2612828</v>
      </c>
      <c r="K8" s="19">
        <v>767345</v>
      </c>
      <c r="L8" s="19">
        <v>1183411</v>
      </c>
      <c r="M8" s="19">
        <v>161335</v>
      </c>
      <c r="N8" s="19">
        <v>2112091</v>
      </c>
      <c r="O8" s="19"/>
      <c r="P8" s="19"/>
      <c r="Q8" s="19"/>
      <c r="R8" s="19"/>
      <c r="S8" s="19"/>
      <c r="T8" s="19"/>
      <c r="U8" s="19"/>
      <c r="V8" s="19"/>
      <c r="W8" s="19">
        <v>4724919</v>
      </c>
      <c r="X8" s="19">
        <v>259002</v>
      </c>
      <c r="Y8" s="19">
        <v>4465917</v>
      </c>
      <c r="Z8" s="20">
        <v>1724.28</v>
      </c>
      <c r="AA8" s="21">
        <v>518004</v>
      </c>
    </row>
    <row r="9" spans="1:27" ht="13.5">
      <c r="A9" s="22" t="s">
        <v>36</v>
      </c>
      <c r="B9" s="16"/>
      <c r="C9" s="17">
        <v>117433532</v>
      </c>
      <c r="D9" s="17"/>
      <c r="E9" s="18">
        <v>121310996</v>
      </c>
      <c r="F9" s="19">
        <v>121310996</v>
      </c>
      <c r="G9" s="19">
        <v>48420000</v>
      </c>
      <c r="H9" s="19">
        <v>3045000</v>
      </c>
      <c r="I9" s="19"/>
      <c r="J9" s="19">
        <v>51465000</v>
      </c>
      <c r="K9" s="19">
        <v>49805</v>
      </c>
      <c r="L9" s="19">
        <v>507361</v>
      </c>
      <c r="M9" s="19">
        <v>38736000</v>
      </c>
      <c r="N9" s="19">
        <v>39293166</v>
      </c>
      <c r="O9" s="19"/>
      <c r="P9" s="19"/>
      <c r="Q9" s="19"/>
      <c r="R9" s="19"/>
      <c r="S9" s="19"/>
      <c r="T9" s="19"/>
      <c r="U9" s="19"/>
      <c r="V9" s="19"/>
      <c r="W9" s="19">
        <v>90758166</v>
      </c>
      <c r="X9" s="19">
        <v>81414658</v>
      </c>
      <c r="Y9" s="19">
        <v>9343508</v>
      </c>
      <c r="Z9" s="20">
        <v>11.48</v>
      </c>
      <c r="AA9" s="21">
        <v>121310996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>
        <v>4827131</v>
      </c>
      <c r="D11" s="17"/>
      <c r="E11" s="18">
        <v>4805000</v>
      </c>
      <c r="F11" s="19">
        <v>4805000</v>
      </c>
      <c r="G11" s="19">
        <v>613341</v>
      </c>
      <c r="H11" s="19">
        <v>414089</v>
      </c>
      <c r="I11" s="19">
        <v>6322761</v>
      </c>
      <c r="J11" s="19">
        <v>7350191</v>
      </c>
      <c r="K11" s="19">
        <v>406321</v>
      </c>
      <c r="L11" s="19">
        <v>599248</v>
      </c>
      <c r="M11" s="19">
        <v>241161</v>
      </c>
      <c r="N11" s="19">
        <v>1246730</v>
      </c>
      <c r="O11" s="19"/>
      <c r="P11" s="19"/>
      <c r="Q11" s="19"/>
      <c r="R11" s="19"/>
      <c r="S11" s="19"/>
      <c r="T11" s="19"/>
      <c r="U11" s="19"/>
      <c r="V11" s="19"/>
      <c r="W11" s="19">
        <v>8596921</v>
      </c>
      <c r="X11" s="19">
        <v>2402520</v>
      </c>
      <c r="Y11" s="19">
        <v>6194401</v>
      </c>
      <c r="Z11" s="20">
        <v>257.83</v>
      </c>
      <c r="AA11" s="21">
        <v>4805000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-86887428</v>
      </c>
      <c r="D14" s="17"/>
      <c r="E14" s="18">
        <v>-112764630</v>
      </c>
      <c r="F14" s="19">
        <v>-112764630</v>
      </c>
      <c r="G14" s="19">
        <v>-5586681</v>
      </c>
      <c r="H14" s="19">
        <v>-5855716</v>
      </c>
      <c r="I14" s="19">
        <v>-9832311</v>
      </c>
      <c r="J14" s="19">
        <v>-21274708</v>
      </c>
      <c r="K14" s="19">
        <v>-9639132</v>
      </c>
      <c r="L14" s="19">
        <v>-11052471</v>
      </c>
      <c r="M14" s="19">
        <v>-7535043</v>
      </c>
      <c r="N14" s="19">
        <v>-28226646</v>
      </c>
      <c r="O14" s="19"/>
      <c r="P14" s="19"/>
      <c r="Q14" s="19"/>
      <c r="R14" s="19"/>
      <c r="S14" s="19"/>
      <c r="T14" s="19"/>
      <c r="U14" s="19"/>
      <c r="V14" s="19"/>
      <c r="W14" s="19">
        <v>-49501354</v>
      </c>
      <c r="X14" s="19">
        <v>-55721610</v>
      </c>
      <c r="Y14" s="19">
        <v>6220256</v>
      </c>
      <c r="Z14" s="20">
        <v>-11.16</v>
      </c>
      <c r="AA14" s="21">
        <v>-112764630</v>
      </c>
    </row>
    <row r="15" spans="1:27" ht="13.5">
      <c r="A15" s="22" t="s">
        <v>42</v>
      </c>
      <c r="B15" s="16"/>
      <c r="C15" s="17">
        <v>-451109</v>
      </c>
      <c r="D15" s="17"/>
      <c r="E15" s="18">
        <v>-222490</v>
      </c>
      <c r="F15" s="19">
        <v>-222490</v>
      </c>
      <c r="G15" s="19"/>
      <c r="H15" s="19"/>
      <c r="I15" s="19"/>
      <c r="J15" s="19"/>
      <c r="K15" s="19"/>
      <c r="L15" s="19"/>
      <c r="M15" s="19">
        <v>-135714</v>
      </c>
      <c r="N15" s="19">
        <v>-135714</v>
      </c>
      <c r="O15" s="19"/>
      <c r="P15" s="19"/>
      <c r="Q15" s="19"/>
      <c r="R15" s="19"/>
      <c r="S15" s="19"/>
      <c r="T15" s="19"/>
      <c r="U15" s="19"/>
      <c r="V15" s="19"/>
      <c r="W15" s="19">
        <v>-135714</v>
      </c>
      <c r="X15" s="19">
        <v>-111250</v>
      </c>
      <c r="Y15" s="19">
        <v>-24464</v>
      </c>
      <c r="Z15" s="20">
        <v>21.99</v>
      </c>
      <c r="AA15" s="21">
        <v>-222490</v>
      </c>
    </row>
    <row r="16" spans="1:27" ht="13.5">
      <c r="A16" s="22" t="s">
        <v>43</v>
      </c>
      <c r="B16" s="16"/>
      <c r="C16" s="17">
        <v>-34654655</v>
      </c>
      <c r="D16" s="17"/>
      <c r="E16" s="18">
        <v>-8873260</v>
      </c>
      <c r="F16" s="19">
        <v>-8873260</v>
      </c>
      <c r="G16" s="19">
        <v>-3071597</v>
      </c>
      <c r="H16" s="19">
        <v>-259226</v>
      </c>
      <c r="I16" s="19">
        <v>-783</v>
      </c>
      <c r="J16" s="19">
        <v>-3331606</v>
      </c>
      <c r="K16" s="19">
        <v>-309834</v>
      </c>
      <c r="L16" s="19">
        <v>-1159302</v>
      </c>
      <c r="M16" s="19">
        <v>-2747543</v>
      </c>
      <c r="N16" s="19">
        <v>-4216679</v>
      </c>
      <c r="O16" s="19"/>
      <c r="P16" s="19"/>
      <c r="Q16" s="19"/>
      <c r="R16" s="19"/>
      <c r="S16" s="19"/>
      <c r="T16" s="19"/>
      <c r="U16" s="19"/>
      <c r="V16" s="19"/>
      <c r="W16" s="19">
        <v>-7548285</v>
      </c>
      <c r="X16" s="19">
        <v>-4028340</v>
      </c>
      <c r="Y16" s="19">
        <v>-3519945</v>
      </c>
      <c r="Z16" s="20">
        <v>87.38</v>
      </c>
      <c r="AA16" s="21">
        <v>-8873260</v>
      </c>
    </row>
    <row r="17" spans="1:27" ht="13.5">
      <c r="A17" s="23" t="s">
        <v>44</v>
      </c>
      <c r="B17" s="24"/>
      <c r="C17" s="25">
        <f aca="true" t="shared" si="0" ref="C17:Y17">SUM(C6:C16)</f>
        <v>1951799</v>
      </c>
      <c r="D17" s="25">
        <f>SUM(D6:D16)</f>
        <v>0</v>
      </c>
      <c r="E17" s="26">
        <f t="shared" si="0"/>
        <v>4773620</v>
      </c>
      <c r="F17" s="27">
        <f t="shared" si="0"/>
        <v>4773620</v>
      </c>
      <c r="G17" s="27">
        <f t="shared" si="0"/>
        <v>41895898</v>
      </c>
      <c r="H17" s="27">
        <f t="shared" si="0"/>
        <v>2341503</v>
      </c>
      <c r="I17" s="27">
        <f t="shared" si="0"/>
        <v>-7415696</v>
      </c>
      <c r="J17" s="27">
        <f t="shared" si="0"/>
        <v>36821705</v>
      </c>
      <c r="K17" s="27">
        <f t="shared" si="0"/>
        <v>-8725495</v>
      </c>
      <c r="L17" s="27">
        <f t="shared" si="0"/>
        <v>-9921753</v>
      </c>
      <c r="M17" s="27">
        <f t="shared" si="0"/>
        <v>28720196</v>
      </c>
      <c r="N17" s="27">
        <f t="shared" si="0"/>
        <v>10072948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46894653</v>
      </c>
      <c r="X17" s="27">
        <f t="shared" si="0"/>
        <v>24214980</v>
      </c>
      <c r="Y17" s="27">
        <f t="shared" si="0"/>
        <v>22679673</v>
      </c>
      <c r="Z17" s="28">
        <f>+IF(X17&lt;&gt;0,+(Y17/X17)*100,0)</f>
        <v>93.65968090826422</v>
      </c>
      <c r="AA17" s="29">
        <f>SUM(AA6:AA16)</f>
        <v>4773620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137248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>
        <v>114000</v>
      </c>
      <c r="F22" s="36">
        <v>114000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>
        <v>114000</v>
      </c>
    </row>
    <row r="23" spans="1:27" ht="13.5">
      <c r="A23" s="22" t="s">
        <v>48</v>
      </c>
      <c r="B23" s="16"/>
      <c r="C23" s="40">
        <v>554000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4400000</v>
      </c>
      <c r="D24" s="17"/>
      <c r="E24" s="18"/>
      <c r="F24" s="19"/>
      <c r="G24" s="19"/>
      <c r="H24" s="19"/>
      <c r="I24" s="19"/>
      <c r="J24" s="19"/>
      <c r="K24" s="19">
        <v>-5950000</v>
      </c>
      <c r="L24" s="19"/>
      <c r="M24" s="19"/>
      <c r="N24" s="19">
        <v>-5950000</v>
      </c>
      <c r="O24" s="19"/>
      <c r="P24" s="19"/>
      <c r="Q24" s="19"/>
      <c r="R24" s="19"/>
      <c r="S24" s="19"/>
      <c r="T24" s="19"/>
      <c r="U24" s="19"/>
      <c r="V24" s="19"/>
      <c r="W24" s="19">
        <v>-5950000</v>
      </c>
      <c r="X24" s="19"/>
      <c r="Y24" s="19">
        <v>-5950000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-3865156</v>
      </c>
      <c r="D26" s="17"/>
      <c r="E26" s="18">
        <v>-8049550</v>
      </c>
      <c r="F26" s="19">
        <v>-8049550</v>
      </c>
      <c r="G26" s="19">
        <v>-761838</v>
      </c>
      <c r="H26" s="19">
        <v>-1567842</v>
      </c>
      <c r="I26" s="19">
        <v>-1530856</v>
      </c>
      <c r="J26" s="19">
        <v>-3860536</v>
      </c>
      <c r="K26" s="19">
        <v>-767502</v>
      </c>
      <c r="L26" s="19">
        <v>-325017</v>
      </c>
      <c r="M26" s="19">
        <v>-93559</v>
      </c>
      <c r="N26" s="19">
        <v>-1186078</v>
      </c>
      <c r="O26" s="19"/>
      <c r="P26" s="19"/>
      <c r="Q26" s="19"/>
      <c r="R26" s="19"/>
      <c r="S26" s="19"/>
      <c r="T26" s="19"/>
      <c r="U26" s="19"/>
      <c r="V26" s="19"/>
      <c r="W26" s="19">
        <v>-5046614</v>
      </c>
      <c r="X26" s="19">
        <v>-4188250</v>
      </c>
      <c r="Y26" s="19">
        <v>-858364</v>
      </c>
      <c r="Z26" s="20">
        <v>20.49</v>
      </c>
      <c r="AA26" s="21">
        <v>-8049550</v>
      </c>
    </row>
    <row r="27" spans="1:27" ht="13.5">
      <c r="A27" s="23" t="s">
        <v>51</v>
      </c>
      <c r="B27" s="24"/>
      <c r="C27" s="25">
        <f aca="true" t="shared" si="1" ref="C27:Y27">SUM(C21:C26)</f>
        <v>1226092</v>
      </c>
      <c r="D27" s="25">
        <f>SUM(D21:D26)</f>
        <v>0</v>
      </c>
      <c r="E27" s="26">
        <f t="shared" si="1"/>
        <v>-7935550</v>
      </c>
      <c r="F27" s="27">
        <f t="shared" si="1"/>
        <v>-7935550</v>
      </c>
      <c r="G27" s="27">
        <f t="shared" si="1"/>
        <v>-761838</v>
      </c>
      <c r="H27" s="27">
        <f t="shared" si="1"/>
        <v>-1567842</v>
      </c>
      <c r="I27" s="27">
        <f t="shared" si="1"/>
        <v>-1530856</v>
      </c>
      <c r="J27" s="27">
        <f t="shared" si="1"/>
        <v>-3860536</v>
      </c>
      <c r="K27" s="27">
        <f t="shared" si="1"/>
        <v>-6717502</v>
      </c>
      <c r="L27" s="27">
        <f t="shared" si="1"/>
        <v>-325017</v>
      </c>
      <c r="M27" s="27">
        <f t="shared" si="1"/>
        <v>-93559</v>
      </c>
      <c r="N27" s="27">
        <f t="shared" si="1"/>
        <v>-7136078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-10996614</v>
      </c>
      <c r="X27" s="27">
        <f t="shared" si="1"/>
        <v>-4188250</v>
      </c>
      <c r="Y27" s="27">
        <f t="shared" si="1"/>
        <v>-6808364</v>
      </c>
      <c r="Z27" s="28">
        <f>+IF(X27&lt;&gt;0,+(Y27/X27)*100,0)</f>
        <v>162.55868202709962</v>
      </c>
      <c r="AA27" s="29">
        <f>SUM(AA21:AA26)</f>
        <v>-7935550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-2208206</v>
      </c>
      <c r="D35" s="17"/>
      <c r="E35" s="18">
        <v>-2484590</v>
      </c>
      <c r="F35" s="19">
        <v>-2484590</v>
      </c>
      <c r="G35" s="19"/>
      <c r="H35" s="19"/>
      <c r="I35" s="19"/>
      <c r="J35" s="19"/>
      <c r="K35" s="19"/>
      <c r="L35" s="19"/>
      <c r="M35" s="19">
        <v>-1193943</v>
      </c>
      <c r="N35" s="19">
        <v>-1193943</v>
      </c>
      <c r="O35" s="19"/>
      <c r="P35" s="19"/>
      <c r="Q35" s="19"/>
      <c r="R35" s="19"/>
      <c r="S35" s="19"/>
      <c r="T35" s="19"/>
      <c r="U35" s="19"/>
      <c r="V35" s="19"/>
      <c r="W35" s="19">
        <v>-1193943</v>
      </c>
      <c r="X35" s="19">
        <v>-1183476</v>
      </c>
      <c r="Y35" s="19">
        <v>-10467</v>
      </c>
      <c r="Z35" s="20">
        <v>0.88</v>
      </c>
      <c r="AA35" s="21">
        <v>-2484590</v>
      </c>
    </row>
    <row r="36" spans="1:27" ht="13.5">
      <c r="A36" s="23" t="s">
        <v>57</v>
      </c>
      <c r="B36" s="24"/>
      <c r="C36" s="25">
        <f aca="true" t="shared" si="2" ref="C36:Y36">SUM(C31:C35)</f>
        <v>-2208206</v>
      </c>
      <c r="D36" s="25">
        <f>SUM(D31:D35)</f>
        <v>0</v>
      </c>
      <c r="E36" s="26">
        <f t="shared" si="2"/>
        <v>-2484590</v>
      </c>
      <c r="F36" s="27">
        <f t="shared" si="2"/>
        <v>-2484590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-1193943</v>
      </c>
      <c r="N36" s="27">
        <f t="shared" si="2"/>
        <v>-1193943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-1193943</v>
      </c>
      <c r="X36" s="27">
        <f t="shared" si="2"/>
        <v>-1183476</v>
      </c>
      <c r="Y36" s="27">
        <f t="shared" si="2"/>
        <v>-10467</v>
      </c>
      <c r="Z36" s="28">
        <f>+IF(X36&lt;&gt;0,+(Y36/X36)*100,0)</f>
        <v>0.884428581568194</v>
      </c>
      <c r="AA36" s="29">
        <f>SUM(AA31:AA35)</f>
        <v>-2484590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969685</v>
      </c>
      <c r="D38" s="31">
        <f>+D17+D27+D36</f>
        <v>0</v>
      </c>
      <c r="E38" s="32">
        <f t="shared" si="3"/>
        <v>-5646520</v>
      </c>
      <c r="F38" s="33">
        <f t="shared" si="3"/>
        <v>-5646520</v>
      </c>
      <c r="G38" s="33">
        <f t="shared" si="3"/>
        <v>41134060</v>
      </c>
      <c r="H38" s="33">
        <f t="shared" si="3"/>
        <v>773661</v>
      </c>
      <c r="I38" s="33">
        <f t="shared" si="3"/>
        <v>-8946552</v>
      </c>
      <c r="J38" s="33">
        <f t="shared" si="3"/>
        <v>32961169</v>
      </c>
      <c r="K38" s="33">
        <f t="shared" si="3"/>
        <v>-15442997</v>
      </c>
      <c r="L38" s="33">
        <f t="shared" si="3"/>
        <v>-10246770</v>
      </c>
      <c r="M38" s="33">
        <f t="shared" si="3"/>
        <v>27432694</v>
      </c>
      <c r="N38" s="33">
        <f t="shared" si="3"/>
        <v>1742927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34704096</v>
      </c>
      <c r="X38" s="33">
        <f t="shared" si="3"/>
        <v>18843254</v>
      </c>
      <c r="Y38" s="33">
        <f t="shared" si="3"/>
        <v>15860842</v>
      </c>
      <c r="Z38" s="34">
        <f>+IF(X38&lt;&gt;0,+(Y38/X38)*100,0)</f>
        <v>84.17252137024741</v>
      </c>
      <c r="AA38" s="35">
        <f>+AA17+AA27+AA36</f>
        <v>-5646520</v>
      </c>
    </row>
    <row r="39" spans="1:27" ht="13.5">
      <c r="A39" s="22" t="s">
        <v>59</v>
      </c>
      <c r="B39" s="16"/>
      <c r="C39" s="31">
        <v>50102119</v>
      </c>
      <c r="D39" s="31"/>
      <c r="E39" s="32">
        <v>47047548</v>
      </c>
      <c r="F39" s="33">
        <v>47047548</v>
      </c>
      <c r="G39" s="33">
        <v>57121805</v>
      </c>
      <c r="H39" s="33">
        <v>98255865</v>
      </c>
      <c r="I39" s="33">
        <v>99029526</v>
      </c>
      <c r="J39" s="33">
        <v>57121805</v>
      </c>
      <c r="K39" s="33">
        <v>90082974</v>
      </c>
      <c r="L39" s="33">
        <v>74639977</v>
      </c>
      <c r="M39" s="33">
        <v>64393207</v>
      </c>
      <c r="N39" s="33">
        <v>90082974</v>
      </c>
      <c r="O39" s="33"/>
      <c r="P39" s="33"/>
      <c r="Q39" s="33"/>
      <c r="R39" s="33"/>
      <c r="S39" s="33"/>
      <c r="T39" s="33"/>
      <c r="U39" s="33"/>
      <c r="V39" s="33"/>
      <c r="W39" s="33">
        <v>57121805</v>
      </c>
      <c r="X39" s="33">
        <v>47047548</v>
      </c>
      <c r="Y39" s="33">
        <v>10074257</v>
      </c>
      <c r="Z39" s="34">
        <v>21.41</v>
      </c>
      <c r="AA39" s="35">
        <v>47047548</v>
      </c>
    </row>
    <row r="40" spans="1:27" ht="13.5">
      <c r="A40" s="41" t="s">
        <v>60</v>
      </c>
      <c r="B40" s="42"/>
      <c r="C40" s="43">
        <v>51071804</v>
      </c>
      <c r="D40" s="43"/>
      <c r="E40" s="44">
        <v>41401028</v>
      </c>
      <c r="F40" s="45">
        <v>41401028</v>
      </c>
      <c r="G40" s="45">
        <v>98255865</v>
      </c>
      <c r="H40" s="45">
        <v>99029526</v>
      </c>
      <c r="I40" s="45">
        <v>90082974</v>
      </c>
      <c r="J40" s="45">
        <v>90082974</v>
      </c>
      <c r="K40" s="45">
        <v>74639977</v>
      </c>
      <c r="L40" s="45">
        <v>64393207</v>
      </c>
      <c r="M40" s="45">
        <v>91825901</v>
      </c>
      <c r="N40" s="45">
        <v>91825901</v>
      </c>
      <c r="O40" s="45"/>
      <c r="P40" s="45"/>
      <c r="Q40" s="45"/>
      <c r="R40" s="45"/>
      <c r="S40" s="45"/>
      <c r="T40" s="45"/>
      <c r="U40" s="45"/>
      <c r="V40" s="45"/>
      <c r="W40" s="45">
        <v>91825901</v>
      </c>
      <c r="X40" s="45">
        <v>65890802</v>
      </c>
      <c r="Y40" s="45">
        <v>25935099</v>
      </c>
      <c r="Z40" s="46">
        <v>39.36</v>
      </c>
      <c r="AA40" s="47">
        <v>41401028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62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36462868</v>
      </c>
      <c r="D6" s="17"/>
      <c r="E6" s="18">
        <v>55187568</v>
      </c>
      <c r="F6" s="19">
        <v>55187568</v>
      </c>
      <c r="G6" s="19">
        <v>403845</v>
      </c>
      <c r="H6" s="19">
        <v>1788276</v>
      </c>
      <c r="I6" s="19">
        <v>2106453</v>
      </c>
      <c r="J6" s="19">
        <v>4298574</v>
      </c>
      <c r="K6" s="19">
        <v>3695119</v>
      </c>
      <c r="L6" s="19"/>
      <c r="M6" s="19">
        <v>1639049</v>
      </c>
      <c r="N6" s="19">
        <v>5334168</v>
      </c>
      <c r="O6" s="19"/>
      <c r="P6" s="19"/>
      <c r="Q6" s="19"/>
      <c r="R6" s="19"/>
      <c r="S6" s="19"/>
      <c r="T6" s="19"/>
      <c r="U6" s="19"/>
      <c r="V6" s="19"/>
      <c r="W6" s="19">
        <v>9632742</v>
      </c>
      <c r="X6" s="19">
        <v>27593784</v>
      </c>
      <c r="Y6" s="19">
        <v>-17961042</v>
      </c>
      <c r="Z6" s="20">
        <v>-65.09</v>
      </c>
      <c r="AA6" s="21">
        <v>55187568</v>
      </c>
    </row>
    <row r="7" spans="1:27" ht="13.5">
      <c r="A7" s="22" t="s">
        <v>34</v>
      </c>
      <c r="B7" s="16"/>
      <c r="C7" s="17">
        <v>155533441</v>
      </c>
      <c r="D7" s="17"/>
      <c r="E7" s="18">
        <v>261475090</v>
      </c>
      <c r="F7" s="19">
        <v>261475090</v>
      </c>
      <c r="G7" s="19">
        <v>18576279</v>
      </c>
      <c r="H7" s="19">
        <v>12735591</v>
      </c>
      <c r="I7" s="19">
        <v>13539826</v>
      </c>
      <c r="J7" s="19">
        <v>44851696</v>
      </c>
      <c r="K7" s="19">
        <v>14785526</v>
      </c>
      <c r="L7" s="19"/>
      <c r="M7" s="19">
        <v>10624331</v>
      </c>
      <c r="N7" s="19">
        <v>25409857</v>
      </c>
      <c r="O7" s="19"/>
      <c r="P7" s="19"/>
      <c r="Q7" s="19"/>
      <c r="R7" s="19"/>
      <c r="S7" s="19"/>
      <c r="T7" s="19"/>
      <c r="U7" s="19"/>
      <c r="V7" s="19"/>
      <c r="W7" s="19">
        <v>70261553</v>
      </c>
      <c r="X7" s="19">
        <v>130737546</v>
      </c>
      <c r="Y7" s="19">
        <v>-60475993</v>
      </c>
      <c r="Z7" s="20">
        <v>-46.26</v>
      </c>
      <c r="AA7" s="21">
        <v>261475090</v>
      </c>
    </row>
    <row r="8" spans="1:27" ht="13.5">
      <c r="A8" s="22" t="s">
        <v>35</v>
      </c>
      <c r="B8" s="16"/>
      <c r="C8" s="17">
        <v>9681550</v>
      </c>
      <c r="D8" s="17"/>
      <c r="E8" s="18">
        <v>7349661</v>
      </c>
      <c r="F8" s="19">
        <v>7349661</v>
      </c>
      <c r="G8" s="19"/>
      <c r="H8" s="19">
        <v>7883109</v>
      </c>
      <c r="I8" s="19">
        <v>11229413</v>
      </c>
      <c r="J8" s="19">
        <v>19112522</v>
      </c>
      <c r="K8" s="19">
        <v>12525252</v>
      </c>
      <c r="L8" s="19">
        <v>27133110</v>
      </c>
      <c r="M8" s="19">
        <v>14819035</v>
      </c>
      <c r="N8" s="19">
        <v>54477397</v>
      </c>
      <c r="O8" s="19"/>
      <c r="P8" s="19"/>
      <c r="Q8" s="19"/>
      <c r="R8" s="19"/>
      <c r="S8" s="19"/>
      <c r="T8" s="19"/>
      <c r="U8" s="19"/>
      <c r="V8" s="19"/>
      <c r="W8" s="19">
        <v>73589919</v>
      </c>
      <c r="X8" s="19">
        <v>3180180</v>
      </c>
      <c r="Y8" s="19">
        <v>70409739</v>
      </c>
      <c r="Z8" s="20">
        <v>2214.02</v>
      </c>
      <c r="AA8" s="21">
        <v>7349661</v>
      </c>
    </row>
    <row r="9" spans="1:27" ht="13.5">
      <c r="A9" s="22" t="s">
        <v>36</v>
      </c>
      <c r="B9" s="16"/>
      <c r="C9" s="17">
        <v>76484472</v>
      </c>
      <c r="D9" s="17"/>
      <c r="E9" s="18">
        <v>37068996</v>
      </c>
      <c r="F9" s="19">
        <v>37068996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>
        <v>18534498</v>
      </c>
      <c r="Y9" s="19">
        <v>-18534498</v>
      </c>
      <c r="Z9" s="20">
        <v>-100</v>
      </c>
      <c r="AA9" s="21">
        <v>37068996</v>
      </c>
    </row>
    <row r="10" spans="1:27" ht="13.5">
      <c r="A10" s="22" t="s">
        <v>37</v>
      </c>
      <c r="B10" s="16"/>
      <c r="C10" s="17">
        <v>84181886</v>
      </c>
      <c r="D10" s="17"/>
      <c r="E10" s="18">
        <v>75482000</v>
      </c>
      <c r="F10" s="19">
        <v>75482000</v>
      </c>
      <c r="G10" s="19">
        <v>28963000</v>
      </c>
      <c r="H10" s="19"/>
      <c r="I10" s="19"/>
      <c r="J10" s="19">
        <v>28963000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28963000</v>
      </c>
      <c r="X10" s="19">
        <v>56611500</v>
      </c>
      <c r="Y10" s="19">
        <v>-27648500</v>
      </c>
      <c r="Z10" s="20">
        <v>-48.84</v>
      </c>
      <c r="AA10" s="21">
        <v>75482000</v>
      </c>
    </row>
    <row r="11" spans="1:27" ht="13.5">
      <c r="A11" s="22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-272701256</v>
      </c>
      <c r="D14" s="17"/>
      <c r="E14" s="18">
        <v>-466925561</v>
      </c>
      <c r="F14" s="19">
        <v>-466925561</v>
      </c>
      <c r="G14" s="19">
        <v>-28765263</v>
      </c>
      <c r="H14" s="19">
        <v>-22059588</v>
      </c>
      <c r="I14" s="19">
        <v>-22171894</v>
      </c>
      <c r="J14" s="19">
        <v>-72996745</v>
      </c>
      <c r="K14" s="19">
        <v>-29312241</v>
      </c>
      <c r="L14" s="19">
        <v>-29494976</v>
      </c>
      <c r="M14" s="19">
        <v>-25997167</v>
      </c>
      <c r="N14" s="19">
        <v>-84804384</v>
      </c>
      <c r="O14" s="19"/>
      <c r="P14" s="19"/>
      <c r="Q14" s="19"/>
      <c r="R14" s="19"/>
      <c r="S14" s="19"/>
      <c r="T14" s="19"/>
      <c r="U14" s="19"/>
      <c r="V14" s="19"/>
      <c r="W14" s="19">
        <v>-157801129</v>
      </c>
      <c r="X14" s="19">
        <v>-248287151</v>
      </c>
      <c r="Y14" s="19">
        <v>90486022</v>
      </c>
      <c r="Z14" s="20">
        <v>-36.44</v>
      </c>
      <c r="AA14" s="21">
        <v>-466925561</v>
      </c>
    </row>
    <row r="15" spans="1:27" ht="13.5">
      <c r="A15" s="22" t="s">
        <v>42</v>
      </c>
      <c r="B15" s="16"/>
      <c r="C15" s="17">
        <v>-9237460</v>
      </c>
      <c r="D15" s="17"/>
      <c r="E15" s="18">
        <v>-3085000</v>
      </c>
      <c r="F15" s="19">
        <v>-3085000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-1542498</v>
      </c>
      <c r="Y15" s="19">
        <v>1542498</v>
      </c>
      <c r="Z15" s="20">
        <v>-100</v>
      </c>
      <c r="AA15" s="21">
        <v>-3085000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80405501</v>
      </c>
      <c r="D17" s="25">
        <f>SUM(D6:D16)</f>
        <v>0</v>
      </c>
      <c r="E17" s="26">
        <f t="shared" si="0"/>
        <v>-33447246</v>
      </c>
      <c r="F17" s="27">
        <f t="shared" si="0"/>
        <v>-33447246</v>
      </c>
      <c r="G17" s="27">
        <f t="shared" si="0"/>
        <v>19177861</v>
      </c>
      <c r="H17" s="27">
        <f t="shared" si="0"/>
        <v>347388</v>
      </c>
      <c r="I17" s="27">
        <f t="shared" si="0"/>
        <v>4703798</v>
      </c>
      <c r="J17" s="27">
        <f t="shared" si="0"/>
        <v>24229047</v>
      </c>
      <c r="K17" s="27">
        <f t="shared" si="0"/>
        <v>1693656</v>
      </c>
      <c r="L17" s="27">
        <f t="shared" si="0"/>
        <v>-2361866</v>
      </c>
      <c r="M17" s="27">
        <f t="shared" si="0"/>
        <v>1085248</v>
      </c>
      <c r="N17" s="27">
        <f t="shared" si="0"/>
        <v>417038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24646085</v>
      </c>
      <c r="X17" s="27">
        <f t="shared" si="0"/>
        <v>-13172141</v>
      </c>
      <c r="Y17" s="27">
        <f t="shared" si="0"/>
        <v>37818226</v>
      </c>
      <c r="Z17" s="28">
        <f>+IF(X17&lt;&gt;0,+(Y17/X17)*100,0)</f>
        <v>-287.10766154112684</v>
      </c>
      <c r="AA17" s="29">
        <f>SUM(AA6:AA16)</f>
        <v>-33447246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25442693</v>
      </c>
      <c r="D21" s="17"/>
      <c r="E21" s="18">
        <v>20000000</v>
      </c>
      <c r="F21" s="19">
        <v>20000000</v>
      </c>
      <c r="G21" s="36">
        <v>8411000</v>
      </c>
      <c r="H21" s="36">
        <v>2080000</v>
      </c>
      <c r="I21" s="36"/>
      <c r="J21" s="19">
        <v>10491000</v>
      </c>
      <c r="K21" s="36">
        <v>8035000</v>
      </c>
      <c r="L21" s="36"/>
      <c r="M21" s="19">
        <v>10167000</v>
      </c>
      <c r="N21" s="36">
        <v>18202000</v>
      </c>
      <c r="O21" s="36"/>
      <c r="P21" s="36"/>
      <c r="Q21" s="19"/>
      <c r="R21" s="36"/>
      <c r="S21" s="36"/>
      <c r="T21" s="19"/>
      <c r="U21" s="36"/>
      <c r="V21" s="36"/>
      <c r="W21" s="36">
        <v>28693000</v>
      </c>
      <c r="X21" s="19">
        <v>12000000</v>
      </c>
      <c r="Y21" s="36">
        <v>16693000</v>
      </c>
      <c r="Z21" s="37">
        <v>139.11</v>
      </c>
      <c r="AA21" s="38">
        <v>20000000</v>
      </c>
    </row>
    <row r="22" spans="1:27" ht="13.5">
      <c r="A22" s="22" t="s">
        <v>47</v>
      </c>
      <c r="B22" s="16"/>
      <c r="C22" s="17"/>
      <c r="D22" s="17"/>
      <c r="E22" s="39">
        <v>99141692</v>
      </c>
      <c r="F22" s="36">
        <v>99141692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>
        <v>48586674</v>
      </c>
      <c r="Y22" s="19">
        <v>-48586674</v>
      </c>
      <c r="Z22" s="20">
        <v>-100</v>
      </c>
      <c r="AA22" s="21">
        <v>99141692</v>
      </c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-63317726</v>
      </c>
      <c r="D26" s="17"/>
      <c r="E26" s="18">
        <v>-75482004</v>
      </c>
      <c r="F26" s="19">
        <v>-75482004</v>
      </c>
      <c r="G26" s="19">
        <v>-28078077</v>
      </c>
      <c r="H26" s="19">
        <v>-6114540</v>
      </c>
      <c r="I26" s="19">
        <v>-602565</v>
      </c>
      <c r="J26" s="19">
        <v>-34795182</v>
      </c>
      <c r="K26" s="19">
        <v>-7497891</v>
      </c>
      <c r="L26" s="19">
        <v>-2417120</v>
      </c>
      <c r="M26" s="19">
        <v>-10448155</v>
      </c>
      <c r="N26" s="19">
        <v>-20363166</v>
      </c>
      <c r="O26" s="19"/>
      <c r="P26" s="19"/>
      <c r="Q26" s="19"/>
      <c r="R26" s="19"/>
      <c r="S26" s="19"/>
      <c r="T26" s="19"/>
      <c r="U26" s="19"/>
      <c r="V26" s="19"/>
      <c r="W26" s="19">
        <v>-55158348</v>
      </c>
      <c r="X26" s="19">
        <v>-37741002</v>
      </c>
      <c r="Y26" s="19">
        <v>-17417346</v>
      </c>
      <c r="Z26" s="20">
        <v>46.15</v>
      </c>
      <c r="AA26" s="21">
        <v>-75482004</v>
      </c>
    </row>
    <row r="27" spans="1:27" ht="13.5">
      <c r="A27" s="23" t="s">
        <v>51</v>
      </c>
      <c r="B27" s="24"/>
      <c r="C27" s="25">
        <f aca="true" t="shared" si="1" ref="C27:Y27">SUM(C21:C26)</f>
        <v>-37875033</v>
      </c>
      <c r="D27" s="25">
        <f>SUM(D21:D26)</f>
        <v>0</v>
      </c>
      <c r="E27" s="26">
        <f t="shared" si="1"/>
        <v>43659688</v>
      </c>
      <c r="F27" s="27">
        <f t="shared" si="1"/>
        <v>43659688</v>
      </c>
      <c r="G27" s="27">
        <f t="shared" si="1"/>
        <v>-19667077</v>
      </c>
      <c r="H27" s="27">
        <f t="shared" si="1"/>
        <v>-4034540</v>
      </c>
      <c r="I27" s="27">
        <f t="shared" si="1"/>
        <v>-602565</v>
      </c>
      <c r="J27" s="27">
        <f t="shared" si="1"/>
        <v>-24304182</v>
      </c>
      <c r="K27" s="27">
        <f t="shared" si="1"/>
        <v>537109</v>
      </c>
      <c r="L27" s="27">
        <f t="shared" si="1"/>
        <v>-2417120</v>
      </c>
      <c r="M27" s="27">
        <f t="shared" si="1"/>
        <v>-281155</v>
      </c>
      <c r="N27" s="27">
        <f t="shared" si="1"/>
        <v>-2161166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-26465348</v>
      </c>
      <c r="X27" s="27">
        <f t="shared" si="1"/>
        <v>22845672</v>
      </c>
      <c r="Y27" s="27">
        <f t="shared" si="1"/>
        <v>-49311020</v>
      </c>
      <c r="Z27" s="28">
        <f>+IF(X27&lt;&gt;0,+(Y27/X27)*100,0)</f>
        <v>-215.84403382837678</v>
      </c>
      <c r="AA27" s="29">
        <f>SUM(AA21:AA26)</f>
        <v>43659688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-12093750</v>
      </c>
      <c r="F35" s="19">
        <v>-12093750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-4031250</v>
      </c>
      <c r="Y35" s="19">
        <v>4031250</v>
      </c>
      <c r="Z35" s="20">
        <v>-100</v>
      </c>
      <c r="AA35" s="21">
        <v>-12093750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-12093750</v>
      </c>
      <c r="F36" s="27">
        <f t="shared" si="2"/>
        <v>-12093750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-4031250</v>
      </c>
      <c r="Y36" s="27">
        <f t="shared" si="2"/>
        <v>4031250</v>
      </c>
      <c r="Z36" s="28">
        <f>+IF(X36&lt;&gt;0,+(Y36/X36)*100,0)</f>
        <v>-100</v>
      </c>
      <c r="AA36" s="29">
        <f>SUM(AA31:AA35)</f>
        <v>-12093750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42530468</v>
      </c>
      <c r="D38" s="31">
        <f>+D17+D27+D36</f>
        <v>0</v>
      </c>
      <c r="E38" s="32">
        <f t="shared" si="3"/>
        <v>-1881308</v>
      </c>
      <c r="F38" s="33">
        <f t="shared" si="3"/>
        <v>-1881308</v>
      </c>
      <c r="G38" s="33">
        <f t="shared" si="3"/>
        <v>-489216</v>
      </c>
      <c r="H38" s="33">
        <f t="shared" si="3"/>
        <v>-3687152</v>
      </c>
      <c r="I38" s="33">
        <f t="shared" si="3"/>
        <v>4101233</v>
      </c>
      <c r="J38" s="33">
        <f t="shared" si="3"/>
        <v>-75135</v>
      </c>
      <c r="K38" s="33">
        <f t="shared" si="3"/>
        <v>2230765</v>
      </c>
      <c r="L38" s="33">
        <f t="shared" si="3"/>
        <v>-4778986</v>
      </c>
      <c r="M38" s="33">
        <f t="shared" si="3"/>
        <v>804093</v>
      </c>
      <c r="N38" s="33">
        <f t="shared" si="3"/>
        <v>-1744128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-1819263</v>
      </c>
      <c r="X38" s="33">
        <f t="shared" si="3"/>
        <v>5642281</v>
      </c>
      <c r="Y38" s="33">
        <f t="shared" si="3"/>
        <v>-7461544</v>
      </c>
      <c r="Z38" s="34">
        <f>+IF(X38&lt;&gt;0,+(Y38/X38)*100,0)</f>
        <v>-132.24339588900304</v>
      </c>
      <c r="AA38" s="35">
        <f>+AA17+AA27+AA36</f>
        <v>-1881308</v>
      </c>
    </row>
    <row r="39" spans="1:27" ht="13.5">
      <c r="A39" s="22" t="s">
        <v>59</v>
      </c>
      <c r="B39" s="16"/>
      <c r="C39" s="31">
        <v>4073614</v>
      </c>
      <c r="D39" s="31"/>
      <c r="E39" s="32">
        <v>4083535</v>
      </c>
      <c r="F39" s="33">
        <v>4083535</v>
      </c>
      <c r="G39" s="33">
        <v>5338762</v>
      </c>
      <c r="H39" s="33">
        <v>4849546</v>
      </c>
      <c r="I39" s="33">
        <v>1162394</v>
      </c>
      <c r="J39" s="33">
        <v>5338762</v>
      </c>
      <c r="K39" s="33">
        <v>5263627</v>
      </c>
      <c r="L39" s="33">
        <v>7494392</v>
      </c>
      <c r="M39" s="33">
        <v>2715406</v>
      </c>
      <c r="N39" s="33">
        <v>5263627</v>
      </c>
      <c r="O39" s="33"/>
      <c r="P39" s="33"/>
      <c r="Q39" s="33"/>
      <c r="R39" s="33"/>
      <c r="S39" s="33"/>
      <c r="T39" s="33"/>
      <c r="U39" s="33"/>
      <c r="V39" s="33"/>
      <c r="W39" s="33">
        <v>5338762</v>
      </c>
      <c r="X39" s="33">
        <v>4083535</v>
      </c>
      <c r="Y39" s="33">
        <v>1255227</v>
      </c>
      <c r="Z39" s="34">
        <v>30.74</v>
      </c>
      <c r="AA39" s="35">
        <v>4083535</v>
      </c>
    </row>
    <row r="40" spans="1:27" ht="13.5">
      <c r="A40" s="41" t="s">
        <v>60</v>
      </c>
      <c r="B40" s="42"/>
      <c r="C40" s="43">
        <v>46604082</v>
      </c>
      <c r="D40" s="43"/>
      <c r="E40" s="44">
        <v>2202228</v>
      </c>
      <c r="F40" s="45">
        <v>2202228</v>
      </c>
      <c r="G40" s="45">
        <v>4849546</v>
      </c>
      <c r="H40" s="45">
        <v>1162394</v>
      </c>
      <c r="I40" s="45">
        <v>5263627</v>
      </c>
      <c r="J40" s="45">
        <v>5263627</v>
      </c>
      <c r="K40" s="45">
        <v>7494392</v>
      </c>
      <c r="L40" s="45">
        <v>2715406</v>
      </c>
      <c r="M40" s="45">
        <v>3519499</v>
      </c>
      <c r="N40" s="45">
        <v>3519499</v>
      </c>
      <c r="O40" s="45"/>
      <c r="P40" s="45"/>
      <c r="Q40" s="45"/>
      <c r="R40" s="45"/>
      <c r="S40" s="45"/>
      <c r="T40" s="45"/>
      <c r="U40" s="45"/>
      <c r="V40" s="45"/>
      <c r="W40" s="45">
        <v>3519499</v>
      </c>
      <c r="X40" s="45">
        <v>9725817</v>
      </c>
      <c r="Y40" s="45">
        <v>-6206318</v>
      </c>
      <c r="Z40" s="46">
        <v>-63.81</v>
      </c>
      <c r="AA40" s="47">
        <v>2202228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63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4901590</v>
      </c>
      <c r="D8" s="17"/>
      <c r="E8" s="18">
        <v>6133147</v>
      </c>
      <c r="F8" s="19">
        <v>6133147</v>
      </c>
      <c r="G8" s="19">
        <v>1045446</v>
      </c>
      <c r="H8" s="19">
        <v>7845590</v>
      </c>
      <c r="I8" s="19">
        <v>6521975</v>
      </c>
      <c r="J8" s="19">
        <v>15413011</v>
      </c>
      <c r="K8" s="19">
        <v>86707</v>
      </c>
      <c r="L8" s="19">
        <v>73880</v>
      </c>
      <c r="M8" s="19">
        <v>353855</v>
      </c>
      <c r="N8" s="19">
        <v>514442</v>
      </c>
      <c r="O8" s="19"/>
      <c r="P8" s="19"/>
      <c r="Q8" s="19"/>
      <c r="R8" s="19"/>
      <c r="S8" s="19"/>
      <c r="T8" s="19"/>
      <c r="U8" s="19"/>
      <c r="V8" s="19"/>
      <c r="W8" s="19">
        <v>15927453</v>
      </c>
      <c r="X8" s="19">
        <v>3702032</v>
      </c>
      <c r="Y8" s="19">
        <v>12225421</v>
      </c>
      <c r="Z8" s="20">
        <v>330.24</v>
      </c>
      <c r="AA8" s="21">
        <v>6133147</v>
      </c>
    </row>
    <row r="9" spans="1:27" ht="13.5">
      <c r="A9" s="22" t="s">
        <v>36</v>
      </c>
      <c r="B9" s="16"/>
      <c r="C9" s="17">
        <v>79487000</v>
      </c>
      <c r="D9" s="17"/>
      <c r="E9" s="18">
        <v>94024000</v>
      </c>
      <c r="F9" s="19">
        <v>94024000</v>
      </c>
      <c r="G9" s="19">
        <v>37022000</v>
      </c>
      <c r="H9" s="19">
        <v>2638000</v>
      </c>
      <c r="I9" s="19"/>
      <c r="J9" s="19">
        <v>39660000</v>
      </c>
      <c r="K9" s="19"/>
      <c r="L9" s="19">
        <v>1200000</v>
      </c>
      <c r="M9" s="19">
        <v>28774000</v>
      </c>
      <c r="N9" s="19">
        <v>29974000</v>
      </c>
      <c r="O9" s="19"/>
      <c r="P9" s="19"/>
      <c r="Q9" s="19"/>
      <c r="R9" s="19"/>
      <c r="S9" s="19"/>
      <c r="T9" s="19"/>
      <c r="U9" s="19"/>
      <c r="V9" s="19"/>
      <c r="W9" s="19">
        <v>69634000</v>
      </c>
      <c r="X9" s="19">
        <v>65005311</v>
      </c>
      <c r="Y9" s="19">
        <v>4628689</v>
      </c>
      <c r="Z9" s="20">
        <v>7.12</v>
      </c>
      <c r="AA9" s="21">
        <v>94024000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>
        <v>1354111</v>
      </c>
      <c r="D11" s="17"/>
      <c r="E11" s="18">
        <v>251899</v>
      </c>
      <c r="F11" s="19">
        <v>251899</v>
      </c>
      <c r="G11" s="19"/>
      <c r="H11" s="19"/>
      <c r="I11" s="19">
        <v>18906</v>
      </c>
      <c r="J11" s="19">
        <v>18906</v>
      </c>
      <c r="K11" s="19">
        <v>24380</v>
      </c>
      <c r="L11" s="19">
        <v>387682</v>
      </c>
      <c r="M11" s="19"/>
      <c r="N11" s="19">
        <v>412062</v>
      </c>
      <c r="O11" s="19"/>
      <c r="P11" s="19"/>
      <c r="Q11" s="19"/>
      <c r="R11" s="19"/>
      <c r="S11" s="19"/>
      <c r="T11" s="19"/>
      <c r="U11" s="19"/>
      <c r="V11" s="19"/>
      <c r="W11" s="19">
        <v>430968</v>
      </c>
      <c r="X11" s="19">
        <v>65657</v>
      </c>
      <c r="Y11" s="19">
        <v>365311</v>
      </c>
      <c r="Z11" s="20">
        <v>556.39</v>
      </c>
      <c r="AA11" s="21">
        <v>251899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-84065084</v>
      </c>
      <c r="D14" s="17"/>
      <c r="E14" s="18">
        <v>-97631180</v>
      </c>
      <c r="F14" s="19">
        <v>-97631180</v>
      </c>
      <c r="G14" s="19">
        <v>-11603186</v>
      </c>
      <c r="H14" s="19">
        <v>-7261821</v>
      </c>
      <c r="I14" s="19">
        <v>-7608283</v>
      </c>
      <c r="J14" s="19">
        <v>-26473290</v>
      </c>
      <c r="K14" s="19">
        <v>-8965648</v>
      </c>
      <c r="L14" s="19">
        <v>-10340582</v>
      </c>
      <c r="M14" s="19">
        <v>-12202308</v>
      </c>
      <c r="N14" s="19">
        <v>-31508538</v>
      </c>
      <c r="O14" s="19"/>
      <c r="P14" s="19"/>
      <c r="Q14" s="19"/>
      <c r="R14" s="19"/>
      <c r="S14" s="19"/>
      <c r="T14" s="19"/>
      <c r="U14" s="19"/>
      <c r="V14" s="19"/>
      <c r="W14" s="19">
        <v>-57981828</v>
      </c>
      <c r="X14" s="19">
        <v>-53194619</v>
      </c>
      <c r="Y14" s="19">
        <v>-4787209</v>
      </c>
      <c r="Z14" s="20">
        <v>9</v>
      </c>
      <c r="AA14" s="21">
        <v>-97631180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>
        <v>-197561</v>
      </c>
      <c r="H15" s="19"/>
      <c r="I15" s="19"/>
      <c r="J15" s="19">
        <v>-197561</v>
      </c>
      <c r="K15" s="19"/>
      <c r="L15" s="19"/>
      <c r="M15" s="19">
        <v>-197561</v>
      </c>
      <c r="N15" s="19">
        <v>-197561</v>
      </c>
      <c r="O15" s="19"/>
      <c r="P15" s="19"/>
      <c r="Q15" s="19"/>
      <c r="R15" s="19"/>
      <c r="S15" s="19"/>
      <c r="T15" s="19"/>
      <c r="U15" s="19"/>
      <c r="V15" s="19"/>
      <c r="W15" s="19">
        <v>-395122</v>
      </c>
      <c r="X15" s="19"/>
      <c r="Y15" s="19">
        <v>-395122</v>
      </c>
      <c r="Z15" s="20"/>
      <c r="AA15" s="21"/>
    </row>
    <row r="16" spans="1:27" ht="13.5">
      <c r="A16" s="22" t="s">
        <v>43</v>
      </c>
      <c r="B16" s="16"/>
      <c r="C16" s="17"/>
      <c r="D16" s="17"/>
      <c r="E16" s="18">
        <v>-200000</v>
      </c>
      <c r="F16" s="19">
        <v>-200000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-100000</v>
      </c>
      <c r="Y16" s="19">
        <v>100000</v>
      </c>
      <c r="Z16" s="20">
        <v>-100</v>
      </c>
      <c r="AA16" s="21">
        <v>-200000</v>
      </c>
    </row>
    <row r="17" spans="1:27" ht="13.5">
      <c r="A17" s="23" t="s">
        <v>44</v>
      </c>
      <c r="B17" s="24"/>
      <c r="C17" s="25">
        <f aca="true" t="shared" si="0" ref="C17:Y17">SUM(C6:C16)</f>
        <v>1677617</v>
      </c>
      <c r="D17" s="25">
        <f>SUM(D6:D16)</f>
        <v>0</v>
      </c>
      <c r="E17" s="26">
        <f t="shared" si="0"/>
        <v>2577866</v>
      </c>
      <c r="F17" s="27">
        <f t="shared" si="0"/>
        <v>2577866</v>
      </c>
      <c r="G17" s="27">
        <f t="shared" si="0"/>
        <v>26266699</v>
      </c>
      <c r="H17" s="27">
        <f t="shared" si="0"/>
        <v>3221769</v>
      </c>
      <c r="I17" s="27">
        <f t="shared" si="0"/>
        <v>-1067402</v>
      </c>
      <c r="J17" s="27">
        <f t="shared" si="0"/>
        <v>28421066</v>
      </c>
      <c r="K17" s="27">
        <f t="shared" si="0"/>
        <v>-8854561</v>
      </c>
      <c r="L17" s="27">
        <f t="shared" si="0"/>
        <v>-8679020</v>
      </c>
      <c r="M17" s="27">
        <f t="shared" si="0"/>
        <v>16727986</v>
      </c>
      <c r="N17" s="27">
        <f t="shared" si="0"/>
        <v>-805595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27615471</v>
      </c>
      <c r="X17" s="27">
        <f t="shared" si="0"/>
        <v>15478381</v>
      </c>
      <c r="Y17" s="27">
        <f t="shared" si="0"/>
        <v>12137090</v>
      </c>
      <c r="Z17" s="28">
        <f>+IF(X17&lt;&gt;0,+(Y17/X17)*100,0)</f>
        <v>78.41317512471105</v>
      </c>
      <c r="AA17" s="29">
        <f>SUM(AA6:AA16)</f>
        <v>2577866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-1475416</v>
      </c>
      <c r="D24" s="17"/>
      <c r="E24" s="18"/>
      <c r="F24" s="19"/>
      <c r="G24" s="19">
        <v>-25500000</v>
      </c>
      <c r="H24" s="19">
        <v>-2638000</v>
      </c>
      <c r="I24" s="19"/>
      <c r="J24" s="19">
        <v>-28138000</v>
      </c>
      <c r="K24" s="19">
        <v>8779680</v>
      </c>
      <c r="L24" s="19">
        <v>6554416</v>
      </c>
      <c r="M24" s="19">
        <v>-16160086</v>
      </c>
      <c r="N24" s="19">
        <v>-825990</v>
      </c>
      <c r="O24" s="19"/>
      <c r="P24" s="19"/>
      <c r="Q24" s="19"/>
      <c r="R24" s="19"/>
      <c r="S24" s="19"/>
      <c r="T24" s="19"/>
      <c r="U24" s="19"/>
      <c r="V24" s="19"/>
      <c r="W24" s="19">
        <v>-28963990</v>
      </c>
      <c r="X24" s="19"/>
      <c r="Y24" s="19">
        <v>-28963990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-770000</v>
      </c>
      <c r="F26" s="19">
        <v>-770000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-370000</v>
      </c>
      <c r="Y26" s="19">
        <v>370000</v>
      </c>
      <c r="Z26" s="20">
        <v>-100</v>
      </c>
      <c r="AA26" s="21">
        <v>-770000</v>
      </c>
    </row>
    <row r="27" spans="1:27" ht="13.5">
      <c r="A27" s="23" t="s">
        <v>51</v>
      </c>
      <c r="B27" s="24"/>
      <c r="C27" s="25">
        <f aca="true" t="shared" si="1" ref="C27:Y27">SUM(C21:C26)</f>
        <v>-1475416</v>
      </c>
      <c r="D27" s="25">
        <f>SUM(D21:D26)</f>
        <v>0</v>
      </c>
      <c r="E27" s="26">
        <f t="shared" si="1"/>
        <v>-770000</v>
      </c>
      <c r="F27" s="27">
        <f t="shared" si="1"/>
        <v>-770000</v>
      </c>
      <c r="G27" s="27">
        <f t="shared" si="1"/>
        <v>-25500000</v>
      </c>
      <c r="H27" s="27">
        <f t="shared" si="1"/>
        <v>-2638000</v>
      </c>
      <c r="I27" s="27">
        <f t="shared" si="1"/>
        <v>0</v>
      </c>
      <c r="J27" s="27">
        <f t="shared" si="1"/>
        <v>-28138000</v>
      </c>
      <c r="K27" s="27">
        <f t="shared" si="1"/>
        <v>8779680</v>
      </c>
      <c r="L27" s="27">
        <f t="shared" si="1"/>
        <v>6554416</v>
      </c>
      <c r="M27" s="27">
        <f t="shared" si="1"/>
        <v>-16160086</v>
      </c>
      <c r="N27" s="27">
        <f t="shared" si="1"/>
        <v>-825990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-28963990</v>
      </c>
      <c r="X27" s="27">
        <f t="shared" si="1"/>
        <v>-370000</v>
      </c>
      <c r="Y27" s="27">
        <f t="shared" si="1"/>
        <v>-28593990</v>
      </c>
      <c r="Z27" s="28">
        <f>+IF(X27&lt;&gt;0,+(Y27/X27)*100,0)</f>
        <v>7728.105405405406</v>
      </c>
      <c r="AA27" s="29">
        <f>SUM(AA21:AA26)</f>
        <v>-770000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-252603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-252603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-50402</v>
      </c>
      <c r="D38" s="31">
        <f>+D17+D27+D36</f>
        <v>0</v>
      </c>
      <c r="E38" s="32">
        <f t="shared" si="3"/>
        <v>1807866</v>
      </c>
      <c r="F38" s="33">
        <f t="shared" si="3"/>
        <v>1807866</v>
      </c>
      <c r="G38" s="33">
        <f t="shared" si="3"/>
        <v>766699</v>
      </c>
      <c r="H38" s="33">
        <f t="shared" si="3"/>
        <v>583769</v>
      </c>
      <c r="I38" s="33">
        <f t="shared" si="3"/>
        <v>-1067402</v>
      </c>
      <c r="J38" s="33">
        <f t="shared" si="3"/>
        <v>283066</v>
      </c>
      <c r="K38" s="33">
        <f t="shared" si="3"/>
        <v>-74881</v>
      </c>
      <c r="L38" s="33">
        <f t="shared" si="3"/>
        <v>-2124604</v>
      </c>
      <c r="M38" s="33">
        <f t="shared" si="3"/>
        <v>567900</v>
      </c>
      <c r="N38" s="33">
        <f t="shared" si="3"/>
        <v>-1631585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-1348519</v>
      </c>
      <c r="X38" s="33">
        <f t="shared" si="3"/>
        <v>15108381</v>
      </c>
      <c r="Y38" s="33">
        <f t="shared" si="3"/>
        <v>-16456900</v>
      </c>
      <c r="Z38" s="34">
        <f>+IF(X38&lt;&gt;0,+(Y38/X38)*100,0)</f>
        <v>-108.92563538078632</v>
      </c>
      <c r="AA38" s="35">
        <f>+AA17+AA27+AA36</f>
        <v>1807866</v>
      </c>
    </row>
    <row r="39" spans="1:27" ht="13.5">
      <c r="A39" s="22" t="s">
        <v>59</v>
      </c>
      <c r="B39" s="16"/>
      <c r="C39" s="31">
        <v>147795</v>
      </c>
      <c r="D39" s="31"/>
      <c r="E39" s="32">
        <v>219000</v>
      </c>
      <c r="F39" s="33">
        <v>219000</v>
      </c>
      <c r="G39" s="33">
        <v>97393</v>
      </c>
      <c r="H39" s="33">
        <v>864092</v>
      </c>
      <c r="I39" s="33">
        <v>1447861</v>
      </c>
      <c r="J39" s="33">
        <v>97393</v>
      </c>
      <c r="K39" s="33">
        <v>380459</v>
      </c>
      <c r="L39" s="33">
        <v>305578</v>
      </c>
      <c r="M39" s="33">
        <v>-1819026</v>
      </c>
      <c r="N39" s="33">
        <v>380459</v>
      </c>
      <c r="O39" s="33"/>
      <c r="P39" s="33"/>
      <c r="Q39" s="33"/>
      <c r="R39" s="33"/>
      <c r="S39" s="33"/>
      <c r="T39" s="33"/>
      <c r="U39" s="33"/>
      <c r="V39" s="33"/>
      <c r="W39" s="33">
        <v>97393</v>
      </c>
      <c r="X39" s="33">
        <v>219000</v>
      </c>
      <c r="Y39" s="33">
        <v>-121607</v>
      </c>
      <c r="Z39" s="34">
        <v>-55.53</v>
      </c>
      <c r="AA39" s="35">
        <v>219000</v>
      </c>
    </row>
    <row r="40" spans="1:27" ht="13.5">
      <c r="A40" s="41" t="s">
        <v>60</v>
      </c>
      <c r="B40" s="42"/>
      <c r="C40" s="43">
        <v>97393</v>
      </c>
      <c r="D40" s="43"/>
      <c r="E40" s="44">
        <v>2026867</v>
      </c>
      <c r="F40" s="45">
        <v>2026867</v>
      </c>
      <c r="G40" s="45">
        <v>864092</v>
      </c>
      <c r="H40" s="45">
        <v>1447861</v>
      </c>
      <c r="I40" s="45">
        <v>380459</v>
      </c>
      <c r="J40" s="45">
        <v>380459</v>
      </c>
      <c r="K40" s="45">
        <v>305578</v>
      </c>
      <c r="L40" s="45">
        <v>-1819026</v>
      </c>
      <c r="M40" s="45">
        <v>-1251126</v>
      </c>
      <c r="N40" s="45">
        <v>-1251126</v>
      </c>
      <c r="O40" s="45"/>
      <c r="P40" s="45"/>
      <c r="Q40" s="45"/>
      <c r="R40" s="45"/>
      <c r="S40" s="45"/>
      <c r="T40" s="45"/>
      <c r="U40" s="45"/>
      <c r="V40" s="45"/>
      <c r="W40" s="45">
        <v>-1251126</v>
      </c>
      <c r="X40" s="45">
        <v>15327382</v>
      </c>
      <c r="Y40" s="45">
        <v>-16578508</v>
      </c>
      <c r="Z40" s="46">
        <v>-108.16</v>
      </c>
      <c r="AA40" s="47">
        <v>2026867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64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8608537</v>
      </c>
      <c r="D6" s="17"/>
      <c r="E6" s="18">
        <v>10945936</v>
      </c>
      <c r="F6" s="19">
        <v>10945936</v>
      </c>
      <c r="G6" s="19">
        <v>264331</v>
      </c>
      <c r="H6" s="19">
        <v>998857</v>
      </c>
      <c r="I6" s="19">
        <v>1994000</v>
      </c>
      <c r="J6" s="19">
        <v>3257188</v>
      </c>
      <c r="K6" s="19">
        <v>1045525</v>
      </c>
      <c r="L6" s="19">
        <v>537987</v>
      </c>
      <c r="M6" s="19">
        <v>389338</v>
      </c>
      <c r="N6" s="19">
        <v>1972850</v>
      </c>
      <c r="O6" s="19"/>
      <c r="P6" s="19"/>
      <c r="Q6" s="19"/>
      <c r="R6" s="19"/>
      <c r="S6" s="19"/>
      <c r="T6" s="19"/>
      <c r="U6" s="19"/>
      <c r="V6" s="19"/>
      <c r="W6" s="19">
        <v>5230038</v>
      </c>
      <c r="X6" s="19">
        <v>5472966</v>
      </c>
      <c r="Y6" s="19">
        <v>-242928</v>
      </c>
      <c r="Z6" s="20">
        <v>-4.44</v>
      </c>
      <c r="AA6" s="21">
        <v>10945936</v>
      </c>
    </row>
    <row r="7" spans="1:27" ht="13.5">
      <c r="A7" s="22" t="s">
        <v>34</v>
      </c>
      <c r="B7" s="16"/>
      <c r="C7" s="17">
        <v>18834186</v>
      </c>
      <c r="D7" s="17"/>
      <c r="E7" s="18">
        <v>24131270</v>
      </c>
      <c r="F7" s="19">
        <v>24131270</v>
      </c>
      <c r="G7" s="19">
        <v>1836599</v>
      </c>
      <c r="H7" s="19">
        <v>1736747</v>
      </c>
      <c r="I7" s="19">
        <v>1652146</v>
      </c>
      <c r="J7" s="19">
        <v>5225492</v>
      </c>
      <c r="K7" s="19">
        <v>2077572</v>
      </c>
      <c r="L7" s="19">
        <v>1980596</v>
      </c>
      <c r="M7" s="19">
        <v>1908249</v>
      </c>
      <c r="N7" s="19">
        <v>5966417</v>
      </c>
      <c r="O7" s="19"/>
      <c r="P7" s="19"/>
      <c r="Q7" s="19"/>
      <c r="R7" s="19"/>
      <c r="S7" s="19"/>
      <c r="T7" s="19"/>
      <c r="U7" s="19"/>
      <c r="V7" s="19"/>
      <c r="W7" s="19">
        <v>11191909</v>
      </c>
      <c r="X7" s="19">
        <v>12065640</v>
      </c>
      <c r="Y7" s="19">
        <v>-873731</v>
      </c>
      <c r="Z7" s="20">
        <v>-7.24</v>
      </c>
      <c r="AA7" s="21">
        <v>24131270</v>
      </c>
    </row>
    <row r="8" spans="1:27" ht="13.5">
      <c r="A8" s="22" t="s">
        <v>35</v>
      </c>
      <c r="B8" s="16"/>
      <c r="C8" s="17">
        <v>3675682</v>
      </c>
      <c r="D8" s="17"/>
      <c r="E8" s="18">
        <v>4668286</v>
      </c>
      <c r="F8" s="19">
        <v>4668286</v>
      </c>
      <c r="G8" s="19">
        <v>814397</v>
      </c>
      <c r="H8" s="19">
        <v>944308</v>
      </c>
      <c r="I8" s="19">
        <v>2660155</v>
      </c>
      <c r="J8" s="19">
        <v>4418860</v>
      </c>
      <c r="K8" s="19">
        <v>2651523</v>
      </c>
      <c r="L8" s="19">
        <v>2233558</v>
      </c>
      <c r="M8" s="19">
        <v>875492</v>
      </c>
      <c r="N8" s="19">
        <v>5760573</v>
      </c>
      <c r="O8" s="19"/>
      <c r="P8" s="19"/>
      <c r="Q8" s="19"/>
      <c r="R8" s="19"/>
      <c r="S8" s="19"/>
      <c r="T8" s="19"/>
      <c r="U8" s="19"/>
      <c r="V8" s="19"/>
      <c r="W8" s="19">
        <v>10179433</v>
      </c>
      <c r="X8" s="19">
        <v>2334144</v>
      </c>
      <c r="Y8" s="19">
        <v>7845289</v>
      </c>
      <c r="Z8" s="20">
        <v>336.11</v>
      </c>
      <c r="AA8" s="21">
        <v>4668286</v>
      </c>
    </row>
    <row r="9" spans="1:27" ht="13.5">
      <c r="A9" s="22" t="s">
        <v>36</v>
      </c>
      <c r="B9" s="16"/>
      <c r="C9" s="17">
        <v>18410940</v>
      </c>
      <c r="D9" s="17"/>
      <c r="E9" s="18">
        <v>19071000</v>
      </c>
      <c r="F9" s="19">
        <v>19071000</v>
      </c>
      <c r="G9" s="19">
        <v>6447140</v>
      </c>
      <c r="H9" s="19">
        <v>2220140</v>
      </c>
      <c r="I9" s="19">
        <v>140</v>
      </c>
      <c r="J9" s="19">
        <v>8667420</v>
      </c>
      <c r="K9" s="19">
        <v>24113</v>
      </c>
      <c r="L9" s="19">
        <v>857176</v>
      </c>
      <c r="M9" s="19">
        <v>6130640</v>
      </c>
      <c r="N9" s="19">
        <v>7011929</v>
      </c>
      <c r="O9" s="19"/>
      <c r="P9" s="19"/>
      <c r="Q9" s="19"/>
      <c r="R9" s="19"/>
      <c r="S9" s="19"/>
      <c r="T9" s="19"/>
      <c r="U9" s="19"/>
      <c r="V9" s="19"/>
      <c r="W9" s="19">
        <v>15679349</v>
      </c>
      <c r="X9" s="19">
        <v>9535500</v>
      </c>
      <c r="Y9" s="19">
        <v>6143849</v>
      </c>
      <c r="Z9" s="20">
        <v>64.43</v>
      </c>
      <c r="AA9" s="21">
        <v>19071000</v>
      </c>
    </row>
    <row r="10" spans="1:27" ht="13.5">
      <c r="A10" s="22" t="s">
        <v>37</v>
      </c>
      <c r="B10" s="16"/>
      <c r="C10" s="17">
        <v>35579000</v>
      </c>
      <c r="D10" s="17"/>
      <c r="E10" s="18">
        <v>26587000</v>
      </c>
      <c r="F10" s="19">
        <v>26587000</v>
      </c>
      <c r="G10" s="19">
        <v>6929000</v>
      </c>
      <c r="H10" s="19"/>
      <c r="I10" s="19"/>
      <c r="J10" s="19">
        <v>6929000</v>
      </c>
      <c r="K10" s="19">
        <v>3500000</v>
      </c>
      <c r="L10" s="19"/>
      <c r="M10" s="19"/>
      <c r="N10" s="19">
        <v>3500000</v>
      </c>
      <c r="O10" s="19"/>
      <c r="P10" s="19"/>
      <c r="Q10" s="19"/>
      <c r="R10" s="19"/>
      <c r="S10" s="19"/>
      <c r="T10" s="19"/>
      <c r="U10" s="19"/>
      <c r="V10" s="19"/>
      <c r="W10" s="19">
        <v>10429000</v>
      </c>
      <c r="X10" s="19">
        <v>13293498</v>
      </c>
      <c r="Y10" s="19">
        <v>-2864498</v>
      </c>
      <c r="Z10" s="20">
        <v>-21.55</v>
      </c>
      <c r="AA10" s="21">
        <v>26587000</v>
      </c>
    </row>
    <row r="11" spans="1:27" ht="13.5">
      <c r="A11" s="22" t="s">
        <v>38</v>
      </c>
      <c r="B11" s="16"/>
      <c r="C11" s="17">
        <v>441939</v>
      </c>
      <c r="D11" s="17"/>
      <c r="E11" s="18">
        <v>2127845</v>
      </c>
      <c r="F11" s="19">
        <v>2127845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>
        <v>1063926</v>
      </c>
      <c r="Y11" s="19">
        <v>-1063926</v>
      </c>
      <c r="Z11" s="20">
        <v>-100</v>
      </c>
      <c r="AA11" s="21">
        <v>2127845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-51785318</v>
      </c>
      <c r="D14" s="17"/>
      <c r="E14" s="18">
        <v>-55844856</v>
      </c>
      <c r="F14" s="19">
        <v>-55844856</v>
      </c>
      <c r="G14" s="19">
        <v>-13462890</v>
      </c>
      <c r="H14" s="19">
        <v>-2621783</v>
      </c>
      <c r="I14" s="19">
        <v>-5047665</v>
      </c>
      <c r="J14" s="19">
        <v>-21132338</v>
      </c>
      <c r="K14" s="19">
        <v>-9908510</v>
      </c>
      <c r="L14" s="19">
        <v>-4779865</v>
      </c>
      <c r="M14" s="19">
        <v>-8431756</v>
      </c>
      <c r="N14" s="19">
        <v>-23120131</v>
      </c>
      <c r="O14" s="19"/>
      <c r="P14" s="19"/>
      <c r="Q14" s="19"/>
      <c r="R14" s="19"/>
      <c r="S14" s="19"/>
      <c r="T14" s="19"/>
      <c r="U14" s="19"/>
      <c r="V14" s="19"/>
      <c r="W14" s="19">
        <v>-44252469</v>
      </c>
      <c r="X14" s="19">
        <v>-27922746</v>
      </c>
      <c r="Y14" s="19">
        <v>-16329723</v>
      </c>
      <c r="Z14" s="20">
        <v>58.48</v>
      </c>
      <c r="AA14" s="21">
        <v>-55844856</v>
      </c>
    </row>
    <row r="15" spans="1:27" ht="13.5">
      <c r="A15" s="22" t="s">
        <v>42</v>
      </c>
      <c r="B15" s="16"/>
      <c r="C15" s="17">
        <v>-329067</v>
      </c>
      <c r="D15" s="17"/>
      <c r="E15" s="18"/>
      <c r="F15" s="19"/>
      <c r="G15" s="19">
        <v>-10207</v>
      </c>
      <c r="H15" s="19">
        <v>-30817</v>
      </c>
      <c r="I15" s="19">
        <v>-29754</v>
      </c>
      <c r="J15" s="19">
        <v>-70778</v>
      </c>
      <c r="K15" s="19">
        <v>-37046</v>
      </c>
      <c r="L15" s="19">
        <v>-38236</v>
      </c>
      <c r="M15" s="19">
        <v>-129</v>
      </c>
      <c r="N15" s="19">
        <v>-75411</v>
      </c>
      <c r="O15" s="19"/>
      <c r="P15" s="19"/>
      <c r="Q15" s="19"/>
      <c r="R15" s="19"/>
      <c r="S15" s="19"/>
      <c r="T15" s="19"/>
      <c r="U15" s="19"/>
      <c r="V15" s="19"/>
      <c r="W15" s="19">
        <v>-146189</v>
      </c>
      <c r="X15" s="19"/>
      <c r="Y15" s="19">
        <v>-146189</v>
      </c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>
        <v>-48000</v>
      </c>
      <c r="H16" s="19">
        <v>-57246</v>
      </c>
      <c r="I16" s="19">
        <v>-17320</v>
      </c>
      <c r="J16" s="19">
        <v>-122566</v>
      </c>
      <c r="K16" s="19"/>
      <c r="L16" s="19">
        <v>-524270</v>
      </c>
      <c r="M16" s="19"/>
      <c r="N16" s="19">
        <v>-524270</v>
      </c>
      <c r="O16" s="19"/>
      <c r="P16" s="19"/>
      <c r="Q16" s="19"/>
      <c r="R16" s="19"/>
      <c r="S16" s="19"/>
      <c r="T16" s="19"/>
      <c r="U16" s="19"/>
      <c r="V16" s="19"/>
      <c r="W16" s="19">
        <v>-646836</v>
      </c>
      <c r="X16" s="19"/>
      <c r="Y16" s="19">
        <v>-646836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33435899</v>
      </c>
      <c r="D17" s="25">
        <f>SUM(D6:D16)</f>
        <v>0</v>
      </c>
      <c r="E17" s="26">
        <f t="shared" si="0"/>
        <v>31686481</v>
      </c>
      <c r="F17" s="27">
        <f t="shared" si="0"/>
        <v>31686481</v>
      </c>
      <c r="G17" s="27">
        <f t="shared" si="0"/>
        <v>2770370</v>
      </c>
      <c r="H17" s="27">
        <f t="shared" si="0"/>
        <v>3190206</v>
      </c>
      <c r="I17" s="27">
        <f t="shared" si="0"/>
        <v>1211702</v>
      </c>
      <c r="J17" s="27">
        <f t="shared" si="0"/>
        <v>7172278</v>
      </c>
      <c r="K17" s="27">
        <f t="shared" si="0"/>
        <v>-646823</v>
      </c>
      <c r="L17" s="27">
        <f t="shared" si="0"/>
        <v>266946</v>
      </c>
      <c r="M17" s="27">
        <f t="shared" si="0"/>
        <v>871834</v>
      </c>
      <c r="N17" s="27">
        <f t="shared" si="0"/>
        <v>491957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7664235</v>
      </c>
      <c r="X17" s="27">
        <f t="shared" si="0"/>
        <v>15842928</v>
      </c>
      <c r="Y17" s="27">
        <f t="shared" si="0"/>
        <v>-8178693</v>
      </c>
      <c r="Z17" s="28">
        <f>+IF(X17&lt;&gt;0,+(Y17/X17)*100,0)</f>
        <v>-51.62362033078733</v>
      </c>
      <c r="AA17" s="29">
        <f>SUM(AA6:AA16)</f>
        <v>31686481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>
        <v>19966</v>
      </c>
      <c r="H21" s="36"/>
      <c r="I21" s="36">
        <v>4000</v>
      </c>
      <c r="J21" s="19">
        <v>23966</v>
      </c>
      <c r="K21" s="36">
        <v>8990</v>
      </c>
      <c r="L21" s="36">
        <v>227</v>
      </c>
      <c r="M21" s="19"/>
      <c r="N21" s="36">
        <v>9217</v>
      </c>
      <c r="O21" s="36"/>
      <c r="P21" s="36"/>
      <c r="Q21" s="19"/>
      <c r="R21" s="36"/>
      <c r="S21" s="36"/>
      <c r="T21" s="19"/>
      <c r="U21" s="36"/>
      <c r="V21" s="36"/>
      <c r="W21" s="36">
        <v>33183</v>
      </c>
      <c r="X21" s="19"/>
      <c r="Y21" s="36">
        <v>33183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>
        <v>162079</v>
      </c>
      <c r="F22" s="36">
        <v>162079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>
        <v>162079</v>
      </c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-29373303</v>
      </c>
      <c r="D26" s="17"/>
      <c r="E26" s="18">
        <v>-26661700</v>
      </c>
      <c r="F26" s="19">
        <v>-26661700</v>
      </c>
      <c r="G26" s="19">
        <v>-2600557</v>
      </c>
      <c r="H26" s="19">
        <v>-2990706</v>
      </c>
      <c r="I26" s="19">
        <v>-212896</v>
      </c>
      <c r="J26" s="19">
        <v>-5804159</v>
      </c>
      <c r="K26" s="19">
        <v>-208238</v>
      </c>
      <c r="L26" s="19">
        <v>-251077</v>
      </c>
      <c r="M26" s="19">
        <v>-248750</v>
      </c>
      <c r="N26" s="19">
        <v>-708065</v>
      </c>
      <c r="O26" s="19"/>
      <c r="P26" s="19"/>
      <c r="Q26" s="19"/>
      <c r="R26" s="19"/>
      <c r="S26" s="19"/>
      <c r="T26" s="19"/>
      <c r="U26" s="19"/>
      <c r="V26" s="19"/>
      <c r="W26" s="19">
        <v>-6512224</v>
      </c>
      <c r="X26" s="19">
        <v>-13330848</v>
      </c>
      <c r="Y26" s="19">
        <v>6818624</v>
      </c>
      <c r="Z26" s="20">
        <v>-51.15</v>
      </c>
      <c r="AA26" s="21">
        <v>-26661700</v>
      </c>
    </row>
    <row r="27" spans="1:27" ht="13.5">
      <c r="A27" s="23" t="s">
        <v>51</v>
      </c>
      <c r="B27" s="24"/>
      <c r="C27" s="25">
        <f aca="true" t="shared" si="1" ref="C27:Y27">SUM(C21:C26)</f>
        <v>-29373303</v>
      </c>
      <c r="D27" s="25">
        <f>SUM(D21:D26)</f>
        <v>0</v>
      </c>
      <c r="E27" s="26">
        <f t="shared" si="1"/>
        <v>-26499621</v>
      </c>
      <c r="F27" s="27">
        <f t="shared" si="1"/>
        <v>-26499621</v>
      </c>
      <c r="G27" s="27">
        <f t="shared" si="1"/>
        <v>-2580591</v>
      </c>
      <c r="H27" s="27">
        <f t="shared" si="1"/>
        <v>-2990706</v>
      </c>
      <c r="I27" s="27">
        <f t="shared" si="1"/>
        <v>-208896</v>
      </c>
      <c r="J27" s="27">
        <f t="shared" si="1"/>
        <v>-5780193</v>
      </c>
      <c r="K27" s="27">
        <f t="shared" si="1"/>
        <v>-199248</v>
      </c>
      <c r="L27" s="27">
        <f t="shared" si="1"/>
        <v>-250850</v>
      </c>
      <c r="M27" s="27">
        <f t="shared" si="1"/>
        <v>-248750</v>
      </c>
      <c r="N27" s="27">
        <f t="shared" si="1"/>
        <v>-698848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-6479041</v>
      </c>
      <c r="X27" s="27">
        <f t="shared" si="1"/>
        <v>-13330848</v>
      </c>
      <c r="Y27" s="27">
        <f t="shared" si="1"/>
        <v>6851807</v>
      </c>
      <c r="Z27" s="28">
        <f>+IF(X27&lt;&gt;0,+(Y27/X27)*100,0)</f>
        <v>-51.398133112012076</v>
      </c>
      <c r="AA27" s="29">
        <f>SUM(AA21:AA26)</f>
        <v>-26499621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92684</v>
      </c>
      <c r="D33" s="17"/>
      <c r="E33" s="18">
        <v>-65428</v>
      </c>
      <c r="F33" s="19">
        <v>-65428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>
        <v>-65428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-1447499</v>
      </c>
      <c r="D35" s="17"/>
      <c r="E35" s="18">
        <v>-702803</v>
      </c>
      <c r="F35" s="19">
        <v>-702803</v>
      </c>
      <c r="G35" s="19">
        <v>-145871</v>
      </c>
      <c r="H35" s="19">
        <v>-145871</v>
      </c>
      <c r="I35" s="19">
        <v>-145871</v>
      </c>
      <c r="J35" s="19">
        <v>-437613</v>
      </c>
      <c r="K35" s="19">
        <v>-145871</v>
      </c>
      <c r="L35" s="19">
        <v>-145871</v>
      </c>
      <c r="M35" s="19">
        <v>-145871</v>
      </c>
      <c r="N35" s="19">
        <v>-437613</v>
      </c>
      <c r="O35" s="19"/>
      <c r="P35" s="19"/>
      <c r="Q35" s="19"/>
      <c r="R35" s="19"/>
      <c r="S35" s="19"/>
      <c r="T35" s="19"/>
      <c r="U35" s="19"/>
      <c r="V35" s="19"/>
      <c r="W35" s="19">
        <v>-875226</v>
      </c>
      <c r="X35" s="19"/>
      <c r="Y35" s="19">
        <v>-875226</v>
      </c>
      <c r="Z35" s="20"/>
      <c r="AA35" s="21">
        <v>-702803</v>
      </c>
    </row>
    <row r="36" spans="1:27" ht="13.5">
      <c r="A36" s="23" t="s">
        <v>57</v>
      </c>
      <c r="B36" s="24"/>
      <c r="C36" s="25">
        <f aca="true" t="shared" si="2" ref="C36:Y36">SUM(C31:C35)</f>
        <v>-1354815</v>
      </c>
      <c r="D36" s="25">
        <f>SUM(D31:D35)</f>
        <v>0</v>
      </c>
      <c r="E36" s="26">
        <f t="shared" si="2"/>
        <v>-768231</v>
      </c>
      <c r="F36" s="27">
        <f t="shared" si="2"/>
        <v>-768231</v>
      </c>
      <c r="G36" s="27">
        <f t="shared" si="2"/>
        <v>-145871</v>
      </c>
      <c r="H36" s="27">
        <f t="shared" si="2"/>
        <v>-145871</v>
      </c>
      <c r="I36" s="27">
        <f t="shared" si="2"/>
        <v>-145871</v>
      </c>
      <c r="J36" s="27">
        <f t="shared" si="2"/>
        <v>-437613</v>
      </c>
      <c r="K36" s="27">
        <f t="shared" si="2"/>
        <v>-145871</v>
      </c>
      <c r="L36" s="27">
        <f t="shared" si="2"/>
        <v>-145871</v>
      </c>
      <c r="M36" s="27">
        <f t="shared" si="2"/>
        <v>-145871</v>
      </c>
      <c r="N36" s="27">
        <f t="shared" si="2"/>
        <v>-437613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-875226</v>
      </c>
      <c r="X36" s="27">
        <f t="shared" si="2"/>
        <v>0</v>
      </c>
      <c r="Y36" s="27">
        <f t="shared" si="2"/>
        <v>-875226</v>
      </c>
      <c r="Z36" s="28">
        <f>+IF(X36&lt;&gt;0,+(Y36/X36)*100,0)</f>
        <v>0</v>
      </c>
      <c r="AA36" s="29">
        <f>SUM(AA31:AA35)</f>
        <v>-768231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2707781</v>
      </c>
      <c r="D38" s="31">
        <f>+D17+D27+D36</f>
        <v>0</v>
      </c>
      <c r="E38" s="32">
        <f t="shared" si="3"/>
        <v>4418629</v>
      </c>
      <c r="F38" s="33">
        <f t="shared" si="3"/>
        <v>4418629</v>
      </c>
      <c r="G38" s="33">
        <f t="shared" si="3"/>
        <v>43908</v>
      </c>
      <c r="H38" s="33">
        <f t="shared" si="3"/>
        <v>53629</v>
      </c>
      <c r="I38" s="33">
        <f t="shared" si="3"/>
        <v>856935</v>
      </c>
      <c r="J38" s="33">
        <f t="shared" si="3"/>
        <v>954472</v>
      </c>
      <c r="K38" s="33">
        <f t="shared" si="3"/>
        <v>-991942</v>
      </c>
      <c r="L38" s="33">
        <f t="shared" si="3"/>
        <v>-129775</v>
      </c>
      <c r="M38" s="33">
        <f t="shared" si="3"/>
        <v>477213</v>
      </c>
      <c r="N38" s="33">
        <f t="shared" si="3"/>
        <v>-644504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309968</v>
      </c>
      <c r="X38" s="33">
        <f t="shared" si="3"/>
        <v>2512080</v>
      </c>
      <c r="Y38" s="33">
        <f t="shared" si="3"/>
        <v>-2202112</v>
      </c>
      <c r="Z38" s="34">
        <f>+IF(X38&lt;&gt;0,+(Y38/X38)*100,0)</f>
        <v>-87.66090251902806</v>
      </c>
      <c r="AA38" s="35">
        <f>+AA17+AA27+AA36</f>
        <v>4418629</v>
      </c>
    </row>
    <row r="39" spans="1:27" ht="13.5">
      <c r="A39" s="22" t="s">
        <v>59</v>
      </c>
      <c r="B39" s="16"/>
      <c r="C39" s="31">
        <v>612167</v>
      </c>
      <c r="D39" s="31"/>
      <c r="E39" s="32">
        <v>244957</v>
      </c>
      <c r="F39" s="33">
        <v>244957</v>
      </c>
      <c r="G39" s="33">
        <v>289405</v>
      </c>
      <c r="H39" s="33">
        <v>333313</v>
      </c>
      <c r="I39" s="33">
        <v>386942</v>
      </c>
      <c r="J39" s="33">
        <v>289405</v>
      </c>
      <c r="K39" s="33">
        <v>1243877</v>
      </c>
      <c r="L39" s="33">
        <v>251935</v>
      </c>
      <c r="M39" s="33">
        <v>122160</v>
      </c>
      <c r="N39" s="33">
        <v>1243877</v>
      </c>
      <c r="O39" s="33"/>
      <c r="P39" s="33"/>
      <c r="Q39" s="33"/>
      <c r="R39" s="33"/>
      <c r="S39" s="33"/>
      <c r="T39" s="33"/>
      <c r="U39" s="33"/>
      <c r="V39" s="33"/>
      <c r="W39" s="33">
        <v>289405</v>
      </c>
      <c r="X39" s="33">
        <v>244957</v>
      </c>
      <c r="Y39" s="33">
        <v>44448</v>
      </c>
      <c r="Z39" s="34">
        <v>18.15</v>
      </c>
      <c r="AA39" s="35">
        <v>244957</v>
      </c>
    </row>
    <row r="40" spans="1:27" ht="13.5">
      <c r="A40" s="41" t="s">
        <v>60</v>
      </c>
      <c r="B40" s="42"/>
      <c r="C40" s="43">
        <v>3319948</v>
      </c>
      <c r="D40" s="43"/>
      <c r="E40" s="44">
        <v>4663585</v>
      </c>
      <c r="F40" s="45">
        <v>4663585</v>
      </c>
      <c r="G40" s="45">
        <v>333313</v>
      </c>
      <c r="H40" s="45">
        <v>386942</v>
      </c>
      <c r="I40" s="45">
        <v>1243877</v>
      </c>
      <c r="J40" s="45">
        <v>1243877</v>
      </c>
      <c r="K40" s="45">
        <v>251935</v>
      </c>
      <c r="L40" s="45">
        <v>122160</v>
      </c>
      <c r="M40" s="45">
        <v>599373</v>
      </c>
      <c r="N40" s="45">
        <v>599373</v>
      </c>
      <c r="O40" s="45"/>
      <c r="P40" s="45"/>
      <c r="Q40" s="45"/>
      <c r="R40" s="45"/>
      <c r="S40" s="45"/>
      <c r="T40" s="45"/>
      <c r="U40" s="45"/>
      <c r="V40" s="45"/>
      <c r="W40" s="45">
        <v>599373</v>
      </c>
      <c r="X40" s="45">
        <v>2757036</v>
      </c>
      <c r="Y40" s="45">
        <v>-2157663</v>
      </c>
      <c r="Z40" s="46">
        <v>-78.26</v>
      </c>
      <c r="AA40" s="47">
        <v>4663585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65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45477999</v>
      </c>
      <c r="D6" s="17"/>
      <c r="E6" s="18">
        <v>44178713</v>
      </c>
      <c r="F6" s="19">
        <v>44178713</v>
      </c>
      <c r="G6" s="19">
        <v>2856768</v>
      </c>
      <c r="H6" s="19">
        <v>3369983</v>
      </c>
      <c r="I6" s="19">
        <v>5298960</v>
      </c>
      <c r="J6" s="19">
        <v>11525711</v>
      </c>
      <c r="K6" s="19">
        <v>3180224</v>
      </c>
      <c r="L6" s="19">
        <v>7467386</v>
      </c>
      <c r="M6" s="19">
        <v>2904994</v>
      </c>
      <c r="N6" s="19">
        <v>13552604</v>
      </c>
      <c r="O6" s="19"/>
      <c r="P6" s="19"/>
      <c r="Q6" s="19"/>
      <c r="R6" s="19"/>
      <c r="S6" s="19"/>
      <c r="T6" s="19"/>
      <c r="U6" s="19"/>
      <c r="V6" s="19"/>
      <c r="W6" s="19">
        <v>25078315</v>
      </c>
      <c r="X6" s="19">
        <v>22089354</v>
      </c>
      <c r="Y6" s="19">
        <v>2988961</v>
      </c>
      <c r="Z6" s="20">
        <v>13.53</v>
      </c>
      <c r="AA6" s="21">
        <v>44178713</v>
      </c>
    </row>
    <row r="7" spans="1:27" ht="13.5">
      <c r="A7" s="22" t="s">
        <v>34</v>
      </c>
      <c r="B7" s="16"/>
      <c r="C7" s="17">
        <v>106449786</v>
      </c>
      <c r="D7" s="17"/>
      <c r="E7" s="18">
        <v>126464722</v>
      </c>
      <c r="F7" s="19">
        <v>126464722</v>
      </c>
      <c r="G7" s="19">
        <v>10357668</v>
      </c>
      <c r="H7" s="19">
        <v>11077122</v>
      </c>
      <c r="I7" s="19">
        <v>11050549</v>
      </c>
      <c r="J7" s="19">
        <v>32485339</v>
      </c>
      <c r="K7" s="19">
        <v>10741340</v>
      </c>
      <c r="L7" s="19">
        <v>10544011</v>
      </c>
      <c r="M7" s="19">
        <v>9720564</v>
      </c>
      <c r="N7" s="19">
        <v>31005915</v>
      </c>
      <c r="O7" s="19"/>
      <c r="P7" s="19"/>
      <c r="Q7" s="19"/>
      <c r="R7" s="19"/>
      <c r="S7" s="19"/>
      <c r="T7" s="19"/>
      <c r="U7" s="19"/>
      <c r="V7" s="19"/>
      <c r="W7" s="19">
        <v>63491254</v>
      </c>
      <c r="X7" s="19">
        <v>63232368</v>
      </c>
      <c r="Y7" s="19">
        <v>258886</v>
      </c>
      <c r="Z7" s="20">
        <v>0.41</v>
      </c>
      <c r="AA7" s="21">
        <v>126464722</v>
      </c>
    </row>
    <row r="8" spans="1:27" ht="13.5">
      <c r="A8" s="22" t="s">
        <v>35</v>
      </c>
      <c r="B8" s="16"/>
      <c r="C8" s="17">
        <v>5968383</v>
      </c>
      <c r="D8" s="17"/>
      <c r="E8" s="18">
        <v>10101059</v>
      </c>
      <c r="F8" s="19">
        <v>10101059</v>
      </c>
      <c r="G8" s="19">
        <v>4254150</v>
      </c>
      <c r="H8" s="19">
        <v>1228339</v>
      </c>
      <c r="I8" s="19">
        <v>3624040</v>
      </c>
      <c r="J8" s="19">
        <v>9106529</v>
      </c>
      <c r="K8" s="19">
        <v>1101943</v>
      </c>
      <c r="L8" s="19">
        <v>843933</v>
      </c>
      <c r="M8" s="19">
        <v>1586959</v>
      </c>
      <c r="N8" s="19">
        <v>3532835</v>
      </c>
      <c r="O8" s="19"/>
      <c r="P8" s="19"/>
      <c r="Q8" s="19"/>
      <c r="R8" s="19"/>
      <c r="S8" s="19"/>
      <c r="T8" s="19"/>
      <c r="U8" s="19"/>
      <c r="V8" s="19"/>
      <c r="W8" s="19">
        <v>12639364</v>
      </c>
      <c r="X8" s="19">
        <v>5050530</v>
      </c>
      <c r="Y8" s="19">
        <v>7588834</v>
      </c>
      <c r="Z8" s="20">
        <v>150.26</v>
      </c>
      <c r="AA8" s="21">
        <v>10101059</v>
      </c>
    </row>
    <row r="9" spans="1:27" ht="13.5">
      <c r="A9" s="22" t="s">
        <v>36</v>
      </c>
      <c r="B9" s="16"/>
      <c r="C9" s="17">
        <v>44484331</v>
      </c>
      <c r="D9" s="17"/>
      <c r="E9" s="18">
        <v>47927000</v>
      </c>
      <c r="F9" s="19">
        <v>47927000</v>
      </c>
      <c r="G9" s="19">
        <v>18299000</v>
      </c>
      <c r="H9" s="19">
        <v>2791525</v>
      </c>
      <c r="I9" s="19"/>
      <c r="J9" s="19">
        <v>21090525</v>
      </c>
      <c r="K9" s="19"/>
      <c r="L9" s="19">
        <v>450000</v>
      </c>
      <c r="M9" s="19">
        <v>14639000</v>
      </c>
      <c r="N9" s="19">
        <v>15089000</v>
      </c>
      <c r="O9" s="19"/>
      <c r="P9" s="19"/>
      <c r="Q9" s="19"/>
      <c r="R9" s="19"/>
      <c r="S9" s="19"/>
      <c r="T9" s="19"/>
      <c r="U9" s="19"/>
      <c r="V9" s="19"/>
      <c r="W9" s="19">
        <v>36179525</v>
      </c>
      <c r="X9" s="19">
        <v>33288000</v>
      </c>
      <c r="Y9" s="19">
        <v>2891525</v>
      </c>
      <c r="Z9" s="20">
        <v>8.69</v>
      </c>
      <c r="AA9" s="21">
        <v>47927000</v>
      </c>
    </row>
    <row r="10" spans="1:27" ht="13.5">
      <c r="A10" s="22" t="s">
        <v>37</v>
      </c>
      <c r="B10" s="16"/>
      <c r="C10" s="17">
        <v>36616000</v>
      </c>
      <c r="D10" s="17"/>
      <c r="E10" s="18">
        <v>23384000</v>
      </c>
      <c r="F10" s="19">
        <v>23384000</v>
      </c>
      <c r="G10" s="19">
        <v>10200000</v>
      </c>
      <c r="H10" s="19"/>
      <c r="I10" s="19"/>
      <c r="J10" s="19">
        <v>10200000</v>
      </c>
      <c r="K10" s="19">
        <v>2000000</v>
      </c>
      <c r="L10" s="19"/>
      <c r="M10" s="19">
        <v>2000000</v>
      </c>
      <c r="N10" s="19">
        <v>4000000</v>
      </c>
      <c r="O10" s="19"/>
      <c r="P10" s="19"/>
      <c r="Q10" s="19"/>
      <c r="R10" s="19"/>
      <c r="S10" s="19"/>
      <c r="T10" s="19"/>
      <c r="U10" s="19"/>
      <c r="V10" s="19"/>
      <c r="W10" s="19">
        <v>14200000</v>
      </c>
      <c r="X10" s="19">
        <v>23384000</v>
      </c>
      <c r="Y10" s="19">
        <v>-9184000</v>
      </c>
      <c r="Z10" s="20">
        <v>-39.27</v>
      </c>
      <c r="AA10" s="21">
        <v>23384000</v>
      </c>
    </row>
    <row r="11" spans="1:27" ht="13.5">
      <c r="A11" s="22" t="s">
        <v>38</v>
      </c>
      <c r="B11" s="16"/>
      <c r="C11" s="17">
        <v>1327937</v>
      </c>
      <c r="D11" s="17"/>
      <c r="E11" s="18">
        <v>3898624</v>
      </c>
      <c r="F11" s="19">
        <v>3898624</v>
      </c>
      <c r="G11" s="19">
        <v>797001</v>
      </c>
      <c r="H11" s="19">
        <v>808933</v>
      </c>
      <c r="I11" s="19">
        <v>788059</v>
      </c>
      <c r="J11" s="19">
        <v>2393993</v>
      </c>
      <c r="K11" s="19">
        <v>800039</v>
      </c>
      <c r="L11" s="19">
        <v>944220</v>
      </c>
      <c r="M11" s="19">
        <v>837913</v>
      </c>
      <c r="N11" s="19">
        <v>2582172</v>
      </c>
      <c r="O11" s="19"/>
      <c r="P11" s="19"/>
      <c r="Q11" s="19"/>
      <c r="R11" s="19"/>
      <c r="S11" s="19"/>
      <c r="T11" s="19"/>
      <c r="U11" s="19"/>
      <c r="V11" s="19"/>
      <c r="W11" s="19">
        <v>4976165</v>
      </c>
      <c r="X11" s="19">
        <v>1949316</v>
      </c>
      <c r="Y11" s="19">
        <v>3026849</v>
      </c>
      <c r="Z11" s="20">
        <v>155.28</v>
      </c>
      <c r="AA11" s="21">
        <v>3898624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-205226991</v>
      </c>
      <c r="D14" s="17"/>
      <c r="E14" s="18">
        <v>-232084425</v>
      </c>
      <c r="F14" s="19">
        <v>-232084425</v>
      </c>
      <c r="G14" s="19">
        <v>-39082933</v>
      </c>
      <c r="H14" s="19">
        <v>-17527369</v>
      </c>
      <c r="I14" s="19">
        <v>-20253853</v>
      </c>
      <c r="J14" s="19">
        <v>-76864155</v>
      </c>
      <c r="K14" s="19">
        <v>-23272610</v>
      </c>
      <c r="L14" s="19">
        <v>-17561174</v>
      </c>
      <c r="M14" s="19">
        <v>-24861827</v>
      </c>
      <c r="N14" s="19">
        <v>-65695611</v>
      </c>
      <c r="O14" s="19"/>
      <c r="P14" s="19"/>
      <c r="Q14" s="19"/>
      <c r="R14" s="19"/>
      <c r="S14" s="19"/>
      <c r="T14" s="19"/>
      <c r="U14" s="19"/>
      <c r="V14" s="19"/>
      <c r="W14" s="19">
        <v>-142559766</v>
      </c>
      <c r="X14" s="19">
        <v>-116042124</v>
      </c>
      <c r="Y14" s="19">
        <v>-26517642</v>
      </c>
      <c r="Z14" s="20">
        <v>22.85</v>
      </c>
      <c r="AA14" s="21">
        <v>-232084425</v>
      </c>
    </row>
    <row r="15" spans="1:27" ht="13.5">
      <c r="A15" s="22" t="s">
        <v>42</v>
      </c>
      <c r="B15" s="16"/>
      <c r="C15" s="17">
        <v>-9944903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25152542</v>
      </c>
      <c r="D17" s="25">
        <f>SUM(D6:D16)</f>
        <v>0</v>
      </c>
      <c r="E17" s="26">
        <f t="shared" si="0"/>
        <v>23869693</v>
      </c>
      <c r="F17" s="27">
        <f t="shared" si="0"/>
        <v>23869693</v>
      </c>
      <c r="G17" s="27">
        <f t="shared" si="0"/>
        <v>7681654</v>
      </c>
      <c r="H17" s="27">
        <f t="shared" si="0"/>
        <v>1748533</v>
      </c>
      <c r="I17" s="27">
        <f t="shared" si="0"/>
        <v>507755</v>
      </c>
      <c r="J17" s="27">
        <f t="shared" si="0"/>
        <v>9937942</v>
      </c>
      <c r="K17" s="27">
        <f t="shared" si="0"/>
        <v>-5449064</v>
      </c>
      <c r="L17" s="27">
        <f t="shared" si="0"/>
        <v>2688376</v>
      </c>
      <c r="M17" s="27">
        <f t="shared" si="0"/>
        <v>6827603</v>
      </c>
      <c r="N17" s="27">
        <f t="shared" si="0"/>
        <v>4066915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14004857</v>
      </c>
      <c r="X17" s="27">
        <f t="shared" si="0"/>
        <v>32951444</v>
      </c>
      <c r="Y17" s="27">
        <f t="shared" si="0"/>
        <v>-18946587</v>
      </c>
      <c r="Z17" s="28">
        <f>+IF(X17&lt;&gt;0,+(Y17/X17)*100,0)</f>
        <v>-57.49850294876303</v>
      </c>
      <c r="AA17" s="29">
        <f>SUM(AA6:AA16)</f>
        <v>23869693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7000000</v>
      </c>
      <c r="F21" s="19">
        <v>7000000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>
        <v>7000000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>
        <v>-1038554</v>
      </c>
      <c r="F23" s="19">
        <v>-1038554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>
        <v>-1038554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-22651349</v>
      </c>
      <c r="D26" s="17"/>
      <c r="E26" s="18">
        <v>-23384000</v>
      </c>
      <c r="F26" s="19">
        <v>-23384000</v>
      </c>
      <c r="G26" s="19">
        <v>-750000</v>
      </c>
      <c r="H26" s="19">
        <v>-2158582</v>
      </c>
      <c r="I26" s="19">
        <v>-2508780</v>
      </c>
      <c r="J26" s="19">
        <v>-5417362</v>
      </c>
      <c r="K26" s="19">
        <v>-821619</v>
      </c>
      <c r="L26" s="19">
        <v>-212092</v>
      </c>
      <c r="M26" s="19">
        <v>-2474955</v>
      </c>
      <c r="N26" s="19">
        <v>-3508666</v>
      </c>
      <c r="O26" s="19"/>
      <c r="P26" s="19"/>
      <c r="Q26" s="19"/>
      <c r="R26" s="19"/>
      <c r="S26" s="19"/>
      <c r="T26" s="19"/>
      <c r="U26" s="19"/>
      <c r="V26" s="19"/>
      <c r="W26" s="19">
        <v>-8926028</v>
      </c>
      <c r="X26" s="19">
        <v>-11692002</v>
      </c>
      <c r="Y26" s="19">
        <v>2765974</v>
      </c>
      <c r="Z26" s="20">
        <v>-23.66</v>
      </c>
      <c r="AA26" s="21">
        <v>-23384000</v>
      </c>
    </row>
    <row r="27" spans="1:27" ht="13.5">
      <c r="A27" s="23" t="s">
        <v>51</v>
      </c>
      <c r="B27" s="24"/>
      <c r="C27" s="25">
        <f aca="true" t="shared" si="1" ref="C27:Y27">SUM(C21:C26)</f>
        <v>-22651349</v>
      </c>
      <c r="D27" s="25">
        <f>SUM(D21:D26)</f>
        <v>0</v>
      </c>
      <c r="E27" s="26">
        <f t="shared" si="1"/>
        <v>-17422554</v>
      </c>
      <c r="F27" s="27">
        <f t="shared" si="1"/>
        <v>-17422554</v>
      </c>
      <c r="G27" s="27">
        <f t="shared" si="1"/>
        <v>-750000</v>
      </c>
      <c r="H27" s="27">
        <f t="shared" si="1"/>
        <v>-2158582</v>
      </c>
      <c r="I27" s="27">
        <f t="shared" si="1"/>
        <v>-2508780</v>
      </c>
      <c r="J27" s="27">
        <f t="shared" si="1"/>
        <v>-5417362</v>
      </c>
      <c r="K27" s="27">
        <f t="shared" si="1"/>
        <v>-821619</v>
      </c>
      <c r="L27" s="27">
        <f t="shared" si="1"/>
        <v>-212092</v>
      </c>
      <c r="M27" s="27">
        <f t="shared" si="1"/>
        <v>-2474955</v>
      </c>
      <c r="N27" s="27">
        <f t="shared" si="1"/>
        <v>-3508666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-8926028</v>
      </c>
      <c r="X27" s="27">
        <f t="shared" si="1"/>
        <v>-11692002</v>
      </c>
      <c r="Y27" s="27">
        <f t="shared" si="1"/>
        <v>2765974</v>
      </c>
      <c r="Z27" s="28">
        <f>+IF(X27&lt;&gt;0,+(Y27/X27)*100,0)</f>
        <v>-23.65697508433543</v>
      </c>
      <c r="AA27" s="29">
        <f>SUM(AA21:AA26)</f>
        <v>-17422554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127981</v>
      </c>
      <c r="D33" s="17"/>
      <c r="E33" s="18">
        <v>5088</v>
      </c>
      <c r="F33" s="19">
        <v>5088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>
        <v>5088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-247811</v>
      </c>
      <c r="D35" s="17"/>
      <c r="E35" s="18">
        <v>-244426</v>
      </c>
      <c r="F35" s="19">
        <v>-244426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>
        <v>-244426</v>
      </c>
    </row>
    <row r="36" spans="1:27" ht="13.5">
      <c r="A36" s="23" t="s">
        <v>57</v>
      </c>
      <c r="B36" s="24"/>
      <c r="C36" s="25">
        <f aca="true" t="shared" si="2" ref="C36:Y36">SUM(C31:C35)</f>
        <v>-119830</v>
      </c>
      <c r="D36" s="25">
        <f>SUM(D31:D35)</f>
        <v>0</v>
      </c>
      <c r="E36" s="26">
        <f t="shared" si="2"/>
        <v>-239338</v>
      </c>
      <c r="F36" s="27">
        <f t="shared" si="2"/>
        <v>-239338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-239338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2381363</v>
      </c>
      <c r="D38" s="31">
        <f>+D17+D27+D36</f>
        <v>0</v>
      </c>
      <c r="E38" s="32">
        <f t="shared" si="3"/>
        <v>6207801</v>
      </c>
      <c r="F38" s="33">
        <f t="shared" si="3"/>
        <v>6207801</v>
      </c>
      <c r="G38" s="33">
        <f t="shared" si="3"/>
        <v>6931654</v>
      </c>
      <c r="H38" s="33">
        <f t="shared" si="3"/>
        <v>-410049</v>
      </c>
      <c r="I38" s="33">
        <f t="shared" si="3"/>
        <v>-2001025</v>
      </c>
      <c r="J38" s="33">
        <f t="shared" si="3"/>
        <v>4520580</v>
      </c>
      <c r="K38" s="33">
        <f t="shared" si="3"/>
        <v>-6270683</v>
      </c>
      <c r="L38" s="33">
        <f t="shared" si="3"/>
        <v>2476284</v>
      </c>
      <c r="M38" s="33">
        <f t="shared" si="3"/>
        <v>4352648</v>
      </c>
      <c r="N38" s="33">
        <f t="shared" si="3"/>
        <v>558249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5078829</v>
      </c>
      <c r="X38" s="33">
        <f t="shared" si="3"/>
        <v>21259442</v>
      </c>
      <c r="Y38" s="33">
        <f t="shared" si="3"/>
        <v>-16180613</v>
      </c>
      <c r="Z38" s="34">
        <f>+IF(X38&lt;&gt;0,+(Y38/X38)*100,0)</f>
        <v>-76.11024315689941</v>
      </c>
      <c r="AA38" s="35">
        <f>+AA17+AA27+AA36</f>
        <v>6207801</v>
      </c>
    </row>
    <row r="39" spans="1:27" ht="13.5">
      <c r="A39" s="22" t="s">
        <v>59</v>
      </c>
      <c r="B39" s="16"/>
      <c r="C39" s="31">
        <v>11320596</v>
      </c>
      <c r="D39" s="31"/>
      <c r="E39" s="32">
        <v>10707985</v>
      </c>
      <c r="F39" s="33">
        <v>10707985</v>
      </c>
      <c r="G39" s="33">
        <v>1115373</v>
      </c>
      <c r="H39" s="33">
        <v>8047027</v>
      </c>
      <c r="I39" s="33">
        <v>7636978</v>
      </c>
      <c r="J39" s="33">
        <v>1115373</v>
      </c>
      <c r="K39" s="33">
        <v>5635953</v>
      </c>
      <c r="L39" s="33">
        <v>-634730</v>
      </c>
      <c r="M39" s="33">
        <v>1841554</v>
      </c>
      <c r="N39" s="33">
        <v>5635953</v>
      </c>
      <c r="O39" s="33"/>
      <c r="P39" s="33"/>
      <c r="Q39" s="33"/>
      <c r="R39" s="33"/>
      <c r="S39" s="33"/>
      <c r="T39" s="33"/>
      <c r="U39" s="33"/>
      <c r="V39" s="33"/>
      <c r="W39" s="33">
        <v>1115373</v>
      </c>
      <c r="X39" s="33">
        <v>10707985</v>
      </c>
      <c r="Y39" s="33">
        <v>-9592612</v>
      </c>
      <c r="Z39" s="34">
        <v>-89.58</v>
      </c>
      <c r="AA39" s="35">
        <v>10707985</v>
      </c>
    </row>
    <row r="40" spans="1:27" ht="13.5">
      <c r="A40" s="41" t="s">
        <v>60</v>
      </c>
      <c r="B40" s="42"/>
      <c r="C40" s="43">
        <v>13701958</v>
      </c>
      <c r="D40" s="43"/>
      <c r="E40" s="44">
        <v>16915787</v>
      </c>
      <c r="F40" s="45">
        <v>16915787</v>
      </c>
      <c r="G40" s="45">
        <v>8047027</v>
      </c>
      <c r="H40" s="45">
        <v>7636978</v>
      </c>
      <c r="I40" s="45">
        <v>5635953</v>
      </c>
      <c r="J40" s="45">
        <v>5635953</v>
      </c>
      <c r="K40" s="45">
        <v>-634730</v>
      </c>
      <c r="L40" s="45">
        <v>1841554</v>
      </c>
      <c r="M40" s="45">
        <v>6194202</v>
      </c>
      <c r="N40" s="45">
        <v>6194202</v>
      </c>
      <c r="O40" s="45"/>
      <c r="P40" s="45"/>
      <c r="Q40" s="45"/>
      <c r="R40" s="45"/>
      <c r="S40" s="45"/>
      <c r="T40" s="45"/>
      <c r="U40" s="45"/>
      <c r="V40" s="45"/>
      <c r="W40" s="45">
        <v>6194202</v>
      </c>
      <c r="X40" s="45">
        <v>31967428</v>
      </c>
      <c r="Y40" s="45">
        <v>-25773226</v>
      </c>
      <c r="Z40" s="46">
        <v>-80.62</v>
      </c>
      <c r="AA40" s="47">
        <v>16915787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66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1945063</v>
      </c>
      <c r="D6" s="17"/>
      <c r="E6" s="18">
        <v>6588000</v>
      </c>
      <c r="F6" s="19">
        <v>6588000</v>
      </c>
      <c r="G6" s="19">
        <v>101780</v>
      </c>
      <c r="H6" s="19">
        <v>126307</v>
      </c>
      <c r="I6" s="19">
        <v>111647</v>
      </c>
      <c r="J6" s="19">
        <v>339734</v>
      </c>
      <c r="K6" s="19">
        <v>543849</v>
      </c>
      <c r="L6" s="19">
        <v>1519863</v>
      </c>
      <c r="M6" s="19">
        <v>174069</v>
      </c>
      <c r="N6" s="19">
        <v>2237781</v>
      </c>
      <c r="O6" s="19"/>
      <c r="P6" s="19"/>
      <c r="Q6" s="19"/>
      <c r="R6" s="19"/>
      <c r="S6" s="19"/>
      <c r="T6" s="19"/>
      <c r="U6" s="19"/>
      <c r="V6" s="19"/>
      <c r="W6" s="19">
        <v>2577515</v>
      </c>
      <c r="X6" s="19">
        <v>3294000</v>
      </c>
      <c r="Y6" s="19">
        <v>-716485</v>
      </c>
      <c r="Z6" s="20">
        <v>-21.75</v>
      </c>
      <c r="AA6" s="21">
        <v>6588000</v>
      </c>
    </row>
    <row r="7" spans="1:27" ht="13.5">
      <c r="A7" s="22" t="s">
        <v>34</v>
      </c>
      <c r="B7" s="16"/>
      <c r="C7" s="17">
        <v>5490129</v>
      </c>
      <c r="D7" s="17"/>
      <c r="E7" s="18">
        <v>14434108</v>
      </c>
      <c r="F7" s="19">
        <v>14434108</v>
      </c>
      <c r="G7" s="19">
        <v>895512</v>
      </c>
      <c r="H7" s="19">
        <v>816349</v>
      </c>
      <c r="I7" s="19">
        <v>709405</v>
      </c>
      <c r="J7" s="19">
        <v>2421266</v>
      </c>
      <c r="K7" s="19">
        <v>996548</v>
      </c>
      <c r="L7" s="19">
        <v>804042</v>
      </c>
      <c r="M7" s="19">
        <v>1295656</v>
      </c>
      <c r="N7" s="19">
        <v>3096246</v>
      </c>
      <c r="O7" s="19"/>
      <c r="P7" s="19"/>
      <c r="Q7" s="19"/>
      <c r="R7" s="19"/>
      <c r="S7" s="19"/>
      <c r="T7" s="19"/>
      <c r="U7" s="19"/>
      <c r="V7" s="19"/>
      <c r="W7" s="19">
        <v>5517512</v>
      </c>
      <c r="X7" s="19">
        <v>7217052</v>
      </c>
      <c r="Y7" s="19">
        <v>-1699540</v>
      </c>
      <c r="Z7" s="20">
        <v>-23.55</v>
      </c>
      <c r="AA7" s="21">
        <v>14434108</v>
      </c>
    </row>
    <row r="8" spans="1:27" ht="13.5">
      <c r="A8" s="22" t="s">
        <v>35</v>
      </c>
      <c r="B8" s="16"/>
      <c r="C8" s="17">
        <v>11450595</v>
      </c>
      <c r="D8" s="17"/>
      <c r="E8" s="18">
        <v>289996</v>
      </c>
      <c r="F8" s="19">
        <v>289996</v>
      </c>
      <c r="G8" s="19">
        <v>5957375</v>
      </c>
      <c r="H8" s="19">
        <v>2333965</v>
      </c>
      <c r="I8" s="19">
        <v>3968594</v>
      </c>
      <c r="J8" s="19">
        <v>12259934</v>
      </c>
      <c r="K8" s="19">
        <v>3111495</v>
      </c>
      <c r="L8" s="19">
        <v>2989538</v>
      </c>
      <c r="M8" s="19">
        <v>3860151</v>
      </c>
      <c r="N8" s="19">
        <v>9961184</v>
      </c>
      <c r="O8" s="19"/>
      <c r="P8" s="19"/>
      <c r="Q8" s="19"/>
      <c r="R8" s="19"/>
      <c r="S8" s="19"/>
      <c r="T8" s="19"/>
      <c r="U8" s="19"/>
      <c r="V8" s="19"/>
      <c r="W8" s="19">
        <v>22221118</v>
      </c>
      <c r="X8" s="19">
        <v>144996</v>
      </c>
      <c r="Y8" s="19">
        <v>22076122</v>
      </c>
      <c r="Z8" s="20">
        <v>15225.33</v>
      </c>
      <c r="AA8" s="21">
        <v>289996</v>
      </c>
    </row>
    <row r="9" spans="1:27" ht="13.5">
      <c r="A9" s="22" t="s">
        <v>36</v>
      </c>
      <c r="B9" s="16"/>
      <c r="C9" s="17">
        <v>23120486</v>
      </c>
      <c r="D9" s="17"/>
      <c r="E9" s="18">
        <v>23183000</v>
      </c>
      <c r="F9" s="19">
        <v>23183000</v>
      </c>
      <c r="G9" s="19">
        <v>8653000</v>
      </c>
      <c r="H9" s="19">
        <v>2665000</v>
      </c>
      <c r="I9" s="19"/>
      <c r="J9" s="19">
        <v>11318000</v>
      </c>
      <c r="K9" s="19">
        <v>306500</v>
      </c>
      <c r="L9" s="19">
        <v>600000</v>
      </c>
      <c r="M9" s="19">
        <v>6923000</v>
      </c>
      <c r="N9" s="19">
        <v>7829500</v>
      </c>
      <c r="O9" s="19"/>
      <c r="P9" s="19"/>
      <c r="Q9" s="19"/>
      <c r="R9" s="19"/>
      <c r="S9" s="19"/>
      <c r="T9" s="19"/>
      <c r="U9" s="19"/>
      <c r="V9" s="19"/>
      <c r="W9" s="19">
        <v>19147500</v>
      </c>
      <c r="X9" s="19">
        <v>15455334</v>
      </c>
      <c r="Y9" s="19">
        <v>3692166</v>
      </c>
      <c r="Z9" s="20">
        <v>23.89</v>
      </c>
      <c r="AA9" s="21">
        <v>23183000</v>
      </c>
    </row>
    <row r="10" spans="1:27" ht="13.5">
      <c r="A10" s="22" t="s">
        <v>37</v>
      </c>
      <c r="B10" s="16"/>
      <c r="C10" s="17">
        <v>20831000</v>
      </c>
      <c r="D10" s="17"/>
      <c r="E10" s="18">
        <v>19567200</v>
      </c>
      <c r="F10" s="19">
        <v>19567200</v>
      </c>
      <c r="G10" s="19">
        <v>4950000</v>
      </c>
      <c r="H10" s="19"/>
      <c r="I10" s="19"/>
      <c r="J10" s="19">
        <v>4950000</v>
      </c>
      <c r="K10" s="19">
        <v>1800000</v>
      </c>
      <c r="L10" s="19"/>
      <c r="M10" s="19">
        <v>5500000</v>
      </c>
      <c r="N10" s="19">
        <v>7300000</v>
      </c>
      <c r="O10" s="19"/>
      <c r="P10" s="19"/>
      <c r="Q10" s="19"/>
      <c r="R10" s="19"/>
      <c r="S10" s="19"/>
      <c r="T10" s="19"/>
      <c r="U10" s="19"/>
      <c r="V10" s="19"/>
      <c r="W10" s="19">
        <v>12250000</v>
      </c>
      <c r="X10" s="19">
        <v>16436200</v>
      </c>
      <c r="Y10" s="19">
        <v>-4186200</v>
      </c>
      <c r="Z10" s="20">
        <v>-25.47</v>
      </c>
      <c r="AA10" s="21">
        <v>19567200</v>
      </c>
    </row>
    <row r="11" spans="1:27" ht="13.5">
      <c r="A11" s="22" t="s">
        <v>38</v>
      </c>
      <c r="B11" s="16"/>
      <c r="C11" s="17">
        <v>6192943</v>
      </c>
      <c r="D11" s="17"/>
      <c r="E11" s="18">
        <v>4104000</v>
      </c>
      <c r="F11" s="19">
        <v>4104000</v>
      </c>
      <c r="G11" s="19">
        <v>690</v>
      </c>
      <c r="H11" s="19">
        <v>1509</v>
      </c>
      <c r="I11" s="19">
        <v>648</v>
      </c>
      <c r="J11" s="19">
        <v>2847</v>
      </c>
      <c r="K11" s="19">
        <v>429</v>
      </c>
      <c r="L11" s="19">
        <v>643</v>
      </c>
      <c r="M11" s="19">
        <v>2408</v>
      </c>
      <c r="N11" s="19">
        <v>3480</v>
      </c>
      <c r="O11" s="19"/>
      <c r="P11" s="19"/>
      <c r="Q11" s="19"/>
      <c r="R11" s="19"/>
      <c r="S11" s="19"/>
      <c r="T11" s="19"/>
      <c r="U11" s="19"/>
      <c r="V11" s="19"/>
      <c r="W11" s="19">
        <v>6327</v>
      </c>
      <c r="X11" s="19">
        <v>2052000</v>
      </c>
      <c r="Y11" s="19">
        <v>-2045673</v>
      </c>
      <c r="Z11" s="20">
        <v>-99.69</v>
      </c>
      <c r="AA11" s="21">
        <v>4104000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-48933574</v>
      </c>
      <c r="D14" s="17"/>
      <c r="E14" s="18">
        <v>-41728004</v>
      </c>
      <c r="F14" s="19">
        <v>-41728004</v>
      </c>
      <c r="G14" s="19">
        <v>-20657647</v>
      </c>
      <c r="H14" s="19">
        <v>-5812067</v>
      </c>
      <c r="I14" s="19">
        <v>-4923872</v>
      </c>
      <c r="J14" s="19">
        <v>-31393586</v>
      </c>
      <c r="K14" s="19">
        <v>-6318116</v>
      </c>
      <c r="L14" s="19">
        <v>-6370100</v>
      </c>
      <c r="M14" s="19">
        <v>-17180202</v>
      </c>
      <c r="N14" s="19">
        <v>-29868418</v>
      </c>
      <c r="O14" s="19"/>
      <c r="P14" s="19"/>
      <c r="Q14" s="19"/>
      <c r="R14" s="19"/>
      <c r="S14" s="19"/>
      <c r="T14" s="19"/>
      <c r="U14" s="19"/>
      <c r="V14" s="19"/>
      <c r="W14" s="19">
        <v>-61262004</v>
      </c>
      <c r="X14" s="19">
        <v>-20858502</v>
      </c>
      <c r="Y14" s="19">
        <v>-40403502</v>
      </c>
      <c r="Z14" s="20">
        <v>193.7</v>
      </c>
      <c r="AA14" s="21">
        <v>-41728004</v>
      </c>
    </row>
    <row r="15" spans="1:27" ht="13.5">
      <c r="A15" s="22" t="s">
        <v>42</v>
      </c>
      <c r="B15" s="16"/>
      <c r="C15" s="17">
        <v>-2286472</v>
      </c>
      <c r="D15" s="17"/>
      <c r="E15" s="18">
        <v>-212000</v>
      </c>
      <c r="F15" s="19">
        <v>-212000</v>
      </c>
      <c r="G15" s="19">
        <v>-6775</v>
      </c>
      <c r="H15" s="19">
        <v>-8340</v>
      </c>
      <c r="I15" s="19">
        <v>-7612</v>
      </c>
      <c r="J15" s="19">
        <v>-22727</v>
      </c>
      <c r="K15" s="19">
        <v>-7348</v>
      </c>
      <c r="L15" s="19">
        <v>-7009</v>
      </c>
      <c r="M15" s="19">
        <v>-8280</v>
      </c>
      <c r="N15" s="19">
        <v>-22637</v>
      </c>
      <c r="O15" s="19"/>
      <c r="P15" s="19"/>
      <c r="Q15" s="19"/>
      <c r="R15" s="19"/>
      <c r="S15" s="19"/>
      <c r="T15" s="19"/>
      <c r="U15" s="19"/>
      <c r="V15" s="19"/>
      <c r="W15" s="19">
        <v>-45364</v>
      </c>
      <c r="X15" s="19">
        <v>-106002</v>
      </c>
      <c r="Y15" s="19">
        <v>60638</v>
      </c>
      <c r="Z15" s="20">
        <v>-57.2</v>
      </c>
      <c r="AA15" s="21">
        <v>-212000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17810170</v>
      </c>
      <c r="D17" s="25">
        <f>SUM(D6:D16)</f>
        <v>0</v>
      </c>
      <c r="E17" s="26">
        <f t="shared" si="0"/>
        <v>26226300</v>
      </c>
      <c r="F17" s="27">
        <f t="shared" si="0"/>
        <v>26226300</v>
      </c>
      <c r="G17" s="27">
        <f t="shared" si="0"/>
        <v>-106065</v>
      </c>
      <c r="H17" s="27">
        <f t="shared" si="0"/>
        <v>122723</v>
      </c>
      <c r="I17" s="27">
        <f t="shared" si="0"/>
        <v>-141190</v>
      </c>
      <c r="J17" s="27">
        <f t="shared" si="0"/>
        <v>-124532</v>
      </c>
      <c r="K17" s="27">
        <f t="shared" si="0"/>
        <v>433357</v>
      </c>
      <c r="L17" s="27">
        <f t="shared" si="0"/>
        <v>-463023</v>
      </c>
      <c r="M17" s="27">
        <f t="shared" si="0"/>
        <v>566802</v>
      </c>
      <c r="N17" s="27">
        <f t="shared" si="0"/>
        <v>537136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412604</v>
      </c>
      <c r="X17" s="27">
        <f t="shared" si="0"/>
        <v>23635078</v>
      </c>
      <c r="Y17" s="27">
        <f t="shared" si="0"/>
        <v>-23222474</v>
      </c>
      <c r="Z17" s="28">
        <f>+IF(X17&lt;&gt;0,+(Y17/X17)*100,0)</f>
        <v>-98.25427273817333</v>
      </c>
      <c r="AA17" s="29">
        <f>SUM(AA6:AA16)</f>
        <v>26226300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-18316959</v>
      </c>
      <c r="D26" s="17"/>
      <c r="E26" s="18">
        <v>-19567000</v>
      </c>
      <c r="F26" s="19">
        <v>-19567000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-9786000</v>
      </c>
      <c r="Y26" s="19">
        <v>9786000</v>
      </c>
      <c r="Z26" s="20">
        <v>-100</v>
      </c>
      <c r="AA26" s="21">
        <v>-19567000</v>
      </c>
    </row>
    <row r="27" spans="1:27" ht="13.5">
      <c r="A27" s="23" t="s">
        <v>51</v>
      </c>
      <c r="B27" s="24"/>
      <c r="C27" s="25">
        <f aca="true" t="shared" si="1" ref="C27:Y27">SUM(C21:C26)</f>
        <v>-18316959</v>
      </c>
      <c r="D27" s="25">
        <f>SUM(D21:D26)</f>
        <v>0</v>
      </c>
      <c r="E27" s="26">
        <f t="shared" si="1"/>
        <v>-19567000</v>
      </c>
      <c r="F27" s="27">
        <f t="shared" si="1"/>
        <v>-19567000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-9786000</v>
      </c>
      <c r="Y27" s="27">
        <f t="shared" si="1"/>
        <v>9786000</v>
      </c>
      <c r="Z27" s="28">
        <f>+IF(X27&lt;&gt;0,+(Y27/X27)*100,0)</f>
        <v>-100</v>
      </c>
      <c r="AA27" s="29">
        <f>SUM(AA21:AA26)</f>
        <v>-19567000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22004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-830758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-808754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-1315543</v>
      </c>
      <c r="D38" s="31">
        <f>+D17+D27+D36</f>
        <v>0</v>
      </c>
      <c r="E38" s="32">
        <f t="shared" si="3"/>
        <v>6659300</v>
      </c>
      <c r="F38" s="33">
        <f t="shared" si="3"/>
        <v>6659300</v>
      </c>
      <c r="G38" s="33">
        <f t="shared" si="3"/>
        <v>-106065</v>
      </c>
      <c r="H38" s="33">
        <f t="shared" si="3"/>
        <v>122723</v>
      </c>
      <c r="I38" s="33">
        <f t="shared" si="3"/>
        <v>-141190</v>
      </c>
      <c r="J38" s="33">
        <f t="shared" si="3"/>
        <v>-124532</v>
      </c>
      <c r="K38" s="33">
        <f t="shared" si="3"/>
        <v>433357</v>
      </c>
      <c r="L38" s="33">
        <f t="shared" si="3"/>
        <v>-463023</v>
      </c>
      <c r="M38" s="33">
        <f t="shared" si="3"/>
        <v>566802</v>
      </c>
      <c r="N38" s="33">
        <f t="shared" si="3"/>
        <v>537136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412604</v>
      </c>
      <c r="X38" s="33">
        <f t="shared" si="3"/>
        <v>13849078</v>
      </c>
      <c r="Y38" s="33">
        <f t="shared" si="3"/>
        <v>-13436474</v>
      </c>
      <c r="Z38" s="34">
        <f>+IF(X38&lt;&gt;0,+(Y38/X38)*100,0)</f>
        <v>-97.0207114148682</v>
      </c>
      <c r="AA38" s="35">
        <f>+AA17+AA27+AA36</f>
        <v>6659300</v>
      </c>
    </row>
    <row r="39" spans="1:27" ht="13.5">
      <c r="A39" s="22" t="s">
        <v>59</v>
      </c>
      <c r="B39" s="16"/>
      <c r="C39" s="31">
        <v>7983074</v>
      </c>
      <c r="D39" s="31"/>
      <c r="E39" s="32">
        <v>1917000</v>
      </c>
      <c r="F39" s="33">
        <v>1917000</v>
      </c>
      <c r="G39" s="33">
        <v>180469</v>
      </c>
      <c r="H39" s="33">
        <v>74404</v>
      </c>
      <c r="I39" s="33">
        <v>197127</v>
      </c>
      <c r="J39" s="33">
        <v>180469</v>
      </c>
      <c r="K39" s="33">
        <v>55937</v>
      </c>
      <c r="L39" s="33">
        <v>489294</v>
      </c>
      <c r="M39" s="33">
        <v>26271</v>
      </c>
      <c r="N39" s="33">
        <v>55937</v>
      </c>
      <c r="O39" s="33"/>
      <c r="P39" s="33"/>
      <c r="Q39" s="33"/>
      <c r="R39" s="33"/>
      <c r="S39" s="33"/>
      <c r="T39" s="33"/>
      <c r="U39" s="33"/>
      <c r="V39" s="33"/>
      <c r="W39" s="33">
        <v>180469</v>
      </c>
      <c r="X39" s="33">
        <v>1917000</v>
      </c>
      <c r="Y39" s="33">
        <v>-1736531</v>
      </c>
      <c r="Z39" s="34">
        <v>-90.59</v>
      </c>
      <c r="AA39" s="35">
        <v>1917000</v>
      </c>
    </row>
    <row r="40" spans="1:27" ht="13.5">
      <c r="A40" s="41" t="s">
        <v>60</v>
      </c>
      <c r="B40" s="42"/>
      <c r="C40" s="43">
        <v>6667531</v>
      </c>
      <c r="D40" s="43"/>
      <c r="E40" s="44">
        <v>8576300</v>
      </c>
      <c r="F40" s="45">
        <v>8576300</v>
      </c>
      <c r="G40" s="45">
        <v>74404</v>
      </c>
      <c r="H40" s="45">
        <v>197127</v>
      </c>
      <c r="I40" s="45">
        <v>55937</v>
      </c>
      <c r="J40" s="45">
        <v>55937</v>
      </c>
      <c r="K40" s="45">
        <v>489294</v>
      </c>
      <c r="L40" s="45">
        <v>26271</v>
      </c>
      <c r="M40" s="45">
        <v>593073</v>
      </c>
      <c r="N40" s="45">
        <v>593073</v>
      </c>
      <c r="O40" s="45"/>
      <c r="P40" s="45"/>
      <c r="Q40" s="45"/>
      <c r="R40" s="45"/>
      <c r="S40" s="45"/>
      <c r="T40" s="45"/>
      <c r="U40" s="45"/>
      <c r="V40" s="45"/>
      <c r="W40" s="45">
        <v>593073</v>
      </c>
      <c r="X40" s="45">
        <v>15766078</v>
      </c>
      <c r="Y40" s="45">
        <v>-15173005</v>
      </c>
      <c r="Z40" s="46">
        <v>-96.24</v>
      </c>
      <c r="AA40" s="47">
        <v>8576300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67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7803995</v>
      </c>
      <c r="D6" s="17"/>
      <c r="E6" s="18">
        <v>7066306</v>
      </c>
      <c r="F6" s="19">
        <v>7066306</v>
      </c>
      <c r="G6" s="19">
        <v>332050</v>
      </c>
      <c r="H6" s="19">
        <v>634281</v>
      </c>
      <c r="I6" s="19">
        <v>665428</v>
      </c>
      <c r="J6" s="19">
        <v>1631759</v>
      </c>
      <c r="K6" s="19">
        <v>666120</v>
      </c>
      <c r="L6" s="19">
        <v>676439</v>
      </c>
      <c r="M6" s="19">
        <v>437164</v>
      </c>
      <c r="N6" s="19">
        <v>1779723</v>
      </c>
      <c r="O6" s="19"/>
      <c r="P6" s="19"/>
      <c r="Q6" s="19"/>
      <c r="R6" s="19"/>
      <c r="S6" s="19"/>
      <c r="T6" s="19"/>
      <c r="U6" s="19"/>
      <c r="V6" s="19"/>
      <c r="W6" s="19">
        <v>3411482</v>
      </c>
      <c r="X6" s="19">
        <v>3533148</v>
      </c>
      <c r="Y6" s="19">
        <v>-121666</v>
      </c>
      <c r="Z6" s="20">
        <v>-3.44</v>
      </c>
      <c r="AA6" s="21">
        <v>7066306</v>
      </c>
    </row>
    <row r="7" spans="1:27" ht="13.5">
      <c r="A7" s="22" t="s">
        <v>34</v>
      </c>
      <c r="B7" s="16"/>
      <c r="C7" s="17">
        <v>34565897</v>
      </c>
      <c r="D7" s="17"/>
      <c r="E7" s="18">
        <v>46831936</v>
      </c>
      <c r="F7" s="19">
        <v>46831936</v>
      </c>
      <c r="G7" s="19">
        <v>2670612</v>
      </c>
      <c r="H7" s="19">
        <v>2825360</v>
      </c>
      <c r="I7" s="19">
        <v>3286409</v>
      </c>
      <c r="J7" s="19">
        <v>8782381</v>
      </c>
      <c r="K7" s="19">
        <v>2816921</v>
      </c>
      <c r="L7" s="19">
        <v>2965483</v>
      </c>
      <c r="M7" s="19">
        <v>2110363</v>
      </c>
      <c r="N7" s="19">
        <v>7892767</v>
      </c>
      <c r="O7" s="19"/>
      <c r="P7" s="19"/>
      <c r="Q7" s="19"/>
      <c r="R7" s="19"/>
      <c r="S7" s="19"/>
      <c r="T7" s="19"/>
      <c r="U7" s="19"/>
      <c r="V7" s="19"/>
      <c r="W7" s="19">
        <v>16675148</v>
      </c>
      <c r="X7" s="19">
        <v>23415972</v>
      </c>
      <c r="Y7" s="19">
        <v>-6740824</v>
      </c>
      <c r="Z7" s="20">
        <v>-28.79</v>
      </c>
      <c r="AA7" s="21">
        <v>46831936</v>
      </c>
    </row>
    <row r="8" spans="1:27" ht="13.5">
      <c r="A8" s="22" t="s">
        <v>35</v>
      </c>
      <c r="B8" s="16"/>
      <c r="C8" s="17">
        <v>5383751</v>
      </c>
      <c r="D8" s="17"/>
      <c r="E8" s="18">
        <v>3484877</v>
      </c>
      <c r="F8" s="19">
        <v>3484877</v>
      </c>
      <c r="G8" s="19">
        <v>112326</v>
      </c>
      <c r="H8" s="19">
        <v>890196</v>
      </c>
      <c r="I8" s="19">
        <v>630505</v>
      </c>
      <c r="J8" s="19">
        <v>1633027</v>
      </c>
      <c r="K8" s="19">
        <v>70057</v>
      </c>
      <c r="L8" s="19">
        <v>1145446</v>
      </c>
      <c r="M8" s="19">
        <v>1233601</v>
      </c>
      <c r="N8" s="19">
        <v>2449104</v>
      </c>
      <c r="O8" s="19"/>
      <c r="P8" s="19"/>
      <c r="Q8" s="19"/>
      <c r="R8" s="19"/>
      <c r="S8" s="19"/>
      <c r="T8" s="19"/>
      <c r="U8" s="19"/>
      <c r="V8" s="19"/>
      <c r="W8" s="19">
        <v>4082131</v>
      </c>
      <c r="X8" s="19">
        <v>1742430</v>
      </c>
      <c r="Y8" s="19">
        <v>2339701</v>
      </c>
      <c r="Z8" s="20">
        <v>134.28</v>
      </c>
      <c r="AA8" s="21">
        <v>3484877</v>
      </c>
    </row>
    <row r="9" spans="1:27" ht="13.5">
      <c r="A9" s="22" t="s">
        <v>36</v>
      </c>
      <c r="B9" s="16"/>
      <c r="C9" s="17">
        <v>25158000</v>
      </c>
      <c r="D9" s="17"/>
      <c r="E9" s="18">
        <v>27213000</v>
      </c>
      <c r="F9" s="19">
        <v>27213000</v>
      </c>
      <c r="G9" s="19">
        <v>9508000</v>
      </c>
      <c r="H9" s="19">
        <v>2307000</v>
      </c>
      <c r="I9" s="19"/>
      <c r="J9" s="19">
        <v>11815000</v>
      </c>
      <c r="K9" s="19"/>
      <c r="L9" s="19">
        <v>605000</v>
      </c>
      <c r="M9" s="19">
        <v>8146000</v>
      </c>
      <c r="N9" s="19">
        <v>8751000</v>
      </c>
      <c r="O9" s="19"/>
      <c r="P9" s="19"/>
      <c r="Q9" s="19"/>
      <c r="R9" s="19"/>
      <c r="S9" s="19"/>
      <c r="T9" s="19"/>
      <c r="U9" s="19"/>
      <c r="V9" s="19"/>
      <c r="W9" s="19">
        <v>20566000</v>
      </c>
      <c r="X9" s="19">
        <v>13606500</v>
      </c>
      <c r="Y9" s="19">
        <v>6959500</v>
      </c>
      <c r="Z9" s="20">
        <v>51.15</v>
      </c>
      <c r="AA9" s="21">
        <v>27213000</v>
      </c>
    </row>
    <row r="10" spans="1:27" ht="13.5">
      <c r="A10" s="22" t="s">
        <v>37</v>
      </c>
      <c r="B10" s="16"/>
      <c r="C10" s="17">
        <v>95642000</v>
      </c>
      <c r="D10" s="17"/>
      <c r="E10" s="18">
        <v>61837000</v>
      </c>
      <c r="F10" s="19">
        <v>61837000</v>
      </c>
      <c r="G10" s="19">
        <v>6750000</v>
      </c>
      <c r="H10" s="19"/>
      <c r="I10" s="19"/>
      <c r="J10" s="19">
        <v>6750000</v>
      </c>
      <c r="K10" s="19">
        <v>2250000</v>
      </c>
      <c r="L10" s="19"/>
      <c r="M10" s="19">
        <v>4436000</v>
      </c>
      <c r="N10" s="19">
        <v>6686000</v>
      </c>
      <c r="O10" s="19"/>
      <c r="P10" s="19"/>
      <c r="Q10" s="19"/>
      <c r="R10" s="19"/>
      <c r="S10" s="19"/>
      <c r="T10" s="19"/>
      <c r="U10" s="19"/>
      <c r="V10" s="19"/>
      <c r="W10" s="19">
        <v>13436000</v>
      </c>
      <c r="X10" s="19">
        <v>30918498</v>
      </c>
      <c r="Y10" s="19">
        <v>-17482498</v>
      </c>
      <c r="Z10" s="20">
        <v>-56.54</v>
      </c>
      <c r="AA10" s="21">
        <v>61837000</v>
      </c>
    </row>
    <row r="11" spans="1:27" ht="13.5">
      <c r="A11" s="22" t="s">
        <v>38</v>
      </c>
      <c r="B11" s="16"/>
      <c r="C11" s="17">
        <v>1072322</v>
      </c>
      <c r="D11" s="17"/>
      <c r="E11" s="18">
        <v>1718787</v>
      </c>
      <c r="F11" s="19">
        <v>1718787</v>
      </c>
      <c r="G11" s="19">
        <v>29658</v>
      </c>
      <c r="H11" s="19">
        <v>193043</v>
      </c>
      <c r="I11" s="19">
        <v>158513</v>
      </c>
      <c r="J11" s="19">
        <v>381214</v>
      </c>
      <c r="K11" s="19">
        <v>121499</v>
      </c>
      <c r="L11" s="19">
        <v>106780</v>
      </c>
      <c r="M11" s="19">
        <v>85369</v>
      </c>
      <c r="N11" s="19">
        <v>313648</v>
      </c>
      <c r="O11" s="19"/>
      <c r="P11" s="19"/>
      <c r="Q11" s="19"/>
      <c r="R11" s="19"/>
      <c r="S11" s="19"/>
      <c r="T11" s="19"/>
      <c r="U11" s="19"/>
      <c r="V11" s="19"/>
      <c r="W11" s="19">
        <v>694862</v>
      </c>
      <c r="X11" s="19">
        <v>859392</v>
      </c>
      <c r="Y11" s="19">
        <v>-164530</v>
      </c>
      <c r="Z11" s="20">
        <v>-19.14</v>
      </c>
      <c r="AA11" s="21">
        <v>1718787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-68447801</v>
      </c>
      <c r="D14" s="17"/>
      <c r="E14" s="18">
        <v>-81127913</v>
      </c>
      <c r="F14" s="19">
        <v>-81127913</v>
      </c>
      <c r="G14" s="19">
        <v>-19782363</v>
      </c>
      <c r="H14" s="19">
        <v>-16920718</v>
      </c>
      <c r="I14" s="19">
        <v>5391882</v>
      </c>
      <c r="J14" s="19">
        <v>-31311199</v>
      </c>
      <c r="K14" s="19">
        <v>-9906812</v>
      </c>
      <c r="L14" s="19">
        <v>-1074205</v>
      </c>
      <c r="M14" s="19">
        <v>-28331765</v>
      </c>
      <c r="N14" s="19">
        <v>-39312782</v>
      </c>
      <c r="O14" s="19"/>
      <c r="P14" s="19"/>
      <c r="Q14" s="19"/>
      <c r="R14" s="19"/>
      <c r="S14" s="19"/>
      <c r="T14" s="19"/>
      <c r="U14" s="19"/>
      <c r="V14" s="19"/>
      <c r="W14" s="19">
        <v>-70623981</v>
      </c>
      <c r="X14" s="19">
        <v>-40563954</v>
      </c>
      <c r="Y14" s="19">
        <v>-30060027</v>
      </c>
      <c r="Z14" s="20">
        <v>74.11</v>
      </c>
      <c r="AA14" s="21">
        <v>-81127913</v>
      </c>
    </row>
    <row r="15" spans="1:27" ht="13.5">
      <c r="A15" s="22" t="s">
        <v>42</v>
      </c>
      <c r="B15" s="16"/>
      <c r="C15" s="17">
        <v>-82154</v>
      </c>
      <c r="D15" s="17"/>
      <c r="E15" s="18"/>
      <c r="F15" s="19"/>
      <c r="G15" s="19"/>
      <c r="H15" s="19"/>
      <c r="I15" s="19"/>
      <c r="J15" s="19"/>
      <c r="K15" s="19">
        <v>-20217</v>
      </c>
      <c r="L15" s="19">
        <v>-3989</v>
      </c>
      <c r="M15" s="19">
        <v>-3782</v>
      </c>
      <c r="N15" s="19">
        <v>-27988</v>
      </c>
      <c r="O15" s="19"/>
      <c r="P15" s="19"/>
      <c r="Q15" s="19"/>
      <c r="R15" s="19"/>
      <c r="S15" s="19"/>
      <c r="T15" s="19"/>
      <c r="U15" s="19"/>
      <c r="V15" s="19"/>
      <c r="W15" s="19">
        <v>-27988</v>
      </c>
      <c r="X15" s="19"/>
      <c r="Y15" s="19">
        <v>-27988</v>
      </c>
      <c r="Z15" s="20"/>
      <c r="AA15" s="21"/>
    </row>
    <row r="16" spans="1:27" ht="13.5">
      <c r="A16" s="22" t="s">
        <v>43</v>
      </c>
      <c r="B16" s="16"/>
      <c r="C16" s="17">
        <v>-4381</v>
      </c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101091629</v>
      </c>
      <c r="D17" s="25">
        <f>SUM(D6:D16)</f>
        <v>0</v>
      </c>
      <c r="E17" s="26">
        <f t="shared" si="0"/>
        <v>67023993</v>
      </c>
      <c r="F17" s="27">
        <f t="shared" si="0"/>
        <v>67023993</v>
      </c>
      <c r="G17" s="27">
        <f t="shared" si="0"/>
        <v>-379717</v>
      </c>
      <c r="H17" s="27">
        <f t="shared" si="0"/>
        <v>-10070838</v>
      </c>
      <c r="I17" s="27">
        <f t="shared" si="0"/>
        <v>10132737</v>
      </c>
      <c r="J17" s="27">
        <f t="shared" si="0"/>
        <v>-317818</v>
      </c>
      <c r="K17" s="27">
        <f t="shared" si="0"/>
        <v>-4002432</v>
      </c>
      <c r="L17" s="27">
        <f t="shared" si="0"/>
        <v>4420954</v>
      </c>
      <c r="M17" s="27">
        <f t="shared" si="0"/>
        <v>-11887050</v>
      </c>
      <c r="N17" s="27">
        <f t="shared" si="0"/>
        <v>-11468528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-11786346</v>
      </c>
      <c r="X17" s="27">
        <f t="shared" si="0"/>
        <v>33511986</v>
      </c>
      <c r="Y17" s="27">
        <f t="shared" si="0"/>
        <v>-45298332</v>
      </c>
      <c r="Z17" s="28">
        <f>+IF(X17&lt;&gt;0,+(Y17/X17)*100,0)</f>
        <v>-135.1705386842785</v>
      </c>
      <c r="AA17" s="29">
        <f>SUM(AA6:AA16)</f>
        <v>67023993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>
        <v>93969</v>
      </c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-94494575</v>
      </c>
      <c r="D26" s="17"/>
      <c r="E26" s="18">
        <v>-62203000</v>
      </c>
      <c r="F26" s="19">
        <v>-62203000</v>
      </c>
      <c r="G26" s="19"/>
      <c r="H26" s="19">
        <v>-2228654</v>
      </c>
      <c r="I26" s="19">
        <v>-2218660</v>
      </c>
      <c r="J26" s="19">
        <v>-4447314</v>
      </c>
      <c r="K26" s="19">
        <v>-1347016</v>
      </c>
      <c r="L26" s="19">
        <v>-1212794</v>
      </c>
      <c r="M26" s="19">
        <v>-343600</v>
      </c>
      <c r="N26" s="19">
        <v>-2903410</v>
      </c>
      <c r="O26" s="19"/>
      <c r="P26" s="19"/>
      <c r="Q26" s="19"/>
      <c r="R26" s="19"/>
      <c r="S26" s="19"/>
      <c r="T26" s="19"/>
      <c r="U26" s="19"/>
      <c r="V26" s="19"/>
      <c r="W26" s="19">
        <v>-7350724</v>
      </c>
      <c r="X26" s="19">
        <v>-31101498</v>
      </c>
      <c r="Y26" s="19">
        <v>23750774</v>
      </c>
      <c r="Z26" s="20">
        <v>-76.37</v>
      </c>
      <c r="AA26" s="21">
        <v>-62203000</v>
      </c>
    </row>
    <row r="27" spans="1:27" ht="13.5">
      <c r="A27" s="23" t="s">
        <v>51</v>
      </c>
      <c r="B27" s="24"/>
      <c r="C27" s="25">
        <f aca="true" t="shared" si="1" ref="C27:Y27">SUM(C21:C26)</f>
        <v>-94400606</v>
      </c>
      <c r="D27" s="25">
        <f>SUM(D21:D26)</f>
        <v>0</v>
      </c>
      <c r="E27" s="26">
        <f t="shared" si="1"/>
        <v>-62203000</v>
      </c>
      <c r="F27" s="27">
        <f t="shared" si="1"/>
        <v>-62203000</v>
      </c>
      <c r="G27" s="27">
        <f t="shared" si="1"/>
        <v>0</v>
      </c>
      <c r="H27" s="27">
        <f t="shared" si="1"/>
        <v>-2228654</v>
      </c>
      <c r="I27" s="27">
        <f t="shared" si="1"/>
        <v>-2218660</v>
      </c>
      <c r="J27" s="27">
        <f t="shared" si="1"/>
        <v>-4447314</v>
      </c>
      <c r="K27" s="27">
        <f t="shared" si="1"/>
        <v>-1347016</v>
      </c>
      <c r="L27" s="27">
        <f t="shared" si="1"/>
        <v>-1212794</v>
      </c>
      <c r="M27" s="27">
        <f t="shared" si="1"/>
        <v>-343600</v>
      </c>
      <c r="N27" s="27">
        <f t="shared" si="1"/>
        <v>-2903410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-7350724</v>
      </c>
      <c r="X27" s="27">
        <f t="shared" si="1"/>
        <v>-31101498</v>
      </c>
      <c r="Y27" s="27">
        <f t="shared" si="1"/>
        <v>23750774</v>
      </c>
      <c r="Z27" s="28">
        <f>+IF(X27&lt;&gt;0,+(Y27/X27)*100,0)</f>
        <v>-76.36536992526855</v>
      </c>
      <c r="AA27" s="29">
        <f>SUM(AA21:AA26)</f>
        <v>-62203000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78595</v>
      </c>
      <c r="D33" s="17"/>
      <c r="E33" s="18">
        <v>60000</v>
      </c>
      <c r="F33" s="19">
        <v>60000</v>
      </c>
      <c r="G33" s="19">
        <v>1605</v>
      </c>
      <c r="H33" s="36">
        <v>11050</v>
      </c>
      <c r="I33" s="36">
        <v>6283</v>
      </c>
      <c r="J33" s="36">
        <v>18938</v>
      </c>
      <c r="K33" s="19">
        <v>2900</v>
      </c>
      <c r="L33" s="19">
        <v>11600</v>
      </c>
      <c r="M33" s="19">
        <v>13400</v>
      </c>
      <c r="N33" s="19">
        <v>27900</v>
      </c>
      <c r="O33" s="36"/>
      <c r="P33" s="36"/>
      <c r="Q33" s="36"/>
      <c r="R33" s="19"/>
      <c r="S33" s="19"/>
      <c r="T33" s="19"/>
      <c r="U33" s="19"/>
      <c r="V33" s="36"/>
      <c r="W33" s="36">
        <v>46838</v>
      </c>
      <c r="X33" s="36">
        <v>30000</v>
      </c>
      <c r="Y33" s="19">
        <v>16838</v>
      </c>
      <c r="Z33" s="20">
        <v>56.13</v>
      </c>
      <c r="AA33" s="21">
        <v>60000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-154665</v>
      </c>
      <c r="D35" s="17"/>
      <c r="E35" s="18">
        <v>-631817</v>
      </c>
      <c r="F35" s="19">
        <v>-631817</v>
      </c>
      <c r="G35" s="19"/>
      <c r="H35" s="19"/>
      <c r="I35" s="19"/>
      <c r="J35" s="19"/>
      <c r="K35" s="19">
        <v>-57833</v>
      </c>
      <c r="L35" s="19">
        <v>-13172</v>
      </c>
      <c r="M35" s="19">
        <v>-13378</v>
      </c>
      <c r="N35" s="19">
        <v>-84383</v>
      </c>
      <c r="O35" s="19"/>
      <c r="P35" s="19"/>
      <c r="Q35" s="19"/>
      <c r="R35" s="19"/>
      <c r="S35" s="19"/>
      <c r="T35" s="19"/>
      <c r="U35" s="19"/>
      <c r="V35" s="19"/>
      <c r="W35" s="19">
        <v>-84383</v>
      </c>
      <c r="X35" s="19">
        <v>-315906</v>
      </c>
      <c r="Y35" s="19">
        <v>231523</v>
      </c>
      <c r="Z35" s="20">
        <v>-73.29</v>
      </c>
      <c r="AA35" s="21">
        <v>-631817</v>
      </c>
    </row>
    <row r="36" spans="1:27" ht="13.5">
      <c r="A36" s="23" t="s">
        <v>57</v>
      </c>
      <c r="B36" s="24"/>
      <c r="C36" s="25">
        <f aca="true" t="shared" si="2" ref="C36:Y36">SUM(C31:C35)</f>
        <v>-76070</v>
      </c>
      <c r="D36" s="25">
        <f>SUM(D31:D35)</f>
        <v>0</v>
      </c>
      <c r="E36" s="26">
        <f t="shared" si="2"/>
        <v>-571817</v>
      </c>
      <c r="F36" s="27">
        <f t="shared" si="2"/>
        <v>-571817</v>
      </c>
      <c r="G36" s="27">
        <f t="shared" si="2"/>
        <v>1605</v>
      </c>
      <c r="H36" s="27">
        <f t="shared" si="2"/>
        <v>11050</v>
      </c>
      <c r="I36" s="27">
        <f t="shared" si="2"/>
        <v>6283</v>
      </c>
      <c r="J36" s="27">
        <f t="shared" si="2"/>
        <v>18938</v>
      </c>
      <c r="K36" s="27">
        <f t="shared" si="2"/>
        <v>-54933</v>
      </c>
      <c r="L36" s="27">
        <f t="shared" si="2"/>
        <v>-1572</v>
      </c>
      <c r="M36" s="27">
        <f t="shared" si="2"/>
        <v>22</v>
      </c>
      <c r="N36" s="27">
        <f t="shared" si="2"/>
        <v>-56483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-37545</v>
      </c>
      <c r="X36" s="27">
        <f t="shared" si="2"/>
        <v>-285906</v>
      </c>
      <c r="Y36" s="27">
        <f t="shared" si="2"/>
        <v>248361</v>
      </c>
      <c r="Z36" s="28">
        <f>+IF(X36&lt;&gt;0,+(Y36/X36)*100,0)</f>
        <v>-86.8680615307129</v>
      </c>
      <c r="AA36" s="29">
        <f>SUM(AA31:AA35)</f>
        <v>-571817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6614953</v>
      </c>
      <c r="D38" s="31">
        <f>+D17+D27+D36</f>
        <v>0</v>
      </c>
      <c r="E38" s="32">
        <f t="shared" si="3"/>
        <v>4249176</v>
      </c>
      <c r="F38" s="33">
        <f t="shared" si="3"/>
        <v>4249176</v>
      </c>
      <c r="G38" s="33">
        <f t="shared" si="3"/>
        <v>-378112</v>
      </c>
      <c r="H38" s="33">
        <f t="shared" si="3"/>
        <v>-12288442</v>
      </c>
      <c r="I38" s="33">
        <f t="shared" si="3"/>
        <v>7920360</v>
      </c>
      <c r="J38" s="33">
        <f t="shared" si="3"/>
        <v>-4746194</v>
      </c>
      <c r="K38" s="33">
        <f t="shared" si="3"/>
        <v>-5404381</v>
      </c>
      <c r="L38" s="33">
        <f t="shared" si="3"/>
        <v>3206588</v>
      </c>
      <c r="M38" s="33">
        <f t="shared" si="3"/>
        <v>-12230628</v>
      </c>
      <c r="N38" s="33">
        <f t="shared" si="3"/>
        <v>-14428421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-19174615</v>
      </c>
      <c r="X38" s="33">
        <f t="shared" si="3"/>
        <v>2124582</v>
      </c>
      <c r="Y38" s="33">
        <f t="shared" si="3"/>
        <v>-21299197</v>
      </c>
      <c r="Z38" s="34">
        <f>+IF(X38&lt;&gt;0,+(Y38/X38)*100,0)</f>
        <v>-1002.5123530181465</v>
      </c>
      <c r="AA38" s="35">
        <f>+AA17+AA27+AA36</f>
        <v>4249176</v>
      </c>
    </row>
    <row r="39" spans="1:27" ht="13.5">
      <c r="A39" s="22" t="s">
        <v>59</v>
      </c>
      <c r="B39" s="16"/>
      <c r="C39" s="31">
        <v>785850</v>
      </c>
      <c r="D39" s="31"/>
      <c r="E39" s="32">
        <v>18530000</v>
      </c>
      <c r="F39" s="33">
        <v>18530000</v>
      </c>
      <c r="G39" s="33">
        <v>754359</v>
      </c>
      <c r="H39" s="33">
        <v>376247</v>
      </c>
      <c r="I39" s="33">
        <v>-11912195</v>
      </c>
      <c r="J39" s="33">
        <v>754359</v>
      </c>
      <c r="K39" s="33">
        <v>-3991835</v>
      </c>
      <c r="L39" s="33">
        <v>-9396216</v>
      </c>
      <c r="M39" s="33">
        <v>-6189628</v>
      </c>
      <c r="N39" s="33">
        <v>-3991835</v>
      </c>
      <c r="O39" s="33"/>
      <c r="P39" s="33"/>
      <c r="Q39" s="33"/>
      <c r="R39" s="33"/>
      <c r="S39" s="33"/>
      <c r="T39" s="33"/>
      <c r="U39" s="33"/>
      <c r="V39" s="33"/>
      <c r="W39" s="33">
        <v>754359</v>
      </c>
      <c r="X39" s="33">
        <v>18530000</v>
      </c>
      <c r="Y39" s="33">
        <v>-17775641</v>
      </c>
      <c r="Z39" s="34">
        <v>-95.93</v>
      </c>
      <c r="AA39" s="35">
        <v>18530000</v>
      </c>
    </row>
    <row r="40" spans="1:27" ht="13.5">
      <c r="A40" s="41" t="s">
        <v>60</v>
      </c>
      <c r="B40" s="42"/>
      <c r="C40" s="43">
        <v>7400803</v>
      </c>
      <c r="D40" s="43"/>
      <c r="E40" s="44">
        <v>22779176</v>
      </c>
      <c r="F40" s="45">
        <v>22779176</v>
      </c>
      <c r="G40" s="45">
        <v>376247</v>
      </c>
      <c r="H40" s="45">
        <v>-11912195</v>
      </c>
      <c r="I40" s="45">
        <v>-3991835</v>
      </c>
      <c r="J40" s="45">
        <v>-3991835</v>
      </c>
      <c r="K40" s="45">
        <v>-9396216</v>
      </c>
      <c r="L40" s="45">
        <v>-6189628</v>
      </c>
      <c r="M40" s="45">
        <v>-18420256</v>
      </c>
      <c r="N40" s="45">
        <v>-18420256</v>
      </c>
      <c r="O40" s="45"/>
      <c r="P40" s="45"/>
      <c r="Q40" s="45"/>
      <c r="R40" s="45"/>
      <c r="S40" s="45"/>
      <c r="T40" s="45"/>
      <c r="U40" s="45"/>
      <c r="V40" s="45"/>
      <c r="W40" s="45">
        <v>-18420256</v>
      </c>
      <c r="X40" s="45">
        <v>20654582</v>
      </c>
      <c r="Y40" s="45">
        <v>-39074838</v>
      </c>
      <c r="Z40" s="46">
        <v>-189.18</v>
      </c>
      <c r="AA40" s="47">
        <v>22779176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2019-01-31T10:10:38Z</dcterms:created>
  <dcterms:modified xsi:type="dcterms:W3CDTF">2019-01-31T10:11:37Z</dcterms:modified>
  <cp:category/>
  <cp:version/>
  <cp:contentType/>
  <cp:contentStatus/>
</cp:coreProperties>
</file>