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'CPT'!$A$1:$AA$43</definedName>
    <definedName name="_xlnm.Print_Area" localSheetId="7">'DC1'!$A$1:$AA$43</definedName>
    <definedName name="_xlnm.Print_Area" localSheetId="13">'DC2'!$A$1:$AA$43</definedName>
    <definedName name="_xlnm.Print_Area" localSheetId="18">'DC3'!$A$1:$AA$43</definedName>
    <definedName name="_xlnm.Print_Area" localSheetId="26">'DC4'!$A$1:$AA$43</definedName>
    <definedName name="_xlnm.Print_Area" localSheetId="30">'DC5'!$A$1:$AA$43</definedName>
    <definedName name="_xlnm.Print_Area" localSheetId="0">'Summary'!$A$1:$AA$43</definedName>
    <definedName name="_xlnm.Print_Area" localSheetId="2">'WC011'!$A$1:$AA$43</definedName>
    <definedName name="_xlnm.Print_Area" localSheetId="3">'WC012'!$A$1:$AA$43</definedName>
    <definedName name="_xlnm.Print_Area" localSheetId="4">'WC013'!$A$1:$AA$43</definedName>
    <definedName name="_xlnm.Print_Area" localSheetId="5">'WC014'!$A$1:$AA$43</definedName>
    <definedName name="_xlnm.Print_Area" localSheetId="6">'WC015'!$A$1:$AA$43</definedName>
    <definedName name="_xlnm.Print_Area" localSheetId="8">'WC022'!$A$1:$AA$43</definedName>
    <definedName name="_xlnm.Print_Area" localSheetId="9">'WC023'!$A$1:$AA$43</definedName>
    <definedName name="_xlnm.Print_Area" localSheetId="10">'WC024'!$A$1:$AA$43</definedName>
    <definedName name="_xlnm.Print_Area" localSheetId="11">'WC025'!$A$1:$AA$43</definedName>
    <definedName name="_xlnm.Print_Area" localSheetId="12">'WC026'!$A$1:$AA$43</definedName>
    <definedName name="_xlnm.Print_Area" localSheetId="14">'WC031'!$A$1:$AA$43</definedName>
    <definedName name="_xlnm.Print_Area" localSheetId="15">'WC032'!$A$1:$AA$43</definedName>
    <definedName name="_xlnm.Print_Area" localSheetId="16">'WC033'!$A$1:$AA$43</definedName>
    <definedName name="_xlnm.Print_Area" localSheetId="17">'WC034'!$A$1:$AA$43</definedName>
    <definedName name="_xlnm.Print_Area" localSheetId="19">'WC041'!$A$1:$AA$43</definedName>
    <definedName name="_xlnm.Print_Area" localSheetId="20">'WC042'!$A$1:$AA$43</definedName>
    <definedName name="_xlnm.Print_Area" localSheetId="21">'WC043'!$A$1:$AA$43</definedName>
    <definedName name="_xlnm.Print_Area" localSheetId="22">'WC044'!$A$1:$AA$43</definedName>
    <definedName name="_xlnm.Print_Area" localSheetId="23">'WC045'!$A$1:$AA$43</definedName>
    <definedName name="_xlnm.Print_Area" localSheetId="24">'WC047'!$A$1:$AA$43</definedName>
    <definedName name="_xlnm.Print_Area" localSheetId="25">'WC048'!$A$1:$AA$43</definedName>
    <definedName name="_xlnm.Print_Area" localSheetId="27">'WC051'!$A$1:$AA$43</definedName>
    <definedName name="_xlnm.Print_Area" localSheetId="28">'WC052'!$A$1:$AA$43</definedName>
    <definedName name="_xlnm.Print_Area" localSheetId="29">'WC053'!$A$1:$AA$43</definedName>
  </definedNames>
  <calcPr fullCalcOnLoad="1"/>
</workbook>
</file>

<file path=xl/sharedStrings.xml><?xml version="1.0" encoding="utf-8"?>
<sst xmlns="http://schemas.openxmlformats.org/spreadsheetml/2006/main" count="2139" uniqueCount="94">
  <si>
    <t>Western Cape: Cape Town(CPT)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</si>
  <si>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</si>
  <si>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</si>
  <si>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</si>
  <si>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</si>
  <si>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</si>
  <si>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</si>
  <si>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</si>
  <si>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</si>
  <si>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</si>
  <si>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</si>
  <si>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</si>
  <si>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</si>
  <si>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</si>
  <si>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</si>
  <si>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</si>
  <si>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</si>
  <si>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</si>
  <si>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</si>
  <si>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</si>
  <si>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</si>
  <si>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</si>
  <si>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</si>
  <si>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</si>
  <si>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</si>
  <si>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</si>
  <si>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</si>
  <si>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</si>
  <si>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</si>
  <si>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</si>
  <si>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</si>
  <si>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</si>
  <si>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</si>
  <si>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</si>
  <si>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</si>
  <si>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</si>
  <si>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</si>
  <si>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</si>
  <si>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</si>
  <si>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</si>
  <si>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</si>
  <si>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</si>
  <si>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</si>
  <si>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</si>
  <si>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</si>
  <si>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</si>
  <si>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</si>
  <si>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</si>
  <si>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</si>
  <si>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</si>
  <si>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</si>
  <si>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</si>
  <si>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</si>
  <si>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</si>
  <si>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</si>
  <si>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</si>
  <si>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</si>
  <si>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</si>
  <si>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</si>
  <si>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</si>
  <si>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</si>
  <si>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C7 Quarterly Budget Statement - Cash Flows for 2nd Quarter ended 31 December 2018 (Figures Finalised as at 2019/01/30)</t>
  </si>
  <si>
    <t>Western Cape: Cederberg(WC012) - Table C7 Quarterly Budget Statement - Cash Flows for 2nd Quarter ended 31 December 2018 (Figures Finalised as at 2019/01/30)</t>
  </si>
  <si>
    <t>Western Cape: Bergrivier(WC013) - Table C7 Quarterly Budget Statement - Cash Flows for 2nd Quarter ended 31 December 2018 (Figures Finalised as at 2019/01/30)</t>
  </si>
  <si>
    <t>Western Cape: Saldanha Bay(WC014) - Table C7 Quarterly Budget Statement - Cash Flows for 2nd Quarter ended 31 December 2018 (Figures Finalised as at 2019/01/30)</t>
  </si>
  <si>
    <t>Western Cape: Swartland(WC015) - Table C7 Quarterly Budget Statement - Cash Flows for 2nd Quarter ended 31 December 2018 (Figures Finalised as at 2019/01/30)</t>
  </si>
  <si>
    <t>Western Cape: West Coast(DC1) - Table C7 Quarterly Budget Statement - Cash Flows for 2nd Quarter ended 31 December 2018 (Figures Finalised as at 2019/01/30)</t>
  </si>
  <si>
    <t>Western Cape: Witzenberg(WC022) - Table C7 Quarterly Budget Statement - Cash Flows for 2nd Quarter ended 31 December 2018 (Figures Finalised as at 2019/01/30)</t>
  </si>
  <si>
    <t>Western Cape: Drakenstein(WC023) - Table C7 Quarterly Budget Statement - Cash Flows for 2nd Quarter ended 31 December 2018 (Figures Finalised as at 2019/01/30)</t>
  </si>
  <si>
    <t>Western Cape: Stellenbosch(WC024) - Table C7 Quarterly Budget Statement - Cash Flows for 2nd Quarter ended 31 December 2018 (Figures Finalised as at 2019/01/30)</t>
  </si>
  <si>
    <t>Western Cape: Breede Valley(WC025) - Table C7 Quarterly Budget Statement - Cash Flows for 2nd Quarter ended 31 December 2018 (Figures Finalised as at 2019/01/30)</t>
  </si>
  <si>
    <t>Western Cape: Langeberg(WC026) - Table C7 Quarterly Budget Statement - Cash Flows for 2nd Quarter ended 31 December 2018 (Figures Finalised as at 2019/01/30)</t>
  </si>
  <si>
    <t>Western Cape: Cape Winelands DM(DC2) - Table C7 Quarterly Budget Statement - Cash Flows for 2nd Quarter ended 31 December 2018 (Figures Finalised as at 2019/01/30)</t>
  </si>
  <si>
    <t>Western Cape: Theewaterskloof(WC031) - Table C7 Quarterly Budget Statement - Cash Flows for 2nd Quarter ended 31 December 2018 (Figures Finalised as at 2019/01/30)</t>
  </si>
  <si>
    <t>Western Cape: Overstrand(WC032) - Table C7 Quarterly Budget Statement - Cash Flows for 2nd Quarter ended 31 December 2018 (Figures Finalised as at 2019/01/30)</t>
  </si>
  <si>
    <t>Western Cape: Cape Agulhas(WC033) - Table C7 Quarterly Budget Statement - Cash Flows for 2nd Quarter ended 31 December 2018 (Figures Finalised as at 2019/01/30)</t>
  </si>
  <si>
    <t>Western Cape: Swellendam(WC034) - Table C7 Quarterly Budget Statement - Cash Flows for 2nd Quarter ended 31 December 2018 (Figures Finalised as at 2019/01/30)</t>
  </si>
  <si>
    <t>Western Cape: Overberg(DC3) - Table C7 Quarterly Budget Statement - Cash Flows for 2nd Quarter ended 31 December 2018 (Figures Finalised as at 2019/01/30)</t>
  </si>
  <si>
    <t>Western Cape: Kannaland(WC041) - Table C7 Quarterly Budget Statement - Cash Flows for 2nd Quarter ended 31 December 2018 (Figures Finalised as at 2019/01/30)</t>
  </si>
  <si>
    <t>Western Cape: Hessequa(WC042) - Table C7 Quarterly Budget Statement - Cash Flows for 2nd Quarter ended 31 December 2018 (Figures Finalised as at 2019/01/30)</t>
  </si>
  <si>
    <t>Western Cape: Mossel Bay(WC043) - Table C7 Quarterly Budget Statement - Cash Flows for 2nd Quarter ended 31 December 2018 (Figures Finalised as at 2019/01/30)</t>
  </si>
  <si>
    <t>Western Cape: George(WC044) - Table C7 Quarterly Budget Statement - Cash Flows for 2nd Quarter ended 31 December 2018 (Figures Finalised as at 2019/01/30)</t>
  </si>
  <si>
    <t>Western Cape: Oudtshoorn(WC045) - Table C7 Quarterly Budget Statement - Cash Flows for 2nd Quarter ended 31 December 2018 (Figures Finalised as at 2019/01/30)</t>
  </si>
  <si>
    <t>Western Cape: Bitou(WC047) - Table C7 Quarterly Budget Statement - Cash Flows for 2nd Quarter ended 31 December 2018 (Figures Finalised as at 2019/01/30)</t>
  </si>
  <si>
    <t>Western Cape: Knysna(WC048) - Table C7 Quarterly Budget Statement - Cash Flows for 2nd Quarter ended 31 December 2018 (Figures Finalised as at 2019/01/30)</t>
  </si>
  <si>
    <t>Western Cape: Garden Route(DC4) - Table C7 Quarterly Budget Statement - Cash Flows for 2nd Quarter ended 31 December 2018 (Figures Finalised as at 2019/01/30)</t>
  </si>
  <si>
    <t>Western Cape: Laingsburg(WC051) - Table C7 Quarterly Budget Statement - Cash Flows for 2nd Quarter ended 31 December 2018 (Figures Finalised as at 2019/01/30)</t>
  </si>
  <si>
    <t>Western Cape: Prince Albert(WC052) - Table C7 Quarterly Budget Statement - Cash Flows for 2nd Quarter ended 31 December 2018 (Figures Finalised as at 2019/01/30)</t>
  </si>
  <si>
    <t>Western Cape: Beaufort West(WC053) - Table C7 Quarterly Budget Statement - Cash Flows for 2nd Quarter ended 31 December 2018 (Figures Finalised as at 2019/01/30)</t>
  </si>
  <si>
    <t>Western Cape: Central Karoo(DC5)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</si>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</sst>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10917958695</v>
      </c>
      <c r="D6" s="17"/>
      <c r="E6" s="18">
        <v>11618418196</v>
      </c>
      <c r="F6" s="19">
        <v>11627413621</v>
      </c>
      <c r="G6" s="19">
        <v>896028223</v>
      </c>
      <c r="H6" s="19">
        <v>1021469149</v>
      </c>
      <c r="I6" s="19">
        <v>1120207010</v>
      </c>
      <c r="J6" s="19">
        <v>3037704382</v>
      </c>
      <c r="K6" s="19">
        <v>1173790551</v>
      </c>
      <c r="L6" s="19">
        <v>940382805</v>
      </c>
      <c r="M6" s="19">
        <v>880069690</v>
      </c>
      <c r="N6" s="19">
        <v>2994243046</v>
      </c>
      <c r="O6" s="19"/>
      <c r="P6" s="19"/>
      <c r="Q6" s="19"/>
      <c r="R6" s="19"/>
      <c r="S6" s="19"/>
      <c r="T6" s="19"/>
      <c r="U6" s="19"/>
      <c r="V6" s="19"/>
      <c r="W6" s="19">
        <v>6031947428</v>
      </c>
      <c r="X6" s="19">
        <v>6037192351</v>
      </c>
      <c r="Y6" s="19">
        <v>-5244923</v>
      </c>
      <c r="Z6" s="20">
        <v>-0.09</v>
      </c>
      <c r="AA6" s="21">
        <v>11627413621</v>
      </c>
    </row>
    <row r="7" spans="1:27" ht="13.5">
      <c r="A7" s="22" t="s">
        <v>34</v>
      </c>
      <c r="B7" s="16"/>
      <c r="C7" s="17">
        <v>26116246679</v>
      </c>
      <c r="D7" s="17"/>
      <c r="E7" s="18">
        <v>26954901649</v>
      </c>
      <c r="F7" s="19">
        <v>26900148141</v>
      </c>
      <c r="G7" s="19">
        <v>2283290695</v>
      </c>
      <c r="H7" s="19">
        <v>2398036350</v>
      </c>
      <c r="I7" s="19">
        <v>2461756444</v>
      </c>
      <c r="J7" s="19">
        <v>7143083489</v>
      </c>
      <c r="K7" s="19">
        <v>2645575297</v>
      </c>
      <c r="L7" s="19">
        <v>2410048368</v>
      </c>
      <c r="M7" s="19">
        <v>2210354064</v>
      </c>
      <c r="N7" s="19">
        <v>7265977729</v>
      </c>
      <c r="O7" s="19"/>
      <c r="P7" s="19"/>
      <c r="Q7" s="19"/>
      <c r="R7" s="19"/>
      <c r="S7" s="19"/>
      <c r="T7" s="19"/>
      <c r="U7" s="19"/>
      <c r="V7" s="19"/>
      <c r="W7" s="19">
        <v>14409061218</v>
      </c>
      <c r="X7" s="19">
        <v>13586869134</v>
      </c>
      <c r="Y7" s="19">
        <v>822192084</v>
      </c>
      <c r="Z7" s="20">
        <v>6.05</v>
      </c>
      <c r="AA7" s="21">
        <v>26900148141</v>
      </c>
    </row>
    <row r="8" spans="1:27" ht="13.5">
      <c r="A8" s="22" t="s">
        <v>35</v>
      </c>
      <c r="B8" s="16"/>
      <c r="C8" s="17">
        <v>4353105205</v>
      </c>
      <c r="D8" s="17"/>
      <c r="E8" s="18">
        <v>5891630789</v>
      </c>
      <c r="F8" s="19">
        <v>5916175157</v>
      </c>
      <c r="G8" s="19">
        <v>360836002</v>
      </c>
      <c r="H8" s="19">
        <v>1406701605</v>
      </c>
      <c r="I8" s="19">
        <v>583333416</v>
      </c>
      <c r="J8" s="19">
        <v>2350871023</v>
      </c>
      <c r="K8" s="19">
        <v>613729279</v>
      </c>
      <c r="L8" s="19">
        <v>408190553</v>
      </c>
      <c r="M8" s="19">
        <v>1267245703</v>
      </c>
      <c r="N8" s="19">
        <v>2289165535</v>
      </c>
      <c r="O8" s="19"/>
      <c r="P8" s="19"/>
      <c r="Q8" s="19"/>
      <c r="R8" s="19"/>
      <c r="S8" s="19"/>
      <c r="T8" s="19"/>
      <c r="U8" s="19"/>
      <c r="V8" s="19"/>
      <c r="W8" s="19">
        <v>4640036558</v>
      </c>
      <c r="X8" s="19">
        <v>3313049426</v>
      </c>
      <c r="Y8" s="19">
        <v>1326987132</v>
      </c>
      <c r="Z8" s="20">
        <v>40.05</v>
      </c>
      <c r="AA8" s="21">
        <v>5916175157</v>
      </c>
    </row>
    <row r="9" spans="1:27" ht="13.5">
      <c r="A9" s="22" t="s">
        <v>36</v>
      </c>
      <c r="B9" s="16"/>
      <c r="C9" s="17">
        <v>7140651779</v>
      </c>
      <c r="D9" s="17"/>
      <c r="E9" s="18">
        <v>7857254915</v>
      </c>
      <c r="F9" s="19">
        <v>8155320313</v>
      </c>
      <c r="G9" s="19">
        <v>1917493746</v>
      </c>
      <c r="H9" s="19">
        <v>536736488</v>
      </c>
      <c r="I9" s="19">
        <v>278566305</v>
      </c>
      <c r="J9" s="19">
        <v>2732796539</v>
      </c>
      <c r="K9" s="19">
        <v>60321494</v>
      </c>
      <c r="L9" s="19">
        <v>545292722</v>
      </c>
      <c r="M9" s="19">
        <v>1248928378</v>
      </c>
      <c r="N9" s="19">
        <v>1854542594</v>
      </c>
      <c r="O9" s="19"/>
      <c r="P9" s="19"/>
      <c r="Q9" s="19"/>
      <c r="R9" s="19"/>
      <c r="S9" s="19"/>
      <c r="T9" s="19"/>
      <c r="U9" s="19"/>
      <c r="V9" s="19"/>
      <c r="W9" s="19">
        <v>4587339133</v>
      </c>
      <c r="X9" s="19">
        <v>4623903303</v>
      </c>
      <c r="Y9" s="19">
        <v>-36564170</v>
      </c>
      <c r="Z9" s="20">
        <v>-0.79</v>
      </c>
      <c r="AA9" s="21">
        <v>8155320313</v>
      </c>
    </row>
    <row r="10" spans="1:27" ht="13.5">
      <c r="A10" s="22" t="s">
        <v>37</v>
      </c>
      <c r="B10" s="16"/>
      <c r="C10" s="17">
        <v>3083331139</v>
      </c>
      <c r="D10" s="17"/>
      <c r="E10" s="18">
        <v>3269503528</v>
      </c>
      <c r="F10" s="19">
        <v>4096684285</v>
      </c>
      <c r="G10" s="19">
        <v>737193307</v>
      </c>
      <c r="H10" s="19">
        <v>145959680</v>
      </c>
      <c r="I10" s="19">
        <v>160667882</v>
      </c>
      <c r="J10" s="19">
        <v>1043820869</v>
      </c>
      <c r="K10" s="19">
        <v>207084682</v>
      </c>
      <c r="L10" s="19">
        <v>70866652</v>
      </c>
      <c r="M10" s="19">
        <v>718739318</v>
      </c>
      <c r="N10" s="19">
        <v>996690652</v>
      </c>
      <c r="O10" s="19"/>
      <c r="P10" s="19"/>
      <c r="Q10" s="19"/>
      <c r="R10" s="19"/>
      <c r="S10" s="19"/>
      <c r="T10" s="19"/>
      <c r="U10" s="19"/>
      <c r="V10" s="19"/>
      <c r="W10" s="19">
        <v>2040511521</v>
      </c>
      <c r="X10" s="19">
        <v>1956942101</v>
      </c>
      <c r="Y10" s="19">
        <v>83569420</v>
      </c>
      <c r="Z10" s="20">
        <v>4.27</v>
      </c>
      <c r="AA10" s="21">
        <v>4096684285</v>
      </c>
    </row>
    <row r="11" spans="1:27" ht="13.5">
      <c r="A11" s="22" t="s">
        <v>38</v>
      </c>
      <c r="B11" s="16"/>
      <c r="C11" s="17">
        <v>1726269913</v>
      </c>
      <c r="D11" s="17"/>
      <c r="E11" s="18">
        <v>1457594992</v>
      </c>
      <c r="F11" s="19">
        <v>1459252311</v>
      </c>
      <c r="G11" s="19">
        <v>86532757</v>
      </c>
      <c r="H11" s="19">
        <v>111668679</v>
      </c>
      <c r="I11" s="19">
        <v>96035869</v>
      </c>
      <c r="J11" s="19">
        <v>294237305</v>
      </c>
      <c r="K11" s="19">
        <v>115490172</v>
      </c>
      <c r="L11" s="19">
        <v>106670669</v>
      </c>
      <c r="M11" s="19">
        <v>98396559</v>
      </c>
      <c r="N11" s="19">
        <v>320557400</v>
      </c>
      <c r="O11" s="19"/>
      <c r="P11" s="19"/>
      <c r="Q11" s="19"/>
      <c r="R11" s="19"/>
      <c r="S11" s="19"/>
      <c r="T11" s="19"/>
      <c r="U11" s="19"/>
      <c r="V11" s="19"/>
      <c r="W11" s="19">
        <v>614794705</v>
      </c>
      <c r="X11" s="19">
        <v>642701895</v>
      </c>
      <c r="Y11" s="19">
        <v>-27907190</v>
      </c>
      <c r="Z11" s="20">
        <v>-4.34</v>
      </c>
      <c r="AA11" s="21">
        <v>1459252311</v>
      </c>
    </row>
    <row r="12" spans="1:27" ht="13.5">
      <c r="A12" s="22" t="s">
        <v>39</v>
      </c>
      <c r="B12" s="16"/>
      <c r="C12" s="17">
        <v>15120</v>
      </c>
      <c r="D12" s="17"/>
      <c r="E12" s="18">
        <v>3000</v>
      </c>
      <c r="F12" s="19">
        <v>3000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1250</v>
      </c>
      <c r="Y12" s="19">
        <v>-1250</v>
      </c>
      <c r="Z12" s="20">
        <v>-100</v>
      </c>
      <c r="AA12" s="21">
        <v>3000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-41217105420</v>
      </c>
      <c r="D14" s="17"/>
      <c r="E14" s="18">
        <v>-47705502057</v>
      </c>
      <c r="F14" s="19">
        <v>-47993011685</v>
      </c>
      <c r="G14" s="19">
        <v>-5114187861</v>
      </c>
      <c r="H14" s="19">
        <v>-4232327078</v>
      </c>
      <c r="I14" s="19">
        <v>-3951718448</v>
      </c>
      <c r="J14" s="19">
        <v>-13298233387</v>
      </c>
      <c r="K14" s="19">
        <v>-3669101364</v>
      </c>
      <c r="L14" s="19">
        <v>-4237404473</v>
      </c>
      <c r="M14" s="19">
        <v>-3805168032</v>
      </c>
      <c r="N14" s="19">
        <v>-11711673869</v>
      </c>
      <c r="O14" s="19"/>
      <c r="P14" s="19"/>
      <c r="Q14" s="19"/>
      <c r="R14" s="19"/>
      <c r="S14" s="19"/>
      <c r="T14" s="19"/>
      <c r="U14" s="19"/>
      <c r="V14" s="19"/>
      <c r="W14" s="19">
        <v>-25009907256</v>
      </c>
      <c r="X14" s="19">
        <v>-24601762421</v>
      </c>
      <c r="Y14" s="19">
        <v>-408144835</v>
      </c>
      <c r="Z14" s="20">
        <v>1.66</v>
      </c>
      <c r="AA14" s="21">
        <v>-47993011685</v>
      </c>
    </row>
    <row r="15" spans="1:27" ht="13.5">
      <c r="A15" s="22" t="s">
        <v>42</v>
      </c>
      <c r="B15" s="16"/>
      <c r="C15" s="17">
        <v>-1093637457</v>
      </c>
      <c r="D15" s="17"/>
      <c r="E15" s="18">
        <v>-1404874959</v>
      </c>
      <c r="F15" s="19">
        <v>-1419667842</v>
      </c>
      <c r="G15" s="19">
        <v>-51849575</v>
      </c>
      <c r="H15" s="19">
        <v>-3566021</v>
      </c>
      <c r="I15" s="19">
        <v>-178202683</v>
      </c>
      <c r="J15" s="19">
        <v>-233618279</v>
      </c>
      <c r="K15" s="19">
        <v>-9702298</v>
      </c>
      <c r="L15" s="19">
        <v>-4183992</v>
      </c>
      <c r="M15" s="19">
        <v>-303275258</v>
      </c>
      <c r="N15" s="19">
        <v>-317161548</v>
      </c>
      <c r="O15" s="19"/>
      <c r="P15" s="19"/>
      <c r="Q15" s="19"/>
      <c r="R15" s="19"/>
      <c r="S15" s="19"/>
      <c r="T15" s="19"/>
      <c r="U15" s="19"/>
      <c r="V15" s="19"/>
      <c r="W15" s="19">
        <v>-550779827</v>
      </c>
      <c r="X15" s="19">
        <v>-855688541</v>
      </c>
      <c r="Y15" s="19">
        <v>304908714</v>
      </c>
      <c r="Z15" s="20">
        <v>-35.63</v>
      </c>
      <c r="AA15" s="21">
        <v>-1419667842</v>
      </c>
    </row>
    <row r="16" spans="1:27" ht="13.5">
      <c r="A16" s="22" t="s">
        <v>43</v>
      </c>
      <c r="B16" s="16"/>
      <c r="C16" s="17">
        <v>-205211595</v>
      </c>
      <c r="D16" s="17"/>
      <c r="E16" s="18">
        <v>-490833774</v>
      </c>
      <c r="F16" s="19">
        <v>-566856500</v>
      </c>
      <c r="G16" s="19">
        <v>-13564534</v>
      </c>
      <c r="H16" s="19">
        <v>-8789335</v>
      </c>
      <c r="I16" s="19">
        <v>-12575045</v>
      </c>
      <c r="J16" s="19">
        <v>-34928914</v>
      </c>
      <c r="K16" s="19">
        <v>-3306268</v>
      </c>
      <c r="L16" s="19">
        <v>-3196083</v>
      </c>
      <c r="M16" s="19">
        <v>-5812017</v>
      </c>
      <c r="N16" s="19">
        <v>-12314368</v>
      </c>
      <c r="O16" s="19"/>
      <c r="P16" s="19"/>
      <c r="Q16" s="19"/>
      <c r="R16" s="19"/>
      <c r="S16" s="19"/>
      <c r="T16" s="19"/>
      <c r="U16" s="19"/>
      <c r="V16" s="19"/>
      <c r="W16" s="19">
        <v>-47243282</v>
      </c>
      <c r="X16" s="19">
        <v>-200091513</v>
      </c>
      <c r="Y16" s="19">
        <v>152848231</v>
      </c>
      <c r="Z16" s="20">
        <v>-76.39</v>
      </c>
      <c r="AA16" s="21">
        <v>-566856500</v>
      </c>
    </row>
    <row r="17" spans="1:27" ht="13.5">
      <c r="A17" s="23" t="s">
        <v>44</v>
      </c>
      <c r="B17" s="24"/>
      <c r="C17" s="25">
        <f aca="true" t="shared" si="0" ref="C17:Y17">SUM(C6:C16)</f>
        <v>10821624058</v>
      </c>
      <c r="D17" s="25">
        <f>SUM(D6:D16)</f>
        <v>0</v>
      </c>
      <c r="E17" s="26">
        <f t="shared" si="0"/>
        <v>7448096279</v>
      </c>
      <c r="F17" s="27">
        <f t="shared" si="0"/>
        <v>8175460801</v>
      </c>
      <c r="G17" s="27">
        <f t="shared" si="0"/>
        <v>1101772760</v>
      </c>
      <c r="H17" s="27">
        <f t="shared" si="0"/>
        <v>1375889517</v>
      </c>
      <c r="I17" s="27">
        <f t="shared" si="0"/>
        <v>558070750</v>
      </c>
      <c r="J17" s="27">
        <f t="shared" si="0"/>
        <v>3035733027</v>
      </c>
      <c r="K17" s="27">
        <f t="shared" si="0"/>
        <v>1133881545</v>
      </c>
      <c r="L17" s="27">
        <f t="shared" si="0"/>
        <v>236667221</v>
      </c>
      <c r="M17" s="27">
        <f t="shared" si="0"/>
        <v>2309478405</v>
      </c>
      <c r="N17" s="27">
        <f t="shared" si="0"/>
        <v>3680027171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6715760198</v>
      </c>
      <c r="X17" s="27">
        <f t="shared" si="0"/>
        <v>4503116985</v>
      </c>
      <c r="Y17" s="27">
        <f t="shared" si="0"/>
        <v>2212643213</v>
      </c>
      <c r="Z17" s="28">
        <f>+IF(X17&lt;&gt;0,+(Y17/X17)*100,0)</f>
        <v>49.13581460065044</v>
      </c>
      <c r="AA17" s="29">
        <f>SUM(AA6:AA16)</f>
        <v>8175460801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-440849946</v>
      </c>
      <c r="D21" s="17"/>
      <c r="E21" s="18">
        <v>161578884</v>
      </c>
      <c r="F21" s="19">
        <v>160468415</v>
      </c>
      <c r="G21" s="36">
        <v>593330</v>
      </c>
      <c r="H21" s="36">
        <v>303371</v>
      </c>
      <c r="I21" s="36">
        <v>1086845</v>
      </c>
      <c r="J21" s="19">
        <v>1983546</v>
      </c>
      <c r="K21" s="36">
        <v>1727366</v>
      </c>
      <c r="L21" s="36">
        <v>1004392</v>
      </c>
      <c r="M21" s="19">
        <v>1658670</v>
      </c>
      <c r="N21" s="36">
        <v>4390428</v>
      </c>
      <c r="O21" s="36"/>
      <c r="P21" s="36"/>
      <c r="Q21" s="19"/>
      <c r="R21" s="36"/>
      <c r="S21" s="36"/>
      <c r="T21" s="19"/>
      <c r="U21" s="36"/>
      <c r="V21" s="36"/>
      <c r="W21" s="36">
        <v>6373974</v>
      </c>
      <c r="X21" s="19">
        <v>4610049</v>
      </c>
      <c r="Y21" s="36">
        <v>1763925</v>
      </c>
      <c r="Z21" s="37">
        <v>38.26</v>
      </c>
      <c r="AA21" s="38">
        <v>160468415</v>
      </c>
    </row>
    <row r="22" spans="1:27" ht="13.5">
      <c r="A22" s="22" t="s">
        <v>47</v>
      </c>
      <c r="B22" s="16"/>
      <c r="C22" s="17">
        <v>-27861487</v>
      </c>
      <c r="D22" s="17"/>
      <c r="E22" s="39">
        <v>34472</v>
      </c>
      <c r="F22" s="36">
        <v>34472</v>
      </c>
      <c r="G22" s="19">
        <v>-936450</v>
      </c>
      <c r="H22" s="19">
        <v>266586</v>
      </c>
      <c r="I22" s="19">
        <v>85750</v>
      </c>
      <c r="J22" s="19">
        <v>-584114</v>
      </c>
      <c r="K22" s="19">
        <v>146657</v>
      </c>
      <c r="L22" s="19">
        <v>357635</v>
      </c>
      <c r="M22" s="36">
        <v>182673</v>
      </c>
      <c r="N22" s="19">
        <v>686965</v>
      </c>
      <c r="O22" s="19"/>
      <c r="P22" s="19"/>
      <c r="Q22" s="19"/>
      <c r="R22" s="19"/>
      <c r="S22" s="19"/>
      <c r="T22" s="36"/>
      <c r="U22" s="19"/>
      <c r="V22" s="19"/>
      <c r="W22" s="19">
        <v>102851</v>
      </c>
      <c r="X22" s="19">
        <v>16236</v>
      </c>
      <c r="Y22" s="19">
        <v>86615</v>
      </c>
      <c r="Z22" s="20">
        <v>533.47</v>
      </c>
      <c r="AA22" s="21">
        <v>34472</v>
      </c>
    </row>
    <row r="23" spans="1:27" ht="13.5">
      <c r="A23" s="22" t="s">
        <v>48</v>
      </c>
      <c r="B23" s="16"/>
      <c r="C23" s="40">
        <v>-10455317</v>
      </c>
      <c r="D23" s="40"/>
      <c r="E23" s="18">
        <v>184178</v>
      </c>
      <c r="F23" s="19">
        <v>184179</v>
      </c>
      <c r="G23" s="36">
        <v>170966</v>
      </c>
      <c r="H23" s="36">
        <v>-241355</v>
      </c>
      <c r="I23" s="36">
        <v>-1285192</v>
      </c>
      <c r="J23" s="19">
        <v>-1355581</v>
      </c>
      <c r="K23" s="36">
        <v>-116110</v>
      </c>
      <c r="L23" s="36">
        <v>-207085</v>
      </c>
      <c r="M23" s="19">
        <v>-126166</v>
      </c>
      <c r="N23" s="36">
        <v>-449361</v>
      </c>
      <c r="O23" s="36"/>
      <c r="P23" s="36"/>
      <c r="Q23" s="19"/>
      <c r="R23" s="36"/>
      <c r="S23" s="36"/>
      <c r="T23" s="19"/>
      <c r="U23" s="36"/>
      <c r="V23" s="36"/>
      <c r="W23" s="36">
        <v>-1804942</v>
      </c>
      <c r="X23" s="19">
        <v>-1410203</v>
      </c>
      <c r="Y23" s="36">
        <v>-394739</v>
      </c>
      <c r="Z23" s="37">
        <v>27.99</v>
      </c>
      <c r="AA23" s="38">
        <v>184179</v>
      </c>
    </row>
    <row r="24" spans="1:27" ht="13.5">
      <c r="A24" s="22" t="s">
        <v>49</v>
      </c>
      <c r="B24" s="16"/>
      <c r="C24" s="17">
        <v>-632371694</v>
      </c>
      <c r="D24" s="17"/>
      <c r="E24" s="18">
        <v>-101730324</v>
      </c>
      <c r="F24" s="19">
        <v>50391865</v>
      </c>
      <c r="G24" s="19">
        <v>92643545</v>
      </c>
      <c r="H24" s="19">
        <v>198092515</v>
      </c>
      <c r="I24" s="19">
        <v>-617373249</v>
      </c>
      <c r="J24" s="19">
        <v>-326637189</v>
      </c>
      <c r="K24" s="19">
        <v>-135798227</v>
      </c>
      <c r="L24" s="19">
        <v>-184066776</v>
      </c>
      <c r="M24" s="19">
        <v>30693425</v>
      </c>
      <c r="N24" s="19">
        <v>-289171578</v>
      </c>
      <c r="O24" s="19"/>
      <c r="P24" s="19"/>
      <c r="Q24" s="19"/>
      <c r="R24" s="19"/>
      <c r="S24" s="19"/>
      <c r="T24" s="19"/>
      <c r="U24" s="19"/>
      <c r="V24" s="19"/>
      <c r="W24" s="19">
        <v>-615808767</v>
      </c>
      <c r="X24" s="19">
        <v>198137279</v>
      </c>
      <c r="Y24" s="19">
        <v>-813946046</v>
      </c>
      <c r="Z24" s="20">
        <v>-410.8</v>
      </c>
      <c r="AA24" s="21">
        <v>50391865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-7981785231</v>
      </c>
      <c r="D26" s="17"/>
      <c r="E26" s="18">
        <v>-10956485153</v>
      </c>
      <c r="F26" s="19">
        <v>-11819264600</v>
      </c>
      <c r="G26" s="19">
        <v>-853638921</v>
      </c>
      <c r="H26" s="19">
        <v>-382834227</v>
      </c>
      <c r="I26" s="19">
        <v>-418784994</v>
      </c>
      <c r="J26" s="19">
        <v>-1655258142</v>
      </c>
      <c r="K26" s="19">
        <v>-591791375</v>
      </c>
      <c r="L26" s="19">
        <v>-496802453</v>
      </c>
      <c r="M26" s="19">
        <v>-616549832</v>
      </c>
      <c r="N26" s="19">
        <v>-1705143660</v>
      </c>
      <c r="O26" s="19"/>
      <c r="P26" s="19"/>
      <c r="Q26" s="19"/>
      <c r="R26" s="19"/>
      <c r="S26" s="19"/>
      <c r="T26" s="19"/>
      <c r="U26" s="19"/>
      <c r="V26" s="19"/>
      <c r="W26" s="19">
        <v>-3360401802</v>
      </c>
      <c r="X26" s="19">
        <v>-5603476332</v>
      </c>
      <c r="Y26" s="19">
        <v>2243074530</v>
      </c>
      <c r="Z26" s="20">
        <v>-40.03</v>
      </c>
      <c r="AA26" s="21">
        <v>-11819264600</v>
      </c>
    </row>
    <row r="27" spans="1:27" ht="13.5">
      <c r="A27" s="23" t="s">
        <v>51</v>
      </c>
      <c r="B27" s="24"/>
      <c r="C27" s="25">
        <f aca="true" t="shared" si="1" ref="C27:Y27">SUM(C21:C26)</f>
        <v>-9093323675</v>
      </c>
      <c r="D27" s="25">
        <f>SUM(D21:D26)</f>
        <v>0</v>
      </c>
      <c r="E27" s="26">
        <f t="shared" si="1"/>
        <v>-10896417943</v>
      </c>
      <c r="F27" s="27">
        <f t="shared" si="1"/>
        <v>-11608185669</v>
      </c>
      <c r="G27" s="27">
        <f t="shared" si="1"/>
        <v>-761167530</v>
      </c>
      <c r="H27" s="27">
        <f t="shared" si="1"/>
        <v>-184413110</v>
      </c>
      <c r="I27" s="27">
        <f t="shared" si="1"/>
        <v>-1036270840</v>
      </c>
      <c r="J27" s="27">
        <f t="shared" si="1"/>
        <v>-1981851480</v>
      </c>
      <c r="K27" s="27">
        <f t="shared" si="1"/>
        <v>-725831689</v>
      </c>
      <c r="L27" s="27">
        <f t="shared" si="1"/>
        <v>-679714287</v>
      </c>
      <c r="M27" s="27">
        <f t="shared" si="1"/>
        <v>-584141230</v>
      </c>
      <c r="N27" s="27">
        <f t="shared" si="1"/>
        <v>-1989687206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-3971538686</v>
      </c>
      <c r="X27" s="27">
        <f t="shared" si="1"/>
        <v>-5402122971</v>
      </c>
      <c r="Y27" s="27">
        <f t="shared" si="1"/>
        <v>1430584285</v>
      </c>
      <c r="Z27" s="28">
        <f>+IF(X27&lt;&gt;0,+(Y27/X27)*100,0)</f>
        <v>-26.48189041011743</v>
      </c>
      <c r="AA27" s="29">
        <f>SUM(AA21:AA26)</f>
        <v>-11608185669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>
        <v>4000000</v>
      </c>
      <c r="I31" s="19"/>
      <c r="J31" s="19">
        <v>4000000</v>
      </c>
      <c r="K31" s="19">
        <v>7145154</v>
      </c>
      <c r="L31" s="19">
        <v>-3312487</v>
      </c>
      <c r="M31" s="19">
        <v>-3263667</v>
      </c>
      <c r="N31" s="19">
        <v>569000</v>
      </c>
      <c r="O31" s="19"/>
      <c r="P31" s="19"/>
      <c r="Q31" s="19"/>
      <c r="R31" s="19"/>
      <c r="S31" s="19"/>
      <c r="T31" s="19"/>
      <c r="U31" s="19"/>
      <c r="V31" s="19"/>
      <c r="W31" s="19">
        <v>4569000</v>
      </c>
      <c r="X31" s="19"/>
      <c r="Y31" s="19">
        <v>4569000</v>
      </c>
      <c r="Z31" s="20"/>
      <c r="AA31" s="21"/>
    </row>
    <row r="32" spans="1:27" ht="13.5">
      <c r="A32" s="22" t="s">
        <v>54</v>
      </c>
      <c r="B32" s="16"/>
      <c r="C32" s="17">
        <v>1570450486</v>
      </c>
      <c r="D32" s="17"/>
      <c r="E32" s="18">
        <v>4793642240</v>
      </c>
      <c r="F32" s="19">
        <v>4238707923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242076353</v>
      </c>
      <c r="Y32" s="19">
        <v>-242076353</v>
      </c>
      <c r="Z32" s="20">
        <v>-100</v>
      </c>
      <c r="AA32" s="21">
        <v>4238707923</v>
      </c>
    </row>
    <row r="33" spans="1:27" ht="13.5">
      <c r="A33" s="22" t="s">
        <v>55</v>
      </c>
      <c r="B33" s="16"/>
      <c r="C33" s="17">
        <v>58321546</v>
      </c>
      <c r="D33" s="17"/>
      <c r="E33" s="18">
        <v>48548773</v>
      </c>
      <c r="F33" s="19">
        <v>51779722</v>
      </c>
      <c r="G33" s="19">
        <v>1332506</v>
      </c>
      <c r="H33" s="36">
        <v>-14459457</v>
      </c>
      <c r="I33" s="36">
        <v>830724</v>
      </c>
      <c r="J33" s="36">
        <v>-12296227</v>
      </c>
      <c r="K33" s="19">
        <v>4360675</v>
      </c>
      <c r="L33" s="19">
        <v>-2869215</v>
      </c>
      <c r="M33" s="19">
        <v>15376789</v>
      </c>
      <c r="N33" s="19">
        <v>16868249</v>
      </c>
      <c r="O33" s="36"/>
      <c r="P33" s="36"/>
      <c r="Q33" s="36"/>
      <c r="R33" s="19"/>
      <c r="S33" s="19"/>
      <c r="T33" s="19"/>
      <c r="U33" s="19"/>
      <c r="V33" s="36"/>
      <c r="W33" s="36">
        <v>4572022</v>
      </c>
      <c r="X33" s="36">
        <v>8038494</v>
      </c>
      <c r="Y33" s="19">
        <v>-3466472</v>
      </c>
      <c r="Z33" s="20">
        <v>-43.12</v>
      </c>
      <c r="AA33" s="21">
        <v>51779722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-723988051</v>
      </c>
      <c r="D35" s="17"/>
      <c r="E35" s="18">
        <v>-880830542</v>
      </c>
      <c r="F35" s="19">
        <v>-1075259199</v>
      </c>
      <c r="G35" s="19">
        <v>-81814327</v>
      </c>
      <c r="H35" s="19">
        <v>-1702203</v>
      </c>
      <c r="I35" s="19">
        <v>-93319857</v>
      </c>
      <c r="J35" s="19">
        <v>-176836387</v>
      </c>
      <c r="K35" s="19">
        <v>-7248996</v>
      </c>
      <c r="L35" s="19">
        <v>-3354633</v>
      </c>
      <c r="M35" s="19">
        <v>-188413251</v>
      </c>
      <c r="N35" s="19">
        <v>-199016880</v>
      </c>
      <c r="O35" s="19"/>
      <c r="P35" s="19"/>
      <c r="Q35" s="19"/>
      <c r="R35" s="19"/>
      <c r="S35" s="19"/>
      <c r="T35" s="19"/>
      <c r="U35" s="19"/>
      <c r="V35" s="19"/>
      <c r="W35" s="19">
        <v>-375853267</v>
      </c>
      <c r="X35" s="19">
        <v>-542430388</v>
      </c>
      <c r="Y35" s="19">
        <v>166577121</v>
      </c>
      <c r="Z35" s="20">
        <v>-30.71</v>
      </c>
      <c r="AA35" s="21">
        <v>-1075259199</v>
      </c>
    </row>
    <row r="36" spans="1:27" ht="13.5">
      <c r="A36" s="23" t="s">
        <v>57</v>
      </c>
      <c r="B36" s="24"/>
      <c r="C36" s="25">
        <f aca="true" t="shared" si="2" ref="C36:Y36">SUM(C31:C35)</f>
        <v>904783981</v>
      </c>
      <c r="D36" s="25">
        <f>SUM(D31:D35)</f>
        <v>0</v>
      </c>
      <c r="E36" s="26">
        <f t="shared" si="2"/>
        <v>3961360471</v>
      </c>
      <c r="F36" s="27">
        <f t="shared" si="2"/>
        <v>3215228446</v>
      </c>
      <c r="G36" s="27">
        <f t="shared" si="2"/>
        <v>-80481821</v>
      </c>
      <c r="H36" s="27">
        <f t="shared" si="2"/>
        <v>-12161660</v>
      </c>
      <c r="I36" s="27">
        <f t="shared" si="2"/>
        <v>-92489133</v>
      </c>
      <c r="J36" s="27">
        <f t="shared" si="2"/>
        <v>-185132614</v>
      </c>
      <c r="K36" s="27">
        <f t="shared" si="2"/>
        <v>4256833</v>
      </c>
      <c r="L36" s="27">
        <f t="shared" si="2"/>
        <v>-9536335</v>
      </c>
      <c r="M36" s="27">
        <f t="shared" si="2"/>
        <v>-176300129</v>
      </c>
      <c r="N36" s="27">
        <f t="shared" si="2"/>
        <v>-181579631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-366712245</v>
      </c>
      <c r="X36" s="27">
        <f t="shared" si="2"/>
        <v>-292315541</v>
      </c>
      <c r="Y36" s="27">
        <f t="shared" si="2"/>
        <v>-74396704</v>
      </c>
      <c r="Z36" s="28">
        <f>+IF(X36&lt;&gt;0,+(Y36/X36)*100,0)</f>
        <v>25.450820625373456</v>
      </c>
      <c r="AA36" s="29">
        <f>SUM(AA31:AA35)</f>
        <v>3215228446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2633084364</v>
      </c>
      <c r="D38" s="31">
        <f>+D17+D27+D36</f>
        <v>0</v>
      </c>
      <c r="E38" s="32">
        <f t="shared" si="3"/>
        <v>513038807</v>
      </c>
      <c r="F38" s="33">
        <f t="shared" si="3"/>
        <v>-217496422</v>
      </c>
      <c r="G38" s="33">
        <f t="shared" si="3"/>
        <v>260123409</v>
      </c>
      <c r="H38" s="33">
        <f t="shared" si="3"/>
        <v>1179314747</v>
      </c>
      <c r="I38" s="33">
        <f t="shared" si="3"/>
        <v>-570689223</v>
      </c>
      <c r="J38" s="33">
        <f t="shared" si="3"/>
        <v>868748933</v>
      </c>
      <c r="K38" s="33">
        <f t="shared" si="3"/>
        <v>412306689</v>
      </c>
      <c r="L38" s="33">
        <f t="shared" si="3"/>
        <v>-452583401</v>
      </c>
      <c r="M38" s="33">
        <f t="shared" si="3"/>
        <v>1549037046</v>
      </c>
      <c r="N38" s="33">
        <f t="shared" si="3"/>
        <v>1508760334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2377509267</v>
      </c>
      <c r="X38" s="33">
        <f t="shared" si="3"/>
        <v>-1191321527</v>
      </c>
      <c r="Y38" s="33">
        <f t="shared" si="3"/>
        <v>3568830794</v>
      </c>
      <c r="Z38" s="34">
        <f>+IF(X38&lt;&gt;0,+(Y38/X38)*100,0)</f>
        <v>-299.56906788942797</v>
      </c>
      <c r="AA38" s="35">
        <f>+AA17+AA27+AA36</f>
        <v>-217496422</v>
      </c>
    </row>
    <row r="39" spans="1:27" ht="13.5">
      <c r="A39" s="22" t="s">
        <v>59</v>
      </c>
      <c r="B39" s="16"/>
      <c r="C39" s="31">
        <v>7376568479</v>
      </c>
      <c r="D39" s="31"/>
      <c r="E39" s="32">
        <v>9776000911</v>
      </c>
      <c r="F39" s="33">
        <v>11164790446</v>
      </c>
      <c r="G39" s="33">
        <v>10700700008</v>
      </c>
      <c r="H39" s="33">
        <v>10960823417</v>
      </c>
      <c r="I39" s="33">
        <v>12140138164</v>
      </c>
      <c r="J39" s="33">
        <v>10700700008</v>
      </c>
      <c r="K39" s="33">
        <v>11569448941</v>
      </c>
      <c r="L39" s="33">
        <v>11981755630</v>
      </c>
      <c r="M39" s="33">
        <v>11529172229</v>
      </c>
      <c r="N39" s="33">
        <v>11569448941</v>
      </c>
      <c r="O39" s="33"/>
      <c r="P39" s="33"/>
      <c r="Q39" s="33"/>
      <c r="R39" s="33"/>
      <c r="S39" s="33"/>
      <c r="T39" s="33"/>
      <c r="U39" s="33"/>
      <c r="V39" s="33"/>
      <c r="W39" s="33">
        <v>10700700008</v>
      </c>
      <c r="X39" s="33">
        <v>11164790446</v>
      </c>
      <c r="Y39" s="33">
        <v>-464090438</v>
      </c>
      <c r="Z39" s="34">
        <v>-4.16</v>
      </c>
      <c r="AA39" s="35">
        <v>11164790446</v>
      </c>
    </row>
    <row r="40" spans="1:27" ht="13.5">
      <c r="A40" s="41" t="s">
        <v>60</v>
      </c>
      <c r="B40" s="42"/>
      <c r="C40" s="43">
        <v>10009652841</v>
      </c>
      <c r="D40" s="43"/>
      <c r="E40" s="44">
        <v>10289039721</v>
      </c>
      <c r="F40" s="45">
        <v>10947294018</v>
      </c>
      <c r="G40" s="45">
        <v>10960823417</v>
      </c>
      <c r="H40" s="45">
        <v>12140138164</v>
      </c>
      <c r="I40" s="45">
        <v>11569448941</v>
      </c>
      <c r="J40" s="45">
        <v>11569448941</v>
      </c>
      <c r="K40" s="45">
        <v>11981755630</v>
      </c>
      <c r="L40" s="45">
        <v>11529172229</v>
      </c>
      <c r="M40" s="45">
        <v>13078209275</v>
      </c>
      <c r="N40" s="45">
        <v>13078209275</v>
      </c>
      <c r="O40" s="45"/>
      <c r="P40" s="45"/>
      <c r="Q40" s="45"/>
      <c r="R40" s="45"/>
      <c r="S40" s="45"/>
      <c r="T40" s="45"/>
      <c r="U40" s="45"/>
      <c r="V40" s="45"/>
      <c r="W40" s="45">
        <v>13078209275</v>
      </c>
      <c r="X40" s="45">
        <v>9973468913</v>
      </c>
      <c r="Y40" s="45">
        <v>3104740362</v>
      </c>
      <c r="Z40" s="46">
        <v>31.13</v>
      </c>
      <c r="AA40" s="47">
        <v>10947294018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241880363</v>
      </c>
      <c r="D6" s="17"/>
      <c r="E6" s="18">
        <v>299102472</v>
      </c>
      <c r="F6" s="19">
        <v>299102472</v>
      </c>
      <c r="G6" s="19"/>
      <c r="H6" s="19">
        <v>42000000</v>
      </c>
      <c r="I6" s="19">
        <v>31730841</v>
      </c>
      <c r="J6" s="19">
        <v>73730841</v>
      </c>
      <c r="K6" s="19">
        <v>41334197</v>
      </c>
      <c r="L6" s="19">
        <v>16325345</v>
      </c>
      <c r="M6" s="19">
        <v>11418888</v>
      </c>
      <c r="N6" s="19">
        <v>69078430</v>
      </c>
      <c r="O6" s="19"/>
      <c r="P6" s="19"/>
      <c r="Q6" s="19"/>
      <c r="R6" s="19"/>
      <c r="S6" s="19"/>
      <c r="T6" s="19"/>
      <c r="U6" s="19"/>
      <c r="V6" s="19"/>
      <c r="W6" s="19">
        <v>142809271</v>
      </c>
      <c r="X6" s="19">
        <v>149551236</v>
      </c>
      <c r="Y6" s="19">
        <v>-6741965</v>
      </c>
      <c r="Z6" s="20">
        <v>-4.51</v>
      </c>
      <c r="AA6" s="21">
        <v>299102472</v>
      </c>
    </row>
    <row r="7" spans="1:27" ht="13.5">
      <c r="A7" s="22" t="s">
        <v>34</v>
      </c>
      <c r="B7" s="16"/>
      <c r="C7" s="17">
        <v>1148134978</v>
      </c>
      <c r="D7" s="17"/>
      <c r="E7" s="18">
        <v>1498215678</v>
      </c>
      <c r="F7" s="19">
        <v>1498215678</v>
      </c>
      <c r="G7" s="19">
        <v>42196446</v>
      </c>
      <c r="H7" s="19">
        <v>108522156</v>
      </c>
      <c r="I7" s="19">
        <v>171974845</v>
      </c>
      <c r="J7" s="19">
        <v>322693447</v>
      </c>
      <c r="K7" s="19">
        <v>125406349</v>
      </c>
      <c r="L7" s="19">
        <v>107427409</v>
      </c>
      <c r="M7" s="19">
        <v>106195846</v>
      </c>
      <c r="N7" s="19">
        <v>339029604</v>
      </c>
      <c r="O7" s="19"/>
      <c r="P7" s="19"/>
      <c r="Q7" s="19"/>
      <c r="R7" s="19"/>
      <c r="S7" s="19"/>
      <c r="T7" s="19"/>
      <c r="U7" s="19"/>
      <c r="V7" s="19"/>
      <c r="W7" s="19">
        <v>661723051</v>
      </c>
      <c r="X7" s="19">
        <v>761801270</v>
      </c>
      <c r="Y7" s="19">
        <v>-100078219</v>
      </c>
      <c r="Z7" s="20">
        <v>-13.14</v>
      </c>
      <c r="AA7" s="21">
        <v>1498215678</v>
      </c>
    </row>
    <row r="8" spans="1:27" ht="13.5">
      <c r="A8" s="22" t="s">
        <v>35</v>
      </c>
      <c r="B8" s="16"/>
      <c r="C8" s="17">
        <v>109511915</v>
      </c>
      <c r="D8" s="17"/>
      <c r="E8" s="18">
        <v>50962528</v>
      </c>
      <c r="F8" s="19">
        <v>50962528</v>
      </c>
      <c r="G8" s="19">
        <v>4674622</v>
      </c>
      <c r="H8" s="19">
        <v>3266629</v>
      </c>
      <c r="I8" s="19">
        <v>2070169</v>
      </c>
      <c r="J8" s="19">
        <v>10011420</v>
      </c>
      <c r="K8" s="19">
        <v>4456555</v>
      </c>
      <c r="L8" s="19">
        <v>4595265</v>
      </c>
      <c r="M8" s="19">
        <v>9856289</v>
      </c>
      <c r="N8" s="19">
        <v>18908109</v>
      </c>
      <c r="O8" s="19"/>
      <c r="P8" s="19"/>
      <c r="Q8" s="19"/>
      <c r="R8" s="19"/>
      <c r="S8" s="19"/>
      <c r="T8" s="19"/>
      <c r="U8" s="19"/>
      <c r="V8" s="19"/>
      <c r="W8" s="19">
        <v>28919529</v>
      </c>
      <c r="X8" s="19">
        <v>25481251</v>
      </c>
      <c r="Y8" s="19">
        <v>3438278</v>
      </c>
      <c r="Z8" s="20">
        <v>13.49</v>
      </c>
      <c r="AA8" s="21">
        <v>50962528</v>
      </c>
    </row>
    <row r="9" spans="1:27" ht="13.5">
      <c r="A9" s="22" t="s">
        <v>36</v>
      </c>
      <c r="B9" s="16"/>
      <c r="C9" s="17">
        <v>149710970</v>
      </c>
      <c r="D9" s="17"/>
      <c r="E9" s="18">
        <v>265112381</v>
      </c>
      <c r="F9" s="19">
        <v>260127381</v>
      </c>
      <c r="G9" s="19">
        <v>57299000</v>
      </c>
      <c r="H9" s="19">
        <v>13217867</v>
      </c>
      <c r="I9" s="19">
        <v>11612884</v>
      </c>
      <c r="J9" s="19">
        <v>82129751</v>
      </c>
      <c r="K9" s="19">
        <v>5578667</v>
      </c>
      <c r="L9" s="19">
        <v>1994000</v>
      </c>
      <c r="M9" s="19">
        <v>45839000</v>
      </c>
      <c r="N9" s="19">
        <v>53411667</v>
      </c>
      <c r="O9" s="19"/>
      <c r="P9" s="19"/>
      <c r="Q9" s="19"/>
      <c r="R9" s="19"/>
      <c r="S9" s="19"/>
      <c r="T9" s="19"/>
      <c r="U9" s="19"/>
      <c r="V9" s="19"/>
      <c r="W9" s="19">
        <v>135541418</v>
      </c>
      <c r="X9" s="19">
        <v>104691962</v>
      </c>
      <c r="Y9" s="19">
        <v>30849456</v>
      </c>
      <c r="Z9" s="20">
        <v>29.47</v>
      </c>
      <c r="AA9" s="21">
        <v>260127381</v>
      </c>
    </row>
    <row r="10" spans="1:27" ht="13.5">
      <c r="A10" s="22" t="s">
        <v>37</v>
      </c>
      <c r="B10" s="16"/>
      <c r="C10" s="17">
        <v>168116889</v>
      </c>
      <c r="D10" s="17"/>
      <c r="E10" s="18">
        <v>84933000</v>
      </c>
      <c r="F10" s="19">
        <v>102258000</v>
      </c>
      <c r="G10" s="19">
        <v>10488000</v>
      </c>
      <c r="H10" s="19"/>
      <c r="I10" s="19"/>
      <c r="J10" s="19">
        <v>10488000</v>
      </c>
      <c r="K10" s="19">
        <v>2000000</v>
      </c>
      <c r="L10" s="19">
        <v>17325000</v>
      </c>
      <c r="M10" s="19">
        <v>12310000</v>
      </c>
      <c r="N10" s="19">
        <v>31635000</v>
      </c>
      <c r="O10" s="19"/>
      <c r="P10" s="19"/>
      <c r="Q10" s="19"/>
      <c r="R10" s="19"/>
      <c r="S10" s="19"/>
      <c r="T10" s="19"/>
      <c r="U10" s="19"/>
      <c r="V10" s="19"/>
      <c r="W10" s="19">
        <v>42123000</v>
      </c>
      <c r="X10" s="19">
        <v>42466500</v>
      </c>
      <c r="Y10" s="19">
        <v>-343500</v>
      </c>
      <c r="Z10" s="20">
        <v>-0.81</v>
      </c>
      <c r="AA10" s="21">
        <v>102258000</v>
      </c>
    </row>
    <row r="11" spans="1:27" ht="13.5">
      <c r="A11" s="22" t="s">
        <v>38</v>
      </c>
      <c r="B11" s="16"/>
      <c r="C11" s="17">
        <v>38704630</v>
      </c>
      <c r="D11" s="17"/>
      <c r="E11" s="18">
        <v>37626134</v>
      </c>
      <c r="F11" s="19">
        <v>37626134</v>
      </c>
      <c r="G11" s="19">
        <v>922261</v>
      </c>
      <c r="H11" s="19">
        <v>2078950</v>
      </c>
      <c r="I11" s="19">
        <v>2801690</v>
      </c>
      <c r="J11" s="19">
        <v>5802901</v>
      </c>
      <c r="K11" s="19">
        <v>2525548</v>
      </c>
      <c r="L11" s="19">
        <v>2268953</v>
      </c>
      <c r="M11" s="19">
        <v>1244135</v>
      </c>
      <c r="N11" s="19">
        <v>6038636</v>
      </c>
      <c r="O11" s="19"/>
      <c r="P11" s="19"/>
      <c r="Q11" s="19"/>
      <c r="R11" s="19"/>
      <c r="S11" s="19"/>
      <c r="T11" s="19"/>
      <c r="U11" s="19"/>
      <c r="V11" s="19"/>
      <c r="W11" s="19">
        <v>11841537</v>
      </c>
      <c r="X11" s="19">
        <v>20536817</v>
      </c>
      <c r="Y11" s="19">
        <v>-8695280</v>
      </c>
      <c r="Z11" s="20">
        <v>-42.34</v>
      </c>
      <c r="AA11" s="21">
        <v>37626134</v>
      </c>
    </row>
    <row r="12" spans="1:27" ht="13.5">
      <c r="A12" s="22" t="s">
        <v>39</v>
      </c>
      <c r="B12" s="16"/>
      <c r="C12" s="17">
        <v>15120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-1433917122</v>
      </c>
      <c r="D14" s="17"/>
      <c r="E14" s="18">
        <v>-1795834551</v>
      </c>
      <c r="F14" s="19">
        <v>-1790849551</v>
      </c>
      <c r="G14" s="19">
        <v>-111582464</v>
      </c>
      <c r="H14" s="19">
        <v>-237196297</v>
      </c>
      <c r="I14" s="19">
        <v>-73922822</v>
      </c>
      <c r="J14" s="19">
        <v>-422701583</v>
      </c>
      <c r="K14" s="19">
        <v>-122259183</v>
      </c>
      <c r="L14" s="19">
        <v>-156498855</v>
      </c>
      <c r="M14" s="19">
        <v>-129154026</v>
      </c>
      <c r="N14" s="19">
        <v>-407912064</v>
      </c>
      <c r="O14" s="19"/>
      <c r="P14" s="19"/>
      <c r="Q14" s="19"/>
      <c r="R14" s="19"/>
      <c r="S14" s="19"/>
      <c r="T14" s="19"/>
      <c r="U14" s="19"/>
      <c r="V14" s="19"/>
      <c r="W14" s="19">
        <v>-830613647</v>
      </c>
      <c r="X14" s="19">
        <v>-838908155</v>
      </c>
      <c r="Y14" s="19">
        <v>8294508</v>
      </c>
      <c r="Z14" s="20">
        <v>-0.99</v>
      </c>
      <c r="AA14" s="21">
        <v>-1790849551</v>
      </c>
    </row>
    <row r="15" spans="1:27" ht="13.5">
      <c r="A15" s="22" t="s">
        <v>42</v>
      </c>
      <c r="B15" s="16"/>
      <c r="C15" s="17">
        <v>-132449712</v>
      </c>
      <c r="D15" s="17"/>
      <c r="E15" s="18">
        <v>-144574380</v>
      </c>
      <c r="F15" s="19">
        <v>-144574380</v>
      </c>
      <c r="G15" s="19"/>
      <c r="H15" s="19"/>
      <c r="I15" s="19"/>
      <c r="J15" s="19"/>
      <c r="K15" s="19"/>
      <c r="L15" s="19"/>
      <c r="M15" s="19">
        <v>-70839400</v>
      </c>
      <c r="N15" s="19">
        <v>-70839400</v>
      </c>
      <c r="O15" s="19"/>
      <c r="P15" s="19"/>
      <c r="Q15" s="19"/>
      <c r="R15" s="19"/>
      <c r="S15" s="19"/>
      <c r="T15" s="19"/>
      <c r="U15" s="19"/>
      <c r="V15" s="19"/>
      <c r="W15" s="19">
        <v>-70839400</v>
      </c>
      <c r="X15" s="19">
        <v>-72287190</v>
      </c>
      <c r="Y15" s="19">
        <v>1447790</v>
      </c>
      <c r="Z15" s="20">
        <v>-2</v>
      </c>
      <c r="AA15" s="21">
        <v>-144574380</v>
      </c>
    </row>
    <row r="16" spans="1:27" ht="13.5">
      <c r="A16" s="22" t="s">
        <v>43</v>
      </c>
      <c r="B16" s="16"/>
      <c r="C16" s="17">
        <v>-10531922</v>
      </c>
      <c r="D16" s="17"/>
      <c r="E16" s="18">
        <v>-20563468</v>
      </c>
      <c r="F16" s="19">
        <v>-20563468</v>
      </c>
      <c r="G16" s="19">
        <v>-3935378</v>
      </c>
      <c r="H16" s="19">
        <v>-313618</v>
      </c>
      <c r="I16" s="19">
        <v>-7096229</v>
      </c>
      <c r="J16" s="19">
        <v>-11345225</v>
      </c>
      <c r="K16" s="19">
        <v>-942521</v>
      </c>
      <c r="L16" s="19">
        <v>-979279</v>
      </c>
      <c r="M16" s="19">
        <v>-2721091</v>
      </c>
      <c r="N16" s="19">
        <v>-4642891</v>
      </c>
      <c r="O16" s="19"/>
      <c r="P16" s="19"/>
      <c r="Q16" s="19"/>
      <c r="R16" s="19"/>
      <c r="S16" s="19"/>
      <c r="T16" s="19"/>
      <c r="U16" s="19"/>
      <c r="V16" s="19"/>
      <c r="W16" s="19">
        <v>-15988116</v>
      </c>
      <c r="X16" s="19">
        <v>-9871734</v>
      </c>
      <c r="Y16" s="19">
        <v>-6116382</v>
      </c>
      <c r="Z16" s="20">
        <v>61.96</v>
      </c>
      <c r="AA16" s="21">
        <v>-20563468</v>
      </c>
    </row>
    <row r="17" spans="1:27" ht="13.5">
      <c r="A17" s="23" t="s">
        <v>44</v>
      </c>
      <c r="B17" s="24"/>
      <c r="C17" s="25">
        <f aca="true" t="shared" si="0" ref="C17:Y17">SUM(C6:C16)</f>
        <v>279176109</v>
      </c>
      <c r="D17" s="25">
        <f>SUM(D6:D16)</f>
        <v>0</v>
      </c>
      <c r="E17" s="26">
        <f t="shared" si="0"/>
        <v>274979794</v>
      </c>
      <c r="F17" s="27">
        <f t="shared" si="0"/>
        <v>292304794</v>
      </c>
      <c r="G17" s="27">
        <f t="shared" si="0"/>
        <v>62487</v>
      </c>
      <c r="H17" s="27">
        <f t="shared" si="0"/>
        <v>-68424313</v>
      </c>
      <c r="I17" s="27">
        <f t="shared" si="0"/>
        <v>139171378</v>
      </c>
      <c r="J17" s="27">
        <f t="shared" si="0"/>
        <v>70809552</v>
      </c>
      <c r="K17" s="27">
        <f t="shared" si="0"/>
        <v>58099612</v>
      </c>
      <c r="L17" s="27">
        <f t="shared" si="0"/>
        <v>-7542162</v>
      </c>
      <c r="M17" s="27">
        <f t="shared" si="0"/>
        <v>-15850359</v>
      </c>
      <c r="N17" s="27">
        <f t="shared" si="0"/>
        <v>34707091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105516643</v>
      </c>
      <c r="X17" s="27">
        <f t="shared" si="0"/>
        <v>183461957</v>
      </c>
      <c r="Y17" s="27">
        <f t="shared" si="0"/>
        <v>-77945314</v>
      </c>
      <c r="Z17" s="28">
        <f>+IF(X17&lt;&gt;0,+(Y17/X17)*100,0)</f>
        <v>-42.485818463170546</v>
      </c>
      <c r="AA17" s="29">
        <f>SUM(AA6:AA16)</f>
        <v>292304794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-657160116</v>
      </c>
      <c r="D21" s="17"/>
      <c r="E21" s="18">
        <v>250000</v>
      </c>
      <c r="F21" s="19">
        <v>250000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911165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-408636329</v>
      </c>
      <c r="F26" s="19">
        <v>-609951413</v>
      </c>
      <c r="G26" s="19">
        <v>-62486</v>
      </c>
      <c r="H26" s="19">
        <v>-52243863</v>
      </c>
      <c r="I26" s="19">
        <v>-46702266</v>
      </c>
      <c r="J26" s="19">
        <v>-99008615</v>
      </c>
      <c r="K26" s="19">
        <v>-51522222</v>
      </c>
      <c r="L26" s="19">
        <v>-36174366</v>
      </c>
      <c r="M26" s="19">
        <v>-40033813</v>
      </c>
      <c r="N26" s="19">
        <v>-127730401</v>
      </c>
      <c r="O26" s="19"/>
      <c r="P26" s="19"/>
      <c r="Q26" s="19"/>
      <c r="R26" s="19"/>
      <c r="S26" s="19"/>
      <c r="T26" s="19"/>
      <c r="U26" s="19"/>
      <c r="V26" s="19"/>
      <c r="W26" s="19">
        <v>-226739016</v>
      </c>
      <c r="X26" s="19">
        <v>-108928969</v>
      </c>
      <c r="Y26" s="19">
        <v>-117810047</v>
      </c>
      <c r="Z26" s="20">
        <v>108.15</v>
      </c>
      <c r="AA26" s="21">
        <v>-609951413</v>
      </c>
    </row>
    <row r="27" spans="1:27" ht="13.5">
      <c r="A27" s="23" t="s">
        <v>51</v>
      </c>
      <c r="B27" s="24"/>
      <c r="C27" s="25">
        <f aca="true" t="shared" si="1" ref="C27:Y27">SUM(C21:C26)</f>
        <v>-656248951</v>
      </c>
      <c r="D27" s="25">
        <f>SUM(D21:D26)</f>
        <v>0</v>
      </c>
      <c r="E27" s="26">
        <f t="shared" si="1"/>
        <v>-408386329</v>
      </c>
      <c r="F27" s="27">
        <f t="shared" si="1"/>
        <v>-609701413</v>
      </c>
      <c r="G27" s="27">
        <f t="shared" si="1"/>
        <v>-62486</v>
      </c>
      <c r="H27" s="27">
        <f t="shared" si="1"/>
        <v>-52243863</v>
      </c>
      <c r="I27" s="27">
        <f t="shared" si="1"/>
        <v>-46702266</v>
      </c>
      <c r="J27" s="27">
        <f t="shared" si="1"/>
        <v>-99008615</v>
      </c>
      <c r="K27" s="27">
        <f t="shared" si="1"/>
        <v>-51522222</v>
      </c>
      <c r="L27" s="27">
        <f t="shared" si="1"/>
        <v>-36174366</v>
      </c>
      <c r="M27" s="27">
        <f t="shared" si="1"/>
        <v>-40033813</v>
      </c>
      <c r="N27" s="27">
        <f t="shared" si="1"/>
        <v>-127730401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-226739016</v>
      </c>
      <c r="X27" s="27">
        <f t="shared" si="1"/>
        <v>-108928969</v>
      </c>
      <c r="Y27" s="27">
        <f t="shared" si="1"/>
        <v>-117810047</v>
      </c>
      <c r="Z27" s="28">
        <f>+IF(X27&lt;&gt;0,+(Y27/X27)*100,0)</f>
        <v>108.15309102943955</v>
      </c>
      <c r="AA27" s="29">
        <f>SUM(AA21:AA26)</f>
        <v>-609701413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475719529</v>
      </c>
      <c r="D32" s="17"/>
      <c r="E32" s="18">
        <v>265561160</v>
      </c>
      <c r="F32" s="19">
        <v>265561160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265561160</v>
      </c>
    </row>
    <row r="33" spans="1:27" ht="13.5">
      <c r="A33" s="22" t="s">
        <v>55</v>
      </c>
      <c r="B33" s="16"/>
      <c r="C33" s="17">
        <v>2012399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-160839692</v>
      </c>
      <c r="D35" s="17"/>
      <c r="E35" s="18">
        <v>-179726244</v>
      </c>
      <c r="F35" s="19">
        <v>-179726244</v>
      </c>
      <c r="G35" s="19"/>
      <c r="H35" s="19"/>
      <c r="I35" s="19"/>
      <c r="J35" s="19"/>
      <c r="K35" s="19"/>
      <c r="L35" s="19"/>
      <c r="M35" s="19">
        <v>-83366744</v>
      </c>
      <c r="N35" s="19">
        <v>-83366744</v>
      </c>
      <c r="O35" s="19"/>
      <c r="P35" s="19"/>
      <c r="Q35" s="19"/>
      <c r="R35" s="19"/>
      <c r="S35" s="19"/>
      <c r="T35" s="19"/>
      <c r="U35" s="19"/>
      <c r="V35" s="19"/>
      <c r="W35" s="19">
        <v>-83366744</v>
      </c>
      <c r="X35" s="19">
        <v>-89863122</v>
      </c>
      <c r="Y35" s="19">
        <v>6496378</v>
      </c>
      <c r="Z35" s="20">
        <v>-7.23</v>
      </c>
      <c r="AA35" s="21">
        <v>-179726244</v>
      </c>
    </row>
    <row r="36" spans="1:27" ht="13.5">
      <c r="A36" s="23" t="s">
        <v>57</v>
      </c>
      <c r="B36" s="24"/>
      <c r="C36" s="25">
        <f aca="true" t="shared" si="2" ref="C36:Y36">SUM(C31:C35)</f>
        <v>316892236</v>
      </c>
      <c r="D36" s="25">
        <f>SUM(D31:D35)</f>
        <v>0</v>
      </c>
      <c r="E36" s="26">
        <f t="shared" si="2"/>
        <v>85834916</v>
      </c>
      <c r="F36" s="27">
        <f t="shared" si="2"/>
        <v>85834916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-83366744</v>
      </c>
      <c r="N36" s="27">
        <f t="shared" si="2"/>
        <v>-83366744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-83366744</v>
      </c>
      <c r="X36" s="27">
        <f t="shared" si="2"/>
        <v>-89863122</v>
      </c>
      <c r="Y36" s="27">
        <f t="shared" si="2"/>
        <v>6496378</v>
      </c>
      <c r="Z36" s="28">
        <f>+IF(X36&lt;&gt;0,+(Y36/X36)*100,0)</f>
        <v>-7.229192415549507</v>
      </c>
      <c r="AA36" s="29">
        <f>SUM(AA31:AA35)</f>
        <v>85834916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-60180606</v>
      </c>
      <c r="D38" s="31">
        <f>+D17+D27+D36</f>
        <v>0</v>
      </c>
      <c r="E38" s="32">
        <f t="shared" si="3"/>
        <v>-47571619</v>
      </c>
      <c r="F38" s="33">
        <f t="shared" si="3"/>
        <v>-231561703</v>
      </c>
      <c r="G38" s="33">
        <f t="shared" si="3"/>
        <v>1</v>
      </c>
      <c r="H38" s="33">
        <f t="shared" si="3"/>
        <v>-120668176</v>
      </c>
      <c r="I38" s="33">
        <f t="shared" si="3"/>
        <v>92469112</v>
      </c>
      <c r="J38" s="33">
        <f t="shared" si="3"/>
        <v>-28199063</v>
      </c>
      <c r="K38" s="33">
        <f t="shared" si="3"/>
        <v>6577390</v>
      </c>
      <c r="L38" s="33">
        <f t="shared" si="3"/>
        <v>-43716528</v>
      </c>
      <c r="M38" s="33">
        <f t="shared" si="3"/>
        <v>-139250916</v>
      </c>
      <c r="N38" s="33">
        <f t="shared" si="3"/>
        <v>-176390054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-204589117</v>
      </c>
      <c r="X38" s="33">
        <f t="shared" si="3"/>
        <v>-15330134</v>
      </c>
      <c r="Y38" s="33">
        <f t="shared" si="3"/>
        <v>-189258983</v>
      </c>
      <c r="Z38" s="34">
        <f>+IF(X38&lt;&gt;0,+(Y38/X38)*100,0)</f>
        <v>1234.5553078661935</v>
      </c>
      <c r="AA38" s="35">
        <f>+AA17+AA27+AA36</f>
        <v>-231561703</v>
      </c>
    </row>
    <row r="39" spans="1:27" ht="13.5">
      <c r="A39" s="22" t="s">
        <v>59</v>
      </c>
      <c r="B39" s="16"/>
      <c r="C39" s="31">
        <v>289280521</v>
      </c>
      <c r="D39" s="31"/>
      <c r="E39" s="32">
        <v>243372332</v>
      </c>
      <c r="F39" s="33">
        <v>427362416</v>
      </c>
      <c r="G39" s="33">
        <v>230831497</v>
      </c>
      <c r="H39" s="33">
        <v>230831498</v>
      </c>
      <c r="I39" s="33">
        <v>110163322</v>
      </c>
      <c r="J39" s="33">
        <v>230831497</v>
      </c>
      <c r="K39" s="33">
        <v>202632434</v>
      </c>
      <c r="L39" s="33">
        <v>209209824</v>
      </c>
      <c r="M39" s="33">
        <v>165493296</v>
      </c>
      <c r="N39" s="33">
        <v>202632434</v>
      </c>
      <c r="O39" s="33"/>
      <c r="P39" s="33"/>
      <c r="Q39" s="33"/>
      <c r="R39" s="33"/>
      <c r="S39" s="33"/>
      <c r="T39" s="33"/>
      <c r="U39" s="33"/>
      <c r="V39" s="33"/>
      <c r="W39" s="33">
        <v>230831497</v>
      </c>
      <c r="X39" s="33">
        <v>427362416</v>
      </c>
      <c r="Y39" s="33">
        <v>-196530919</v>
      </c>
      <c r="Z39" s="34">
        <v>-45.99</v>
      </c>
      <c r="AA39" s="35">
        <v>427362416</v>
      </c>
    </row>
    <row r="40" spans="1:27" ht="13.5">
      <c r="A40" s="41" t="s">
        <v>60</v>
      </c>
      <c r="B40" s="42"/>
      <c r="C40" s="43">
        <v>229099915</v>
      </c>
      <c r="D40" s="43"/>
      <c r="E40" s="44">
        <v>195800712</v>
      </c>
      <c r="F40" s="45">
        <v>195800712</v>
      </c>
      <c r="G40" s="45">
        <v>230831498</v>
      </c>
      <c r="H40" s="45">
        <v>110163322</v>
      </c>
      <c r="I40" s="45">
        <v>202632434</v>
      </c>
      <c r="J40" s="45">
        <v>202632434</v>
      </c>
      <c r="K40" s="45">
        <v>209209824</v>
      </c>
      <c r="L40" s="45">
        <v>165493296</v>
      </c>
      <c r="M40" s="45">
        <v>26242380</v>
      </c>
      <c r="N40" s="45">
        <v>26242380</v>
      </c>
      <c r="O40" s="45"/>
      <c r="P40" s="45"/>
      <c r="Q40" s="45"/>
      <c r="R40" s="45"/>
      <c r="S40" s="45"/>
      <c r="T40" s="45"/>
      <c r="U40" s="45"/>
      <c r="V40" s="45"/>
      <c r="W40" s="45">
        <v>26242380</v>
      </c>
      <c r="X40" s="45">
        <v>412032281</v>
      </c>
      <c r="Y40" s="45">
        <v>-385789901</v>
      </c>
      <c r="Z40" s="46">
        <v>-93.63</v>
      </c>
      <c r="AA40" s="47">
        <v>195800712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307976479</v>
      </c>
      <c r="D6" s="17"/>
      <c r="E6" s="18">
        <v>316134639</v>
      </c>
      <c r="F6" s="19">
        <v>316134639</v>
      </c>
      <c r="G6" s="19">
        <v>18924566</v>
      </c>
      <c r="H6" s="19">
        <v>29748676</v>
      </c>
      <c r="I6" s="19">
        <v>67521669</v>
      </c>
      <c r="J6" s="19">
        <v>116194911</v>
      </c>
      <c r="K6" s="19">
        <v>44503495</v>
      </c>
      <c r="L6" s="19">
        <v>23351772</v>
      </c>
      <c r="M6" s="19">
        <v>22396525</v>
      </c>
      <c r="N6" s="19">
        <v>90251792</v>
      </c>
      <c r="O6" s="19"/>
      <c r="P6" s="19"/>
      <c r="Q6" s="19"/>
      <c r="R6" s="19"/>
      <c r="S6" s="19"/>
      <c r="T6" s="19"/>
      <c r="U6" s="19"/>
      <c r="V6" s="19"/>
      <c r="W6" s="19">
        <v>206446703</v>
      </c>
      <c r="X6" s="19">
        <v>159131727</v>
      </c>
      <c r="Y6" s="19">
        <v>47314976</v>
      </c>
      <c r="Z6" s="20">
        <v>29.73</v>
      </c>
      <c r="AA6" s="21">
        <v>316134639</v>
      </c>
    </row>
    <row r="7" spans="1:27" ht="13.5">
      <c r="A7" s="22" t="s">
        <v>34</v>
      </c>
      <c r="B7" s="16"/>
      <c r="C7" s="17">
        <v>726470908</v>
      </c>
      <c r="D7" s="17"/>
      <c r="E7" s="18">
        <v>900261445</v>
      </c>
      <c r="F7" s="19">
        <v>900261445</v>
      </c>
      <c r="G7" s="19">
        <v>42938371</v>
      </c>
      <c r="H7" s="19">
        <v>48847393</v>
      </c>
      <c r="I7" s="19">
        <v>124099606</v>
      </c>
      <c r="J7" s="19">
        <v>215885370</v>
      </c>
      <c r="K7" s="19">
        <v>60956827</v>
      </c>
      <c r="L7" s="19">
        <v>119383001</v>
      </c>
      <c r="M7" s="19">
        <v>49144277</v>
      </c>
      <c r="N7" s="19">
        <v>229484105</v>
      </c>
      <c r="O7" s="19"/>
      <c r="P7" s="19"/>
      <c r="Q7" s="19"/>
      <c r="R7" s="19"/>
      <c r="S7" s="19"/>
      <c r="T7" s="19"/>
      <c r="U7" s="19"/>
      <c r="V7" s="19"/>
      <c r="W7" s="19">
        <v>445369475</v>
      </c>
      <c r="X7" s="19">
        <v>453712939</v>
      </c>
      <c r="Y7" s="19">
        <v>-8343464</v>
      </c>
      <c r="Z7" s="20">
        <v>-1.84</v>
      </c>
      <c r="AA7" s="21">
        <v>900261445</v>
      </c>
    </row>
    <row r="8" spans="1:27" ht="13.5">
      <c r="A8" s="22" t="s">
        <v>35</v>
      </c>
      <c r="B8" s="16"/>
      <c r="C8" s="17">
        <v>104534635</v>
      </c>
      <c r="D8" s="17"/>
      <c r="E8" s="18">
        <v>80177010</v>
      </c>
      <c r="F8" s="19">
        <v>80177010</v>
      </c>
      <c r="G8" s="19">
        <v>3581781</v>
      </c>
      <c r="H8" s="19">
        <v>4924478</v>
      </c>
      <c r="I8" s="19">
        <v>14120355</v>
      </c>
      <c r="J8" s="19">
        <v>22626614</v>
      </c>
      <c r="K8" s="19">
        <v>4827883</v>
      </c>
      <c r="L8" s="19">
        <v>8315231</v>
      </c>
      <c r="M8" s="19">
        <v>3121962</v>
      </c>
      <c r="N8" s="19">
        <v>16265076</v>
      </c>
      <c r="O8" s="19"/>
      <c r="P8" s="19"/>
      <c r="Q8" s="19"/>
      <c r="R8" s="19"/>
      <c r="S8" s="19"/>
      <c r="T8" s="19"/>
      <c r="U8" s="19"/>
      <c r="V8" s="19"/>
      <c r="W8" s="19">
        <v>38891690</v>
      </c>
      <c r="X8" s="19">
        <v>36375879</v>
      </c>
      <c r="Y8" s="19">
        <v>2515811</v>
      </c>
      <c r="Z8" s="20">
        <v>6.92</v>
      </c>
      <c r="AA8" s="21">
        <v>80177010</v>
      </c>
    </row>
    <row r="9" spans="1:27" ht="13.5">
      <c r="A9" s="22" t="s">
        <v>36</v>
      </c>
      <c r="B9" s="16"/>
      <c r="C9" s="17">
        <v>167292783</v>
      </c>
      <c r="D9" s="17"/>
      <c r="E9" s="18">
        <v>144700000</v>
      </c>
      <c r="F9" s="19">
        <v>156348000</v>
      </c>
      <c r="G9" s="19">
        <v>55810000</v>
      </c>
      <c r="H9" s="19">
        <v>2982000</v>
      </c>
      <c r="I9" s="19"/>
      <c r="J9" s="19">
        <v>58792000</v>
      </c>
      <c r="K9" s="19">
        <v>4070000</v>
      </c>
      <c r="L9" s="19">
        <v>6644000</v>
      </c>
      <c r="M9" s="19">
        <v>360000</v>
      </c>
      <c r="N9" s="19">
        <v>11074000</v>
      </c>
      <c r="O9" s="19"/>
      <c r="P9" s="19"/>
      <c r="Q9" s="19"/>
      <c r="R9" s="19"/>
      <c r="S9" s="19"/>
      <c r="T9" s="19"/>
      <c r="U9" s="19"/>
      <c r="V9" s="19"/>
      <c r="W9" s="19">
        <v>69866000</v>
      </c>
      <c r="X9" s="19">
        <v>99850000</v>
      </c>
      <c r="Y9" s="19">
        <v>-29984000</v>
      </c>
      <c r="Z9" s="20">
        <v>-30.03</v>
      </c>
      <c r="AA9" s="21">
        <v>156348000</v>
      </c>
    </row>
    <row r="10" spans="1:27" ht="13.5">
      <c r="A10" s="22" t="s">
        <v>37</v>
      </c>
      <c r="B10" s="16"/>
      <c r="C10" s="17">
        <v>70406095</v>
      </c>
      <c r="D10" s="17"/>
      <c r="E10" s="18">
        <v>91804000</v>
      </c>
      <c r="F10" s="19">
        <v>91804000</v>
      </c>
      <c r="G10" s="19">
        <v>5000000</v>
      </c>
      <c r="H10" s="19">
        <v>11003000</v>
      </c>
      <c r="I10" s="19"/>
      <c r="J10" s="19">
        <v>16003000</v>
      </c>
      <c r="K10" s="19"/>
      <c r="L10" s="19"/>
      <c r="M10" s="19">
        <v>14500000</v>
      </c>
      <c r="N10" s="19">
        <v>14500000</v>
      </c>
      <c r="O10" s="19"/>
      <c r="P10" s="19"/>
      <c r="Q10" s="19"/>
      <c r="R10" s="19"/>
      <c r="S10" s="19"/>
      <c r="T10" s="19"/>
      <c r="U10" s="19"/>
      <c r="V10" s="19"/>
      <c r="W10" s="19">
        <v>30503000</v>
      </c>
      <c r="X10" s="19">
        <v>50839944</v>
      </c>
      <c r="Y10" s="19">
        <v>-20336944</v>
      </c>
      <c r="Z10" s="20">
        <v>-40</v>
      </c>
      <c r="AA10" s="21">
        <v>91804000</v>
      </c>
    </row>
    <row r="11" spans="1:27" ht="13.5">
      <c r="A11" s="22" t="s">
        <v>38</v>
      </c>
      <c r="B11" s="16"/>
      <c r="C11" s="17">
        <v>61958228</v>
      </c>
      <c r="D11" s="17"/>
      <c r="E11" s="18">
        <v>55653814</v>
      </c>
      <c r="F11" s="19">
        <v>55653814</v>
      </c>
      <c r="G11" s="19">
        <v>335184</v>
      </c>
      <c r="H11" s="19">
        <v>3804320</v>
      </c>
      <c r="I11" s="19">
        <v>5473735</v>
      </c>
      <c r="J11" s="19">
        <v>9613239</v>
      </c>
      <c r="K11" s="19">
        <v>4746017</v>
      </c>
      <c r="L11" s="19">
        <v>4938707</v>
      </c>
      <c r="M11" s="19">
        <v>4645865</v>
      </c>
      <c r="N11" s="19">
        <v>14330589</v>
      </c>
      <c r="O11" s="19"/>
      <c r="P11" s="19"/>
      <c r="Q11" s="19"/>
      <c r="R11" s="19"/>
      <c r="S11" s="19"/>
      <c r="T11" s="19"/>
      <c r="U11" s="19"/>
      <c r="V11" s="19"/>
      <c r="W11" s="19">
        <v>23943828</v>
      </c>
      <c r="X11" s="19">
        <v>25186404</v>
      </c>
      <c r="Y11" s="19">
        <v>-1242576</v>
      </c>
      <c r="Z11" s="20">
        <v>-4.93</v>
      </c>
      <c r="AA11" s="21">
        <v>55653814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-1064554682</v>
      </c>
      <c r="D14" s="17"/>
      <c r="E14" s="18">
        <v>-1220987515</v>
      </c>
      <c r="F14" s="19">
        <v>-1239017139</v>
      </c>
      <c r="G14" s="19">
        <v>-37524425</v>
      </c>
      <c r="H14" s="19">
        <v>-97813657</v>
      </c>
      <c r="I14" s="19">
        <v>-107121217</v>
      </c>
      <c r="J14" s="19">
        <v>-242459299</v>
      </c>
      <c r="K14" s="19">
        <v>-92685034</v>
      </c>
      <c r="L14" s="19">
        <v>-117716864</v>
      </c>
      <c r="M14" s="19">
        <v>-89439515</v>
      </c>
      <c r="N14" s="19">
        <v>-299841413</v>
      </c>
      <c r="O14" s="19"/>
      <c r="P14" s="19"/>
      <c r="Q14" s="19"/>
      <c r="R14" s="19"/>
      <c r="S14" s="19"/>
      <c r="T14" s="19"/>
      <c r="U14" s="19"/>
      <c r="V14" s="19"/>
      <c r="W14" s="19">
        <v>-542300712</v>
      </c>
      <c r="X14" s="19">
        <v>-592039391</v>
      </c>
      <c r="Y14" s="19">
        <v>49738679</v>
      </c>
      <c r="Z14" s="20">
        <v>-8.4</v>
      </c>
      <c r="AA14" s="21">
        <v>-1239017139</v>
      </c>
    </row>
    <row r="15" spans="1:27" ht="13.5">
      <c r="A15" s="22" t="s">
        <v>42</v>
      </c>
      <c r="B15" s="16"/>
      <c r="C15" s="17">
        <v>-18775322</v>
      </c>
      <c r="D15" s="17"/>
      <c r="E15" s="18">
        <v>-26476730</v>
      </c>
      <c r="F15" s="19">
        <v>-26476730</v>
      </c>
      <c r="G15" s="19"/>
      <c r="H15" s="19"/>
      <c r="I15" s="19"/>
      <c r="J15" s="19"/>
      <c r="K15" s="19"/>
      <c r="L15" s="19"/>
      <c r="M15" s="19">
        <v>-8730128</v>
      </c>
      <c r="N15" s="19">
        <v>-8730128</v>
      </c>
      <c r="O15" s="19"/>
      <c r="P15" s="19"/>
      <c r="Q15" s="19"/>
      <c r="R15" s="19"/>
      <c r="S15" s="19"/>
      <c r="T15" s="19"/>
      <c r="U15" s="19"/>
      <c r="V15" s="19"/>
      <c r="W15" s="19">
        <v>-8730128</v>
      </c>
      <c r="X15" s="19">
        <v>-8707247</v>
      </c>
      <c r="Y15" s="19">
        <v>-22881</v>
      </c>
      <c r="Z15" s="20">
        <v>0.26</v>
      </c>
      <c r="AA15" s="21">
        <v>-26476730</v>
      </c>
    </row>
    <row r="16" spans="1:27" ht="13.5">
      <c r="A16" s="22" t="s">
        <v>43</v>
      </c>
      <c r="B16" s="16"/>
      <c r="C16" s="17">
        <v>-6261185</v>
      </c>
      <c r="D16" s="17"/>
      <c r="E16" s="18">
        <v>-9102419</v>
      </c>
      <c r="F16" s="19">
        <v>-9102419</v>
      </c>
      <c r="G16" s="19">
        <v>-2944720</v>
      </c>
      <c r="H16" s="19">
        <v>-5020278</v>
      </c>
      <c r="I16" s="19"/>
      <c r="J16" s="19">
        <v>-7964998</v>
      </c>
      <c r="K16" s="19">
        <v>-139471</v>
      </c>
      <c r="L16" s="19"/>
      <c r="M16" s="19"/>
      <c r="N16" s="19">
        <v>-139471</v>
      </c>
      <c r="O16" s="19"/>
      <c r="P16" s="19"/>
      <c r="Q16" s="19"/>
      <c r="R16" s="19"/>
      <c r="S16" s="19"/>
      <c r="T16" s="19"/>
      <c r="U16" s="19"/>
      <c r="V16" s="19"/>
      <c r="W16" s="19">
        <v>-8104469</v>
      </c>
      <c r="X16" s="19">
        <v>-9102419</v>
      </c>
      <c r="Y16" s="19">
        <v>997950</v>
      </c>
      <c r="Z16" s="20">
        <v>-10.96</v>
      </c>
      <c r="AA16" s="21">
        <v>-9102419</v>
      </c>
    </row>
    <row r="17" spans="1:27" ht="13.5">
      <c r="A17" s="23" t="s">
        <v>44</v>
      </c>
      <c r="B17" s="24"/>
      <c r="C17" s="25">
        <f aca="true" t="shared" si="0" ref="C17:Y17">SUM(C6:C16)</f>
        <v>349047939</v>
      </c>
      <c r="D17" s="25">
        <f>SUM(D6:D16)</f>
        <v>0</v>
      </c>
      <c r="E17" s="26">
        <f t="shared" si="0"/>
        <v>332164244</v>
      </c>
      <c r="F17" s="27">
        <f t="shared" si="0"/>
        <v>325782620</v>
      </c>
      <c r="G17" s="27">
        <f t="shared" si="0"/>
        <v>86120757</v>
      </c>
      <c r="H17" s="27">
        <f t="shared" si="0"/>
        <v>-1524068</v>
      </c>
      <c r="I17" s="27">
        <f t="shared" si="0"/>
        <v>104094148</v>
      </c>
      <c r="J17" s="27">
        <f t="shared" si="0"/>
        <v>188690837</v>
      </c>
      <c r="K17" s="27">
        <f t="shared" si="0"/>
        <v>26279717</v>
      </c>
      <c r="L17" s="27">
        <f t="shared" si="0"/>
        <v>44915847</v>
      </c>
      <c r="M17" s="27">
        <f t="shared" si="0"/>
        <v>-4001014</v>
      </c>
      <c r="N17" s="27">
        <f t="shared" si="0"/>
        <v>67194550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255885387</v>
      </c>
      <c r="X17" s="27">
        <f t="shared" si="0"/>
        <v>215247836</v>
      </c>
      <c r="Y17" s="27">
        <f t="shared" si="0"/>
        <v>40637551</v>
      </c>
      <c r="Z17" s="28">
        <f>+IF(X17&lt;&gt;0,+(Y17/X17)*100,0)</f>
        <v>18.87942371694738</v>
      </c>
      <c r="AA17" s="29">
        <f>SUM(AA6:AA16)</f>
        <v>325782620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1406958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3249048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69800642</v>
      </c>
      <c r="D24" s="17"/>
      <c r="E24" s="18"/>
      <c r="F24" s="19"/>
      <c r="G24" s="19">
        <v>-34400000</v>
      </c>
      <c r="H24" s="19">
        <v>6472000</v>
      </c>
      <c r="I24" s="19">
        <v>-77987899</v>
      </c>
      <c r="J24" s="19">
        <v>-105915899</v>
      </c>
      <c r="K24" s="19">
        <v>7237720</v>
      </c>
      <c r="L24" s="19">
        <v>-55292311</v>
      </c>
      <c r="M24" s="19">
        <v>54745121</v>
      </c>
      <c r="N24" s="19">
        <v>6690530</v>
      </c>
      <c r="O24" s="19"/>
      <c r="P24" s="19"/>
      <c r="Q24" s="19"/>
      <c r="R24" s="19"/>
      <c r="S24" s="19"/>
      <c r="T24" s="19"/>
      <c r="U24" s="19"/>
      <c r="V24" s="19"/>
      <c r="W24" s="19">
        <v>-99225369</v>
      </c>
      <c r="X24" s="19"/>
      <c r="Y24" s="19">
        <v>-99225369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-433675128</v>
      </c>
      <c r="D26" s="17"/>
      <c r="E26" s="18">
        <v>-528040751</v>
      </c>
      <c r="F26" s="19">
        <v>-587748280</v>
      </c>
      <c r="G26" s="19">
        <v>-140605</v>
      </c>
      <c r="H26" s="19">
        <v>-864020</v>
      </c>
      <c r="I26" s="19">
        <v>-12173893</v>
      </c>
      <c r="J26" s="19">
        <v>-13178518</v>
      </c>
      <c r="K26" s="19">
        <v>-60135607</v>
      </c>
      <c r="L26" s="19">
        <v>-33747892</v>
      </c>
      <c r="M26" s="19">
        <v>-40437922</v>
      </c>
      <c r="N26" s="19">
        <v>-134321421</v>
      </c>
      <c r="O26" s="19"/>
      <c r="P26" s="19"/>
      <c r="Q26" s="19"/>
      <c r="R26" s="19"/>
      <c r="S26" s="19"/>
      <c r="T26" s="19"/>
      <c r="U26" s="19"/>
      <c r="V26" s="19"/>
      <c r="W26" s="19">
        <v>-147499939</v>
      </c>
      <c r="X26" s="19">
        <v>-155374384</v>
      </c>
      <c r="Y26" s="19">
        <v>7874445</v>
      </c>
      <c r="Z26" s="20">
        <v>-5.07</v>
      </c>
      <c r="AA26" s="21">
        <v>-587748280</v>
      </c>
    </row>
    <row r="27" spans="1:27" ht="13.5">
      <c r="A27" s="23" t="s">
        <v>51</v>
      </c>
      <c r="B27" s="24"/>
      <c r="C27" s="25">
        <f aca="true" t="shared" si="1" ref="C27:Y27">SUM(C21:C26)</f>
        <v>-359218480</v>
      </c>
      <c r="D27" s="25">
        <f>SUM(D21:D26)</f>
        <v>0</v>
      </c>
      <c r="E27" s="26">
        <f t="shared" si="1"/>
        <v>-528040751</v>
      </c>
      <c r="F27" s="27">
        <f t="shared" si="1"/>
        <v>-587748280</v>
      </c>
      <c r="G27" s="27">
        <f t="shared" si="1"/>
        <v>-34540605</v>
      </c>
      <c r="H27" s="27">
        <f t="shared" si="1"/>
        <v>5607980</v>
      </c>
      <c r="I27" s="27">
        <f t="shared" si="1"/>
        <v>-90161792</v>
      </c>
      <c r="J27" s="27">
        <f t="shared" si="1"/>
        <v>-119094417</v>
      </c>
      <c r="K27" s="27">
        <f t="shared" si="1"/>
        <v>-52897887</v>
      </c>
      <c r="L27" s="27">
        <f t="shared" si="1"/>
        <v>-89040203</v>
      </c>
      <c r="M27" s="27">
        <f t="shared" si="1"/>
        <v>14307199</v>
      </c>
      <c r="N27" s="27">
        <f t="shared" si="1"/>
        <v>-127630891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-246725308</v>
      </c>
      <c r="X27" s="27">
        <f t="shared" si="1"/>
        <v>-155374384</v>
      </c>
      <c r="Y27" s="27">
        <f t="shared" si="1"/>
        <v>-91350924</v>
      </c>
      <c r="Z27" s="28">
        <f>+IF(X27&lt;&gt;0,+(Y27/X27)*100,0)</f>
        <v>58.794069941413255</v>
      </c>
      <c r="AA27" s="29">
        <f>SUM(AA21:AA26)</f>
        <v>-587748280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160000000</v>
      </c>
      <c r="F32" s="19">
        <v>160000000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160000000</v>
      </c>
      <c r="Y32" s="19">
        <v>-160000000</v>
      </c>
      <c r="Z32" s="20">
        <v>-100</v>
      </c>
      <c r="AA32" s="21">
        <v>160000000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-13083929</v>
      </c>
      <c r="D35" s="17"/>
      <c r="E35" s="18">
        <v>-15390637</v>
      </c>
      <c r="F35" s="19">
        <v>-15390637</v>
      </c>
      <c r="G35" s="19"/>
      <c r="H35" s="19"/>
      <c r="I35" s="19"/>
      <c r="J35" s="19"/>
      <c r="K35" s="19"/>
      <c r="L35" s="19"/>
      <c r="M35" s="19">
        <v>-7037467</v>
      </c>
      <c r="N35" s="19">
        <v>-7037467</v>
      </c>
      <c r="O35" s="19"/>
      <c r="P35" s="19"/>
      <c r="Q35" s="19"/>
      <c r="R35" s="19"/>
      <c r="S35" s="19"/>
      <c r="T35" s="19"/>
      <c r="U35" s="19"/>
      <c r="V35" s="19"/>
      <c r="W35" s="19">
        <v>-7037467</v>
      </c>
      <c r="X35" s="19">
        <v>-6545531</v>
      </c>
      <c r="Y35" s="19">
        <v>-491936</v>
      </c>
      <c r="Z35" s="20">
        <v>7.52</v>
      </c>
      <c r="AA35" s="21">
        <v>-15390637</v>
      </c>
    </row>
    <row r="36" spans="1:27" ht="13.5">
      <c r="A36" s="23" t="s">
        <v>57</v>
      </c>
      <c r="B36" s="24"/>
      <c r="C36" s="25">
        <f aca="true" t="shared" si="2" ref="C36:Y36">SUM(C31:C35)</f>
        <v>-13083929</v>
      </c>
      <c r="D36" s="25">
        <f>SUM(D31:D35)</f>
        <v>0</v>
      </c>
      <c r="E36" s="26">
        <f t="shared" si="2"/>
        <v>144609363</v>
      </c>
      <c r="F36" s="27">
        <f t="shared" si="2"/>
        <v>144609363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-7037467</v>
      </c>
      <c r="N36" s="27">
        <f t="shared" si="2"/>
        <v>-7037467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-7037467</v>
      </c>
      <c r="X36" s="27">
        <f t="shared" si="2"/>
        <v>153454469</v>
      </c>
      <c r="Y36" s="27">
        <f t="shared" si="2"/>
        <v>-160491936</v>
      </c>
      <c r="Z36" s="28">
        <f>+IF(X36&lt;&gt;0,+(Y36/X36)*100,0)</f>
        <v>-104.58602935832386</v>
      </c>
      <c r="AA36" s="29">
        <f>SUM(AA31:AA35)</f>
        <v>144609363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-23254470</v>
      </c>
      <c r="D38" s="31">
        <f>+D17+D27+D36</f>
        <v>0</v>
      </c>
      <c r="E38" s="32">
        <f t="shared" si="3"/>
        <v>-51267144</v>
      </c>
      <c r="F38" s="33">
        <f t="shared" si="3"/>
        <v>-117356297</v>
      </c>
      <c r="G38" s="33">
        <f t="shared" si="3"/>
        <v>51580152</v>
      </c>
      <c r="H38" s="33">
        <f t="shared" si="3"/>
        <v>4083912</v>
      </c>
      <c r="I38" s="33">
        <f t="shared" si="3"/>
        <v>13932356</v>
      </c>
      <c r="J38" s="33">
        <f t="shared" si="3"/>
        <v>69596420</v>
      </c>
      <c r="K38" s="33">
        <f t="shared" si="3"/>
        <v>-26618170</v>
      </c>
      <c r="L38" s="33">
        <f t="shared" si="3"/>
        <v>-44124356</v>
      </c>
      <c r="M38" s="33">
        <f t="shared" si="3"/>
        <v>3268718</v>
      </c>
      <c r="N38" s="33">
        <f t="shared" si="3"/>
        <v>-67473808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2122612</v>
      </c>
      <c r="X38" s="33">
        <f t="shared" si="3"/>
        <v>213327921</v>
      </c>
      <c r="Y38" s="33">
        <f t="shared" si="3"/>
        <v>-211205309</v>
      </c>
      <c r="Z38" s="34">
        <f>+IF(X38&lt;&gt;0,+(Y38/X38)*100,0)</f>
        <v>-99.00500038154874</v>
      </c>
      <c r="AA38" s="35">
        <f>+AA17+AA27+AA36</f>
        <v>-117356297</v>
      </c>
    </row>
    <row r="39" spans="1:27" ht="13.5">
      <c r="A39" s="22" t="s">
        <v>59</v>
      </c>
      <c r="B39" s="16"/>
      <c r="C39" s="31">
        <v>46317058</v>
      </c>
      <c r="D39" s="31"/>
      <c r="E39" s="32">
        <v>475000000</v>
      </c>
      <c r="F39" s="33">
        <v>528766223</v>
      </c>
      <c r="G39" s="33">
        <v>528766223</v>
      </c>
      <c r="H39" s="33">
        <v>580346375</v>
      </c>
      <c r="I39" s="33">
        <v>584430287</v>
      </c>
      <c r="J39" s="33">
        <v>528766223</v>
      </c>
      <c r="K39" s="33">
        <v>598362643</v>
      </c>
      <c r="L39" s="33">
        <v>571744473</v>
      </c>
      <c r="M39" s="33">
        <v>527620117</v>
      </c>
      <c r="N39" s="33">
        <v>598362643</v>
      </c>
      <c r="O39" s="33"/>
      <c r="P39" s="33"/>
      <c r="Q39" s="33"/>
      <c r="R39" s="33"/>
      <c r="S39" s="33"/>
      <c r="T39" s="33"/>
      <c r="U39" s="33"/>
      <c r="V39" s="33"/>
      <c r="W39" s="33">
        <v>528766223</v>
      </c>
      <c r="X39" s="33">
        <v>528766223</v>
      </c>
      <c r="Y39" s="33"/>
      <c r="Z39" s="34"/>
      <c r="AA39" s="35">
        <v>528766223</v>
      </c>
    </row>
    <row r="40" spans="1:27" ht="13.5">
      <c r="A40" s="41" t="s">
        <v>60</v>
      </c>
      <c r="B40" s="42"/>
      <c r="C40" s="43">
        <v>23062588</v>
      </c>
      <c r="D40" s="43"/>
      <c r="E40" s="44">
        <v>423732856</v>
      </c>
      <c r="F40" s="45">
        <v>411409926</v>
      </c>
      <c r="G40" s="45">
        <v>580346375</v>
      </c>
      <c r="H40" s="45">
        <v>584430287</v>
      </c>
      <c r="I40" s="45">
        <v>598362643</v>
      </c>
      <c r="J40" s="45">
        <v>598362643</v>
      </c>
      <c r="K40" s="45">
        <v>571744473</v>
      </c>
      <c r="L40" s="45">
        <v>527620117</v>
      </c>
      <c r="M40" s="45">
        <v>530888835</v>
      </c>
      <c r="N40" s="45">
        <v>530888835</v>
      </c>
      <c r="O40" s="45"/>
      <c r="P40" s="45"/>
      <c r="Q40" s="45"/>
      <c r="R40" s="45"/>
      <c r="S40" s="45"/>
      <c r="T40" s="45"/>
      <c r="U40" s="45"/>
      <c r="V40" s="45"/>
      <c r="W40" s="45">
        <v>530888835</v>
      </c>
      <c r="X40" s="45">
        <v>742094144</v>
      </c>
      <c r="Y40" s="45">
        <v>-211205309</v>
      </c>
      <c r="Z40" s="46">
        <v>-28.46</v>
      </c>
      <c r="AA40" s="47">
        <v>411409926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113117887</v>
      </c>
      <c r="D6" s="17"/>
      <c r="E6" s="18">
        <v>138769060</v>
      </c>
      <c r="F6" s="19">
        <v>138769060</v>
      </c>
      <c r="G6" s="19">
        <v>7255207</v>
      </c>
      <c r="H6" s="19">
        <v>16628996</v>
      </c>
      <c r="I6" s="19">
        <v>10045246</v>
      </c>
      <c r="J6" s="19">
        <v>33929449</v>
      </c>
      <c r="K6" s="19">
        <v>9126063</v>
      </c>
      <c r="L6" s="19">
        <v>7439609</v>
      </c>
      <c r="M6" s="19">
        <v>8042778</v>
      </c>
      <c r="N6" s="19">
        <v>24608450</v>
      </c>
      <c r="O6" s="19"/>
      <c r="P6" s="19"/>
      <c r="Q6" s="19"/>
      <c r="R6" s="19"/>
      <c r="S6" s="19"/>
      <c r="T6" s="19"/>
      <c r="U6" s="19"/>
      <c r="V6" s="19"/>
      <c r="W6" s="19">
        <v>58537899</v>
      </c>
      <c r="X6" s="19">
        <v>74935000</v>
      </c>
      <c r="Y6" s="19">
        <v>-16397101</v>
      </c>
      <c r="Z6" s="20">
        <v>-21.88</v>
      </c>
      <c r="AA6" s="21">
        <v>138769060</v>
      </c>
    </row>
    <row r="7" spans="1:27" ht="13.5">
      <c r="A7" s="22" t="s">
        <v>34</v>
      </c>
      <c r="B7" s="16"/>
      <c r="C7" s="17">
        <v>459203473</v>
      </c>
      <c r="D7" s="17"/>
      <c r="E7" s="18">
        <v>570799592</v>
      </c>
      <c r="F7" s="19">
        <v>570799592</v>
      </c>
      <c r="G7" s="19">
        <v>42176108</v>
      </c>
      <c r="H7" s="19">
        <v>46748170</v>
      </c>
      <c r="I7" s="19">
        <v>46401165</v>
      </c>
      <c r="J7" s="19">
        <v>135325443</v>
      </c>
      <c r="K7" s="19">
        <v>51845990</v>
      </c>
      <c r="L7" s="19">
        <v>42021871</v>
      </c>
      <c r="M7" s="19">
        <v>40785495</v>
      </c>
      <c r="N7" s="19">
        <v>134653356</v>
      </c>
      <c r="O7" s="19"/>
      <c r="P7" s="19"/>
      <c r="Q7" s="19"/>
      <c r="R7" s="19"/>
      <c r="S7" s="19"/>
      <c r="T7" s="19"/>
      <c r="U7" s="19"/>
      <c r="V7" s="19"/>
      <c r="W7" s="19">
        <v>269978799</v>
      </c>
      <c r="X7" s="19">
        <v>301500000</v>
      </c>
      <c r="Y7" s="19">
        <v>-31521201</v>
      </c>
      <c r="Z7" s="20">
        <v>-10.45</v>
      </c>
      <c r="AA7" s="21">
        <v>570799592</v>
      </c>
    </row>
    <row r="8" spans="1:27" ht="13.5">
      <c r="A8" s="22" t="s">
        <v>35</v>
      </c>
      <c r="B8" s="16"/>
      <c r="C8" s="17">
        <v>54276743</v>
      </c>
      <c r="D8" s="17"/>
      <c r="E8" s="18">
        <v>55381737</v>
      </c>
      <c r="F8" s="19">
        <v>55381737</v>
      </c>
      <c r="G8" s="19">
        <v>13040342</v>
      </c>
      <c r="H8" s="19">
        <v>22474670</v>
      </c>
      <c r="I8" s="19">
        <v>18292884</v>
      </c>
      <c r="J8" s="19">
        <v>53807896</v>
      </c>
      <c r="K8" s="19">
        <v>32227273</v>
      </c>
      <c r="L8" s="19">
        <v>14599459</v>
      </c>
      <c r="M8" s="19">
        <v>11681462</v>
      </c>
      <c r="N8" s="19">
        <v>58508194</v>
      </c>
      <c r="O8" s="19"/>
      <c r="P8" s="19"/>
      <c r="Q8" s="19"/>
      <c r="R8" s="19"/>
      <c r="S8" s="19"/>
      <c r="T8" s="19"/>
      <c r="U8" s="19"/>
      <c r="V8" s="19"/>
      <c r="W8" s="19">
        <v>112316090</v>
      </c>
      <c r="X8" s="19">
        <v>27572359</v>
      </c>
      <c r="Y8" s="19">
        <v>84743731</v>
      </c>
      <c r="Z8" s="20">
        <v>307.35</v>
      </c>
      <c r="AA8" s="21">
        <v>55381737</v>
      </c>
    </row>
    <row r="9" spans="1:27" ht="13.5">
      <c r="A9" s="22" t="s">
        <v>36</v>
      </c>
      <c r="B9" s="16"/>
      <c r="C9" s="17">
        <v>149311810</v>
      </c>
      <c r="D9" s="17"/>
      <c r="E9" s="18">
        <v>146455246</v>
      </c>
      <c r="F9" s="19">
        <v>154389697</v>
      </c>
      <c r="G9" s="19">
        <v>45407000</v>
      </c>
      <c r="H9" s="19">
        <v>5935952</v>
      </c>
      <c r="I9" s="19"/>
      <c r="J9" s="19">
        <v>51342952</v>
      </c>
      <c r="K9" s="19">
        <v>1181266</v>
      </c>
      <c r="L9" s="19">
        <v>5384667</v>
      </c>
      <c r="M9" s="19">
        <v>36426000</v>
      </c>
      <c r="N9" s="19">
        <v>42991933</v>
      </c>
      <c r="O9" s="19"/>
      <c r="P9" s="19"/>
      <c r="Q9" s="19"/>
      <c r="R9" s="19"/>
      <c r="S9" s="19"/>
      <c r="T9" s="19"/>
      <c r="U9" s="19"/>
      <c r="V9" s="19"/>
      <c r="W9" s="19">
        <v>94334885</v>
      </c>
      <c r="X9" s="19">
        <v>109123424</v>
      </c>
      <c r="Y9" s="19">
        <v>-14788539</v>
      </c>
      <c r="Z9" s="20">
        <v>-13.55</v>
      </c>
      <c r="AA9" s="21">
        <v>154389697</v>
      </c>
    </row>
    <row r="10" spans="1:27" ht="13.5">
      <c r="A10" s="22" t="s">
        <v>37</v>
      </c>
      <c r="B10" s="16"/>
      <c r="C10" s="17">
        <v>129654618</v>
      </c>
      <c r="D10" s="17"/>
      <c r="E10" s="18">
        <v>141090000</v>
      </c>
      <c r="F10" s="19">
        <v>148883296</v>
      </c>
      <c r="G10" s="19">
        <v>12500000</v>
      </c>
      <c r="H10" s="19">
        <v>500000</v>
      </c>
      <c r="I10" s="19"/>
      <c r="J10" s="19">
        <v>13000000</v>
      </c>
      <c r="K10" s="19">
        <v>2500000</v>
      </c>
      <c r="L10" s="19">
        <v>2200000</v>
      </c>
      <c r="M10" s="19"/>
      <c r="N10" s="19">
        <v>4700000</v>
      </c>
      <c r="O10" s="19"/>
      <c r="P10" s="19"/>
      <c r="Q10" s="19"/>
      <c r="R10" s="19"/>
      <c r="S10" s="19"/>
      <c r="T10" s="19"/>
      <c r="U10" s="19"/>
      <c r="V10" s="19"/>
      <c r="W10" s="19">
        <v>17700000</v>
      </c>
      <c r="X10" s="19">
        <v>83216799</v>
      </c>
      <c r="Y10" s="19">
        <v>-65516799</v>
      </c>
      <c r="Z10" s="20">
        <v>-78.73</v>
      </c>
      <c r="AA10" s="21">
        <v>148883296</v>
      </c>
    </row>
    <row r="11" spans="1:27" ht="13.5">
      <c r="A11" s="22" t="s">
        <v>38</v>
      </c>
      <c r="B11" s="16"/>
      <c r="C11" s="17">
        <v>20824529</v>
      </c>
      <c r="D11" s="17"/>
      <c r="E11" s="18">
        <v>15951200</v>
      </c>
      <c r="F11" s="19">
        <v>15951200</v>
      </c>
      <c r="G11" s="19">
        <v>1334238</v>
      </c>
      <c r="H11" s="19">
        <v>1048179</v>
      </c>
      <c r="I11" s="19">
        <v>1242150</v>
      </c>
      <c r="J11" s="19">
        <v>3624567</v>
      </c>
      <c r="K11" s="19">
        <v>1354062</v>
      </c>
      <c r="L11" s="19">
        <v>1282551</v>
      </c>
      <c r="M11" s="19">
        <v>1051573</v>
      </c>
      <c r="N11" s="19">
        <v>3688186</v>
      </c>
      <c r="O11" s="19"/>
      <c r="P11" s="19"/>
      <c r="Q11" s="19"/>
      <c r="R11" s="19"/>
      <c r="S11" s="19"/>
      <c r="T11" s="19"/>
      <c r="U11" s="19"/>
      <c r="V11" s="19"/>
      <c r="W11" s="19">
        <v>7312753</v>
      </c>
      <c r="X11" s="19">
        <v>9255606</v>
      </c>
      <c r="Y11" s="19">
        <v>-1942853</v>
      </c>
      <c r="Z11" s="20">
        <v>-20.99</v>
      </c>
      <c r="AA11" s="21">
        <v>15951200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-707446968</v>
      </c>
      <c r="D14" s="17"/>
      <c r="E14" s="18">
        <v>-819089608</v>
      </c>
      <c r="F14" s="19">
        <v>-820089608</v>
      </c>
      <c r="G14" s="19">
        <v>-106317664</v>
      </c>
      <c r="H14" s="19">
        <v>-87690728</v>
      </c>
      <c r="I14" s="19">
        <v>-88871858</v>
      </c>
      <c r="J14" s="19">
        <v>-282880250</v>
      </c>
      <c r="K14" s="19">
        <v>-69851073</v>
      </c>
      <c r="L14" s="19">
        <v>-69992252</v>
      </c>
      <c r="M14" s="19">
        <v>-73054170</v>
      </c>
      <c r="N14" s="19">
        <v>-212897495</v>
      </c>
      <c r="O14" s="19"/>
      <c r="P14" s="19"/>
      <c r="Q14" s="19"/>
      <c r="R14" s="19"/>
      <c r="S14" s="19"/>
      <c r="T14" s="19"/>
      <c r="U14" s="19"/>
      <c r="V14" s="19"/>
      <c r="W14" s="19">
        <v>-495777745</v>
      </c>
      <c r="X14" s="19">
        <v>-410995991</v>
      </c>
      <c r="Y14" s="19">
        <v>-84781754</v>
      </c>
      <c r="Z14" s="20">
        <v>20.63</v>
      </c>
      <c r="AA14" s="21">
        <v>-820089608</v>
      </c>
    </row>
    <row r="15" spans="1:27" ht="13.5">
      <c r="A15" s="22" t="s">
        <v>42</v>
      </c>
      <c r="B15" s="16"/>
      <c r="C15" s="17">
        <v>-26038600</v>
      </c>
      <c r="D15" s="17"/>
      <c r="E15" s="18">
        <v>-25050447</v>
      </c>
      <c r="F15" s="19">
        <v>-25050447</v>
      </c>
      <c r="G15" s="19"/>
      <c r="H15" s="19"/>
      <c r="I15" s="19">
        <v>-12638731</v>
      </c>
      <c r="J15" s="19">
        <v>-12638731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-12638731</v>
      </c>
      <c r="X15" s="19">
        <v>-12664335</v>
      </c>
      <c r="Y15" s="19">
        <v>25604</v>
      </c>
      <c r="Z15" s="20">
        <v>-0.2</v>
      </c>
      <c r="AA15" s="21">
        <v>-25050447</v>
      </c>
    </row>
    <row r="16" spans="1:27" ht="13.5">
      <c r="A16" s="22" t="s">
        <v>43</v>
      </c>
      <c r="B16" s="16"/>
      <c r="C16" s="17">
        <v>-12806720</v>
      </c>
      <c r="D16" s="17"/>
      <c r="E16" s="18">
        <v>-21598146</v>
      </c>
      <c r="F16" s="19">
        <v>-28532593</v>
      </c>
      <c r="G16" s="19"/>
      <c r="H16" s="19">
        <v>-281175</v>
      </c>
      <c r="I16" s="19">
        <v>-468839</v>
      </c>
      <c r="J16" s="19">
        <v>-750014</v>
      </c>
      <c r="K16" s="19">
        <v>-304413</v>
      </c>
      <c r="L16" s="19">
        <v>-234619</v>
      </c>
      <c r="M16" s="19">
        <v>-630628</v>
      </c>
      <c r="N16" s="19">
        <v>-1169660</v>
      </c>
      <c r="O16" s="19"/>
      <c r="P16" s="19"/>
      <c r="Q16" s="19"/>
      <c r="R16" s="19"/>
      <c r="S16" s="19"/>
      <c r="T16" s="19"/>
      <c r="U16" s="19"/>
      <c r="V16" s="19"/>
      <c r="W16" s="19">
        <v>-1919674</v>
      </c>
      <c r="X16" s="19">
        <v>-8421693</v>
      </c>
      <c r="Y16" s="19">
        <v>6502019</v>
      </c>
      <c r="Z16" s="20">
        <v>-77.21</v>
      </c>
      <c r="AA16" s="21">
        <v>-28532593</v>
      </c>
    </row>
    <row r="17" spans="1:27" ht="13.5">
      <c r="A17" s="23" t="s">
        <v>44</v>
      </c>
      <c r="B17" s="24"/>
      <c r="C17" s="25">
        <f aca="true" t="shared" si="0" ref="C17:Y17">SUM(C6:C16)</f>
        <v>180096772</v>
      </c>
      <c r="D17" s="25">
        <f>SUM(D6:D16)</f>
        <v>0</v>
      </c>
      <c r="E17" s="26">
        <f t="shared" si="0"/>
        <v>202708634</v>
      </c>
      <c r="F17" s="27">
        <f t="shared" si="0"/>
        <v>210501934</v>
      </c>
      <c r="G17" s="27">
        <f t="shared" si="0"/>
        <v>15395231</v>
      </c>
      <c r="H17" s="27">
        <f t="shared" si="0"/>
        <v>5364064</v>
      </c>
      <c r="I17" s="27">
        <f t="shared" si="0"/>
        <v>-25997983</v>
      </c>
      <c r="J17" s="27">
        <f t="shared" si="0"/>
        <v>-5238688</v>
      </c>
      <c r="K17" s="27">
        <f t="shared" si="0"/>
        <v>28079168</v>
      </c>
      <c r="L17" s="27">
        <f t="shared" si="0"/>
        <v>2701286</v>
      </c>
      <c r="M17" s="27">
        <f t="shared" si="0"/>
        <v>24302510</v>
      </c>
      <c r="N17" s="27">
        <f t="shared" si="0"/>
        <v>55082964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49844276</v>
      </c>
      <c r="X17" s="27">
        <f t="shared" si="0"/>
        <v>173521169</v>
      </c>
      <c r="Y17" s="27">
        <f t="shared" si="0"/>
        <v>-123676893</v>
      </c>
      <c r="Z17" s="28">
        <f>+IF(X17&lt;&gt;0,+(Y17/X17)*100,0)</f>
        <v>-71.27481546646335</v>
      </c>
      <c r="AA17" s="29">
        <f>SUM(AA6:AA16)</f>
        <v>210501934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31101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3735550</v>
      </c>
      <c r="D23" s="40"/>
      <c r="E23" s="18">
        <v>50000</v>
      </c>
      <c r="F23" s="19">
        <v>50000</v>
      </c>
      <c r="G23" s="36">
        <v>5500</v>
      </c>
      <c r="H23" s="36">
        <v>5500</v>
      </c>
      <c r="I23" s="36">
        <v>3000</v>
      </c>
      <c r="J23" s="19">
        <v>14000</v>
      </c>
      <c r="K23" s="36">
        <v>5000</v>
      </c>
      <c r="L23" s="36">
        <v>9000</v>
      </c>
      <c r="M23" s="19">
        <v>100</v>
      </c>
      <c r="N23" s="36">
        <v>14100</v>
      </c>
      <c r="O23" s="36"/>
      <c r="P23" s="36"/>
      <c r="Q23" s="19"/>
      <c r="R23" s="36"/>
      <c r="S23" s="36"/>
      <c r="T23" s="19"/>
      <c r="U23" s="36"/>
      <c r="V23" s="36"/>
      <c r="W23" s="36">
        <v>28100</v>
      </c>
      <c r="X23" s="19">
        <v>28100</v>
      </c>
      <c r="Y23" s="36"/>
      <c r="Z23" s="37"/>
      <c r="AA23" s="38">
        <v>50000</v>
      </c>
    </row>
    <row r="24" spans="1:27" ht="13.5">
      <c r="A24" s="22" t="s">
        <v>49</v>
      </c>
      <c r="B24" s="16"/>
      <c r="C24" s="17">
        <v>45000000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-199022483</v>
      </c>
      <c r="D26" s="17"/>
      <c r="E26" s="18">
        <v>-226667177</v>
      </c>
      <c r="F26" s="19">
        <v>-270458338</v>
      </c>
      <c r="G26" s="19">
        <v>-2062645</v>
      </c>
      <c r="H26" s="19">
        <v>-7723687</v>
      </c>
      <c r="I26" s="19">
        <v>-4086537</v>
      </c>
      <c r="J26" s="19">
        <v>-13872869</v>
      </c>
      <c r="K26" s="19">
        <v>-21347841</v>
      </c>
      <c r="L26" s="19">
        <v>-23254937</v>
      </c>
      <c r="M26" s="19">
        <v>-5478736</v>
      </c>
      <c r="N26" s="19">
        <v>-50081514</v>
      </c>
      <c r="O26" s="19"/>
      <c r="P26" s="19"/>
      <c r="Q26" s="19"/>
      <c r="R26" s="19"/>
      <c r="S26" s="19"/>
      <c r="T26" s="19"/>
      <c r="U26" s="19"/>
      <c r="V26" s="19"/>
      <c r="W26" s="19">
        <v>-63954383</v>
      </c>
      <c r="X26" s="19">
        <v>-93563287</v>
      </c>
      <c r="Y26" s="19">
        <v>29608904</v>
      </c>
      <c r="Z26" s="20">
        <v>-31.65</v>
      </c>
      <c r="AA26" s="21">
        <v>-270458338</v>
      </c>
    </row>
    <row r="27" spans="1:27" ht="13.5">
      <c r="A27" s="23" t="s">
        <v>51</v>
      </c>
      <c r="B27" s="24"/>
      <c r="C27" s="25">
        <f aca="true" t="shared" si="1" ref="C27:Y27">SUM(C21:C26)</f>
        <v>-150255832</v>
      </c>
      <c r="D27" s="25">
        <f>SUM(D21:D26)</f>
        <v>0</v>
      </c>
      <c r="E27" s="26">
        <f t="shared" si="1"/>
        <v>-226617177</v>
      </c>
      <c r="F27" s="27">
        <f t="shared" si="1"/>
        <v>-270408338</v>
      </c>
      <c r="G27" s="27">
        <f t="shared" si="1"/>
        <v>-2057145</v>
      </c>
      <c r="H27" s="27">
        <f t="shared" si="1"/>
        <v>-7718187</v>
      </c>
      <c r="I27" s="27">
        <f t="shared" si="1"/>
        <v>-4083537</v>
      </c>
      <c r="J27" s="27">
        <f t="shared" si="1"/>
        <v>-13858869</v>
      </c>
      <c r="K27" s="27">
        <f t="shared" si="1"/>
        <v>-21342841</v>
      </c>
      <c r="L27" s="27">
        <f t="shared" si="1"/>
        <v>-23245937</v>
      </c>
      <c r="M27" s="27">
        <f t="shared" si="1"/>
        <v>-5478636</v>
      </c>
      <c r="N27" s="27">
        <f t="shared" si="1"/>
        <v>-50067414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-63926283</v>
      </c>
      <c r="X27" s="27">
        <f t="shared" si="1"/>
        <v>-93535187</v>
      </c>
      <c r="Y27" s="27">
        <f t="shared" si="1"/>
        <v>29608904</v>
      </c>
      <c r="Z27" s="28">
        <f>+IF(X27&lt;&gt;0,+(Y27/X27)*100,0)</f>
        <v>-31.655364093087236</v>
      </c>
      <c r="AA27" s="29">
        <f>SUM(AA21:AA26)</f>
        <v>-270408338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231645</v>
      </c>
      <c r="D33" s="17"/>
      <c r="E33" s="18">
        <v>50000</v>
      </c>
      <c r="F33" s="19">
        <v>50000</v>
      </c>
      <c r="G33" s="19">
        <v>4069</v>
      </c>
      <c r="H33" s="36">
        <v>4080</v>
      </c>
      <c r="I33" s="36">
        <v>4100</v>
      </c>
      <c r="J33" s="36">
        <v>12249</v>
      </c>
      <c r="K33" s="19">
        <v>4250</v>
      </c>
      <c r="L33" s="19">
        <v>4300</v>
      </c>
      <c r="M33" s="19">
        <v>4000</v>
      </c>
      <c r="N33" s="19">
        <v>12550</v>
      </c>
      <c r="O33" s="36"/>
      <c r="P33" s="36"/>
      <c r="Q33" s="36"/>
      <c r="R33" s="19"/>
      <c r="S33" s="19"/>
      <c r="T33" s="19"/>
      <c r="U33" s="19"/>
      <c r="V33" s="36"/>
      <c r="W33" s="36">
        <v>24799</v>
      </c>
      <c r="X33" s="36">
        <v>24799</v>
      </c>
      <c r="Y33" s="19"/>
      <c r="Z33" s="20"/>
      <c r="AA33" s="21">
        <v>50000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-17199997</v>
      </c>
      <c r="D35" s="17"/>
      <c r="E35" s="18">
        <v>-7834972</v>
      </c>
      <c r="F35" s="19">
        <v>-7834972</v>
      </c>
      <c r="G35" s="19"/>
      <c r="H35" s="19"/>
      <c r="I35" s="19">
        <v>-4550433</v>
      </c>
      <c r="J35" s="19">
        <v>-4550433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-4550433</v>
      </c>
      <c r="X35" s="19">
        <v>-3778040</v>
      </c>
      <c r="Y35" s="19">
        <v>-772393</v>
      </c>
      <c r="Z35" s="20">
        <v>20.44</v>
      </c>
      <c r="AA35" s="21">
        <v>-7834972</v>
      </c>
    </row>
    <row r="36" spans="1:27" ht="13.5">
      <c r="A36" s="23" t="s">
        <v>57</v>
      </c>
      <c r="B36" s="24"/>
      <c r="C36" s="25">
        <f aca="true" t="shared" si="2" ref="C36:Y36">SUM(C31:C35)</f>
        <v>-16968352</v>
      </c>
      <c r="D36" s="25">
        <f>SUM(D31:D35)</f>
        <v>0</v>
      </c>
      <c r="E36" s="26">
        <f t="shared" si="2"/>
        <v>-7784972</v>
      </c>
      <c r="F36" s="27">
        <f t="shared" si="2"/>
        <v>-7784972</v>
      </c>
      <c r="G36" s="27">
        <f t="shared" si="2"/>
        <v>4069</v>
      </c>
      <c r="H36" s="27">
        <f t="shared" si="2"/>
        <v>4080</v>
      </c>
      <c r="I36" s="27">
        <f t="shared" si="2"/>
        <v>-4546333</v>
      </c>
      <c r="J36" s="27">
        <f t="shared" si="2"/>
        <v>-4538184</v>
      </c>
      <c r="K36" s="27">
        <f t="shared" si="2"/>
        <v>4250</v>
      </c>
      <c r="L36" s="27">
        <f t="shared" si="2"/>
        <v>4300</v>
      </c>
      <c r="M36" s="27">
        <f t="shared" si="2"/>
        <v>4000</v>
      </c>
      <c r="N36" s="27">
        <f t="shared" si="2"/>
        <v>12550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-4525634</v>
      </c>
      <c r="X36" s="27">
        <f t="shared" si="2"/>
        <v>-3753241</v>
      </c>
      <c r="Y36" s="27">
        <f t="shared" si="2"/>
        <v>-772393</v>
      </c>
      <c r="Z36" s="28">
        <f>+IF(X36&lt;&gt;0,+(Y36/X36)*100,0)</f>
        <v>20.579360611269035</v>
      </c>
      <c r="AA36" s="29">
        <f>SUM(AA31:AA35)</f>
        <v>-7784972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12872588</v>
      </c>
      <c r="D38" s="31">
        <f>+D17+D27+D36</f>
        <v>0</v>
      </c>
      <c r="E38" s="32">
        <f t="shared" si="3"/>
        <v>-31693515</v>
      </c>
      <c r="F38" s="33">
        <f t="shared" si="3"/>
        <v>-67691376</v>
      </c>
      <c r="G38" s="33">
        <f t="shared" si="3"/>
        <v>13342155</v>
      </c>
      <c r="H38" s="33">
        <f t="shared" si="3"/>
        <v>-2350043</v>
      </c>
      <c r="I38" s="33">
        <f t="shared" si="3"/>
        <v>-34627853</v>
      </c>
      <c r="J38" s="33">
        <f t="shared" si="3"/>
        <v>-23635741</v>
      </c>
      <c r="K38" s="33">
        <f t="shared" si="3"/>
        <v>6740577</v>
      </c>
      <c r="L38" s="33">
        <f t="shared" si="3"/>
        <v>-20540351</v>
      </c>
      <c r="M38" s="33">
        <f t="shared" si="3"/>
        <v>18827874</v>
      </c>
      <c r="N38" s="33">
        <f t="shared" si="3"/>
        <v>5028100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-18607641</v>
      </c>
      <c r="X38" s="33">
        <f t="shared" si="3"/>
        <v>76232741</v>
      </c>
      <c r="Y38" s="33">
        <f t="shared" si="3"/>
        <v>-94840382</v>
      </c>
      <c r="Z38" s="34">
        <f>+IF(X38&lt;&gt;0,+(Y38/X38)*100,0)</f>
        <v>-124.40898852108701</v>
      </c>
      <c r="AA38" s="35">
        <f>+AA17+AA27+AA36</f>
        <v>-67691376</v>
      </c>
    </row>
    <row r="39" spans="1:27" ht="13.5">
      <c r="A39" s="22" t="s">
        <v>59</v>
      </c>
      <c r="B39" s="16"/>
      <c r="C39" s="31">
        <v>92578150</v>
      </c>
      <c r="D39" s="31"/>
      <c r="E39" s="32">
        <v>160030500</v>
      </c>
      <c r="F39" s="33">
        <v>160030500</v>
      </c>
      <c r="G39" s="33">
        <v>150701911</v>
      </c>
      <c r="H39" s="33">
        <v>164044066</v>
      </c>
      <c r="I39" s="33">
        <v>161694023</v>
      </c>
      <c r="J39" s="33">
        <v>150701911</v>
      </c>
      <c r="K39" s="33">
        <v>127066170</v>
      </c>
      <c r="L39" s="33">
        <v>133806747</v>
      </c>
      <c r="M39" s="33">
        <v>113266396</v>
      </c>
      <c r="N39" s="33">
        <v>127066170</v>
      </c>
      <c r="O39" s="33"/>
      <c r="P39" s="33"/>
      <c r="Q39" s="33"/>
      <c r="R39" s="33"/>
      <c r="S39" s="33"/>
      <c r="T39" s="33"/>
      <c r="U39" s="33"/>
      <c r="V39" s="33"/>
      <c r="W39" s="33">
        <v>150701911</v>
      </c>
      <c r="X39" s="33">
        <v>160030500</v>
      </c>
      <c r="Y39" s="33">
        <v>-9328589</v>
      </c>
      <c r="Z39" s="34">
        <v>-5.83</v>
      </c>
      <c r="AA39" s="35">
        <v>160030500</v>
      </c>
    </row>
    <row r="40" spans="1:27" ht="13.5">
      <c r="A40" s="41" t="s">
        <v>60</v>
      </c>
      <c r="B40" s="42"/>
      <c r="C40" s="43">
        <v>105450738</v>
      </c>
      <c r="D40" s="43"/>
      <c r="E40" s="44">
        <v>128336985</v>
      </c>
      <c r="F40" s="45">
        <v>92339124</v>
      </c>
      <c r="G40" s="45">
        <v>164044066</v>
      </c>
      <c r="H40" s="45">
        <v>161694023</v>
      </c>
      <c r="I40" s="45">
        <v>127066170</v>
      </c>
      <c r="J40" s="45">
        <v>127066170</v>
      </c>
      <c r="K40" s="45">
        <v>133806747</v>
      </c>
      <c r="L40" s="45">
        <v>113266396</v>
      </c>
      <c r="M40" s="45">
        <v>132094270</v>
      </c>
      <c r="N40" s="45">
        <v>132094270</v>
      </c>
      <c r="O40" s="45"/>
      <c r="P40" s="45"/>
      <c r="Q40" s="45"/>
      <c r="R40" s="45"/>
      <c r="S40" s="45"/>
      <c r="T40" s="45"/>
      <c r="U40" s="45"/>
      <c r="V40" s="45"/>
      <c r="W40" s="45">
        <v>132094270</v>
      </c>
      <c r="X40" s="45">
        <v>236263241</v>
      </c>
      <c r="Y40" s="45">
        <v>-104168971</v>
      </c>
      <c r="Z40" s="46">
        <v>-44.09</v>
      </c>
      <c r="AA40" s="47">
        <v>92339124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40135892</v>
      </c>
      <c r="D6" s="17"/>
      <c r="E6" s="18">
        <v>51805436</v>
      </c>
      <c r="F6" s="19">
        <v>51805436</v>
      </c>
      <c r="G6" s="19">
        <v>52894081</v>
      </c>
      <c r="H6" s="19">
        <v>-441241</v>
      </c>
      <c r="I6" s="19">
        <v>-14946</v>
      </c>
      <c r="J6" s="19">
        <v>52437894</v>
      </c>
      <c r="K6" s="19">
        <v>-6327</v>
      </c>
      <c r="L6" s="19"/>
      <c r="M6" s="19"/>
      <c r="N6" s="19">
        <v>-6327</v>
      </c>
      <c r="O6" s="19"/>
      <c r="P6" s="19"/>
      <c r="Q6" s="19"/>
      <c r="R6" s="19"/>
      <c r="S6" s="19"/>
      <c r="T6" s="19"/>
      <c r="U6" s="19"/>
      <c r="V6" s="19"/>
      <c r="W6" s="19">
        <v>52431567</v>
      </c>
      <c r="X6" s="19">
        <v>52431567</v>
      </c>
      <c r="Y6" s="19"/>
      <c r="Z6" s="20"/>
      <c r="AA6" s="21">
        <v>51805436</v>
      </c>
    </row>
    <row r="7" spans="1:27" ht="13.5">
      <c r="A7" s="22" t="s">
        <v>34</v>
      </c>
      <c r="B7" s="16"/>
      <c r="C7" s="17">
        <v>400644698</v>
      </c>
      <c r="D7" s="17"/>
      <c r="E7" s="18">
        <v>451566891</v>
      </c>
      <c r="F7" s="19">
        <v>451566895</v>
      </c>
      <c r="G7" s="19">
        <v>37131044</v>
      </c>
      <c r="H7" s="19">
        <v>37348773</v>
      </c>
      <c r="I7" s="19">
        <v>36287526</v>
      </c>
      <c r="J7" s="19">
        <v>110767343</v>
      </c>
      <c r="K7" s="19">
        <v>34120281</v>
      </c>
      <c r="L7" s="19">
        <v>35413351</v>
      </c>
      <c r="M7" s="19">
        <v>37981683</v>
      </c>
      <c r="N7" s="19">
        <v>107515315</v>
      </c>
      <c r="O7" s="19"/>
      <c r="P7" s="19"/>
      <c r="Q7" s="19"/>
      <c r="R7" s="19"/>
      <c r="S7" s="19"/>
      <c r="T7" s="19"/>
      <c r="U7" s="19"/>
      <c r="V7" s="19"/>
      <c r="W7" s="19">
        <v>218282658</v>
      </c>
      <c r="X7" s="19">
        <v>209691210</v>
      </c>
      <c r="Y7" s="19">
        <v>8591448</v>
      </c>
      <c r="Z7" s="20">
        <v>4.1</v>
      </c>
      <c r="AA7" s="21">
        <v>451566895</v>
      </c>
    </row>
    <row r="8" spans="1:27" ht="13.5">
      <c r="A8" s="22" t="s">
        <v>35</v>
      </c>
      <c r="B8" s="16"/>
      <c r="C8" s="17">
        <v>31734170</v>
      </c>
      <c r="D8" s="17"/>
      <c r="E8" s="18">
        <v>29954790</v>
      </c>
      <c r="F8" s="19">
        <v>29954791</v>
      </c>
      <c r="G8" s="19">
        <v>985703</v>
      </c>
      <c r="H8" s="19">
        <v>2087273</v>
      </c>
      <c r="I8" s="19">
        <v>842265</v>
      </c>
      <c r="J8" s="19">
        <v>3915241</v>
      </c>
      <c r="K8" s="19">
        <v>1253963</v>
      </c>
      <c r="L8" s="19">
        <v>1086284</v>
      </c>
      <c r="M8" s="19">
        <v>2549567</v>
      </c>
      <c r="N8" s="19">
        <v>4889814</v>
      </c>
      <c r="O8" s="19"/>
      <c r="P8" s="19"/>
      <c r="Q8" s="19"/>
      <c r="R8" s="19"/>
      <c r="S8" s="19"/>
      <c r="T8" s="19"/>
      <c r="U8" s="19"/>
      <c r="V8" s="19"/>
      <c r="W8" s="19">
        <v>8805055</v>
      </c>
      <c r="X8" s="19">
        <v>10161728</v>
      </c>
      <c r="Y8" s="19">
        <v>-1356673</v>
      </c>
      <c r="Z8" s="20">
        <v>-13.35</v>
      </c>
      <c r="AA8" s="21">
        <v>29954791</v>
      </c>
    </row>
    <row r="9" spans="1:27" ht="13.5">
      <c r="A9" s="22" t="s">
        <v>36</v>
      </c>
      <c r="B9" s="16"/>
      <c r="C9" s="17">
        <v>103375486</v>
      </c>
      <c r="D9" s="17"/>
      <c r="E9" s="18">
        <v>102256000</v>
      </c>
      <c r="F9" s="19">
        <v>108433056</v>
      </c>
      <c r="G9" s="19">
        <v>32425119</v>
      </c>
      <c r="H9" s="19">
        <v>3345594</v>
      </c>
      <c r="I9" s="19">
        <v>2143628</v>
      </c>
      <c r="J9" s="19">
        <v>37914341</v>
      </c>
      <c r="K9" s="19">
        <v>1310278</v>
      </c>
      <c r="L9" s="19">
        <v>1749379</v>
      </c>
      <c r="M9" s="19">
        <v>25800205</v>
      </c>
      <c r="N9" s="19">
        <v>28859862</v>
      </c>
      <c r="O9" s="19"/>
      <c r="P9" s="19"/>
      <c r="Q9" s="19"/>
      <c r="R9" s="19"/>
      <c r="S9" s="19"/>
      <c r="T9" s="19"/>
      <c r="U9" s="19"/>
      <c r="V9" s="19"/>
      <c r="W9" s="19">
        <v>66774203</v>
      </c>
      <c r="X9" s="19">
        <v>68360671</v>
      </c>
      <c r="Y9" s="19">
        <v>-1586468</v>
      </c>
      <c r="Z9" s="20">
        <v>-2.32</v>
      </c>
      <c r="AA9" s="21">
        <v>108433056</v>
      </c>
    </row>
    <row r="10" spans="1:27" ht="13.5">
      <c r="A10" s="22" t="s">
        <v>37</v>
      </c>
      <c r="B10" s="16"/>
      <c r="C10" s="17">
        <v>31200000</v>
      </c>
      <c r="D10" s="17"/>
      <c r="E10" s="18">
        <v>29743044</v>
      </c>
      <c r="F10" s="19">
        <v>47831989</v>
      </c>
      <c r="G10" s="19"/>
      <c r="H10" s="19">
        <v>984486</v>
      </c>
      <c r="I10" s="19">
        <v>18350358</v>
      </c>
      <c r="J10" s="19">
        <v>19334844</v>
      </c>
      <c r="K10" s="19">
        <v>8041481</v>
      </c>
      <c r="L10" s="19">
        <v>8267971</v>
      </c>
      <c r="M10" s="19">
        <v>5881734</v>
      </c>
      <c r="N10" s="19">
        <v>22191186</v>
      </c>
      <c r="O10" s="19"/>
      <c r="P10" s="19"/>
      <c r="Q10" s="19"/>
      <c r="R10" s="19"/>
      <c r="S10" s="19"/>
      <c r="T10" s="19"/>
      <c r="U10" s="19"/>
      <c r="V10" s="19"/>
      <c r="W10" s="19">
        <v>41526030</v>
      </c>
      <c r="X10" s="19">
        <v>33422363</v>
      </c>
      <c r="Y10" s="19">
        <v>8103667</v>
      </c>
      <c r="Z10" s="20">
        <v>24.25</v>
      </c>
      <c r="AA10" s="21">
        <v>47831989</v>
      </c>
    </row>
    <row r="11" spans="1:27" ht="13.5">
      <c r="A11" s="22" t="s">
        <v>38</v>
      </c>
      <c r="B11" s="16"/>
      <c r="C11" s="17">
        <v>13381885</v>
      </c>
      <c r="D11" s="17"/>
      <c r="E11" s="18">
        <v>10326868</v>
      </c>
      <c r="F11" s="19">
        <v>10326868</v>
      </c>
      <c r="G11" s="19">
        <v>1312168</v>
      </c>
      <c r="H11" s="19">
        <v>1417323</v>
      </c>
      <c r="I11" s="19">
        <v>1288657</v>
      </c>
      <c r="J11" s="19">
        <v>4018148</v>
      </c>
      <c r="K11" s="19">
        <v>1304040</v>
      </c>
      <c r="L11" s="19">
        <v>1182554</v>
      </c>
      <c r="M11" s="19">
        <v>1252538</v>
      </c>
      <c r="N11" s="19">
        <v>3739132</v>
      </c>
      <c r="O11" s="19"/>
      <c r="P11" s="19"/>
      <c r="Q11" s="19"/>
      <c r="R11" s="19"/>
      <c r="S11" s="19"/>
      <c r="T11" s="19"/>
      <c r="U11" s="19"/>
      <c r="V11" s="19"/>
      <c r="W11" s="19">
        <v>7757280</v>
      </c>
      <c r="X11" s="19">
        <v>7028281</v>
      </c>
      <c r="Y11" s="19">
        <v>728999</v>
      </c>
      <c r="Z11" s="20">
        <v>10.37</v>
      </c>
      <c r="AA11" s="21">
        <v>10326868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-540255077</v>
      </c>
      <c r="D14" s="17"/>
      <c r="E14" s="18">
        <v>-606964614</v>
      </c>
      <c r="F14" s="19">
        <v>-593223712</v>
      </c>
      <c r="G14" s="19">
        <v>-69285340</v>
      </c>
      <c r="H14" s="19">
        <v>-25927573</v>
      </c>
      <c r="I14" s="19">
        <v>-105280024</v>
      </c>
      <c r="J14" s="19">
        <v>-200492937</v>
      </c>
      <c r="K14" s="19">
        <v>-34866870</v>
      </c>
      <c r="L14" s="19">
        <v>-50134346</v>
      </c>
      <c r="M14" s="19">
        <v>-40312066</v>
      </c>
      <c r="N14" s="19">
        <v>-125313282</v>
      </c>
      <c r="O14" s="19"/>
      <c r="P14" s="19"/>
      <c r="Q14" s="19"/>
      <c r="R14" s="19"/>
      <c r="S14" s="19"/>
      <c r="T14" s="19"/>
      <c r="U14" s="19"/>
      <c r="V14" s="19"/>
      <c r="W14" s="19">
        <v>-325806219</v>
      </c>
      <c r="X14" s="19">
        <v>-338837810</v>
      </c>
      <c r="Y14" s="19">
        <v>13031591</v>
      </c>
      <c r="Z14" s="20">
        <v>-3.85</v>
      </c>
      <c r="AA14" s="21">
        <v>-593223712</v>
      </c>
    </row>
    <row r="15" spans="1:27" ht="13.5">
      <c r="A15" s="22" t="s">
        <v>42</v>
      </c>
      <c r="B15" s="16"/>
      <c r="C15" s="17">
        <v>-2255686</v>
      </c>
      <c r="D15" s="17"/>
      <c r="E15" s="18">
        <v>-13227600</v>
      </c>
      <c r="F15" s="19">
        <v>-13227601</v>
      </c>
      <c r="G15" s="19">
        <v>-120567</v>
      </c>
      <c r="H15" s="19">
        <v>-179502</v>
      </c>
      <c r="I15" s="19">
        <v>-1948979</v>
      </c>
      <c r="J15" s="19">
        <v>-2249048</v>
      </c>
      <c r="K15" s="19">
        <v>-565111</v>
      </c>
      <c r="L15" s="19">
        <v>-561048</v>
      </c>
      <c r="M15" s="19">
        <v>-777129</v>
      </c>
      <c r="N15" s="19">
        <v>-1903288</v>
      </c>
      <c r="O15" s="19"/>
      <c r="P15" s="19"/>
      <c r="Q15" s="19"/>
      <c r="R15" s="19"/>
      <c r="S15" s="19"/>
      <c r="T15" s="19"/>
      <c r="U15" s="19"/>
      <c r="V15" s="19"/>
      <c r="W15" s="19">
        <v>-4152336</v>
      </c>
      <c r="X15" s="19">
        <v>-5018759</v>
      </c>
      <c r="Y15" s="19">
        <v>866423</v>
      </c>
      <c r="Z15" s="20">
        <v>-17.26</v>
      </c>
      <c r="AA15" s="21">
        <v>-13227601</v>
      </c>
    </row>
    <row r="16" spans="1:27" ht="13.5">
      <c r="A16" s="22" t="s">
        <v>43</v>
      </c>
      <c r="B16" s="16"/>
      <c r="C16" s="17">
        <v>-1819542</v>
      </c>
      <c r="D16" s="17"/>
      <c r="E16" s="18">
        <v>-7983144</v>
      </c>
      <c r="F16" s="19">
        <v>-8223142</v>
      </c>
      <c r="G16" s="19">
        <v>-575000</v>
      </c>
      <c r="H16" s="19">
        <v>-27500</v>
      </c>
      <c r="I16" s="19">
        <v>-273424</v>
      </c>
      <c r="J16" s="19">
        <v>-875924</v>
      </c>
      <c r="K16" s="19">
        <v>-25950</v>
      </c>
      <c r="L16" s="19">
        <v>-4980</v>
      </c>
      <c r="M16" s="19"/>
      <c r="N16" s="19">
        <v>-30930</v>
      </c>
      <c r="O16" s="19"/>
      <c r="P16" s="19"/>
      <c r="Q16" s="19"/>
      <c r="R16" s="19"/>
      <c r="S16" s="19"/>
      <c r="T16" s="19"/>
      <c r="U16" s="19"/>
      <c r="V16" s="19"/>
      <c r="W16" s="19">
        <v>-906854</v>
      </c>
      <c r="X16" s="19">
        <v>-2232398</v>
      </c>
      <c r="Y16" s="19">
        <v>1325544</v>
      </c>
      <c r="Z16" s="20">
        <v>-59.38</v>
      </c>
      <c r="AA16" s="21">
        <v>-8223142</v>
      </c>
    </row>
    <row r="17" spans="1:27" ht="13.5">
      <c r="A17" s="23" t="s">
        <v>44</v>
      </c>
      <c r="B17" s="24"/>
      <c r="C17" s="25">
        <f aca="true" t="shared" si="0" ref="C17:Y17">SUM(C6:C16)</f>
        <v>76141826</v>
      </c>
      <c r="D17" s="25">
        <f>SUM(D6:D16)</f>
        <v>0</v>
      </c>
      <c r="E17" s="26">
        <f t="shared" si="0"/>
        <v>47477671</v>
      </c>
      <c r="F17" s="27">
        <f t="shared" si="0"/>
        <v>85244580</v>
      </c>
      <c r="G17" s="27">
        <f t="shared" si="0"/>
        <v>54767208</v>
      </c>
      <c r="H17" s="27">
        <f t="shared" si="0"/>
        <v>18607633</v>
      </c>
      <c r="I17" s="27">
        <f t="shared" si="0"/>
        <v>-48604939</v>
      </c>
      <c r="J17" s="27">
        <f t="shared" si="0"/>
        <v>24769902</v>
      </c>
      <c r="K17" s="27">
        <f t="shared" si="0"/>
        <v>10565785</v>
      </c>
      <c r="L17" s="27">
        <f t="shared" si="0"/>
        <v>-3000835</v>
      </c>
      <c r="M17" s="27">
        <f t="shared" si="0"/>
        <v>32376532</v>
      </c>
      <c r="N17" s="27">
        <f t="shared" si="0"/>
        <v>39941482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64711384</v>
      </c>
      <c r="X17" s="27">
        <f t="shared" si="0"/>
        <v>35006853</v>
      </c>
      <c r="Y17" s="27">
        <f t="shared" si="0"/>
        <v>29704531</v>
      </c>
      <c r="Z17" s="28">
        <f>+IF(X17&lt;&gt;0,+(Y17/X17)*100,0)</f>
        <v>84.85347426116824</v>
      </c>
      <c r="AA17" s="29">
        <f>SUM(AA6:AA16)</f>
        <v>85244580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8391800</v>
      </c>
      <c r="D21" s="17"/>
      <c r="E21" s="18">
        <v>816756</v>
      </c>
      <c r="F21" s="19">
        <v>816757</v>
      </c>
      <c r="G21" s="36">
        <v>171137</v>
      </c>
      <c r="H21" s="36">
        <v>109351</v>
      </c>
      <c r="I21" s="36">
        <v>306763</v>
      </c>
      <c r="J21" s="19">
        <v>587251</v>
      </c>
      <c r="K21" s="36">
        <v>388043</v>
      </c>
      <c r="L21" s="36"/>
      <c r="M21" s="19"/>
      <c r="N21" s="36">
        <v>388043</v>
      </c>
      <c r="O21" s="36"/>
      <c r="P21" s="36"/>
      <c r="Q21" s="19"/>
      <c r="R21" s="36"/>
      <c r="S21" s="36"/>
      <c r="T21" s="19"/>
      <c r="U21" s="36"/>
      <c r="V21" s="36"/>
      <c r="W21" s="36">
        <v>975294</v>
      </c>
      <c r="X21" s="19">
        <v>1111420</v>
      </c>
      <c r="Y21" s="36">
        <v>-136126</v>
      </c>
      <c r="Z21" s="37">
        <v>-12.25</v>
      </c>
      <c r="AA21" s="38">
        <v>816757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98949</v>
      </c>
      <c r="D23" s="40"/>
      <c r="E23" s="18"/>
      <c r="F23" s="19">
        <v>1</v>
      </c>
      <c r="G23" s="36">
        <v>160212</v>
      </c>
      <c r="H23" s="36">
        <v>-247018</v>
      </c>
      <c r="I23" s="36">
        <v>-1288355</v>
      </c>
      <c r="J23" s="19">
        <v>-1375161</v>
      </c>
      <c r="K23" s="36">
        <v>-121277</v>
      </c>
      <c r="L23" s="36">
        <v>-216254</v>
      </c>
      <c r="M23" s="19">
        <v>-128952</v>
      </c>
      <c r="N23" s="36">
        <v>-466483</v>
      </c>
      <c r="O23" s="36"/>
      <c r="P23" s="36"/>
      <c r="Q23" s="19"/>
      <c r="R23" s="36"/>
      <c r="S23" s="36"/>
      <c r="T23" s="19"/>
      <c r="U23" s="36"/>
      <c r="V23" s="36"/>
      <c r="W23" s="36">
        <v>-1841644</v>
      </c>
      <c r="X23" s="19">
        <v>-1496438</v>
      </c>
      <c r="Y23" s="36">
        <v>-345206</v>
      </c>
      <c r="Z23" s="37">
        <v>23.07</v>
      </c>
      <c r="AA23" s="38">
        <v>1</v>
      </c>
    </row>
    <row r="24" spans="1:27" ht="13.5">
      <c r="A24" s="22" t="s">
        <v>49</v>
      </c>
      <c r="B24" s="16"/>
      <c r="C24" s="17"/>
      <c r="D24" s="17"/>
      <c r="E24" s="18">
        <v>-2179</v>
      </c>
      <c r="F24" s="19">
        <v>-2179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-2179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-46595072</v>
      </c>
      <c r="D26" s="17"/>
      <c r="E26" s="18">
        <v>-88111480</v>
      </c>
      <c r="F26" s="19">
        <v>-117557581</v>
      </c>
      <c r="G26" s="19">
        <v>-243215</v>
      </c>
      <c r="H26" s="19">
        <v>-2668773</v>
      </c>
      <c r="I26" s="19">
        <v>-22227395</v>
      </c>
      <c r="J26" s="19">
        <v>-25139383</v>
      </c>
      <c r="K26" s="19">
        <v>-11087806</v>
      </c>
      <c r="L26" s="19">
        <v>-12235916</v>
      </c>
      <c r="M26" s="19">
        <v>-9885228</v>
      </c>
      <c r="N26" s="19">
        <v>-33208950</v>
      </c>
      <c r="O26" s="19"/>
      <c r="P26" s="19"/>
      <c r="Q26" s="19"/>
      <c r="R26" s="19"/>
      <c r="S26" s="19"/>
      <c r="T26" s="19"/>
      <c r="U26" s="19"/>
      <c r="V26" s="19"/>
      <c r="W26" s="19">
        <v>-58348333</v>
      </c>
      <c r="X26" s="19">
        <v>-47853013</v>
      </c>
      <c r="Y26" s="19">
        <v>-10495320</v>
      </c>
      <c r="Z26" s="20">
        <v>21.93</v>
      </c>
      <c r="AA26" s="21">
        <v>-117557581</v>
      </c>
    </row>
    <row r="27" spans="1:27" ht="13.5">
      <c r="A27" s="23" t="s">
        <v>51</v>
      </c>
      <c r="B27" s="24"/>
      <c r="C27" s="25">
        <f aca="true" t="shared" si="1" ref="C27:Y27">SUM(C21:C26)</f>
        <v>-38104323</v>
      </c>
      <c r="D27" s="25">
        <f>SUM(D21:D26)</f>
        <v>0</v>
      </c>
      <c r="E27" s="26">
        <f t="shared" si="1"/>
        <v>-87296903</v>
      </c>
      <c r="F27" s="27">
        <f t="shared" si="1"/>
        <v>-116743002</v>
      </c>
      <c r="G27" s="27">
        <f t="shared" si="1"/>
        <v>88134</v>
      </c>
      <c r="H27" s="27">
        <f t="shared" si="1"/>
        <v>-2806440</v>
      </c>
      <c r="I27" s="27">
        <f t="shared" si="1"/>
        <v>-23208987</v>
      </c>
      <c r="J27" s="27">
        <f t="shared" si="1"/>
        <v>-25927293</v>
      </c>
      <c r="K27" s="27">
        <f t="shared" si="1"/>
        <v>-10821040</v>
      </c>
      <c r="L27" s="27">
        <f t="shared" si="1"/>
        <v>-12452170</v>
      </c>
      <c r="M27" s="27">
        <f t="shared" si="1"/>
        <v>-10014180</v>
      </c>
      <c r="N27" s="27">
        <f t="shared" si="1"/>
        <v>-33287390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-59214683</v>
      </c>
      <c r="X27" s="27">
        <f t="shared" si="1"/>
        <v>-48238031</v>
      </c>
      <c r="Y27" s="27">
        <f t="shared" si="1"/>
        <v>-10976652</v>
      </c>
      <c r="Z27" s="28">
        <f>+IF(X27&lt;&gt;0,+(Y27/X27)*100,0)</f>
        <v>22.755182523930134</v>
      </c>
      <c r="AA27" s="29">
        <f>SUM(AA21:AA26)</f>
        <v>-116743002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20537497</v>
      </c>
      <c r="F32" s="19">
        <v>20537497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20537497</v>
      </c>
    </row>
    <row r="33" spans="1:27" ht="13.5">
      <c r="A33" s="22" t="s">
        <v>55</v>
      </c>
      <c r="B33" s="16"/>
      <c r="C33" s="17">
        <v>1118595</v>
      </c>
      <c r="D33" s="17"/>
      <c r="E33" s="18">
        <v>627996</v>
      </c>
      <c r="F33" s="19">
        <v>627999</v>
      </c>
      <c r="G33" s="19">
        <v>65483</v>
      </c>
      <c r="H33" s="36">
        <v>40546</v>
      </c>
      <c r="I33" s="36">
        <v>61685</v>
      </c>
      <c r="J33" s="36">
        <v>167714</v>
      </c>
      <c r="K33" s="19">
        <v>82285</v>
      </c>
      <c r="L33" s="19">
        <v>165147</v>
      </c>
      <c r="M33" s="19">
        <v>113895</v>
      </c>
      <c r="N33" s="19">
        <v>361327</v>
      </c>
      <c r="O33" s="36"/>
      <c r="P33" s="36"/>
      <c r="Q33" s="36"/>
      <c r="R33" s="19"/>
      <c r="S33" s="19"/>
      <c r="T33" s="19"/>
      <c r="U33" s="19"/>
      <c r="V33" s="36"/>
      <c r="W33" s="36">
        <v>529041</v>
      </c>
      <c r="X33" s="36">
        <v>354665</v>
      </c>
      <c r="Y33" s="19">
        <v>174376</v>
      </c>
      <c r="Z33" s="20">
        <v>49.17</v>
      </c>
      <c r="AA33" s="21">
        <v>627999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-5125906</v>
      </c>
      <c r="D35" s="17"/>
      <c r="E35" s="18">
        <v>-4764487</v>
      </c>
      <c r="F35" s="19">
        <v>-4764487</v>
      </c>
      <c r="G35" s="19"/>
      <c r="H35" s="19"/>
      <c r="I35" s="19">
        <v>-804169</v>
      </c>
      <c r="J35" s="19">
        <v>-804169</v>
      </c>
      <c r="K35" s="19"/>
      <c r="L35" s="19"/>
      <c r="M35" s="19">
        <v>-1177475</v>
      </c>
      <c r="N35" s="19">
        <v>-1177475</v>
      </c>
      <c r="O35" s="19"/>
      <c r="P35" s="19"/>
      <c r="Q35" s="19"/>
      <c r="R35" s="19"/>
      <c r="S35" s="19"/>
      <c r="T35" s="19"/>
      <c r="U35" s="19"/>
      <c r="V35" s="19"/>
      <c r="W35" s="19">
        <v>-1981644</v>
      </c>
      <c r="X35" s="19">
        <v>-804169</v>
      </c>
      <c r="Y35" s="19">
        <v>-1177475</v>
      </c>
      <c r="Z35" s="20">
        <v>146.42</v>
      </c>
      <c r="AA35" s="21">
        <v>-4764487</v>
      </c>
    </row>
    <row r="36" spans="1:27" ht="13.5">
      <c r="A36" s="23" t="s">
        <v>57</v>
      </c>
      <c r="B36" s="24"/>
      <c r="C36" s="25">
        <f aca="true" t="shared" si="2" ref="C36:Y36">SUM(C31:C35)</f>
        <v>-4007311</v>
      </c>
      <c r="D36" s="25">
        <f>SUM(D31:D35)</f>
        <v>0</v>
      </c>
      <c r="E36" s="26">
        <f t="shared" si="2"/>
        <v>16401006</v>
      </c>
      <c r="F36" s="27">
        <f t="shared" si="2"/>
        <v>16401009</v>
      </c>
      <c r="G36" s="27">
        <f t="shared" si="2"/>
        <v>65483</v>
      </c>
      <c r="H36" s="27">
        <f t="shared" si="2"/>
        <v>40546</v>
      </c>
      <c r="I36" s="27">
        <f t="shared" si="2"/>
        <v>-742484</v>
      </c>
      <c r="J36" s="27">
        <f t="shared" si="2"/>
        <v>-636455</v>
      </c>
      <c r="K36" s="27">
        <f t="shared" si="2"/>
        <v>82285</v>
      </c>
      <c r="L36" s="27">
        <f t="shared" si="2"/>
        <v>165147</v>
      </c>
      <c r="M36" s="27">
        <f t="shared" si="2"/>
        <v>-1063580</v>
      </c>
      <c r="N36" s="27">
        <f t="shared" si="2"/>
        <v>-816148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-1452603</v>
      </c>
      <c r="X36" s="27">
        <f t="shared" si="2"/>
        <v>-449504</v>
      </c>
      <c r="Y36" s="27">
        <f t="shared" si="2"/>
        <v>-1003099</v>
      </c>
      <c r="Z36" s="28">
        <f>+IF(X36&lt;&gt;0,+(Y36/X36)*100,0)</f>
        <v>223.15685733608598</v>
      </c>
      <c r="AA36" s="29">
        <f>SUM(AA31:AA35)</f>
        <v>16401009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34030192</v>
      </c>
      <c r="D38" s="31">
        <f>+D17+D27+D36</f>
        <v>0</v>
      </c>
      <c r="E38" s="32">
        <f t="shared" si="3"/>
        <v>-23418226</v>
      </c>
      <c r="F38" s="33">
        <f t="shared" si="3"/>
        <v>-15097413</v>
      </c>
      <c r="G38" s="33">
        <f t="shared" si="3"/>
        <v>54920825</v>
      </c>
      <c r="H38" s="33">
        <f t="shared" si="3"/>
        <v>15841739</v>
      </c>
      <c r="I38" s="33">
        <f t="shared" si="3"/>
        <v>-72556410</v>
      </c>
      <c r="J38" s="33">
        <f t="shared" si="3"/>
        <v>-1793846</v>
      </c>
      <c r="K38" s="33">
        <f t="shared" si="3"/>
        <v>-172970</v>
      </c>
      <c r="L38" s="33">
        <f t="shared" si="3"/>
        <v>-15287858</v>
      </c>
      <c r="M38" s="33">
        <f t="shared" si="3"/>
        <v>21298772</v>
      </c>
      <c r="N38" s="33">
        <f t="shared" si="3"/>
        <v>5837944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4044098</v>
      </c>
      <c r="X38" s="33">
        <f t="shared" si="3"/>
        <v>-13680682</v>
      </c>
      <c r="Y38" s="33">
        <f t="shared" si="3"/>
        <v>17724780</v>
      </c>
      <c r="Z38" s="34">
        <f>+IF(X38&lt;&gt;0,+(Y38/X38)*100,0)</f>
        <v>-129.5606461724642</v>
      </c>
      <c r="AA38" s="35">
        <f>+AA17+AA27+AA36</f>
        <v>-15097413</v>
      </c>
    </row>
    <row r="39" spans="1:27" ht="13.5">
      <c r="A39" s="22" t="s">
        <v>59</v>
      </c>
      <c r="B39" s="16"/>
      <c r="C39" s="31">
        <v>115104639</v>
      </c>
      <c r="D39" s="31"/>
      <c r="E39" s="32">
        <v>109312989</v>
      </c>
      <c r="F39" s="33">
        <v>149134832</v>
      </c>
      <c r="G39" s="33">
        <v>149136342</v>
      </c>
      <c r="H39" s="33">
        <v>204057167</v>
      </c>
      <c r="I39" s="33">
        <v>219898906</v>
      </c>
      <c r="J39" s="33">
        <v>149136342</v>
      </c>
      <c r="K39" s="33">
        <v>147342496</v>
      </c>
      <c r="L39" s="33">
        <v>147169526</v>
      </c>
      <c r="M39" s="33">
        <v>131881668</v>
      </c>
      <c r="N39" s="33">
        <v>147342496</v>
      </c>
      <c r="O39" s="33"/>
      <c r="P39" s="33"/>
      <c r="Q39" s="33"/>
      <c r="R39" s="33"/>
      <c r="S39" s="33"/>
      <c r="T39" s="33"/>
      <c r="U39" s="33"/>
      <c r="V39" s="33"/>
      <c r="W39" s="33">
        <v>149136342</v>
      </c>
      <c r="X39" s="33">
        <v>149134832</v>
      </c>
      <c r="Y39" s="33">
        <v>1510</v>
      </c>
      <c r="Z39" s="34"/>
      <c r="AA39" s="35">
        <v>149134832</v>
      </c>
    </row>
    <row r="40" spans="1:27" ht="13.5">
      <c r="A40" s="41" t="s">
        <v>60</v>
      </c>
      <c r="B40" s="42"/>
      <c r="C40" s="43">
        <v>149134831</v>
      </c>
      <c r="D40" s="43"/>
      <c r="E40" s="44">
        <v>85894766</v>
      </c>
      <c r="F40" s="45">
        <v>134037416</v>
      </c>
      <c r="G40" s="45">
        <v>204057167</v>
      </c>
      <c r="H40" s="45">
        <v>219898906</v>
      </c>
      <c r="I40" s="45">
        <v>147342496</v>
      </c>
      <c r="J40" s="45">
        <v>147342496</v>
      </c>
      <c r="K40" s="45">
        <v>147169526</v>
      </c>
      <c r="L40" s="45">
        <v>131881668</v>
      </c>
      <c r="M40" s="45">
        <v>153180440</v>
      </c>
      <c r="N40" s="45">
        <v>153180440</v>
      </c>
      <c r="O40" s="45"/>
      <c r="P40" s="45"/>
      <c r="Q40" s="45"/>
      <c r="R40" s="45"/>
      <c r="S40" s="45"/>
      <c r="T40" s="45"/>
      <c r="U40" s="45"/>
      <c r="V40" s="45"/>
      <c r="W40" s="45">
        <v>153180440</v>
      </c>
      <c r="X40" s="45">
        <v>135454147</v>
      </c>
      <c r="Y40" s="45">
        <v>17726293</v>
      </c>
      <c r="Z40" s="46">
        <v>13.09</v>
      </c>
      <c r="AA40" s="47">
        <v>134037416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99321188</v>
      </c>
      <c r="D8" s="17"/>
      <c r="E8" s="18">
        <v>122478300</v>
      </c>
      <c r="F8" s="19">
        <v>133323299</v>
      </c>
      <c r="G8" s="19">
        <v>893370</v>
      </c>
      <c r="H8" s="19">
        <v>18362473</v>
      </c>
      <c r="I8" s="19">
        <v>8483706</v>
      </c>
      <c r="J8" s="19">
        <v>27739549</v>
      </c>
      <c r="K8" s="19">
        <v>9279951</v>
      </c>
      <c r="L8" s="19">
        <v>9349567</v>
      </c>
      <c r="M8" s="19">
        <v>11061240</v>
      </c>
      <c r="N8" s="19">
        <v>29690758</v>
      </c>
      <c r="O8" s="19"/>
      <c r="P8" s="19"/>
      <c r="Q8" s="19"/>
      <c r="R8" s="19"/>
      <c r="S8" s="19"/>
      <c r="T8" s="19"/>
      <c r="U8" s="19"/>
      <c r="V8" s="19"/>
      <c r="W8" s="19">
        <v>57430307</v>
      </c>
      <c r="X8" s="19">
        <v>30605829</v>
      </c>
      <c r="Y8" s="19">
        <v>26824478</v>
      </c>
      <c r="Z8" s="20">
        <v>87.64</v>
      </c>
      <c r="AA8" s="21">
        <v>133323299</v>
      </c>
    </row>
    <row r="9" spans="1:27" ht="13.5">
      <c r="A9" s="22" t="s">
        <v>36</v>
      </c>
      <c r="B9" s="16"/>
      <c r="C9" s="17">
        <v>230433575</v>
      </c>
      <c r="D9" s="17"/>
      <c r="E9" s="18">
        <v>233097000</v>
      </c>
      <c r="F9" s="19">
        <v>234495000</v>
      </c>
      <c r="G9" s="19">
        <v>93839000</v>
      </c>
      <c r="H9" s="19">
        <v>3295700</v>
      </c>
      <c r="I9" s="19">
        <v>64700</v>
      </c>
      <c r="J9" s="19">
        <v>97199400</v>
      </c>
      <c r="K9" s="19">
        <v>218268</v>
      </c>
      <c r="L9" s="19">
        <v>1276466</v>
      </c>
      <c r="M9" s="19">
        <v>75415700</v>
      </c>
      <c r="N9" s="19">
        <v>76910434</v>
      </c>
      <c r="O9" s="19"/>
      <c r="P9" s="19"/>
      <c r="Q9" s="19"/>
      <c r="R9" s="19"/>
      <c r="S9" s="19"/>
      <c r="T9" s="19"/>
      <c r="U9" s="19"/>
      <c r="V9" s="19"/>
      <c r="W9" s="19">
        <v>174109834</v>
      </c>
      <c r="X9" s="19">
        <v>98134134</v>
      </c>
      <c r="Y9" s="19">
        <v>75975700</v>
      </c>
      <c r="Z9" s="20">
        <v>77.42</v>
      </c>
      <c r="AA9" s="21">
        <v>234495000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42739011</v>
      </c>
      <c r="D11" s="17"/>
      <c r="E11" s="18">
        <v>51850000</v>
      </c>
      <c r="F11" s="19">
        <v>51850000</v>
      </c>
      <c r="G11" s="19">
        <v>214652</v>
      </c>
      <c r="H11" s="19">
        <v>754923</v>
      </c>
      <c r="I11" s="19">
        <v>1467923</v>
      </c>
      <c r="J11" s="19">
        <v>2437498</v>
      </c>
      <c r="K11" s="19">
        <v>1601704</v>
      </c>
      <c r="L11" s="19">
        <v>1747727</v>
      </c>
      <c r="M11" s="19">
        <v>1081920</v>
      </c>
      <c r="N11" s="19">
        <v>4431351</v>
      </c>
      <c r="O11" s="19"/>
      <c r="P11" s="19"/>
      <c r="Q11" s="19"/>
      <c r="R11" s="19"/>
      <c r="S11" s="19"/>
      <c r="T11" s="19"/>
      <c r="U11" s="19"/>
      <c r="V11" s="19"/>
      <c r="W11" s="19">
        <v>6868849</v>
      </c>
      <c r="X11" s="19">
        <v>5008754</v>
      </c>
      <c r="Y11" s="19">
        <v>1860095</v>
      </c>
      <c r="Z11" s="20">
        <v>37.14</v>
      </c>
      <c r="AA11" s="21">
        <v>51850000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-330748839</v>
      </c>
      <c r="D14" s="17"/>
      <c r="E14" s="18">
        <v>-368187297</v>
      </c>
      <c r="F14" s="19">
        <v>-368195297</v>
      </c>
      <c r="G14" s="19">
        <v>-16051141</v>
      </c>
      <c r="H14" s="19">
        <v>-25507524</v>
      </c>
      <c r="I14" s="19">
        <v>-25454683</v>
      </c>
      <c r="J14" s="19">
        <v>-67013348</v>
      </c>
      <c r="K14" s="19">
        <v>-25760851</v>
      </c>
      <c r="L14" s="19">
        <v>-39432226</v>
      </c>
      <c r="M14" s="19">
        <v>-18479876</v>
      </c>
      <c r="N14" s="19">
        <v>-83672953</v>
      </c>
      <c r="O14" s="19"/>
      <c r="P14" s="19"/>
      <c r="Q14" s="19"/>
      <c r="R14" s="19"/>
      <c r="S14" s="19"/>
      <c r="T14" s="19"/>
      <c r="U14" s="19"/>
      <c r="V14" s="19"/>
      <c r="W14" s="19">
        <v>-150686301</v>
      </c>
      <c r="X14" s="19">
        <v>-105377357</v>
      </c>
      <c r="Y14" s="19">
        <v>-45308944</v>
      </c>
      <c r="Z14" s="20">
        <v>43</v>
      </c>
      <c r="AA14" s="21">
        <v>-368195297</v>
      </c>
    </row>
    <row r="15" spans="1:27" ht="13.5">
      <c r="A15" s="22" t="s">
        <v>42</v>
      </c>
      <c r="B15" s="16"/>
      <c r="C15" s="17"/>
      <c r="D15" s="17"/>
      <c r="E15" s="18">
        <v>-8000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-9271000</v>
      </c>
      <c r="F16" s="19">
        <v>-9271001</v>
      </c>
      <c r="G16" s="19">
        <v>-200000</v>
      </c>
      <c r="H16" s="19">
        <v>-666100</v>
      </c>
      <c r="I16" s="19">
        <v>-2403911</v>
      </c>
      <c r="J16" s="19">
        <v>-3270011</v>
      </c>
      <c r="K16" s="19">
        <v>-752501</v>
      </c>
      <c r="L16" s="19">
        <v>-492166</v>
      </c>
      <c r="M16" s="19">
        <v>-814193</v>
      </c>
      <c r="N16" s="19">
        <v>-2058860</v>
      </c>
      <c r="O16" s="19"/>
      <c r="P16" s="19"/>
      <c r="Q16" s="19"/>
      <c r="R16" s="19"/>
      <c r="S16" s="19"/>
      <c r="T16" s="19"/>
      <c r="U16" s="19"/>
      <c r="V16" s="19"/>
      <c r="W16" s="19">
        <v>-5328871</v>
      </c>
      <c r="X16" s="19">
        <v>-4257577</v>
      </c>
      <c r="Y16" s="19">
        <v>-1071294</v>
      </c>
      <c r="Z16" s="20">
        <v>25.16</v>
      </c>
      <c r="AA16" s="21">
        <v>-9271001</v>
      </c>
    </row>
    <row r="17" spans="1:27" ht="13.5">
      <c r="A17" s="23" t="s">
        <v>44</v>
      </c>
      <c r="B17" s="24"/>
      <c r="C17" s="25">
        <f aca="true" t="shared" si="0" ref="C17:Y17">SUM(C6:C16)</f>
        <v>41744935</v>
      </c>
      <c r="D17" s="25">
        <f>SUM(D6:D16)</f>
        <v>0</v>
      </c>
      <c r="E17" s="26">
        <f t="shared" si="0"/>
        <v>29959003</v>
      </c>
      <c r="F17" s="27">
        <f t="shared" si="0"/>
        <v>42202001</v>
      </c>
      <c r="G17" s="27">
        <f t="shared" si="0"/>
        <v>78695881</v>
      </c>
      <c r="H17" s="27">
        <f t="shared" si="0"/>
        <v>-3760528</v>
      </c>
      <c r="I17" s="27">
        <f t="shared" si="0"/>
        <v>-17842265</v>
      </c>
      <c r="J17" s="27">
        <f t="shared" si="0"/>
        <v>57093088</v>
      </c>
      <c r="K17" s="27">
        <f t="shared" si="0"/>
        <v>-15413429</v>
      </c>
      <c r="L17" s="27">
        <f t="shared" si="0"/>
        <v>-27550632</v>
      </c>
      <c r="M17" s="27">
        <f t="shared" si="0"/>
        <v>68264791</v>
      </c>
      <c r="N17" s="27">
        <f t="shared" si="0"/>
        <v>25300730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82393818</v>
      </c>
      <c r="X17" s="27">
        <f t="shared" si="0"/>
        <v>24113783</v>
      </c>
      <c r="Y17" s="27">
        <f t="shared" si="0"/>
        <v>58280035</v>
      </c>
      <c r="Z17" s="28">
        <f>+IF(X17&lt;&gt;0,+(Y17/X17)*100,0)</f>
        <v>241.68764809735578</v>
      </c>
      <c r="AA17" s="29">
        <f>SUM(AA6:AA16)</f>
        <v>42202001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431936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-18269768</v>
      </c>
      <c r="D26" s="17"/>
      <c r="E26" s="18">
        <v>-31480870</v>
      </c>
      <c r="F26" s="19">
        <v>-31480870</v>
      </c>
      <c r="G26" s="19"/>
      <c r="H26" s="19">
        <v>-36618</v>
      </c>
      <c r="I26" s="19">
        <v>-29153</v>
      </c>
      <c r="J26" s="19">
        <v>-65771</v>
      </c>
      <c r="K26" s="19">
        <v>-1167150</v>
      </c>
      <c r="L26" s="19">
        <v>-2460822</v>
      </c>
      <c r="M26" s="19">
        <v>-1413627</v>
      </c>
      <c r="N26" s="19">
        <v>-5041599</v>
      </c>
      <c r="O26" s="19"/>
      <c r="P26" s="19"/>
      <c r="Q26" s="19"/>
      <c r="R26" s="19"/>
      <c r="S26" s="19"/>
      <c r="T26" s="19"/>
      <c r="U26" s="19"/>
      <c r="V26" s="19"/>
      <c r="W26" s="19">
        <v>-5107370</v>
      </c>
      <c r="X26" s="19">
        <v>-2211794</v>
      </c>
      <c r="Y26" s="19">
        <v>-2895576</v>
      </c>
      <c r="Z26" s="20">
        <v>130.92</v>
      </c>
      <c r="AA26" s="21">
        <v>-31480870</v>
      </c>
    </row>
    <row r="27" spans="1:27" ht="13.5">
      <c r="A27" s="23" t="s">
        <v>51</v>
      </c>
      <c r="B27" s="24"/>
      <c r="C27" s="25">
        <f aca="true" t="shared" si="1" ref="C27:Y27">SUM(C21:C26)</f>
        <v>-17837832</v>
      </c>
      <c r="D27" s="25">
        <f>SUM(D21:D26)</f>
        <v>0</v>
      </c>
      <c r="E27" s="26">
        <f t="shared" si="1"/>
        <v>-31480870</v>
      </c>
      <c r="F27" s="27">
        <f t="shared" si="1"/>
        <v>-31480870</v>
      </c>
      <c r="G27" s="27">
        <f t="shared" si="1"/>
        <v>0</v>
      </c>
      <c r="H27" s="27">
        <f t="shared" si="1"/>
        <v>-36618</v>
      </c>
      <c r="I27" s="27">
        <f t="shared" si="1"/>
        <v>-29153</v>
      </c>
      <c r="J27" s="27">
        <f t="shared" si="1"/>
        <v>-65771</v>
      </c>
      <c r="K27" s="27">
        <f t="shared" si="1"/>
        <v>-1167150</v>
      </c>
      <c r="L27" s="27">
        <f t="shared" si="1"/>
        <v>-2460822</v>
      </c>
      <c r="M27" s="27">
        <f t="shared" si="1"/>
        <v>-1413627</v>
      </c>
      <c r="N27" s="27">
        <f t="shared" si="1"/>
        <v>-5041599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-5107370</v>
      </c>
      <c r="X27" s="27">
        <f t="shared" si="1"/>
        <v>-2211794</v>
      </c>
      <c r="Y27" s="27">
        <f t="shared" si="1"/>
        <v>-2895576</v>
      </c>
      <c r="Z27" s="28">
        <f>+IF(X27&lt;&gt;0,+(Y27/X27)*100,0)</f>
        <v>130.9152660690824</v>
      </c>
      <c r="AA27" s="29">
        <f>SUM(AA21:AA26)</f>
        <v>-31480870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-3544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-3544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23903559</v>
      </c>
      <c r="D38" s="31">
        <f>+D17+D27+D36</f>
        <v>0</v>
      </c>
      <c r="E38" s="32">
        <f t="shared" si="3"/>
        <v>-1521867</v>
      </c>
      <c r="F38" s="33">
        <f t="shared" si="3"/>
        <v>10721131</v>
      </c>
      <c r="G38" s="33">
        <f t="shared" si="3"/>
        <v>78695881</v>
      </c>
      <c r="H38" s="33">
        <f t="shared" si="3"/>
        <v>-3797146</v>
      </c>
      <c r="I38" s="33">
        <f t="shared" si="3"/>
        <v>-17871418</v>
      </c>
      <c r="J38" s="33">
        <f t="shared" si="3"/>
        <v>57027317</v>
      </c>
      <c r="K38" s="33">
        <f t="shared" si="3"/>
        <v>-16580579</v>
      </c>
      <c r="L38" s="33">
        <f t="shared" si="3"/>
        <v>-30011454</v>
      </c>
      <c r="M38" s="33">
        <f t="shared" si="3"/>
        <v>66851164</v>
      </c>
      <c r="N38" s="33">
        <f t="shared" si="3"/>
        <v>20259131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77286448</v>
      </c>
      <c r="X38" s="33">
        <f t="shared" si="3"/>
        <v>21901989</v>
      </c>
      <c r="Y38" s="33">
        <f t="shared" si="3"/>
        <v>55384459</v>
      </c>
      <c r="Z38" s="34">
        <f>+IF(X38&lt;&gt;0,+(Y38/X38)*100,0)</f>
        <v>252.87410654804</v>
      </c>
      <c r="AA38" s="35">
        <f>+AA17+AA27+AA36</f>
        <v>10721131</v>
      </c>
    </row>
    <row r="39" spans="1:27" ht="13.5">
      <c r="A39" s="22" t="s">
        <v>59</v>
      </c>
      <c r="B39" s="16"/>
      <c r="C39" s="31">
        <v>592130504</v>
      </c>
      <c r="D39" s="31"/>
      <c r="E39" s="32">
        <v>592130504</v>
      </c>
      <c r="F39" s="33">
        <v>592130504</v>
      </c>
      <c r="G39" s="33">
        <v>616034060</v>
      </c>
      <c r="H39" s="33">
        <v>694729941</v>
      </c>
      <c r="I39" s="33">
        <v>690932795</v>
      </c>
      <c r="J39" s="33">
        <v>616034060</v>
      </c>
      <c r="K39" s="33">
        <v>673061377</v>
      </c>
      <c r="L39" s="33">
        <v>656480798</v>
      </c>
      <c r="M39" s="33">
        <v>626469344</v>
      </c>
      <c r="N39" s="33">
        <v>673061377</v>
      </c>
      <c r="O39" s="33"/>
      <c r="P39" s="33"/>
      <c r="Q39" s="33"/>
      <c r="R39" s="33"/>
      <c r="S39" s="33"/>
      <c r="T39" s="33"/>
      <c r="U39" s="33"/>
      <c r="V39" s="33"/>
      <c r="W39" s="33">
        <v>616034060</v>
      </c>
      <c r="X39" s="33">
        <v>592130504</v>
      </c>
      <c r="Y39" s="33">
        <v>23903556</v>
      </c>
      <c r="Z39" s="34">
        <v>4.04</v>
      </c>
      <c r="AA39" s="35">
        <v>592130504</v>
      </c>
    </row>
    <row r="40" spans="1:27" ht="13.5">
      <c r="A40" s="41" t="s">
        <v>60</v>
      </c>
      <c r="B40" s="42"/>
      <c r="C40" s="43">
        <v>616034063</v>
      </c>
      <c r="D40" s="43"/>
      <c r="E40" s="44">
        <v>590608637</v>
      </c>
      <c r="F40" s="45">
        <v>602851634</v>
      </c>
      <c r="G40" s="45">
        <v>694729941</v>
      </c>
      <c r="H40" s="45">
        <v>690932795</v>
      </c>
      <c r="I40" s="45">
        <v>673061377</v>
      </c>
      <c r="J40" s="45">
        <v>673061377</v>
      </c>
      <c r="K40" s="45">
        <v>656480798</v>
      </c>
      <c r="L40" s="45">
        <v>626469344</v>
      </c>
      <c r="M40" s="45">
        <v>693320508</v>
      </c>
      <c r="N40" s="45">
        <v>693320508</v>
      </c>
      <c r="O40" s="45"/>
      <c r="P40" s="45"/>
      <c r="Q40" s="45"/>
      <c r="R40" s="45"/>
      <c r="S40" s="45"/>
      <c r="T40" s="45"/>
      <c r="U40" s="45"/>
      <c r="V40" s="45"/>
      <c r="W40" s="45">
        <v>693320508</v>
      </c>
      <c r="X40" s="45">
        <v>614032492</v>
      </c>
      <c r="Y40" s="45">
        <v>79288016</v>
      </c>
      <c r="Z40" s="46">
        <v>12.91</v>
      </c>
      <c r="AA40" s="47">
        <v>602851634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93424696</v>
      </c>
      <c r="D6" s="17"/>
      <c r="E6" s="18">
        <v>87112336</v>
      </c>
      <c r="F6" s="19">
        <v>87112336</v>
      </c>
      <c r="G6" s="19">
        <v>7763335</v>
      </c>
      <c r="H6" s="19">
        <v>8865766</v>
      </c>
      <c r="I6" s="19">
        <v>19478380</v>
      </c>
      <c r="J6" s="19">
        <v>36107481</v>
      </c>
      <c r="K6" s="19">
        <v>8755186</v>
      </c>
      <c r="L6" s="19">
        <v>6853247</v>
      </c>
      <c r="M6" s="19">
        <v>8783213</v>
      </c>
      <c r="N6" s="19">
        <v>24391646</v>
      </c>
      <c r="O6" s="19"/>
      <c r="P6" s="19"/>
      <c r="Q6" s="19"/>
      <c r="R6" s="19"/>
      <c r="S6" s="19"/>
      <c r="T6" s="19"/>
      <c r="U6" s="19"/>
      <c r="V6" s="19"/>
      <c r="W6" s="19">
        <v>60499127</v>
      </c>
      <c r="X6" s="19">
        <v>46906642</v>
      </c>
      <c r="Y6" s="19">
        <v>13592485</v>
      </c>
      <c r="Z6" s="20">
        <v>28.98</v>
      </c>
      <c r="AA6" s="21">
        <v>87112336</v>
      </c>
    </row>
    <row r="7" spans="1:27" ht="13.5">
      <c r="A7" s="22" t="s">
        <v>34</v>
      </c>
      <c r="B7" s="16"/>
      <c r="C7" s="17">
        <v>157559858</v>
      </c>
      <c r="D7" s="17"/>
      <c r="E7" s="18">
        <v>194850474</v>
      </c>
      <c r="F7" s="19">
        <v>194850474</v>
      </c>
      <c r="G7" s="19">
        <v>16062292</v>
      </c>
      <c r="H7" s="19">
        <v>17426130</v>
      </c>
      <c r="I7" s="19">
        <v>18806628</v>
      </c>
      <c r="J7" s="19">
        <v>52295050</v>
      </c>
      <c r="K7" s="19">
        <v>20907761</v>
      </c>
      <c r="L7" s="19">
        <v>14883052</v>
      </c>
      <c r="M7" s="19">
        <v>22489290</v>
      </c>
      <c r="N7" s="19">
        <v>58280103</v>
      </c>
      <c r="O7" s="19"/>
      <c r="P7" s="19"/>
      <c r="Q7" s="19"/>
      <c r="R7" s="19"/>
      <c r="S7" s="19"/>
      <c r="T7" s="19"/>
      <c r="U7" s="19"/>
      <c r="V7" s="19"/>
      <c r="W7" s="19">
        <v>110575153</v>
      </c>
      <c r="X7" s="19">
        <v>96237976</v>
      </c>
      <c r="Y7" s="19">
        <v>14337177</v>
      </c>
      <c r="Z7" s="20">
        <v>14.9</v>
      </c>
      <c r="AA7" s="21">
        <v>194850474</v>
      </c>
    </row>
    <row r="8" spans="1:27" ht="13.5">
      <c r="A8" s="22" t="s">
        <v>35</v>
      </c>
      <c r="B8" s="16"/>
      <c r="C8" s="17">
        <v>18444033</v>
      </c>
      <c r="D8" s="17"/>
      <c r="E8" s="18">
        <v>19664762</v>
      </c>
      <c r="F8" s="19">
        <v>19664762</v>
      </c>
      <c r="G8" s="19">
        <v>1250302</v>
      </c>
      <c r="H8" s="19">
        <v>1386713</v>
      </c>
      <c r="I8" s="19">
        <v>858116</v>
      </c>
      <c r="J8" s="19">
        <v>3495131</v>
      </c>
      <c r="K8" s="19">
        <v>1636771</v>
      </c>
      <c r="L8" s="19">
        <v>1689102</v>
      </c>
      <c r="M8" s="19">
        <v>866196</v>
      </c>
      <c r="N8" s="19">
        <v>4192069</v>
      </c>
      <c r="O8" s="19"/>
      <c r="P8" s="19"/>
      <c r="Q8" s="19"/>
      <c r="R8" s="19"/>
      <c r="S8" s="19"/>
      <c r="T8" s="19"/>
      <c r="U8" s="19"/>
      <c r="V8" s="19"/>
      <c r="W8" s="19">
        <v>7687200</v>
      </c>
      <c r="X8" s="19">
        <v>9462555</v>
      </c>
      <c r="Y8" s="19">
        <v>-1775355</v>
      </c>
      <c r="Z8" s="20">
        <v>-18.76</v>
      </c>
      <c r="AA8" s="21">
        <v>19664762</v>
      </c>
    </row>
    <row r="9" spans="1:27" ht="13.5">
      <c r="A9" s="22" t="s">
        <v>36</v>
      </c>
      <c r="B9" s="16"/>
      <c r="C9" s="17">
        <v>100520629</v>
      </c>
      <c r="D9" s="17"/>
      <c r="E9" s="18">
        <v>146043306</v>
      </c>
      <c r="F9" s="19">
        <v>146043306</v>
      </c>
      <c r="G9" s="19">
        <v>41901414</v>
      </c>
      <c r="H9" s="19">
        <v>15153898</v>
      </c>
      <c r="I9" s="19"/>
      <c r="J9" s="19">
        <v>57055312</v>
      </c>
      <c r="K9" s="19">
        <v>1713516</v>
      </c>
      <c r="L9" s="19">
        <v>2679686</v>
      </c>
      <c r="M9" s="19">
        <v>28218000</v>
      </c>
      <c r="N9" s="19">
        <v>32611202</v>
      </c>
      <c r="O9" s="19"/>
      <c r="P9" s="19"/>
      <c r="Q9" s="19"/>
      <c r="R9" s="19"/>
      <c r="S9" s="19"/>
      <c r="T9" s="19"/>
      <c r="U9" s="19"/>
      <c r="V9" s="19"/>
      <c r="W9" s="19">
        <v>89666514</v>
      </c>
      <c r="X9" s="19">
        <v>97362204</v>
      </c>
      <c r="Y9" s="19">
        <v>-7695690</v>
      </c>
      <c r="Z9" s="20">
        <v>-7.9</v>
      </c>
      <c r="AA9" s="21">
        <v>146043306</v>
      </c>
    </row>
    <row r="10" spans="1:27" ht="13.5">
      <c r="A10" s="22" t="s">
        <v>37</v>
      </c>
      <c r="B10" s="16"/>
      <c r="C10" s="17">
        <v>50145492</v>
      </c>
      <c r="D10" s="17"/>
      <c r="E10" s="18">
        <v>47347695</v>
      </c>
      <c r="F10" s="19">
        <v>47347695</v>
      </c>
      <c r="G10" s="19"/>
      <c r="H10" s="19">
        <v>14195465</v>
      </c>
      <c r="I10" s="19"/>
      <c r="J10" s="19">
        <v>14195465</v>
      </c>
      <c r="K10" s="19">
        <v>743915</v>
      </c>
      <c r="L10" s="19">
        <v>993958</v>
      </c>
      <c r="M10" s="19">
        <v>6300000</v>
      </c>
      <c r="N10" s="19">
        <v>8037873</v>
      </c>
      <c r="O10" s="19"/>
      <c r="P10" s="19"/>
      <c r="Q10" s="19"/>
      <c r="R10" s="19"/>
      <c r="S10" s="19"/>
      <c r="T10" s="19"/>
      <c r="U10" s="19"/>
      <c r="V10" s="19"/>
      <c r="W10" s="19">
        <v>22233338</v>
      </c>
      <c r="X10" s="19">
        <v>31565130</v>
      </c>
      <c r="Y10" s="19">
        <v>-9331792</v>
      </c>
      <c r="Z10" s="20">
        <v>-29.56</v>
      </c>
      <c r="AA10" s="21">
        <v>47347695</v>
      </c>
    </row>
    <row r="11" spans="1:27" ht="13.5">
      <c r="A11" s="22" t="s">
        <v>38</v>
      </c>
      <c r="B11" s="16"/>
      <c r="C11" s="17">
        <v>17582603</v>
      </c>
      <c r="D11" s="17"/>
      <c r="E11" s="18">
        <v>13085742</v>
      </c>
      <c r="F11" s="19">
        <v>13085742</v>
      </c>
      <c r="G11" s="19">
        <v>505341</v>
      </c>
      <c r="H11" s="19">
        <v>245248</v>
      </c>
      <c r="I11" s="19">
        <v>266696</v>
      </c>
      <c r="J11" s="19">
        <v>1017285</v>
      </c>
      <c r="K11" s="19">
        <v>2947434</v>
      </c>
      <c r="L11" s="19">
        <v>1623370</v>
      </c>
      <c r="M11" s="19">
        <v>1209510</v>
      </c>
      <c r="N11" s="19">
        <v>5780314</v>
      </c>
      <c r="O11" s="19"/>
      <c r="P11" s="19"/>
      <c r="Q11" s="19"/>
      <c r="R11" s="19"/>
      <c r="S11" s="19"/>
      <c r="T11" s="19"/>
      <c r="U11" s="19"/>
      <c r="V11" s="19"/>
      <c r="W11" s="19">
        <v>6797599</v>
      </c>
      <c r="X11" s="19">
        <v>5407903</v>
      </c>
      <c r="Y11" s="19">
        <v>1389696</v>
      </c>
      <c r="Z11" s="20">
        <v>25.7</v>
      </c>
      <c r="AA11" s="21">
        <v>13085742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-330388585</v>
      </c>
      <c r="D14" s="17"/>
      <c r="E14" s="18">
        <v>-441357892</v>
      </c>
      <c r="F14" s="19">
        <v>-441357892</v>
      </c>
      <c r="G14" s="19">
        <v>-45188604</v>
      </c>
      <c r="H14" s="19">
        <v>-33485907</v>
      </c>
      <c r="I14" s="19">
        <v>-37638105</v>
      </c>
      <c r="J14" s="19">
        <v>-116312616</v>
      </c>
      <c r="K14" s="19">
        <v>-21911106</v>
      </c>
      <c r="L14" s="19">
        <v>-36699238</v>
      </c>
      <c r="M14" s="19">
        <v>-33047017</v>
      </c>
      <c r="N14" s="19">
        <v>-91657361</v>
      </c>
      <c r="O14" s="19"/>
      <c r="P14" s="19"/>
      <c r="Q14" s="19"/>
      <c r="R14" s="19"/>
      <c r="S14" s="19"/>
      <c r="T14" s="19"/>
      <c r="U14" s="19"/>
      <c r="V14" s="19"/>
      <c r="W14" s="19">
        <v>-207969977</v>
      </c>
      <c r="X14" s="19">
        <v>-221385242</v>
      </c>
      <c r="Y14" s="19">
        <v>13415265</v>
      </c>
      <c r="Z14" s="20">
        <v>-6.06</v>
      </c>
      <c r="AA14" s="21">
        <v>-441357892</v>
      </c>
    </row>
    <row r="15" spans="1:27" ht="13.5">
      <c r="A15" s="22" t="s">
        <v>42</v>
      </c>
      <c r="B15" s="16"/>
      <c r="C15" s="17">
        <v>-9576269</v>
      </c>
      <c r="D15" s="17"/>
      <c r="E15" s="18">
        <v>-12782978</v>
      </c>
      <c r="F15" s="19">
        <v>-12782978</v>
      </c>
      <c r="G15" s="19"/>
      <c r="H15" s="19">
        <v>-682962</v>
      </c>
      <c r="I15" s="19">
        <v>-1945061</v>
      </c>
      <c r="J15" s="19">
        <v>-2628023</v>
      </c>
      <c r="K15" s="19">
        <v>-4476172</v>
      </c>
      <c r="L15" s="19"/>
      <c r="M15" s="19">
        <v>-2530094</v>
      </c>
      <c r="N15" s="19">
        <v>-7006266</v>
      </c>
      <c r="O15" s="19"/>
      <c r="P15" s="19"/>
      <c r="Q15" s="19"/>
      <c r="R15" s="19"/>
      <c r="S15" s="19"/>
      <c r="T15" s="19"/>
      <c r="U15" s="19"/>
      <c r="V15" s="19"/>
      <c r="W15" s="19">
        <v>-9634289</v>
      </c>
      <c r="X15" s="19">
        <v>-6391489</v>
      </c>
      <c r="Y15" s="19">
        <v>-3242800</v>
      </c>
      <c r="Z15" s="20">
        <v>50.74</v>
      </c>
      <c r="AA15" s="21">
        <v>-12782978</v>
      </c>
    </row>
    <row r="16" spans="1:27" ht="13.5">
      <c r="A16" s="22" t="s">
        <v>43</v>
      </c>
      <c r="B16" s="16"/>
      <c r="C16" s="17">
        <v>-2377804</v>
      </c>
      <c r="D16" s="17"/>
      <c r="E16" s="18">
        <v>-232261</v>
      </c>
      <c r="F16" s="19">
        <v>-232261</v>
      </c>
      <c r="G16" s="19"/>
      <c r="H16" s="19"/>
      <c r="I16" s="19"/>
      <c r="J16" s="19"/>
      <c r="K16" s="19">
        <v>847642</v>
      </c>
      <c r="L16" s="19">
        <v>-49986</v>
      </c>
      <c r="M16" s="19"/>
      <c r="N16" s="19">
        <v>797656</v>
      </c>
      <c r="O16" s="19"/>
      <c r="P16" s="19"/>
      <c r="Q16" s="19"/>
      <c r="R16" s="19"/>
      <c r="S16" s="19"/>
      <c r="T16" s="19"/>
      <c r="U16" s="19"/>
      <c r="V16" s="19"/>
      <c r="W16" s="19">
        <v>797656</v>
      </c>
      <c r="X16" s="19">
        <v>-143005</v>
      </c>
      <c r="Y16" s="19">
        <v>940661</v>
      </c>
      <c r="Z16" s="20">
        <v>-657.78</v>
      </c>
      <c r="AA16" s="21">
        <v>-232261</v>
      </c>
    </row>
    <row r="17" spans="1:27" ht="13.5">
      <c r="A17" s="23" t="s">
        <v>44</v>
      </c>
      <c r="B17" s="24"/>
      <c r="C17" s="25">
        <f aca="true" t="shared" si="0" ref="C17:Y17">SUM(C6:C16)</f>
        <v>95334653</v>
      </c>
      <c r="D17" s="25">
        <f>SUM(D6:D16)</f>
        <v>0</v>
      </c>
      <c r="E17" s="26">
        <f t="shared" si="0"/>
        <v>53731184</v>
      </c>
      <c r="F17" s="27">
        <f t="shared" si="0"/>
        <v>53731184</v>
      </c>
      <c r="G17" s="27">
        <f t="shared" si="0"/>
        <v>22294080</v>
      </c>
      <c r="H17" s="27">
        <f t="shared" si="0"/>
        <v>23104351</v>
      </c>
      <c r="I17" s="27">
        <f t="shared" si="0"/>
        <v>-173346</v>
      </c>
      <c r="J17" s="27">
        <f t="shared" si="0"/>
        <v>45225085</v>
      </c>
      <c r="K17" s="27">
        <f t="shared" si="0"/>
        <v>11164947</v>
      </c>
      <c r="L17" s="27">
        <f t="shared" si="0"/>
        <v>-8026809</v>
      </c>
      <c r="M17" s="27">
        <f t="shared" si="0"/>
        <v>32289098</v>
      </c>
      <c r="N17" s="27">
        <f t="shared" si="0"/>
        <v>35427236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80652321</v>
      </c>
      <c r="X17" s="27">
        <f t="shared" si="0"/>
        <v>59022674</v>
      </c>
      <c r="Y17" s="27">
        <f t="shared" si="0"/>
        <v>21629647</v>
      </c>
      <c r="Z17" s="28">
        <f>+IF(X17&lt;&gt;0,+(Y17/X17)*100,0)</f>
        <v>36.646335271085825</v>
      </c>
      <c r="AA17" s="29">
        <f>SUM(AA6:AA16)</f>
        <v>53731184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295000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1356</v>
      </c>
      <c r="F22" s="36">
        <v>1356</v>
      </c>
      <c r="G22" s="19"/>
      <c r="H22" s="19">
        <v>122</v>
      </c>
      <c r="I22" s="19">
        <v>122</v>
      </c>
      <c r="J22" s="19">
        <v>244</v>
      </c>
      <c r="K22" s="19">
        <v>122</v>
      </c>
      <c r="L22" s="19">
        <v>122</v>
      </c>
      <c r="M22" s="36">
        <v>122</v>
      </c>
      <c r="N22" s="19">
        <v>366</v>
      </c>
      <c r="O22" s="19"/>
      <c r="P22" s="19"/>
      <c r="Q22" s="19"/>
      <c r="R22" s="19"/>
      <c r="S22" s="19"/>
      <c r="T22" s="36"/>
      <c r="U22" s="19"/>
      <c r="V22" s="19"/>
      <c r="W22" s="19">
        <v>610</v>
      </c>
      <c r="X22" s="19">
        <v>678</v>
      </c>
      <c r="Y22" s="19">
        <v>-68</v>
      </c>
      <c r="Z22" s="20">
        <v>-10.03</v>
      </c>
      <c r="AA22" s="21">
        <v>1356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-923739</v>
      </c>
      <c r="D24" s="17"/>
      <c r="E24" s="18"/>
      <c r="F24" s="19"/>
      <c r="G24" s="19">
        <v>-923739</v>
      </c>
      <c r="H24" s="19"/>
      <c r="I24" s="19"/>
      <c r="J24" s="19">
        <v>-923739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-923739</v>
      </c>
      <c r="X24" s="19"/>
      <c r="Y24" s="19">
        <v>-923739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-86942233</v>
      </c>
      <c r="D26" s="17"/>
      <c r="E26" s="18">
        <v>-78755664</v>
      </c>
      <c r="F26" s="19">
        <v>-78755664</v>
      </c>
      <c r="G26" s="19">
        <v>-592792</v>
      </c>
      <c r="H26" s="19">
        <v>-2858929</v>
      </c>
      <c r="I26" s="19">
        <v>-3155164</v>
      </c>
      <c r="J26" s="19">
        <v>-6606885</v>
      </c>
      <c r="K26" s="19">
        <v>-3777354</v>
      </c>
      <c r="L26" s="19">
        <v>-3223481</v>
      </c>
      <c r="M26" s="19">
        <v>-2731732</v>
      </c>
      <c r="N26" s="19">
        <v>-9732567</v>
      </c>
      <c r="O26" s="19"/>
      <c r="P26" s="19"/>
      <c r="Q26" s="19"/>
      <c r="R26" s="19"/>
      <c r="S26" s="19"/>
      <c r="T26" s="19"/>
      <c r="U26" s="19"/>
      <c r="V26" s="19"/>
      <c r="W26" s="19">
        <v>-16339452</v>
      </c>
      <c r="X26" s="19">
        <v>-40779638</v>
      </c>
      <c r="Y26" s="19">
        <v>24440186</v>
      </c>
      <c r="Z26" s="20">
        <v>-59.93</v>
      </c>
      <c r="AA26" s="21">
        <v>-78755664</v>
      </c>
    </row>
    <row r="27" spans="1:27" ht="13.5">
      <c r="A27" s="23" t="s">
        <v>51</v>
      </c>
      <c r="B27" s="24"/>
      <c r="C27" s="25">
        <f aca="true" t="shared" si="1" ref="C27:Y27">SUM(C21:C26)</f>
        <v>-87570972</v>
      </c>
      <c r="D27" s="25">
        <f>SUM(D21:D26)</f>
        <v>0</v>
      </c>
      <c r="E27" s="26">
        <f t="shared" si="1"/>
        <v>-78754308</v>
      </c>
      <c r="F27" s="27">
        <f t="shared" si="1"/>
        <v>-78754308</v>
      </c>
      <c r="G27" s="27">
        <f t="shared" si="1"/>
        <v>-1516531</v>
      </c>
      <c r="H27" s="27">
        <f t="shared" si="1"/>
        <v>-2858807</v>
      </c>
      <c r="I27" s="27">
        <f t="shared" si="1"/>
        <v>-3155042</v>
      </c>
      <c r="J27" s="27">
        <f t="shared" si="1"/>
        <v>-7530380</v>
      </c>
      <c r="K27" s="27">
        <f t="shared" si="1"/>
        <v>-3777232</v>
      </c>
      <c r="L27" s="27">
        <f t="shared" si="1"/>
        <v>-3223359</v>
      </c>
      <c r="M27" s="27">
        <f t="shared" si="1"/>
        <v>-2731610</v>
      </c>
      <c r="N27" s="27">
        <f t="shared" si="1"/>
        <v>-9732201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-17262581</v>
      </c>
      <c r="X27" s="27">
        <f t="shared" si="1"/>
        <v>-40778960</v>
      </c>
      <c r="Y27" s="27">
        <f t="shared" si="1"/>
        <v>23516379</v>
      </c>
      <c r="Z27" s="28">
        <f>+IF(X27&lt;&gt;0,+(Y27/X27)*100,0)</f>
        <v>-57.66792237958006</v>
      </c>
      <c r="AA27" s="29">
        <f>SUM(AA21:AA26)</f>
        <v>-78754308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10420279</v>
      </c>
      <c r="F32" s="19">
        <v>10420279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10420279</v>
      </c>
      <c r="Y32" s="19">
        <v>-10420279</v>
      </c>
      <c r="Z32" s="20">
        <v>-100</v>
      </c>
      <c r="AA32" s="21">
        <v>10420279</v>
      </c>
    </row>
    <row r="33" spans="1:27" ht="13.5">
      <c r="A33" s="22" t="s">
        <v>55</v>
      </c>
      <c r="B33" s="16"/>
      <c r="C33" s="17">
        <v>2714</v>
      </c>
      <c r="D33" s="17"/>
      <c r="E33" s="18">
        <v>289716</v>
      </c>
      <c r="F33" s="19">
        <v>289716</v>
      </c>
      <c r="G33" s="19">
        <v>3487</v>
      </c>
      <c r="H33" s="36">
        <v>8322</v>
      </c>
      <c r="I33" s="36">
        <v>1889</v>
      </c>
      <c r="J33" s="36">
        <v>13698</v>
      </c>
      <c r="K33" s="19">
        <v>29207</v>
      </c>
      <c r="L33" s="19">
        <v>19432</v>
      </c>
      <c r="M33" s="19">
        <v>-12501</v>
      </c>
      <c r="N33" s="19">
        <v>36138</v>
      </c>
      <c r="O33" s="36"/>
      <c r="P33" s="36"/>
      <c r="Q33" s="36"/>
      <c r="R33" s="19"/>
      <c r="S33" s="19"/>
      <c r="T33" s="19"/>
      <c r="U33" s="19"/>
      <c r="V33" s="36"/>
      <c r="W33" s="36">
        <v>49836</v>
      </c>
      <c r="X33" s="36">
        <v>144858</v>
      </c>
      <c r="Y33" s="19">
        <v>-95022</v>
      </c>
      <c r="Z33" s="20">
        <v>-65.6</v>
      </c>
      <c r="AA33" s="21">
        <v>289716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-8189283</v>
      </c>
      <c r="D35" s="17"/>
      <c r="E35" s="18">
        <v>-8462730</v>
      </c>
      <c r="F35" s="19">
        <v>-8462730</v>
      </c>
      <c r="G35" s="19">
        <v>-887001</v>
      </c>
      <c r="H35" s="19"/>
      <c r="I35" s="19">
        <v>-995825</v>
      </c>
      <c r="J35" s="19">
        <v>-1882826</v>
      </c>
      <c r="K35" s="19"/>
      <c r="L35" s="19"/>
      <c r="M35" s="19">
        <v>-2502035</v>
      </c>
      <c r="N35" s="19">
        <v>-2502035</v>
      </c>
      <c r="O35" s="19"/>
      <c r="P35" s="19"/>
      <c r="Q35" s="19"/>
      <c r="R35" s="19"/>
      <c r="S35" s="19"/>
      <c r="T35" s="19"/>
      <c r="U35" s="19"/>
      <c r="V35" s="19"/>
      <c r="W35" s="19">
        <v>-4384861</v>
      </c>
      <c r="X35" s="19">
        <v>-4231365</v>
      </c>
      <c r="Y35" s="19">
        <v>-153496</v>
      </c>
      <c r="Z35" s="20">
        <v>3.63</v>
      </c>
      <c r="AA35" s="21">
        <v>-8462730</v>
      </c>
    </row>
    <row r="36" spans="1:27" ht="13.5">
      <c r="A36" s="23" t="s">
        <v>57</v>
      </c>
      <c r="B36" s="24"/>
      <c r="C36" s="25">
        <f aca="true" t="shared" si="2" ref="C36:Y36">SUM(C31:C35)</f>
        <v>-8186569</v>
      </c>
      <c r="D36" s="25">
        <f>SUM(D31:D35)</f>
        <v>0</v>
      </c>
      <c r="E36" s="26">
        <f t="shared" si="2"/>
        <v>2247265</v>
      </c>
      <c r="F36" s="27">
        <f t="shared" si="2"/>
        <v>2247265</v>
      </c>
      <c r="G36" s="27">
        <f t="shared" si="2"/>
        <v>-883514</v>
      </c>
      <c r="H36" s="27">
        <f t="shared" si="2"/>
        <v>8322</v>
      </c>
      <c r="I36" s="27">
        <f t="shared" si="2"/>
        <v>-993936</v>
      </c>
      <c r="J36" s="27">
        <f t="shared" si="2"/>
        <v>-1869128</v>
      </c>
      <c r="K36" s="27">
        <f t="shared" si="2"/>
        <v>29207</v>
      </c>
      <c r="L36" s="27">
        <f t="shared" si="2"/>
        <v>19432</v>
      </c>
      <c r="M36" s="27">
        <f t="shared" si="2"/>
        <v>-2514536</v>
      </c>
      <c r="N36" s="27">
        <f t="shared" si="2"/>
        <v>-2465897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-4335025</v>
      </c>
      <c r="X36" s="27">
        <f t="shared" si="2"/>
        <v>6333772</v>
      </c>
      <c r="Y36" s="27">
        <f t="shared" si="2"/>
        <v>-10668797</v>
      </c>
      <c r="Z36" s="28">
        <f>+IF(X36&lt;&gt;0,+(Y36/X36)*100,0)</f>
        <v>-168.44302257801513</v>
      </c>
      <c r="AA36" s="29">
        <f>SUM(AA31:AA35)</f>
        <v>2247265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-422888</v>
      </c>
      <c r="D38" s="31">
        <f>+D17+D27+D36</f>
        <v>0</v>
      </c>
      <c r="E38" s="32">
        <f t="shared" si="3"/>
        <v>-22775859</v>
      </c>
      <c r="F38" s="33">
        <f t="shared" si="3"/>
        <v>-22775859</v>
      </c>
      <c r="G38" s="33">
        <f t="shared" si="3"/>
        <v>19894035</v>
      </c>
      <c r="H38" s="33">
        <f t="shared" si="3"/>
        <v>20253866</v>
      </c>
      <c r="I38" s="33">
        <f t="shared" si="3"/>
        <v>-4322324</v>
      </c>
      <c r="J38" s="33">
        <f t="shared" si="3"/>
        <v>35825577</v>
      </c>
      <c r="K38" s="33">
        <f t="shared" si="3"/>
        <v>7416922</v>
      </c>
      <c r="L38" s="33">
        <f t="shared" si="3"/>
        <v>-11230736</v>
      </c>
      <c r="M38" s="33">
        <f t="shared" si="3"/>
        <v>27042952</v>
      </c>
      <c r="N38" s="33">
        <f t="shared" si="3"/>
        <v>23229138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59054715</v>
      </c>
      <c r="X38" s="33">
        <f t="shared" si="3"/>
        <v>24577486</v>
      </c>
      <c r="Y38" s="33">
        <f t="shared" si="3"/>
        <v>34477229</v>
      </c>
      <c r="Z38" s="34">
        <f>+IF(X38&lt;&gt;0,+(Y38/X38)*100,0)</f>
        <v>140.27972185601084</v>
      </c>
      <c r="AA38" s="35">
        <f>+AA17+AA27+AA36</f>
        <v>-22775859</v>
      </c>
    </row>
    <row r="39" spans="1:27" ht="13.5">
      <c r="A39" s="22" t="s">
        <v>59</v>
      </c>
      <c r="B39" s="16"/>
      <c r="C39" s="31">
        <v>64323450</v>
      </c>
      <c r="D39" s="31"/>
      <c r="E39" s="32">
        <v>41610837</v>
      </c>
      <c r="F39" s="33">
        <v>41610837</v>
      </c>
      <c r="G39" s="33">
        <v>84041271</v>
      </c>
      <c r="H39" s="33">
        <v>103935306</v>
      </c>
      <c r="I39" s="33">
        <v>124189172</v>
      </c>
      <c r="J39" s="33">
        <v>84041271</v>
      </c>
      <c r="K39" s="33">
        <v>119866848</v>
      </c>
      <c r="L39" s="33">
        <v>127283770</v>
      </c>
      <c r="M39" s="33">
        <v>116053034</v>
      </c>
      <c r="N39" s="33">
        <v>119866848</v>
      </c>
      <c r="O39" s="33"/>
      <c r="P39" s="33"/>
      <c r="Q39" s="33"/>
      <c r="R39" s="33"/>
      <c r="S39" s="33"/>
      <c r="T39" s="33"/>
      <c r="U39" s="33"/>
      <c r="V39" s="33"/>
      <c r="W39" s="33">
        <v>84041271</v>
      </c>
      <c r="X39" s="33">
        <v>41610837</v>
      </c>
      <c r="Y39" s="33">
        <v>42430434</v>
      </c>
      <c r="Z39" s="34">
        <v>101.97</v>
      </c>
      <c r="AA39" s="35">
        <v>41610837</v>
      </c>
    </row>
    <row r="40" spans="1:27" ht="13.5">
      <c r="A40" s="41" t="s">
        <v>60</v>
      </c>
      <c r="B40" s="42"/>
      <c r="C40" s="43">
        <v>63900561</v>
      </c>
      <c r="D40" s="43"/>
      <c r="E40" s="44">
        <v>18834977</v>
      </c>
      <c r="F40" s="45">
        <v>18834977</v>
      </c>
      <c r="G40" s="45">
        <v>103935306</v>
      </c>
      <c r="H40" s="45">
        <v>124189172</v>
      </c>
      <c r="I40" s="45">
        <v>119866848</v>
      </c>
      <c r="J40" s="45">
        <v>119866848</v>
      </c>
      <c r="K40" s="45">
        <v>127283770</v>
      </c>
      <c r="L40" s="45">
        <v>116053034</v>
      </c>
      <c r="M40" s="45">
        <v>143095986</v>
      </c>
      <c r="N40" s="45">
        <v>143095986</v>
      </c>
      <c r="O40" s="45"/>
      <c r="P40" s="45"/>
      <c r="Q40" s="45"/>
      <c r="R40" s="45"/>
      <c r="S40" s="45"/>
      <c r="T40" s="45"/>
      <c r="U40" s="45"/>
      <c r="V40" s="45"/>
      <c r="W40" s="45">
        <v>143095986</v>
      </c>
      <c r="X40" s="45">
        <v>66188322</v>
      </c>
      <c r="Y40" s="45">
        <v>76907664</v>
      </c>
      <c r="Z40" s="46">
        <v>116.2</v>
      </c>
      <c r="AA40" s="47">
        <v>18834977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214718107</v>
      </c>
      <c r="D6" s="17"/>
      <c r="E6" s="18">
        <v>233454457</v>
      </c>
      <c r="F6" s="19">
        <v>233454457</v>
      </c>
      <c r="G6" s="19">
        <v>22460868</v>
      </c>
      <c r="H6" s="19">
        <v>9588850</v>
      </c>
      <c r="I6" s="19">
        <v>19120174</v>
      </c>
      <c r="J6" s="19">
        <v>51169892</v>
      </c>
      <c r="K6" s="19">
        <v>14772680</v>
      </c>
      <c r="L6" s="19">
        <v>13794344</v>
      </c>
      <c r="M6" s="19">
        <v>37043002</v>
      </c>
      <c r="N6" s="19">
        <v>65610026</v>
      </c>
      <c r="O6" s="19"/>
      <c r="P6" s="19"/>
      <c r="Q6" s="19"/>
      <c r="R6" s="19"/>
      <c r="S6" s="19"/>
      <c r="T6" s="19"/>
      <c r="U6" s="19"/>
      <c r="V6" s="19"/>
      <c r="W6" s="19">
        <v>116779918</v>
      </c>
      <c r="X6" s="19">
        <v>116730049</v>
      </c>
      <c r="Y6" s="19">
        <v>49869</v>
      </c>
      <c r="Z6" s="20">
        <v>0.04</v>
      </c>
      <c r="AA6" s="21">
        <v>233454457</v>
      </c>
    </row>
    <row r="7" spans="1:27" ht="13.5">
      <c r="A7" s="22" t="s">
        <v>34</v>
      </c>
      <c r="B7" s="16"/>
      <c r="C7" s="17">
        <v>589413289</v>
      </c>
      <c r="D7" s="17"/>
      <c r="E7" s="18">
        <v>609686215</v>
      </c>
      <c r="F7" s="19">
        <v>609686215</v>
      </c>
      <c r="G7" s="19">
        <v>50447389</v>
      </c>
      <c r="H7" s="19">
        <v>58461019</v>
      </c>
      <c r="I7" s="19">
        <v>53897483</v>
      </c>
      <c r="J7" s="19">
        <v>162805891</v>
      </c>
      <c r="K7" s="19">
        <v>60142332</v>
      </c>
      <c r="L7" s="19">
        <v>55538096</v>
      </c>
      <c r="M7" s="19">
        <v>36166760</v>
      </c>
      <c r="N7" s="19">
        <v>151847188</v>
      </c>
      <c r="O7" s="19"/>
      <c r="P7" s="19"/>
      <c r="Q7" s="19"/>
      <c r="R7" s="19"/>
      <c r="S7" s="19"/>
      <c r="T7" s="19"/>
      <c r="U7" s="19"/>
      <c r="V7" s="19"/>
      <c r="W7" s="19">
        <v>314653079</v>
      </c>
      <c r="X7" s="19">
        <v>306308990</v>
      </c>
      <c r="Y7" s="19">
        <v>8344089</v>
      </c>
      <c r="Z7" s="20">
        <v>2.72</v>
      </c>
      <c r="AA7" s="21">
        <v>609686215</v>
      </c>
    </row>
    <row r="8" spans="1:27" ht="13.5">
      <c r="A8" s="22" t="s">
        <v>35</v>
      </c>
      <c r="B8" s="16"/>
      <c r="C8" s="17">
        <v>75052148</v>
      </c>
      <c r="D8" s="17"/>
      <c r="E8" s="18">
        <v>56316900</v>
      </c>
      <c r="F8" s="19">
        <v>56316900</v>
      </c>
      <c r="G8" s="19">
        <v>5292492</v>
      </c>
      <c r="H8" s="19">
        <v>4377085</v>
      </c>
      <c r="I8" s="19">
        <v>6117078</v>
      </c>
      <c r="J8" s="19">
        <v>15786655</v>
      </c>
      <c r="K8" s="19">
        <v>6399828</v>
      </c>
      <c r="L8" s="19">
        <v>6297014</v>
      </c>
      <c r="M8" s="19">
        <v>10224361</v>
      </c>
      <c r="N8" s="19">
        <v>22921203</v>
      </c>
      <c r="O8" s="19"/>
      <c r="P8" s="19"/>
      <c r="Q8" s="19"/>
      <c r="R8" s="19"/>
      <c r="S8" s="19"/>
      <c r="T8" s="19"/>
      <c r="U8" s="19"/>
      <c r="V8" s="19"/>
      <c r="W8" s="19">
        <v>38707858</v>
      </c>
      <c r="X8" s="19">
        <v>27073279</v>
      </c>
      <c r="Y8" s="19">
        <v>11634579</v>
      </c>
      <c r="Z8" s="20">
        <v>42.97</v>
      </c>
      <c r="AA8" s="21">
        <v>56316900</v>
      </c>
    </row>
    <row r="9" spans="1:27" ht="13.5">
      <c r="A9" s="22" t="s">
        <v>36</v>
      </c>
      <c r="B9" s="16"/>
      <c r="C9" s="17">
        <v>126343192</v>
      </c>
      <c r="D9" s="17"/>
      <c r="E9" s="18">
        <v>130565953</v>
      </c>
      <c r="F9" s="19">
        <v>114217355</v>
      </c>
      <c r="G9" s="19">
        <v>40677680</v>
      </c>
      <c r="H9" s="19">
        <v>864376</v>
      </c>
      <c r="I9" s="19">
        <v>873183</v>
      </c>
      <c r="J9" s="19">
        <v>42415239</v>
      </c>
      <c r="K9" s="19">
        <v>1155254</v>
      </c>
      <c r="L9" s="19">
        <v>1353936</v>
      </c>
      <c r="M9" s="19">
        <v>34473010</v>
      </c>
      <c r="N9" s="19">
        <v>36982200</v>
      </c>
      <c r="O9" s="19"/>
      <c r="P9" s="19"/>
      <c r="Q9" s="19"/>
      <c r="R9" s="19"/>
      <c r="S9" s="19"/>
      <c r="T9" s="19"/>
      <c r="U9" s="19"/>
      <c r="V9" s="19"/>
      <c r="W9" s="19">
        <v>79397439</v>
      </c>
      <c r="X9" s="19">
        <v>60157408</v>
      </c>
      <c r="Y9" s="19">
        <v>19240031</v>
      </c>
      <c r="Z9" s="20">
        <v>31.98</v>
      </c>
      <c r="AA9" s="21">
        <v>114217355</v>
      </c>
    </row>
    <row r="10" spans="1:27" ht="13.5">
      <c r="A10" s="22" t="s">
        <v>37</v>
      </c>
      <c r="B10" s="16"/>
      <c r="C10" s="17">
        <v>69723527</v>
      </c>
      <c r="D10" s="17"/>
      <c r="E10" s="18">
        <v>61968297</v>
      </c>
      <c r="F10" s="19">
        <v>73841134</v>
      </c>
      <c r="G10" s="19"/>
      <c r="H10" s="19">
        <v>101051</v>
      </c>
      <c r="I10" s="19">
        <v>2942273</v>
      </c>
      <c r="J10" s="19">
        <v>3043324</v>
      </c>
      <c r="K10" s="19">
        <v>636775</v>
      </c>
      <c r="L10" s="19">
        <v>1017781</v>
      </c>
      <c r="M10" s="19">
        <v>7829854</v>
      </c>
      <c r="N10" s="19">
        <v>9484410</v>
      </c>
      <c r="O10" s="19"/>
      <c r="P10" s="19"/>
      <c r="Q10" s="19"/>
      <c r="R10" s="19"/>
      <c r="S10" s="19"/>
      <c r="T10" s="19"/>
      <c r="U10" s="19"/>
      <c r="V10" s="19"/>
      <c r="W10" s="19">
        <v>12527734</v>
      </c>
      <c r="X10" s="19">
        <v>22429582</v>
      </c>
      <c r="Y10" s="19">
        <v>-9901848</v>
      </c>
      <c r="Z10" s="20">
        <v>-44.15</v>
      </c>
      <c r="AA10" s="21">
        <v>73841134</v>
      </c>
    </row>
    <row r="11" spans="1:27" ht="13.5">
      <c r="A11" s="22" t="s">
        <v>38</v>
      </c>
      <c r="B11" s="16"/>
      <c r="C11" s="17">
        <v>33307513</v>
      </c>
      <c r="D11" s="17"/>
      <c r="E11" s="18">
        <v>24701000</v>
      </c>
      <c r="F11" s="19">
        <v>24701000</v>
      </c>
      <c r="G11" s="19">
        <v>808708</v>
      </c>
      <c r="H11" s="19">
        <v>1901254</v>
      </c>
      <c r="I11" s="19">
        <v>3043382</v>
      </c>
      <c r="J11" s="19">
        <v>5753344</v>
      </c>
      <c r="K11" s="19">
        <v>7237163</v>
      </c>
      <c r="L11" s="19">
        <v>3055005</v>
      </c>
      <c r="M11" s="19">
        <v>1138595</v>
      </c>
      <c r="N11" s="19">
        <v>11430763</v>
      </c>
      <c r="O11" s="19"/>
      <c r="P11" s="19"/>
      <c r="Q11" s="19"/>
      <c r="R11" s="19"/>
      <c r="S11" s="19"/>
      <c r="T11" s="19"/>
      <c r="U11" s="19"/>
      <c r="V11" s="19"/>
      <c r="W11" s="19">
        <v>17184107</v>
      </c>
      <c r="X11" s="19">
        <v>9850490</v>
      </c>
      <c r="Y11" s="19">
        <v>7333617</v>
      </c>
      <c r="Z11" s="20">
        <v>74.45</v>
      </c>
      <c r="AA11" s="21">
        <v>24701000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-818184351</v>
      </c>
      <c r="D14" s="17"/>
      <c r="E14" s="18">
        <v>-893168438</v>
      </c>
      <c r="F14" s="19">
        <v>-876819841</v>
      </c>
      <c r="G14" s="19">
        <v>-26882851</v>
      </c>
      <c r="H14" s="19">
        <v>-95862961</v>
      </c>
      <c r="I14" s="19">
        <v>-59492700</v>
      </c>
      <c r="J14" s="19">
        <v>-182238512</v>
      </c>
      <c r="K14" s="19">
        <v>-102662138</v>
      </c>
      <c r="L14" s="19">
        <v>-94907287</v>
      </c>
      <c r="M14" s="19">
        <v>-106550537</v>
      </c>
      <c r="N14" s="19">
        <v>-304119962</v>
      </c>
      <c r="O14" s="19"/>
      <c r="P14" s="19"/>
      <c r="Q14" s="19"/>
      <c r="R14" s="19"/>
      <c r="S14" s="19"/>
      <c r="T14" s="19"/>
      <c r="U14" s="19"/>
      <c r="V14" s="19"/>
      <c r="W14" s="19">
        <v>-486358474</v>
      </c>
      <c r="X14" s="19">
        <v>-439084583</v>
      </c>
      <c r="Y14" s="19">
        <v>-47273891</v>
      </c>
      <c r="Z14" s="20">
        <v>10.77</v>
      </c>
      <c r="AA14" s="21">
        <v>-876819841</v>
      </c>
    </row>
    <row r="15" spans="1:27" ht="13.5">
      <c r="A15" s="22" t="s">
        <v>42</v>
      </c>
      <c r="B15" s="16"/>
      <c r="C15" s="17">
        <v>-46128610</v>
      </c>
      <c r="D15" s="17"/>
      <c r="E15" s="18">
        <v>-47834480</v>
      </c>
      <c r="F15" s="19">
        <v>-47834480</v>
      </c>
      <c r="G15" s="19">
        <v>-93531</v>
      </c>
      <c r="H15" s="19">
        <v>-581573</v>
      </c>
      <c r="I15" s="19">
        <v>-969484</v>
      </c>
      <c r="J15" s="19">
        <v>-1644588</v>
      </c>
      <c r="K15" s="19">
        <v>-2846187</v>
      </c>
      <c r="L15" s="19">
        <v>-1008713</v>
      </c>
      <c r="M15" s="19">
        <v>-12355203</v>
      </c>
      <c r="N15" s="19">
        <v>-16210103</v>
      </c>
      <c r="O15" s="19"/>
      <c r="P15" s="19"/>
      <c r="Q15" s="19"/>
      <c r="R15" s="19"/>
      <c r="S15" s="19"/>
      <c r="T15" s="19"/>
      <c r="U15" s="19"/>
      <c r="V15" s="19"/>
      <c r="W15" s="19">
        <v>-17854691</v>
      </c>
      <c r="X15" s="19">
        <v>-23917240</v>
      </c>
      <c r="Y15" s="19">
        <v>6062549</v>
      </c>
      <c r="Z15" s="20">
        <v>-25.35</v>
      </c>
      <c r="AA15" s="21">
        <v>-47834480</v>
      </c>
    </row>
    <row r="16" spans="1:27" ht="13.5">
      <c r="A16" s="22" t="s">
        <v>43</v>
      </c>
      <c r="B16" s="16"/>
      <c r="C16" s="17">
        <v>-1800008</v>
      </c>
      <c r="D16" s="17"/>
      <c r="E16" s="18">
        <v>-500000</v>
      </c>
      <c r="F16" s="19">
        <v>-500000</v>
      </c>
      <c r="G16" s="19">
        <v>-3235</v>
      </c>
      <c r="H16" s="19">
        <v>-8235</v>
      </c>
      <c r="I16" s="19">
        <v>-271235</v>
      </c>
      <c r="J16" s="19">
        <v>-282705</v>
      </c>
      <c r="K16" s="19">
        <v>-44735</v>
      </c>
      <c r="L16" s="19">
        <v>-7971</v>
      </c>
      <c r="M16" s="19">
        <v>-22771</v>
      </c>
      <c r="N16" s="19">
        <v>-75477</v>
      </c>
      <c r="O16" s="19"/>
      <c r="P16" s="19"/>
      <c r="Q16" s="19"/>
      <c r="R16" s="19"/>
      <c r="S16" s="19"/>
      <c r="T16" s="19"/>
      <c r="U16" s="19"/>
      <c r="V16" s="19"/>
      <c r="W16" s="19">
        <v>-358182</v>
      </c>
      <c r="X16" s="19">
        <v>-249996</v>
      </c>
      <c r="Y16" s="19">
        <v>-108186</v>
      </c>
      <c r="Z16" s="20">
        <v>43.28</v>
      </c>
      <c r="AA16" s="21">
        <v>-500000</v>
      </c>
    </row>
    <row r="17" spans="1:27" ht="13.5">
      <c r="A17" s="23" t="s">
        <v>44</v>
      </c>
      <c r="B17" s="24"/>
      <c r="C17" s="25">
        <f aca="true" t="shared" si="0" ref="C17:Y17">SUM(C6:C16)</f>
        <v>242444807</v>
      </c>
      <c r="D17" s="25">
        <f>SUM(D6:D16)</f>
        <v>0</v>
      </c>
      <c r="E17" s="26">
        <f t="shared" si="0"/>
        <v>175189904</v>
      </c>
      <c r="F17" s="27">
        <f t="shared" si="0"/>
        <v>187062740</v>
      </c>
      <c r="G17" s="27">
        <f t="shared" si="0"/>
        <v>92707520</v>
      </c>
      <c r="H17" s="27">
        <f t="shared" si="0"/>
        <v>-21159134</v>
      </c>
      <c r="I17" s="27">
        <f t="shared" si="0"/>
        <v>25260154</v>
      </c>
      <c r="J17" s="27">
        <f t="shared" si="0"/>
        <v>96808540</v>
      </c>
      <c r="K17" s="27">
        <f t="shared" si="0"/>
        <v>-15209028</v>
      </c>
      <c r="L17" s="27">
        <f t="shared" si="0"/>
        <v>-14867795</v>
      </c>
      <c r="M17" s="27">
        <f t="shared" si="0"/>
        <v>7947071</v>
      </c>
      <c r="N17" s="27">
        <f t="shared" si="0"/>
        <v>-22129752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74678788</v>
      </c>
      <c r="X17" s="27">
        <f t="shared" si="0"/>
        <v>79297979</v>
      </c>
      <c r="Y17" s="27">
        <f t="shared" si="0"/>
        <v>-4619191</v>
      </c>
      <c r="Z17" s="28">
        <f>+IF(X17&lt;&gt;0,+(Y17/X17)*100,0)</f>
        <v>-5.825105580559626</v>
      </c>
      <c r="AA17" s="29">
        <f>SUM(AA6:AA16)</f>
        <v>187062740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81432435</v>
      </c>
      <c r="D21" s="17"/>
      <c r="E21" s="18"/>
      <c r="F21" s="19"/>
      <c r="G21" s="36"/>
      <c r="H21" s="36">
        <v>149672</v>
      </c>
      <c r="I21" s="36">
        <v>132740</v>
      </c>
      <c r="J21" s="19">
        <v>282412</v>
      </c>
      <c r="K21" s="36">
        <v>-87333</v>
      </c>
      <c r="L21" s="36">
        <v>-31777</v>
      </c>
      <c r="M21" s="19">
        <v>-282411</v>
      </c>
      <c r="N21" s="36">
        <v>-401521</v>
      </c>
      <c r="O21" s="36"/>
      <c r="P21" s="36"/>
      <c r="Q21" s="19"/>
      <c r="R21" s="36"/>
      <c r="S21" s="36"/>
      <c r="T21" s="19"/>
      <c r="U21" s="36"/>
      <c r="V21" s="36"/>
      <c r="W21" s="36">
        <v>-119109</v>
      </c>
      <c r="X21" s="19"/>
      <c r="Y21" s="36">
        <v>-119109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8264</v>
      </c>
      <c r="D23" s="40"/>
      <c r="E23" s="18">
        <v>10272</v>
      </c>
      <c r="F23" s="19">
        <v>10272</v>
      </c>
      <c r="G23" s="36">
        <v>2253</v>
      </c>
      <c r="H23" s="36">
        <v>163</v>
      </c>
      <c r="I23" s="36">
        <v>163</v>
      </c>
      <c r="J23" s="19">
        <v>2579</v>
      </c>
      <c r="K23" s="36">
        <v>167</v>
      </c>
      <c r="L23" s="36">
        <v>169</v>
      </c>
      <c r="M23" s="19">
        <v>2686</v>
      </c>
      <c r="N23" s="36">
        <v>3022</v>
      </c>
      <c r="O23" s="36"/>
      <c r="P23" s="36"/>
      <c r="Q23" s="19"/>
      <c r="R23" s="36"/>
      <c r="S23" s="36"/>
      <c r="T23" s="19"/>
      <c r="U23" s="36"/>
      <c r="V23" s="36"/>
      <c r="W23" s="36">
        <v>5601</v>
      </c>
      <c r="X23" s="19">
        <v>5136</v>
      </c>
      <c r="Y23" s="36">
        <v>465</v>
      </c>
      <c r="Z23" s="37">
        <v>9.05</v>
      </c>
      <c r="AA23" s="38">
        <v>10272</v>
      </c>
    </row>
    <row r="24" spans="1:27" ht="13.5">
      <c r="A24" s="22" t="s">
        <v>49</v>
      </c>
      <c r="B24" s="16"/>
      <c r="C24" s="17">
        <v>-4980001</v>
      </c>
      <c r="D24" s="17"/>
      <c r="E24" s="18">
        <v>-7124472</v>
      </c>
      <c r="F24" s="19">
        <v>-7124472</v>
      </c>
      <c r="G24" s="19">
        <v>-681537</v>
      </c>
      <c r="H24" s="19">
        <v>-564672</v>
      </c>
      <c r="I24" s="19">
        <v>-133030</v>
      </c>
      <c r="J24" s="19">
        <v>-1379239</v>
      </c>
      <c r="K24" s="19">
        <v>-407127</v>
      </c>
      <c r="L24" s="19">
        <v>-378509</v>
      </c>
      <c r="M24" s="19">
        <v>-949295</v>
      </c>
      <c r="N24" s="19">
        <v>-1734931</v>
      </c>
      <c r="O24" s="19"/>
      <c r="P24" s="19"/>
      <c r="Q24" s="19"/>
      <c r="R24" s="19"/>
      <c r="S24" s="19"/>
      <c r="T24" s="19"/>
      <c r="U24" s="19"/>
      <c r="V24" s="19"/>
      <c r="W24" s="19">
        <v>-3114170</v>
      </c>
      <c r="X24" s="19">
        <v>-3562236</v>
      </c>
      <c r="Y24" s="19">
        <v>448066</v>
      </c>
      <c r="Z24" s="20">
        <v>-12.58</v>
      </c>
      <c r="AA24" s="21">
        <v>-7124472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-105207402</v>
      </c>
      <c r="D26" s="17"/>
      <c r="E26" s="18">
        <v>-194237061</v>
      </c>
      <c r="F26" s="19">
        <v>-209109898</v>
      </c>
      <c r="G26" s="19">
        <v>-531470</v>
      </c>
      <c r="H26" s="19">
        <v>-1818241</v>
      </c>
      <c r="I26" s="19">
        <v>-5556959</v>
      </c>
      <c r="J26" s="19">
        <v>-7906670</v>
      </c>
      <c r="K26" s="19">
        <v>-4200057</v>
      </c>
      <c r="L26" s="19">
        <v>-9412174</v>
      </c>
      <c r="M26" s="19">
        <v>-12963022</v>
      </c>
      <c r="N26" s="19">
        <v>-26575253</v>
      </c>
      <c r="O26" s="19"/>
      <c r="P26" s="19"/>
      <c r="Q26" s="19"/>
      <c r="R26" s="19"/>
      <c r="S26" s="19"/>
      <c r="T26" s="19"/>
      <c r="U26" s="19"/>
      <c r="V26" s="19"/>
      <c r="W26" s="19">
        <v>-34481923</v>
      </c>
      <c r="X26" s="19">
        <v>-60447007</v>
      </c>
      <c r="Y26" s="19">
        <v>25965084</v>
      </c>
      <c r="Z26" s="20">
        <v>-42.96</v>
      </c>
      <c r="AA26" s="21">
        <v>-209109898</v>
      </c>
    </row>
    <row r="27" spans="1:27" ht="13.5">
      <c r="A27" s="23" t="s">
        <v>51</v>
      </c>
      <c r="B27" s="24"/>
      <c r="C27" s="25">
        <f aca="true" t="shared" si="1" ref="C27:Y27">SUM(C21:C26)</f>
        <v>-28746704</v>
      </c>
      <c r="D27" s="25">
        <f>SUM(D21:D26)</f>
        <v>0</v>
      </c>
      <c r="E27" s="26">
        <f t="shared" si="1"/>
        <v>-201351261</v>
      </c>
      <c r="F27" s="27">
        <f t="shared" si="1"/>
        <v>-216224098</v>
      </c>
      <c r="G27" s="27">
        <f t="shared" si="1"/>
        <v>-1210754</v>
      </c>
      <c r="H27" s="27">
        <f t="shared" si="1"/>
        <v>-2233078</v>
      </c>
      <c r="I27" s="27">
        <f t="shared" si="1"/>
        <v>-5557086</v>
      </c>
      <c r="J27" s="27">
        <f t="shared" si="1"/>
        <v>-9000918</v>
      </c>
      <c r="K27" s="27">
        <f t="shared" si="1"/>
        <v>-4694350</v>
      </c>
      <c r="L27" s="27">
        <f t="shared" si="1"/>
        <v>-9822291</v>
      </c>
      <c r="M27" s="27">
        <f t="shared" si="1"/>
        <v>-14192042</v>
      </c>
      <c r="N27" s="27">
        <f t="shared" si="1"/>
        <v>-28708683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-37709601</v>
      </c>
      <c r="X27" s="27">
        <f t="shared" si="1"/>
        <v>-64004107</v>
      </c>
      <c r="Y27" s="27">
        <f t="shared" si="1"/>
        <v>26294506</v>
      </c>
      <c r="Z27" s="28">
        <f>+IF(X27&lt;&gt;0,+(Y27/X27)*100,0)</f>
        <v>-41.082529282066226</v>
      </c>
      <c r="AA27" s="29">
        <f>SUM(AA21:AA26)</f>
        <v>-216224098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30000000</v>
      </c>
      <c r="D32" s="17"/>
      <c r="E32" s="18">
        <v>54000000</v>
      </c>
      <c r="F32" s="19">
        <v>54000000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54000000</v>
      </c>
    </row>
    <row r="33" spans="1:27" ht="13.5">
      <c r="A33" s="22" t="s">
        <v>55</v>
      </c>
      <c r="B33" s="16"/>
      <c r="C33" s="17">
        <v>1423183</v>
      </c>
      <c r="D33" s="17"/>
      <c r="E33" s="18">
        <v>3937164</v>
      </c>
      <c r="F33" s="19">
        <v>3937164</v>
      </c>
      <c r="G33" s="19">
        <v>692140</v>
      </c>
      <c r="H33" s="36">
        <v>-15311750</v>
      </c>
      <c r="I33" s="36">
        <v>189697</v>
      </c>
      <c r="J33" s="36">
        <v>-14429913</v>
      </c>
      <c r="K33" s="19">
        <v>330262</v>
      </c>
      <c r="L33" s="19">
        <v>7568</v>
      </c>
      <c r="M33" s="19">
        <v>14804859</v>
      </c>
      <c r="N33" s="19">
        <v>15142689</v>
      </c>
      <c r="O33" s="36"/>
      <c r="P33" s="36"/>
      <c r="Q33" s="36"/>
      <c r="R33" s="19"/>
      <c r="S33" s="19"/>
      <c r="T33" s="19"/>
      <c r="U33" s="19"/>
      <c r="V33" s="36"/>
      <c r="W33" s="36">
        <v>712776</v>
      </c>
      <c r="X33" s="36">
        <v>1968582</v>
      </c>
      <c r="Y33" s="19">
        <v>-1255806</v>
      </c>
      <c r="Z33" s="20">
        <v>-63.79</v>
      </c>
      <c r="AA33" s="21">
        <v>3937164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-29968590</v>
      </c>
      <c r="D35" s="17"/>
      <c r="E35" s="18">
        <v>-33993031</v>
      </c>
      <c r="F35" s="19">
        <v>-33993031</v>
      </c>
      <c r="G35" s="19">
        <v>-1458729</v>
      </c>
      <c r="H35" s="19">
        <v>-1049868</v>
      </c>
      <c r="I35" s="19">
        <v>-949261</v>
      </c>
      <c r="J35" s="19">
        <v>-3457858</v>
      </c>
      <c r="K35" s="19">
        <v>-6625833</v>
      </c>
      <c r="L35" s="19">
        <v>-1360350</v>
      </c>
      <c r="M35" s="19">
        <v>-4808359</v>
      </c>
      <c r="N35" s="19">
        <v>-12794542</v>
      </c>
      <c r="O35" s="19"/>
      <c r="P35" s="19"/>
      <c r="Q35" s="19"/>
      <c r="R35" s="19"/>
      <c r="S35" s="19"/>
      <c r="T35" s="19"/>
      <c r="U35" s="19"/>
      <c r="V35" s="19"/>
      <c r="W35" s="19">
        <v>-16252400</v>
      </c>
      <c r="X35" s="19">
        <v>-16244791</v>
      </c>
      <c r="Y35" s="19">
        <v>-7609</v>
      </c>
      <c r="Z35" s="20">
        <v>0.05</v>
      </c>
      <c r="AA35" s="21">
        <v>-33993031</v>
      </c>
    </row>
    <row r="36" spans="1:27" ht="13.5">
      <c r="A36" s="23" t="s">
        <v>57</v>
      </c>
      <c r="B36" s="24"/>
      <c r="C36" s="25">
        <f aca="true" t="shared" si="2" ref="C36:Y36">SUM(C31:C35)</f>
        <v>1454593</v>
      </c>
      <c r="D36" s="25">
        <f>SUM(D31:D35)</f>
        <v>0</v>
      </c>
      <c r="E36" s="26">
        <f t="shared" si="2"/>
        <v>23944133</v>
      </c>
      <c r="F36" s="27">
        <f t="shared" si="2"/>
        <v>23944133</v>
      </c>
      <c r="G36" s="27">
        <f t="shared" si="2"/>
        <v>-766589</v>
      </c>
      <c r="H36" s="27">
        <f t="shared" si="2"/>
        <v>-16361618</v>
      </c>
      <c r="I36" s="27">
        <f t="shared" si="2"/>
        <v>-759564</v>
      </c>
      <c r="J36" s="27">
        <f t="shared" si="2"/>
        <v>-17887771</v>
      </c>
      <c r="K36" s="27">
        <f t="shared" si="2"/>
        <v>-6295571</v>
      </c>
      <c r="L36" s="27">
        <f t="shared" si="2"/>
        <v>-1352782</v>
      </c>
      <c r="M36" s="27">
        <f t="shared" si="2"/>
        <v>9996500</v>
      </c>
      <c r="N36" s="27">
        <f t="shared" si="2"/>
        <v>2348147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-15539624</v>
      </c>
      <c r="X36" s="27">
        <f t="shared" si="2"/>
        <v>-14276209</v>
      </c>
      <c r="Y36" s="27">
        <f t="shared" si="2"/>
        <v>-1263415</v>
      </c>
      <c r="Z36" s="28">
        <f>+IF(X36&lt;&gt;0,+(Y36/X36)*100,0)</f>
        <v>8.849793387025926</v>
      </c>
      <c r="AA36" s="29">
        <f>SUM(AA31:AA35)</f>
        <v>23944133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215152696</v>
      </c>
      <c r="D38" s="31">
        <f>+D17+D27+D36</f>
        <v>0</v>
      </c>
      <c r="E38" s="32">
        <f t="shared" si="3"/>
        <v>-2217224</v>
      </c>
      <c r="F38" s="33">
        <f t="shared" si="3"/>
        <v>-5217225</v>
      </c>
      <c r="G38" s="33">
        <f t="shared" si="3"/>
        <v>90730177</v>
      </c>
      <c r="H38" s="33">
        <f t="shared" si="3"/>
        <v>-39753830</v>
      </c>
      <c r="I38" s="33">
        <f t="shared" si="3"/>
        <v>18943504</v>
      </c>
      <c r="J38" s="33">
        <f t="shared" si="3"/>
        <v>69919851</v>
      </c>
      <c r="K38" s="33">
        <f t="shared" si="3"/>
        <v>-26198949</v>
      </c>
      <c r="L38" s="33">
        <f t="shared" si="3"/>
        <v>-26042868</v>
      </c>
      <c r="M38" s="33">
        <f t="shared" si="3"/>
        <v>3751529</v>
      </c>
      <c r="N38" s="33">
        <f t="shared" si="3"/>
        <v>-48490288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21429563</v>
      </c>
      <c r="X38" s="33">
        <f t="shared" si="3"/>
        <v>1017663</v>
      </c>
      <c r="Y38" s="33">
        <f t="shared" si="3"/>
        <v>20411900</v>
      </c>
      <c r="Z38" s="34">
        <f>+IF(X38&lt;&gt;0,+(Y38/X38)*100,0)</f>
        <v>2005.7622218750214</v>
      </c>
      <c r="AA38" s="35">
        <f>+AA17+AA27+AA36</f>
        <v>-5217225</v>
      </c>
    </row>
    <row r="39" spans="1:27" ht="13.5">
      <c r="A39" s="22" t="s">
        <v>59</v>
      </c>
      <c r="B39" s="16"/>
      <c r="C39" s="31">
        <v>259814632</v>
      </c>
      <c r="D39" s="31"/>
      <c r="E39" s="32">
        <v>382459561</v>
      </c>
      <c r="F39" s="33">
        <v>477184550</v>
      </c>
      <c r="G39" s="33">
        <v>474967328</v>
      </c>
      <c r="H39" s="33">
        <v>565697505</v>
      </c>
      <c r="I39" s="33">
        <v>525943675</v>
      </c>
      <c r="J39" s="33">
        <v>474967328</v>
      </c>
      <c r="K39" s="33">
        <v>544887179</v>
      </c>
      <c r="L39" s="33">
        <v>518688230</v>
      </c>
      <c r="M39" s="33">
        <v>492645362</v>
      </c>
      <c r="N39" s="33">
        <v>544887179</v>
      </c>
      <c r="O39" s="33"/>
      <c r="P39" s="33"/>
      <c r="Q39" s="33"/>
      <c r="R39" s="33"/>
      <c r="S39" s="33"/>
      <c r="T39" s="33"/>
      <c r="U39" s="33"/>
      <c r="V39" s="33"/>
      <c r="W39" s="33">
        <v>474967328</v>
      </c>
      <c r="X39" s="33">
        <v>477184550</v>
      </c>
      <c r="Y39" s="33">
        <v>-2217222</v>
      </c>
      <c r="Z39" s="34">
        <v>-0.46</v>
      </c>
      <c r="AA39" s="35">
        <v>477184550</v>
      </c>
    </row>
    <row r="40" spans="1:27" ht="13.5">
      <c r="A40" s="41" t="s">
        <v>60</v>
      </c>
      <c r="B40" s="42"/>
      <c r="C40" s="43">
        <v>474967328</v>
      </c>
      <c r="D40" s="43"/>
      <c r="E40" s="44">
        <v>380242337</v>
      </c>
      <c r="F40" s="45">
        <v>471967325</v>
      </c>
      <c r="G40" s="45">
        <v>565697505</v>
      </c>
      <c r="H40" s="45">
        <v>525943675</v>
      </c>
      <c r="I40" s="45">
        <v>544887179</v>
      </c>
      <c r="J40" s="45">
        <v>544887179</v>
      </c>
      <c r="K40" s="45">
        <v>518688230</v>
      </c>
      <c r="L40" s="45">
        <v>492645362</v>
      </c>
      <c r="M40" s="45">
        <v>496396891</v>
      </c>
      <c r="N40" s="45">
        <v>496396891</v>
      </c>
      <c r="O40" s="45"/>
      <c r="P40" s="45"/>
      <c r="Q40" s="45"/>
      <c r="R40" s="45"/>
      <c r="S40" s="45"/>
      <c r="T40" s="45"/>
      <c r="U40" s="45"/>
      <c r="V40" s="45"/>
      <c r="W40" s="45">
        <v>496396891</v>
      </c>
      <c r="X40" s="45">
        <v>478202213</v>
      </c>
      <c r="Y40" s="45">
        <v>18194678</v>
      </c>
      <c r="Z40" s="46">
        <v>3.8</v>
      </c>
      <c r="AA40" s="47">
        <v>471967325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58460077</v>
      </c>
      <c r="D6" s="17"/>
      <c r="E6" s="18">
        <v>61324237</v>
      </c>
      <c r="F6" s="19">
        <v>61324237</v>
      </c>
      <c r="G6" s="19">
        <v>2635388</v>
      </c>
      <c r="H6" s="19">
        <v>6243733</v>
      </c>
      <c r="I6" s="19">
        <v>8728534</v>
      </c>
      <c r="J6" s="19">
        <v>17607655</v>
      </c>
      <c r="K6" s="19">
        <v>3084524</v>
      </c>
      <c r="L6" s="19">
        <v>3215905</v>
      </c>
      <c r="M6" s="19">
        <v>3613425</v>
      </c>
      <c r="N6" s="19">
        <v>9913854</v>
      </c>
      <c r="O6" s="19"/>
      <c r="P6" s="19"/>
      <c r="Q6" s="19"/>
      <c r="R6" s="19"/>
      <c r="S6" s="19"/>
      <c r="T6" s="19"/>
      <c r="U6" s="19"/>
      <c r="V6" s="19"/>
      <c r="W6" s="19">
        <v>27521509</v>
      </c>
      <c r="X6" s="19">
        <v>33020743</v>
      </c>
      <c r="Y6" s="19">
        <v>-5499234</v>
      </c>
      <c r="Z6" s="20">
        <v>-16.65</v>
      </c>
      <c r="AA6" s="21">
        <v>61324237</v>
      </c>
    </row>
    <row r="7" spans="1:27" ht="13.5">
      <c r="A7" s="22" t="s">
        <v>34</v>
      </c>
      <c r="B7" s="16"/>
      <c r="C7" s="17">
        <v>143354703</v>
      </c>
      <c r="D7" s="17"/>
      <c r="E7" s="18">
        <v>156910003</v>
      </c>
      <c r="F7" s="19">
        <v>156910003</v>
      </c>
      <c r="G7" s="19">
        <v>11892603</v>
      </c>
      <c r="H7" s="19">
        <v>12279581</v>
      </c>
      <c r="I7" s="19">
        <v>14044387</v>
      </c>
      <c r="J7" s="19">
        <v>38216571</v>
      </c>
      <c r="K7" s="19">
        <v>13696748</v>
      </c>
      <c r="L7" s="19">
        <v>14173473</v>
      </c>
      <c r="M7" s="19">
        <v>13787400</v>
      </c>
      <c r="N7" s="19">
        <v>41657621</v>
      </c>
      <c r="O7" s="19"/>
      <c r="P7" s="19"/>
      <c r="Q7" s="19"/>
      <c r="R7" s="19"/>
      <c r="S7" s="19"/>
      <c r="T7" s="19"/>
      <c r="U7" s="19"/>
      <c r="V7" s="19"/>
      <c r="W7" s="19">
        <v>79874192</v>
      </c>
      <c r="X7" s="19">
        <v>80897128</v>
      </c>
      <c r="Y7" s="19">
        <v>-1022936</v>
      </c>
      <c r="Z7" s="20">
        <v>-1.26</v>
      </c>
      <c r="AA7" s="21">
        <v>156910003</v>
      </c>
    </row>
    <row r="8" spans="1:27" ht="13.5">
      <c r="A8" s="22" t="s">
        <v>35</v>
      </c>
      <c r="B8" s="16"/>
      <c r="C8" s="17">
        <v>25688588</v>
      </c>
      <c r="D8" s="17"/>
      <c r="E8" s="18">
        <v>15928695</v>
      </c>
      <c r="F8" s="19">
        <v>15928695</v>
      </c>
      <c r="G8" s="19">
        <v>722931</v>
      </c>
      <c r="H8" s="19">
        <v>1369993</v>
      </c>
      <c r="I8" s="19">
        <v>1141798</v>
      </c>
      <c r="J8" s="19">
        <v>3234722</v>
      </c>
      <c r="K8" s="19">
        <v>2666736</v>
      </c>
      <c r="L8" s="19">
        <v>1776767</v>
      </c>
      <c r="M8" s="19">
        <v>1213807</v>
      </c>
      <c r="N8" s="19">
        <v>5657310</v>
      </c>
      <c r="O8" s="19"/>
      <c r="P8" s="19"/>
      <c r="Q8" s="19"/>
      <c r="R8" s="19"/>
      <c r="S8" s="19"/>
      <c r="T8" s="19"/>
      <c r="U8" s="19"/>
      <c r="V8" s="19"/>
      <c r="W8" s="19">
        <v>8892032</v>
      </c>
      <c r="X8" s="19">
        <v>8935873</v>
      </c>
      <c r="Y8" s="19">
        <v>-43841</v>
      </c>
      <c r="Z8" s="20">
        <v>-0.49</v>
      </c>
      <c r="AA8" s="21">
        <v>15928695</v>
      </c>
    </row>
    <row r="9" spans="1:27" ht="13.5">
      <c r="A9" s="22" t="s">
        <v>36</v>
      </c>
      <c r="B9" s="16"/>
      <c r="C9" s="17">
        <v>37259746</v>
      </c>
      <c r="D9" s="17"/>
      <c r="E9" s="18">
        <v>79149538</v>
      </c>
      <c r="F9" s="19">
        <v>79149538</v>
      </c>
      <c r="G9" s="19">
        <v>14606334</v>
      </c>
      <c r="H9" s="19">
        <v>1836000</v>
      </c>
      <c r="I9" s="19"/>
      <c r="J9" s="19">
        <v>16442334</v>
      </c>
      <c r="K9" s="19">
        <v>1000000</v>
      </c>
      <c r="L9" s="19">
        <v>814795</v>
      </c>
      <c r="M9" s="19">
        <v>17635921</v>
      </c>
      <c r="N9" s="19">
        <v>19450716</v>
      </c>
      <c r="O9" s="19"/>
      <c r="P9" s="19"/>
      <c r="Q9" s="19"/>
      <c r="R9" s="19"/>
      <c r="S9" s="19"/>
      <c r="T9" s="19"/>
      <c r="U9" s="19"/>
      <c r="V9" s="19"/>
      <c r="W9" s="19">
        <v>35893050</v>
      </c>
      <c r="X9" s="19">
        <v>44374986</v>
      </c>
      <c r="Y9" s="19">
        <v>-8481936</v>
      </c>
      <c r="Z9" s="20">
        <v>-19.11</v>
      </c>
      <c r="AA9" s="21">
        <v>79149538</v>
      </c>
    </row>
    <row r="10" spans="1:27" ht="13.5">
      <c r="A10" s="22" t="s">
        <v>37</v>
      </c>
      <c r="B10" s="16"/>
      <c r="C10" s="17">
        <v>12111782</v>
      </c>
      <c r="D10" s="17"/>
      <c r="E10" s="18">
        <v>12280866</v>
      </c>
      <c r="F10" s="19">
        <v>12280866</v>
      </c>
      <c r="G10" s="19">
        <v>9917000</v>
      </c>
      <c r="H10" s="19">
        <v>2108000</v>
      </c>
      <c r="I10" s="19"/>
      <c r="J10" s="19">
        <v>12025000</v>
      </c>
      <c r="K10" s="19"/>
      <c r="L10" s="19"/>
      <c r="M10" s="19">
        <v>164667</v>
      </c>
      <c r="N10" s="19">
        <v>164667</v>
      </c>
      <c r="O10" s="19"/>
      <c r="P10" s="19"/>
      <c r="Q10" s="19"/>
      <c r="R10" s="19"/>
      <c r="S10" s="19"/>
      <c r="T10" s="19"/>
      <c r="U10" s="19"/>
      <c r="V10" s="19"/>
      <c r="W10" s="19">
        <v>12189667</v>
      </c>
      <c r="X10" s="19">
        <v>8187244</v>
      </c>
      <c r="Y10" s="19">
        <v>4002423</v>
      </c>
      <c r="Z10" s="20">
        <v>48.89</v>
      </c>
      <c r="AA10" s="21">
        <v>12280866</v>
      </c>
    </row>
    <row r="11" spans="1:27" ht="13.5">
      <c r="A11" s="22" t="s">
        <v>38</v>
      </c>
      <c r="B11" s="16"/>
      <c r="C11" s="17">
        <v>4140676</v>
      </c>
      <c r="D11" s="17"/>
      <c r="E11" s="18">
        <v>3810923</v>
      </c>
      <c r="F11" s="19">
        <v>3810923</v>
      </c>
      <c r="G11" s="19">
        <v>158427</v>
      </c>
      <c r="H11" s="19">
        <v>485730</v>
      </c>
      <c r="I11" s="19">
        <v>147153</v>
      </c>
      <c r="J11" s="19">
        <v>791310</v>
      </c>
      <c r="K11" s="19">
        <v>465137</v>
      </c>
      <c r="L11" s="19">
        <v>488243</v>
      </c>
      <c r="M11" s="19">
        <v>1050562</v>
      </c>
      <c r="N11" s="19">
        <v>2003942</v>
      </c>
      <c r="O11" s="19"/>
      <c r="P11" s="19"/>
      <c r="Q11" s="19"/>
      <c r="R11" s="19"/>
      <c r="S11" s="19"/>
      <c r="T11" s="19"/>
      <c r="U11" s="19"/>
      <c r="V11" s="19"/>
      <c r="W11" s="19">
        <v>2795252</v>
      </c>
      <c r="X11" s="19">
        <v>1549119</v>
      </c>
      <c r="Y11" s="19">
        <v>1246133</v>
      </c>
      <c r="Z11" s="20">
        <v>80.44</v>
      </c>
      <c r="AA11" s="21">
        <v>3810923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-253427524</v>
      </c>
      <c r="D14" s="17"/>
      <c r="E14" s="18">
        <v>-314742502</v>
      </c>
      <c r="F14" s="19">
        <v>-314742502</v>
      </c>
      <c r="G14" s="19">
        <v>-22840646</v>
      </c>
      <c r="H14" s="19">
        <v>-27004587</v>
      </c>
      <c r="I14" s="19">
        <v>-23155418</v>
      </c>
      <c r="J14" s="19">
        <v>-73000651</v>
      </c>
      <c r="K14" s="19">
        <v>-14167026</v>
      </c>
      <c r="L14" s="19">
        <v>-26518218</v>
      </c>
      <c r="M14" s="19">
        <v>-20478219</v>
      </c>
      <c r="N14" s="19">
        <v>-61163463</v>
      </c>
      <c r="O14" s="19"/>
      <c r="P14" s="19"/>
      <c r="Q14" s="19"/>
      <c r="R14" s="19"/>
      <c r="S14" s="19"/>
      <c r="T14" s="19"/>
      <c r="U14" s="19"/>
      <c r="V14" s="19"/>
      <c r="W14" s="19">
        <v>-134164114</v>
      </c>
      <c r="X14" s="19">
        <v>-159526886</v>
      </c>
      <c r="Y14" s="19">
        <v>25362772</v>
      </c>
      <c r="Z14" s="20">
        <v>-15.9</v>
      </c>
      <c r="AA14" s="21">
        <v>-314742502</v>
      </c>
    </row>
    <row r="15" spans="1:27" ht="13.5">
      <c r="A15" s="22" t="s">
        <v>42</v>
      </c>
      <c r="B15" s="16"/>
      <c r="C15" s="17">
        <v>-490202</v>
      </c>
      <c r="D15" s="17"/>
      <c r="E15" s="18">
        <v>-773700</v>
      </c>
      <c r="F15" s="19">
        <v>-773700</v>
      </c>
      <c r="G15" s="19"/>
      <c r="H15" s="19"/>
      <c r="I15" s="19"/>
      <c r="J15" s="19"/>
      <c r="K15" s="19"/>
      <c r="L15" s="19"/>
      <c r="M15" s="19">
        <v>-221038</v>
      </c>
      <c r="N15" s="19">
        <v>-221038</v>
      </c>
      <c r="O15" s="19"/>
      <c r="P15" s="19"/>
      <c r="Q15" s="19"/>
      <c r="R15" s="19"/>
      <c r="S15" s="19"/>
      <c r="T15" s="19"/>
      <c r="U15" s="19"/>
      <c r="V15" s="19"/>
      <c r="W15" s="19">
        <v>-221038</v>
      </c>
      <c r="X15" s="19">
        <v>-386850</v>
      </c>
      <c r="Y15" s="19">
        <v>165812</v>
      </c>
      <c r="Z15" s="20">
        <v>-42.86</v>
      </c>
      <c r="AA15" s="21">
        <v>-773700</v>
      </c>
    </row>
    <row r="16" spans="1:27" ht="13.5">
      <c r="A16" s="22" t="s">
        <v>43</v>
      </c>
      <c r="B16" s="16"/>
      <c r="C16" s="17">
        <v>-1398206</v>
      </c>
      <c r="D16" s="17"/>
      <c r="E16" s="18">
        <v>-1919797</v>
      </c>
      <c r="F16" s="19">
        <v>-1919797</v>
      </c>
      <c r="G16" s="19">
        <v>-168855</v>
      </c>
      <c r="H16" s="19">
        <v>-154517</v>
      </c>
      <c r="I16" s="19">
        <v>-4469</v>
      </c>
      <c r="J16" s="19">
        <v>-327841</v>
      </c>
      <c r="K16" s="19"/>
      <c r="L16" s="19"/>
      <c r="M16" s="19">
        <v>-279135</v>
      </c>
      <c r="N16" s="19">
        <v>-279135</v>
      </c>
      <c r="O16" s="19"/>
      <c r="P16" s="19"/>
      <c r="Q16" s="19"/>
      <c r="R16" s="19"/>
      <c r="S16" s="19"/>
      <c r="T16" s="19"/>
      <c r="U16" s="19"/>
      <c r="V16" s="19"/>
      <c r="W16" s="19">
        <v>-606976</v>
      </c>
      <c r="X16" s="19">
        <v>-927324</v>
      </c>
      <c r="Y16" s="19">
        <v>320348</v>
      </c>
      <c r="Z16" s="20">
        <v>-34.55</v>
      </c>
      <c r="AA16" s="21">
        <v>-1919797</v>
      </c>
    </row>
    <row r="17" spans="1:27" ht="13.5">
      <c r="A17" s="23" t="s">
        <v>44</v>
      </c>
      <c r="B17" s="24"/>
      <c r="C17" s="25">
        <f aca="true" t="shared" si="0" ref="C17:Y17">SUM(C6:C16)</f>
        <v>25699640</v>
      </c>
      <c r="D17" s="25">
        <f>SUM(D6:D16)</f>
        <v>0</v>
      </c>
      <c r="E17" s="26">
        <f t="shared" si="0"/>
        <v>11968263</v>
      </c>
      <c r="F17" s="27">
        <f t="shared" si="0"/>
        <v>11968263</v>
      </c>
      <c r="G17" s="27">
        <f t="shared" si="0"/>
        <v>16923182</v>
      </c>
      <c r="H17" s="27">
        <f t="shared" si="0"/>
        <v>-2836067</v>
      </c>
      <c r="I17" s="27">
        <f t="shared" si="0"/>
        <v>901985</v>
      </c>
      <c r="J17" s="27">
        <f t="shared" si="0"/>
        <v>14989100</v>
      </c>
      <c r="K17" s="27">
        <f t="shared" si="0"/>
        <v>6746119</v>
      </c>
      <c r="L17" s="27">
        <f t="shared" si="0"/>
        <v>-6049035</v>
      </c>
      <c r="M17" s="27">
        <f t="shared" si="0"/>
        <v>16487390</v>
      </c>
      <c r="N17" s="27">
        <f t="shared" si="0"/>
        <v>17184474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32173574</v>
      </c>
      <c r="X17" s="27">
        <f t="shared" si="0"/>
        <v>16124033</v>
      </c>
      <c r="Y17" s="27">
        <f t="shared" si="0"/>
        <v>16049541</v>
      </c>
      <c r="Z17" s="28">
        <f>+IF(X17&lt;&gt;0,+(Y17/X17)*100,0)</f>
        <v>99.53800640323671</v>
      </c>
      <c r="AA17" s="29">
        <f>SUM(AA6:AA16)</f>
        <v>11968263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4919345</v>
      </c>
      <c r="D21" s="17"/>
      <c r="E21" s="18">
        <v>7800000</v>
      </c>
      <c r="F21" s="19">
        <v>7800000</v>
      </c>
      <c r="G21" s="36"/>
      <c r="H21" s="36"/>
      <c r="I21" s="36"/>
      <c r="J21" s="19"/>
      <c r="K21" s="36"/>
      <c r="L21" s="36"/>
      <c r="M21" s="19">
        <v>90000</v>
      </c>
      <c r="N21" s="36">
        <v>90000</v>
      </c>
      <c r="O21" s="36"/>
      <c r="P21" s="36"/>
      <c r="Q21" s="19"/>
      <c r="R21" s="36"/>
      <c r="S21" s="36"/>
      <c r="T21" s="19"/>
      <c r="U21" s="36"/>
      <c r="V21" s="36"/>
      <c r="W21" s="36">
        <v>90000</v>
      </c>
      <c r="X21" s="19"/>
      <c r="Y21" s="36">
        <v>90000</v>
      </c>
      <c r="Z21" s="37"/>
      <c r="AA21" s="38">
        <v>7800000</v>
      </c>
    </row>
    <row r="22" spans="1:27" ht="13.5">
      <c r="A22" s="22" t="s">
        <v>47</v>
      </c>
      <c r="B22" s="16"/>
      <c r="C22" s="17">
        <v>8285</v>
      </c>
      <c r="D22" s="17"/>
      <c r="E22" s="39">
        <v>31116</v>
      </c>
      <c r="F22" s="36">
        <v>31116</v>
      </c>
      <c r="G22" s="19"/>
      <c r="H22" s="19">
        <v>425</v>
      </c>
      <c r="I22" s="19">
        <v>223</v>
      </c>
      <c r="J22" s="19">
        <v>648</v>
      </c>
      <c r="K22" s="19">
        <v>2593</v>
      </c>
      <c r="L22" s="19">
        <v>2593</v>
      </c>
      <c r="M22" s="36">
        <v>460</v>
      </c>
      <c r="N22" s="19">
        <v>5646</v>
      </c>
      <c r="O22" s="19"/>
      <c r="P22" s="19"/>
      <c r="Q22" s="19"/>
      <c r="R22" s="19"/>
      <c r="S22" s="19"/>
      <c r="T22" s="36"/>
      <c r="U22" s="19"/>
      <c r="V22" s="19"/>
      <c r="W22" s="19">
        <v>6294</v>
      </c>
      <c r="X22" s="19">
        <v>15558</v>
      </c>
      <c r="Y22" s="19">
        <v>-9264</v>
      </c>
      <c r="Z22" s="20">
        <v>-59.54</v>
      </c>
      <c r="AA22" s="21">
        <v>31116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-23999851</v>
      </c>
      <c r="D26" s="17"/>
      <c r="E26" s="18">
        <v>-30945768</v>
      </c>
      <c r="F26" s="19">
        <v>-30945768</v>
      </c>
      <c r="G26" s="19"/>
      <c r="H26" s="19">
        <v>-7429256</v>
      </c>
      <c r="I26" s="19">
        <v>-747416</v>
      </c>
      <c r="J26" s="19">
        <v>-8176672</v>
      </c>
      <c r="K26" s="19">
        <v>-392478</v>
      </c>
      <c r="L26" s="19">
        <v>-1278355</v>
      </c>
      <c r="M26" s="19">
        <v>-1846874</v>
      </c>
      <c r="N26" s="19">
        <v>-3517707</v>
      </c>
      <c r="O26" s="19"/>
      <c r="P26" s="19"/>
      <c r="Q26" s="19"/>
      <c r="R26" s="19"/>
      <c r="S26" s="19"/>
      <c r="T26" s="19"/>
      <c r="U26" s="19"/>
      <c r="V26" s="19"/>
      <c r="W26" s="19">
        <v>-11694379</v>
      </c>
      <c r="X26" s="19">
        <v>-9680446</v>
      </c>
      <c r="Y26" s="19">
        <v>-2013933</v>
      </c>
      <c r="Z26" s="20">
        <v>20.8</v>
      </c>
      <c r="AA26" s="21">
        <v>-30945768</v>
      </c>
    </row>
    <row r="27" spans="1:27" ht="13.5">
      <c r="A27" s="23" t="s">
        <v>51</v>
      </c>
      <c r="B27" s="24"/>
      <c r="C27" s="25">
        <f aca="true" t="shared" si="1" ref="C27:Y27">SUM(C21:C26)</f>
        <v>-19072221</v>
      </c>
      <c r="D27" s="25">
        <f>SUM(D21:D26)</f>
        <v>0</v>
      </c>
      <c r="E27" s="26">
        <f t="shared" si="1"/>
        <v>-23114652</v>
      </c>
      <c r="F27" s="27">
        <f t="shared" si="1"/>
        <v>-23114652</v>
      </c>
      <c r="G27" s="27">
        <f t="shared" si="1"/>
        <v>0</v>
      </c>
      <c r="H27" s="27">
        <f t="shared" si="1"/>
        <v>-7428831</v>
      </c>
      <c r="I27" s="27">
        <f t="shared" si="1"/>
        <v>-747193</v>
      </c>
      <c r="J27" s="27">
        <f t="shared" si="1"/>
        <v>-8176024</v>
      </c>
      <c r="K27" s="27">
        <f t="shared" si="1"/>
        <v>-389885</v>
      </c>
      <c r="L27" s="27">
        <f t="shared" si="1"/>
        <v>-1275762</v>
      </c>
      <c r="M27" s="27">
        <f t="shared" si="1"/>
        <v>-1756414</v>
      </c>
      <c r="N27" s="27">
        <f t="shared" si="1"/>
        <v>-3422061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-11598085</v>
      </c>
      <c r="X27" s="27">
        <f t="shared" si="1"/>
        <v>-9664888</v>
      </c>
      <c r="Y27" s="27">
        <f t="shared" si="1"/>
        <v>-1933197</v>
      </c>
      <c r="Z27" s="28">
        <f>+IF(X27&lt;&gt;0,+(Y27/X27)*100,0)</f>
        <v>20.002270072865823</v>
      </c>
      <c r="AA27" s="29">
        <f>SUM(AA21:AA26)</f>
        <v>-23114652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17400000</v>
      </c>
      <c r="D32" s="17"/>
      <c r="E32" s="18">
        <v>7621500</v>
      </c>
      <c r="F32" s="19">
        <v>7621500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7621500</v>
      </c>
    </row>
    <row r="33" spans="1:27" ht="13.5">
      <c r="A33" s="22" t="s">
        <v>55</v>
      </c>
      <c r="B33" s="16"/>
      <c r="C33" s="17">
        <v>216701</v>
      </c>
      <c r="D33" s="17"/>
      <c r="E33" s="18">
        <v>272892</v>
      </c>
      <c r="F33" s="19">
        <v>272892</v>
      </c>
      <c r="G33" s="19"/>
      <c r="H33" s="36">
        <v>18554</v>
      </c>
      <c r="I33" s="36">
        <v>10684</v>
      </c>
      <c r="J33" s="36">
        <v>29238</v>
      </c>
      <c r="K33" s="19">
        <v>22741</v>
      </c>
      <c r="L33" s="19">
        <v>22741</v>
      </c>
      <c r="M33" s="19">
        <v>-84766</v>
      </c>
      <c r="N33" s="19">
        <v>-39284</v>
      </c>
      <c r="O33" s="36"/>
      <c r="P33" s="36"/>
      <c r="Q33" s="36"/>
      <c r="R33" s="19"/>
      <c r="S33" s="19"/>
      <c r="T33" s="19"/>
      <c r="U33" s="19"/>
      <c r="V33" s="36"/>
      <c r="W33" s="36">
        <v>-10046</v>
      </c>
      <c r="X33" s="36">
        <v>136446</v>
      </c>
      <c r="Y33" s="19">
        <v>-146492</v>
      </c>
      <c r="Z33" s="20">
        <v>-107.36</v>
      </c>
      <c r="AA33" s="21">
        <v>272892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-837282</v>
      </c>
      <c r="D35" s="17"/>
      <c r="E35" s="18">
        <v>-2831340</v>
      </c>
      <c r="F35" s="19">
        <v>-2831340</v>
      </c>
      <c r="G35" s="19"/>
      <c r="H35" s="19"/>
      <c r="I35" s="19">
        <v>-21414</v>
      </c>
      <c r="J35" s="19">
        <v>-21414</v>
      </c>
      <c r="K35" s="19"/>
      <c r="L35" s="19"/>
      <c r="M35" s="19">
        <v>-270213</v>
      </c>
      <c r="N35" s="19">
        <v>-270213</v>
      </c>
      <c r="O35" s="19"/>
      <c r="P35" s="19"/>
      <c r="Q35" s="19"/>
      <c r="R35" s="19"/>
      <c r="S35" s="19"/>
      <c r="T35" s="19"/>
      <c r="U35" s="19"/>
      <c r="V35" s="19"/>
      <c r="W35" s="19">
        <v>-291627</v>
      </c>
      <c r="X35" s="19">
        <v>-1415670</v>
      </c>
      <c r="Y35" s="19">
        <v>1124043</v>
      </c>
      <c r="Z35" s="20">
        <v>-79.4</v>
      </c>
      <c r="AA35" s="21">
        <v>-2831340</v>
      </c>
    </row>
    <row r="36" spans="1:27" ht="13.5">
      <c r="A36" s="23" t="s">
        <v>57</v>
      </c>
      <c r="B36" s="24"/>
      <c r="C36" s="25">
        <f aca="true" t="shared" si="2" ref="C36:Y36">SUM(C31:C35)</f>
        <v>16779419</v>
      </c>
      <c r="D36" s="25">
        <f>SUM(D31:D35)</f>
        <v>0</v>
      </c>
      <c r="E36" s="26">
        <f t="shared" si="2"/>
        <v>5063052</v>
      </c>
      <c r="F36" s="27">
        <f t="shared" si="2"/>
        <v>5063052</v>
      </c>
      <c r="G36" s="27">
        <f t="shared" si="2"/>
        <v>0</v>
      </c>
      <c r="H36" s="27">
        <f t="shared" si="2"/>
        <v>18554</v>
      </c>
      <c r="I36" s="27">
        <f t="shared" si="2"/>
        <v>-10730</v>
      </c>
      <c r="J36" s="27">
        <f t="shared" si="2"/>
        <v>7824</v>
      </c>
      <c r="K36" s="27">
        <f t="shared" si="2"/>
        <v>22741</v>
      </c>
      <c r="L36" s="27">
        <f t="shared" si="2"/>
        <v>22741</v>
      </c>
      <c r="M36" s="27">
        <f t="shared" si="2"/>
        <v>-354979</v>
      </c>
      <c r="N36" s="27">
        <f t="shared" si="2"/>
        <v>-309497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-301673</v>
      </c>
      <c r="X36" s="27">
        <f t="shared" si="2"/>
        <v>-1279224</v>
      </c>
      <c r="Y36" s="27">
        <f t="shared" si="2"/>
        <v>977551</v>
      </c>
      <c r="Z36" s="28">
        <f>+IF(X36&lt;&gt;0,+(Y36/X36)*100,0)</f>
        <v>-76.41749998436552</v>
      </c>
      <c r="AA36" s="29">
        <f>SUM(AA31:AA35)</f>
        <v>5063052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23406838</v>
      </c>
      <c r="D38" s="31">
        <f>+D17+D27+D36</f>
        <v>0</v>
      </c>
      <c r="E38" s="32">
        <f t="shared" si="3"/>
        <v>-6083337</v>
      </c>
      <c r="F38" s="33">
        <f t="shared" si="3"/>
        <v>-6083337</v>
      </c>
      <c r="G38" s="33">
        <f t="shared" si="3"/>
        <v>16923182</v>
      </c>
      <c r="H38" s="33">
        <f t="shared" si="3"/>
        <v>-10246344</v>
      </c>
      <c r="I38" s="33">
        <f t="shared" si="3"/>
        <v>144062</v>
      </c>
      <c r="J38" s="33">
        <f t="shared" si="3"/>
        <v>6820900</v>
      </c>
      <c r="K38" s="33">
        <f t="shared" si="3"/>
        <v>6378975</v>
      </c>
      <c r="L38" s="33">
        <f t="shared" si="3"/>
        <v>-7302056</v>
      </c>
      <c r="M38" s="33">
        <f t="shared" si="3"/>
        <v>14375997</v>
      </c>
      <c r="N38" s="33">
        <f t="shared" si="3"/>
        <v>13452916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20273816</v>
      </c>
      <c r="X38" s="33">
        <f t="shared" si="3"/>
        <v>5179921</v>
      </c>
      <c r="Y38" s="33">
        <f t="shared" si="3"/>
        <v>15093895</v>
      </c>
      <c r="Z38" s="34">
        <f>+IF(X38&lt;&gt;0,+(Y38/X38)*100,0)</f>
        <v>291.3923783779714</v>
      </c>
      <c r="AA38" s="35">
        <f>+AA17+AA27+AA36</f>
        <v>-6083337</v>
      </c>
    </row>
    <row r="39" spans="1:27" ht="13.5">
      <c r="A39" s="22" t="s">
        <v>59</v>
      </c>
      <c r="B39" s="16"/>
      <c r="C39" s="31">
        <v>24361469</v>
      </c>
      <c r="D39" s="31"/>
      <c r="E39" s="32">
        <v>25573774</v>
      </c>
      <c r="F39" s="33">
        <v>25573774</v>
      </c>
      <c r="G39" s="33">
        <v>48518495</v>
      </c>
      <c r="H39" s="33">
        <v>65441677</v>
      </c>
      <c r="I39" s="33">
        <v>55195333</v>
      </c>
      <c r="J39" s="33">
        <v>48518495</v>
      </c>
      <c r="K39" s="33">
        <v>55339395</v>
      </c>
      <c r="L39" s="33">
        <v>61718370</v>
      </c>
      <c r="M39" s="33">
        <v>54416314</v>
      </c>
      <c r="N39" s="33">
        <v>55339395</v>
      </c>
      <c r="O39" s="33"/>
      <c r="P39" s="33"/>
      <c r="Q39" s="33"/>
      <c r="R39" s="33"/>
      <c r="S39" s="33"/>
      <c r="T39" s="33"/>
      <c r="U39" s="33"/>
      <c r="V39" s="33"/>
      <c r="W39" s="33">
        <v>48518495</v>
      </c>
      <c r="X39" s="33">
        <v>25573774</v>
      </c>
      <c r="Y39" s="33">
        <v>22944721</v>
      </c>
      <c r="Z39" s="34">
        <v>89.72</v>
      </c>
      <c r="AA39" s="35">
        <v>25573774</v>
      </c>
    </row>
    <row r="40" spans="1:27" ht="13.5">
      <c r="A40" s="41" t="s">
        <v>60</v>
      </c>
      <c r="B40" s="42"/>
      <c r="C40" s="43">
        <v>47768307</v>
      </c>
      <c r="D40" s="43"/>
      <c r="E40" s="44">
        <v>19490437</v>
      </c>
      <c r="F40" s="45">
        <v>19490437</v>
      </c>
      <c r="G40" s="45">
        <v>65441677</v>
      </c>
      <c r="H40" s="45">
        <v>55195333</v>
      </c>
      <c r="I40" s="45">
        <v>55339395</v>
      </c>
      <c r="J40" s="45">
        <v>55339395</v>
      </c>
      <c r="K40" s="45">
        <v>61718370</v>
      </c>
      <c r="L40" s="45">
        <v>54416314</v>
      </c>
      <c r="M40" s="45">
        <v>68792311</v>
      </c>
      <c r="N40" s="45">
        <v>68792311</v>
      </c>
      <c r="O40" s="45"/>
      <c r="P40" s="45"/>
      <c r="Q40" s="45"/>
      <c r="R40" s="45"/>
      <c r="S40" s="45"/>
      <c r="T40" s="45"/>
      <c r="U40" s="45"/>
      <c r="V40" s="45"/>
      <c r="W40" s="45">
        <v>68792311</v>
      </c>
      <c r="X40" s="45">
        <v>30753695</v>
      </c>
      <c r="Y40" s="45">
        <v>38038616</v>
      </c>
      <c r="Z40" s="46">
        <v>123.69</v>
      </c>
      <c r="AA40" s="47">
        <v>19490437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36059571</v>
      </c>
      <c r="D6" s="17"/>
      <c r="E6" s="18">
        <v>35531360</v>
      </c>
      <c r="F6" s="19">
        <v>35531360</v>
      </c>
      <c r="G6" s="19">
        <v>2758384</v>
      </c>
      <c r="H6" s="19">
        <v>4675367</v>
      </c>
      <c r="I6" s="19">
        <v>3251141</v>
      </c>
      <c r="J6" s="19">
        <v>10684892</v>
      </c>
      <c r="K6" s="19">
        <v>3203425</v>
      </c>
      <c r="L6" s="19">
        <v>3086621</v>
      </c>
      <c r="M6" s="19">
        <v>2563444</v>
      </c>
      <c r="N6" s="19">
        <v>8853490</v>
      </c>
      <c r="O6" s="19"/>
      <c r="P6" s="19"/>
      <c r="Q6" s="19"/>
      <c r="R6" s="19"/>
      <c r="S6" s="19"/>
      <c r="T6" s="19"/>
      <c r="U6" s="19"/>
      <c r="V6" s="19"/>
      <c r="W6" s="19">
        <v>19538382</v>
      </c>
      <c r="X6" s="19">
        <v>18189327</v>
      </c>
      <c r="Y6" s="19">
        <v>1349055</v>
      </c>
      <c r="Z6" s="20">
        <v>7.42</v>
      </c>
      <c r="AA6" s="21">
        <v>35531360</v>
      </c>
    </row>
    <row r="7" spans="1:27" ht="13.5">
      <c r="A7" s="22" t="s">
        <v>34</v>
      </c>
      <c r="B7" s="16"/>
      <c r="C7" s="17">
        <v>97713084</v>
      </c>
      <c r="D7" s="17"/>
      <c r="E7" s="18">
        <v>115819319</v>
      </c>
      <c r="F7" s="19">
        <v>115819319</v>
      </c>
      <c r="G7" s="19">
        <v>7749455</v>
      </c>
      <c r="H7" s="19">
        <v>8609015</v>
      </c>
      <c r="I7" s="19">
        <v>8149682</v>
      </c>
      <c r="J7" s="19">
        <v>24508152</v>
      </c>
      <c r="K7" s="19">
        <v>9108601</v>
      </c>
      <c r="L7" s="19">
        <v>8762903</v>
      </c>
      <c r="M7" s="19">
        <v>8459155</v>
      </c>
      <c r="N7" s="19">
        <v>26330659</v>
      </c>
      <c r="O7" s="19"/>
      <c r="P7" s="19"/>
      <c r="Q7" s="19"/>
      <c r="R7" s="19"/>
      <c r="S7" s="19"/>
      <c r="T7" s="19"/>
      <c r="U7" s="19"/>
      <c r="V7" s="19"/>
      <c r="W7" s="19">
        <v>50838811</v>
      </c>
      <c r="X7" s="19">
        <v>57550153</v>
      </c>
      <c r="Y7" s="19">
        <v>-6711342</v>
      </c>
      <c r="Z7" s="20">
        <v>-11.66</v>
      </c>
      <c r="AA7" s="21">
        <v>115819319</v>
      </c>
    </row>
    <row r="8" spans="1:27" ht="13.5">
      <c r="A8" s="22" t="s">
        <v>35</v>
      </c>
      <c r="B8" s="16"/>
      <c r="C8" s="17">
        <v>23530496</v>
      </c>
      <c r="D8" s="17"/>
      <c r="E8" s="18">
        <v>12022240</v>
      </c>
      <c r="F8" s="19">
        <v>12022240</v>
      </c>
      <c r="G8" s="19">
        <v>1023174</v>
      </c>
      <c r="H8" s="19">
        <v>2528430</v>
      </c>
      <c r="I8" s="19">
        <v>1474101</v>
      </c>
      <c r="J8" s="19">
        <v>5025705</v>
      </c>
      <c r="K8" s="19">
        <v>1891268</v>
      </c>
      <c r="L8" s="19">
        <v>2353874</v>
      </c>
      <c r="M8" s="19">
        <v>868573</v>
      </c>
      <c r="N8" s="19">
        <v>5113715</v>
      </c>
      <c r="O8" s="19"/>
      <c r="P8" s="19"/>
      <c r="Q8" s="19"/>
      <c r="R8" s="19"/>
      <c r="S8" s="19"/>
      <c r="T8" s="19"/>
      <c r="U8" s="19"/>
      <c r="V8" s="19"/>
      <c r="W8" s="19">
        <v>10139420</v>
      </c>
      <c r="X8" s="19">
        <v>4277320</v>
      </c>
      <c r="Y8" s="19">
        <v>5862100</v>
      </c>
      <c r="Z8" s="20">
        <v>137.05</v>
      </c>
      <c r="AA8" s="21">
        <v>12022240</v>
      </c>
    </row>
    <row r="9" spans="1:27" ht="13.5">
      <c r="A9" s="22" t="s">
        <v>36</v>
      </c>
      <c r="B9" s="16"/>
      <c r="C9" s="17">
        <v>34465686</v>
      </c>
      <c r="D9" s="17"/>
      <c r="E9" s="18">
        <v>49878061</v>
      </c>
      <c r="F9" s="19">
        <v>49878061</v>
      </c>
      <c r="G9" s="19">
        <v>15156000</v>
      </c>
      <c r="H9" s="19">
        <v>2088000</v>
      </c>
      <c r="I9" s="19"/>
      <c r="J9" s="19">
        <v>17244000</v>
      </c>
      <c r="K9" s="19">
        <v>1961000</v>
      </c>
      <c r="L9" s="19">
        <v>569000</v>
      </c>
      <c r="M9" s="19">
        <v>9997000</v>
      </c>
      <c r="N9" s="19">
        <v>12527000</v>
      </c>
      <c r="O9" s="19"/>
      <c r="P9" s="19"/>
      <c r="Q9" s="19"/>
      <c r="R9" s="19"/>
      <c r="S9" s="19"/>
      <c r="T9" s="19"/>
      <c r="U9" s="19"/>
      <c r="V9" s="19"/>
      <c r="W9" s="19">
        <v>29771000</v>
      </c>
      <c r="X9" s="19">
        <v>30410819</v>
      </c>
      <c r="Y9" s="19">
        <v>-639819</v>
      </c>
      <c r="Z9" s="20">
        <v>-2.1</v>
      </c>
      <c r="AA9" s="21">
        <v>49878061</v>
      </c>
    </row>
    <row r="10" spans="1:27" ht="13.5">
      <c r="A10" s="22" t="s">
        <v>37</v>
      </c>
      <c r="B10" s="16"/>
      <c r="C10" s="17">
        <v>17491166</v>
      </c>
      <c r="D10" s="17"/>
      <c r="E10" s="18">
        <v>11475390</v>
      </c>
      <c r="F10" s="19">
        <v>11475390</v>
      </c>
      <c r="G10" s="19">
        <v>9313000</v>
      </c>
      <c r="H10" s="19"/>
      <c r="I10" s="19"/>
      <c r="J10" s="19">
        <v>9313000</v>
      </c>
      <c r="K10" s="19">
        <v>1304000</v>
      </c>
      <c r="L10" s="19"/>
      <c r="M10" s="19"/>
      <c r="N10" s="19">
        <v>1304000</v>
      </c>
      <c r="O10" s="19"/>
      <c r="P10" s="19"/>
      <c r="Q10" s="19"/>
      <c r="R10" s="19"/>
      <c r="S10" s="19"/>
      <c r="T10" s="19"/>
      <c r="U10" s="19"/>
      <c r="V10" s="19"/>
      <c r="W10" s="19">
        <v>10617000</v>
      </c>
      <c r="X10" s="19">
        <v>9449722</v>
      </c>
      <c r="Y10" s="19">
        <v>1167278</v>
      </c>
      <c r="Z10" s="20">
        <v>12.35</v>
      </c>
      <c r="AA10" s="21">
        <v>11475390</v>
      </c>
    </row>
    <row r="11" spans="1:27" ht="13.5">
      <c r="A11" s="22" t="s">
        <v>38</v>
      </c>
      <c r="B11" s="16"/>
      <c r="C11" s="17">
        <v>5177437</v>
      </c>
      <c r="D11" s="17"/>
      <c r="E11" s="18">
        <v>4538226</v>
      </c>
      <c r="F11" s="19">
        <v>4538226</v>
      </c>
      <c r="G11" s="19">
        <v>180500</v>
      </c>
      <c r="H11" s="19">
        <v>667516</v>
      </c>
      <c r="I11" s="19">
        <v>-13010</v>
      </c>
      <c r="J11" s="19">
        <v>835006</v>
      </c>
      <c r="K11" s="19">
        <v>276486</v>
      </c>
      <c r="L11" s="19">
        <v>243226</v>
      </c>
      <c r="M11" s="19">
        <v>583509</v>
      </c>
      <c r="N11" s="19">
        <v>1103221</v>
      </c>
      <c r="O11" s="19"/>
      <c r="P11" s="19"/>
      <c r="Q11" s="19"/>
      <c r="R11" s="19"/>
      <c r="S11" s="19"/>
      <c r="T11" s="19"/>
      <c r="U11" s="19"/>
      <c r="V11" s="19"/>
      <c r="W11" s="19">
        <v>1938227</v>
      </c>
      <c r="X11" s="19">
        <v>2031367</v>
      </c>
      <c r="Y11" s="19">
        <v>-93140</v>
      </c>
      <c r="Z11" s="20">
        <v>-4.59</v>
      </c>
      <c r="AA11" s="21">
        <v>4538226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-180587846</v>
      </c>
      <c r="D14" s="17"/>
      <c r="E14" s="18">
        <v>-210432208</v>
      </c>
      <c r="F14" s="19">
        <v>-211079963</v>
      </c>
      <c r="G14" s="19">
        <v>-15188432</v>
      </c>
      <c r="H14" s="19">
        <v>-14675002</v>
      </c>
      <c r="I14" s="19">
        <v>-17505597</v>
      </c>
      <c r="J14" s="19">
        <v>-47369031</v>
      </c>
      <c r="K14" s="19">
        <v>-17083482</v>
      </c>
      <c r="L14" s="19">
        <v>-13569135</v>
      </c>
      <c r="M14" s="19">
        <v>-16475888</v>
      </c>
      <c r="N14" s="19">
        <v>-47128505</v>
      </c>
      <c r="O14" s="19"/>
      <c r="P14" s="19"/>
      <c r="Q14" s="19"/>
      <c r="R14" s="19"/>
      <c r="S14" s="19"/>
      <c r="T14" s="19"/>
      <c r="U14" s="19"/>
      <c r="V14" s="19"/>
      <c r="W14" s="19">
        <v>-94497536</v>
      </c>
      <c r="X14" s="19">
        <v>-104990798</v>
      </c>
      <c r="Y14" s="19">
        <v>10493262</v>
      </c>
      <c r="Z14" s="20">
        <v>-9.99</v>
      </c>
      <c r="AA14" s="21">
        <v>-211079963</v>
      </c>
    </row>
    <row r="15" spans="1:27" ht="13.5">
      <c r="A15" s="22" t="s">
        <v>42</v>
      </c>
      <c r="B15" s="16"/>
      <c r="C15" s="17">
        <v>-6635766</v>
      </c>
      <c r="D15" s="17"/>
      <c r="E15" s="18">
        <v>-5037515</v>
      </c>
      <c r="F15" s="19">
        <v>-5037515</v>
      </c>
      <c r="G15" s="19">
        <v>-233691</v>
      </c>
      <c r="H15" s="19"/>
      <c r="I15" s="19">
        <v>-1232451</v>
      </c>
      <c r="J15" s="19">
        <v>-1466142</v>
      </c>
      <c r="K15" s="19"/>
      <c r="L15" s="19"/>
      <c r="M15" s="19">
        <v>-296576</v>
      </c>
      <c r="N15" s="19">
        <v>-296576</v>
      </c>
      <c r="O15" s="19"/>
      <c r="P15" s="19"/>
      <c r="Q15" s="19"/>
      <c r="R15" s="19"/>
      <c r="S15" s="19"/>
      <c r="T15" s="19"/>
      <c r="U15" s="19"/>
      <c r="V15" s="19"/>
      <c r="W15" s="19">
        <v>-1762718</v>
      </c>
      <c r="X15" s="19">
        <v>-2528102</v>
      </c>
      <c r="Y15" s="19">
        <v>765384</v>
      </c>
      <c r="Z15" s="20">
        <v>-30.28</v>
      </c>
      <c r="AA15" s="21">
        <v>-5037515</v>
      </c>
    </row>
    <row r="16" spans="1:27" ht="13.5">
      <c r="A16" s="22" t="s">
        <v>43</v>
      </c>
      <c r="B16" s="16"/>
      <c r="C16" s="17">
        <v>-1296595</v>
      </c>
      <c r="D16" s="17"/>
      <c r="E16" s="18">
        <v>-2372000</v>
      </c>
      <c r="F16" s="19">
        <v>-2372000</v>
      </c>
      <c r="G16" s="19">
        <v>-89700</v>
      </c>
      <c r="H16" s="19">
        <v>-86000</v>
      </c>
      <c r="I16" s="19">
        <v>-86000</v>
      </c>
      <c r="J16" s="19">
        <v>-261700</v>
      </c>
      <c r="K16" s="19">
        <v>-170000</v>
      </c>
      <c r="L16" s="19">
        <v>-288200</v>
      </c>
      <c r="M16" s="19">
        <v>-201520</v>
      </c>
      <c r="N16" s="19">
        <v>-659720</v>
      </c>
      <c r="O16" s="19"/>
      <c r="P16" s="19"/>
      <c r="Q16" s="19"/>
      <c r="R16" s="19"/>
      <c r="S16" s="19"/>
      <c r="T16" s="19"/>
      <c r="U16" s="19"/>
      <c r="V16" s="19"/>
      <c r="W16" s="19">
        <v>-921420</v>
      </c>
      <c r="X16" s="19">
        <v>-1952156</v>
      </c>
      <c r="Y16" s="19">
        <v>1030736</v>
      </c>
      <c r="Z16" s="20">
        <v>-52.8</v>
      </c>
      <c r="AA16" s="21">
        <v>-2372000</v>
      </c>
    </row>
    <row r="17" spans="1:27" ht="13.5">
      <c r="A17" s="23" t="s">
        <v>44</v>
      </c>
      <c r="B17" s="24"/>
      <c r="C17" s="25">
        <f aca="true" t="shared" si="0" ref="C17:Y17">SUM(C6:C16)</f>
        <v>25917233</v>
      </c>
      <c r="D17" s="25">
        <f>SUM(D6:D16)</f>
        <v>0</v>
      </c>
      <c r="E17" s="26">
        <f t="shared" si="0"/>
        <v>11422873</v>
      </c>
      <c r="F17" s="27">
        <f t="shared" si="0"/>
        <v>10775118</v>
      </c>
      <c r="G17" s="27">
        <f t="shared" si="0"/>
        <v>20668690</v>
      </c>
      <c r="H17" s="27">
        <f t="shared" si="0"/>
        <v>3807326</v>
      </c>
      <c r="I17" s="27">
        <f t="shared" si="0"/>
        <v>-5962134</v>
      </c>
      <c r="J17" s="27">
        <f t="shared" si="0"/>
        <v>18513882</v>
      </c>
      <c r="K17" s="27">
        <f t="shared" si="0"/>
        <v>491298</v>
      </c>
      <c r="L17" s="27">
        <f t="shared" si="0"/>
        <v>1158289</v>
      </c>
      <c r="M17" s="27">
        <f t="shared" si="0"/>
        <v>5497697</v>
      </c>
      <c r="N17" s="27">
        <f t="shared" si="0"/>
        <v>7147284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25661166</v>
      </c>
      <c r="X17" s="27">
        <f t="shared" si="0"/>
        <v>12437652</v>
      </c>
      <c r="Y17" s="27">
        <f t="shared" si="0"/>
        <v>13223514</v>
      </c>
      <c r="Z17" s="28">
        <f>+IF(X17&lt;&gt;0,+(Y17/X17)*100,0)</f>
        <v>106.31841122424073</v>
      </c>
      <c r="AA17" s="29">
        <f>SUM(AA6:AA16)</f>
        <v>10775118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117323</v>
      </c>
      <c r="D21" s="17"/>
      <c r="E21" s="18">
        <v>1000000</v>
      </c>
      <c r="F21" s="19">
        <v>1000000</v>
      </c>
      <c r="G21" s="36">
        <v>228000</v>
      </c>
      <c r="H21" s="36"/>
      <c r="I21" s="36">
        <v>88578</v>
      </c>
      <c r="J21" s="19">
        <v>316578</v>
      </c>
      <c r="K21" s="36"/>
      <c r="L21" s="36"/>
      <c r="M21" s="19">
        <v>39900</v>
      </c>
      <c r="N21" s="36">
        <v>39900</v>
      </c>
      <c r="O21" s="36"/>
      <c r="P21" s="36"/>
      <c r="Q21" s="19"/>
      <c r="R21" s="36"/>
      <c r="S21" s="36"/>
      <c r="T21" s="19"/>
      <c r="U21" s="36"/>
      <c r="V21" s="36"/>
      <c r="W21" s="36">
        <v>356478</v>
      </c>
      <c r="X21" s="19"/>
      <c r="Y21" s="36">
        <v>356478</v>
      </c>
      <c r="Z21" s="37"/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-36000000</v>
      </c>
      <c r="H24" s="19"/>
      <c r="I24" s="19"/>
      <c r="J24" s="19">
        <v>-36000000</v>
      </c>
      <c r="K24" s="19"/>
      <c r="L24" s="19"/>
      <c r="M24" s="19">
        <v>36000000</v>
      </c>
      <c r="N24" s="19">
        <v>36000000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-19458208</v>
      </c>
      <c r="D26" s="17"/>
      <c r="E26" s="18">
        <v>-16975393</v>
      </c>
      <c r="F26" s="19">
        <v>-21421393</v>
      </c>
      <c r="G26" s="19">
        <v>-1453904</v>
      </c>
      <c r="H26" s="19">
        <v>-1989</v>
      </c>
      <c r="I26" s="19">
        <v>-451799</v>
      </c>
      <c r="J26" s="19">
        <v>-1907692</v>
      </c>
      <c r="K26" s="19">
        <v>-2093660</v>
      </c>
      <c r="L26" s="19">
        <v>-1120693</v>
      </c>
      <c r="M26" s="19">
        <v>-1495656</v>
      </c>
      <c r="N26" s="19">
        <v>-4710009</v>
      </c>
      <c r="O26" s="19"/>
      <c r="P26" s="19"/>
      <c r="Q26" s="19"/>
      <c r="R26" s="19"/>
      <c r="S26" s="19"/>
      <c r="T26" s="19"/>
      <c r="U26" s="19"/>
      <c r="V26" s="19"/>
      <c r="W26" s="19">
        <v>-6617701</v>
      </c>
      <c r="X26" s="19">
        <v>-18424849</v>
      </c>
      <c r="Y26" s="19">
        <v>11807148</v>
      </c>
      <c r="Z26" s="20">
        <v>-64.08</v>
      </c>
      <c r="AA26" s="21">
        <v>-21421393</v>
      </c>
    </row>
    <row r="27" spans="1:27" ht="13.5">
      <c r="A27" s="23" t="s">
        <v>51</v>
      </c>
      <c r="B27" s="24"/>
      <c r="C27" s="25">
        <f aca="true" t="shared" si="1" ref="C27:Y27">SUM(C21:C26)</f>
        <v>-19340885</v>
      </c>
      <c r="D27" s="25">
        <f>SUM(D21:D26)</f>
        <v>0</v>
      </c>
      <c r="E27" s="26">
        <f t="shared" si="1"/>
        <v>-15975393</v>
      </c>
      <c r="F27" s="27">
        <f t="shared" si="1"/>
        <v>-20421393</v>
      </c>
      <c r="G27" s="27">
        <f t="shared" si="1"/>
        <v>-37225904</v>
      </c>
      <c r="H27" s="27">
        <f t="shared" si="1"/>
        <v>-1989</v>
      </c>
      <c r="I27" s="27">
        <f t="shared" si="1"/>
        <v>-363221</v>
      </c>
      <c r="J27" s="27">
        <f t="shared" si="1"/>
        <v>-37591114</v>
      </c>
      <c r="K27" s="27">
        <f t="shared" si="1"/>
        <v>-2093660</v>
      </c>
      <c r="L27" s="27">
        <f t="shared" si="1"/>
        <v>-1120693</v>
      </c>
      <c r="M27" s="27">
        <f t="shared" si="1"/>
        <v>34544244</v>
      </c>
      <c r="N27" s="27">
        <f t="shared" si="1"/>
        <v>31329891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-6261223</v>
      </c>
      <c r="X27" s="27">
        <f t="shared" si="1"/>
        <v>-18424849</v>
      </c>
      <c r="Y27" s="27">
        <f t="shared" si="1"/>
        <v>12163626</v>
      </c>
      <c r="Z27" s="28">
        <f>+IF(X27&lt;&gt;0,+(Y27/X27)*100,0)</f>
        <v>-66.0175071176974</v>
      </c>
      <c r="AA27" s="29">
        <f>SUM(AA21:AA26)</f>
        <v>-20421393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243546</v>
      </c>
      <c r="D33" s="17"/>
      <c r="E33" s="18">
        <v>92400</v>
      </c>
      <c r="F33" s="19">
        <v>92400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92400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-2214897</v>
      </c>
      <c r="D35" s="17"/>
      <c r="E35" s="18">
        <v>-4744081</v>
      </c>
      <c r="F35" s="19">
        <v>-4744081</v>
      </c>
      <c r="G35" s="19">
        <v>-277238</v>
      </c>
      <c r="H35" s="19"/>
      <c r="I35" s="19">
        <v>-385445</v>
      </c>
      <c r="J35" s="19">
        <v>-662683</v>
      </c>
      <c r="K35" s="19"/>
      <c r="L35" s="19"/>
      <c r="M35" s="19">
        <v>-371853</v>
      </c>
      <c r="N35" s="19">
        <v>-371853</v>
      </c>
      <c r="O35" s="19"/>
      <c r="P35" s="19"/>
      <c r="Q35" s="19"/>
      <c r="R35" s="19"/>
      <c r="S35" s="19"/>
      <c r="T35" s="19"/>
      <c r="U35" s="19"/>
      <c r="V35" s="19"/>
      <c r="W35" s="19">
        <v>-1034536</v>
      </c>
      <c r="X35" s="19"/>
      <c r="Y35" s="19">
        <v>-1034536</v>
      </c>
      <c r="Z35" s="20"/>
      <c r="AA35" s="21">
        <v>-4744081</v>
      </c>
    </row>
    <row r="36" spans="1:27" ht="13.5">
      <c r="A36" s="23" t="s">
        <v>57</v>
      </c>
      <c r="B36" s="24"/>
      <c r="C36" s="25">
        <f aca="true" t="shared" si="2" ref="C36:Y36">SUM(C31:C35)</f>
        <v>-1971351</v>
      </c>
      <c r="D36" s="25">
        <f>SUM(D31:D35)</f>
        <v>0</v>
      </c>
      <c r="E36" s="26">
        <f t="shared" si="2"/>
        <v>-4651681</v>
      </c>
      <c r="F36" s="27">
        <f t="shared" si="2"/>
        <v>-4651681</v>
      </c>
      <c r="G36" s="27">
        <f t="shared" si="2"/>
        <v>-277238</v>
      </c>
      <c r="H36" s="27">
        <f t="shared" si="2"/>
        <v>0</v>
      </c>
      <c r="I36" s="27">
        <f t="shared" si="2"/>
        <v>-385445</v>
      </c>
      <c r="J36" s="27">
        <f t="shared" si="2"/>
        <v>-662683</v>
      </c>
      <c r="K36" s="27">
        <f t="shared" si="2"/>
        <v>0</v>
      </c>
      <c r="L36" s="27">
        <f t="shared" si="2"/>
        <v>0</v>
      </c>
      <c r="M36" s="27">
        <f t="shared" si="2"/>
        <v>-371853</v>
      </c>
      <c r="N36" s="27">
        <f t="shared" si="2"/>
        <v>-371853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-1034536</v>
      </c>
      <c r="X36" s="27">
        <f t="shared" si="2"/>
        <v>0</v>
      </c>
      <c r="Y36" s="27">
        <f t="shared" si="2"/>
        <v>-1034536</v>
      </c>
      <c r="Z36" s="28">
        <f>+IF(X36&lt;&gt;0,+(Y36/X36)*100,0)</f>
        <v>0</v>
      </c>
      <c r="AA36" s="29">
        <f>SUM(AA31:AA35)</f>
        <v>-4651681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4604997</v>
      </c>
      <c r="D38" s="31">
        <f>+D17+D27+D36</f>
        <v>0</v>
      </c>
      <c r="E38" s="32">
        <f t="shared" si="3"/>
        <v>-9204201</v>
      </c>
      <c r="F38" s="33">
        <f t="shared" si="3"/>
        <v>-14297956</v>
      </c>
      <c r="G38" s="33">
        <f t="shared" si="3"/>
        <v>-16834452</v>
      </c>
      <c r="H38" s="33">
        <f t="shared" si="3"/>
        <v>3805337</v>
      </c>
      <c r="I38" s="33">
        <f t="shared" si="3"/>
        <v>-6710800</v>
      </c>
      <c r="J38" s="33">
        <f t="shared" si="3"/>
        <v>-19739915</v>
      </c>
      <c r="K38" s="33">
        <f t="shared" si="3"/>
        <v>-1602362</v>
      </c>
      <c r="L38" s="33">
        <f t="shared" si="3"/>
        <v>37596</v>
      </c>
      <c r="M38" s="33">
        <f t="shared" si="3"/>
        <v>39670088</v>
      </c>
      <c r="N38" s="33">
        <f t="shared" si="3"/>
        <v>38105322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18365407</v>
      </c>
      <c r="X38" s="33">
        <f t="shared" si="3"/>
        <v>-5987197</v>
      </c>
      <c r="Y38" s="33">
        <f t="shared" si="3"/>
        <v>24352604</v>
      </c>
      <c r="Z38" s="34">
        <f>+IF(X38&lt;&gt;0,+(Y38/X38)*100,0)</f>
        <v>-406.74465864410337</v>
      </c>
      <c r="AA38" s="35">
        <f>+AA17+AA27+AA36</f>
        <v>-14297956</v>
      </c>
    </row>
    <row r="39" spans="1:27" ht="13.5">
      <c r="A39" s="22" t="s">
        <v>59</v>
      </c>
      <c r="B39" s="16"/>
      <c r="C39" s="31">
        <v>60790985</v>
      </c>
      <c r="D39" s="31"/>
      <c r="E39" s="32">
        <v>47168445</v>
      </c>
      <c r="F39" s="33">
        <v>52261824</v>
      </c>
      <c r="G39" s="33">
        <v>52786234</v>
      </c>
      <c r="H39" s="33">
        <v>35951782</v>
      </c>
      <c r="I39" s="33">
        <v>39757119</v>
      </c>
      <c r="J39" s="33">
        <v>52786234</v>
      </c>
      <c r="K39" s="33">
        <v>33046319</v>
      </c>
      <c r="L39" s="33">
        <v>31443957</v>
      </c>
      <c r="M39" s="33">
        <v>31481553</v>
      </c>
      <c r="N39" s="33">
        <v>33046319</v>
      </c>
      <c r="O39" s="33"/>
      <c r="P39" s="33"/>
      <c r="Q39" s="33"/>
      <c r="R39" s="33"/>
      <c r="S39" s="33"/>
      <c r="T39" s="33"/>
      <c r="U39" s="33"/>
      <c r="V39" s="33"/>
      <c r="W39" s="33">
        <v>52786234</v>
      </c>
      <c r="X39" s="33">
        <v>52261824</v>
      </c>
      <c r="Y39" s="33">
        <v>524410</v>
      </c>
      <c r="Z39" s="34">
        <v>1</v>
      </c>
      <c r="AA39" s="35">
        <v>52261824</v>
      </c>
    </row>
    <row r="40" spans="1:27" ht="13.5">
      <c r="A40" s="41" t="s">
        <v>60</v>
      </c>
      <c r="B40" s="42"/>
      <c r="C40" s="43">
        <v>65395980</v>
      </c>
      <c r="D40" s="43"/>
      <c r="E40" s="44">
        <v>37964245</v>
      </c>
      <c r="F40" s="45">
        <v>37963869</v>
      </c>
      <c r="G40" s="45">
        <v>35951782</v>
      </c>
      <c r="H40" s="45">
        <v>39757119</v>
      </c>
      <c r="I40" s="45">
        <v>33046319</v>
      </c>
      <c r="J40" s="45">
        <v>33046319</v>
      </c>
      <c r="K40" s="45">
        <v>31443957</v>
      </c>
      <c r="L40" s="45">
        <v>31481553</v>
      </c>
      <c r="M40" s="45">
        <v>71151641</v>
      </c>
      <c r="N40" s="45">
        <v>71151641</v>
      </c>
      <c r="O40" s="45"/>
      <c r="P40" s="45"/>
      <c r="Q40" s="45"/>
      <c r="R40" s="45"/>
      <c r="S40" s="45"/>
      <c r="T40" s="45"/>
      <c r="U40" s="45"/>
      <c r="V40" s="45"/>
      <c r="W40" s="45">
        <v>71151641</v>
      </c>
      <c r="X40" s="45">
        <v>46274628</v>
      </c>
      <c r="Y40" s="45">
        <v>24877013</v>
      </c>
      <c r="Z40" s="46">
        <v>53.76</v>
      </c>
      <c r="AA40" s="47">
        <v>37963869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72846</v>
      </c>
      <c r="D7" s="17"/>
      <c r="E7" s="18">
        <v>9921492</v>
      </c>
      <c r="F7" s="19">
        <v>9921492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4960746</v>
      </c>
      <c r="Y7" s="19">
        <v>-4960746</v>
      </c>
      <c r="Z7" s="20">
        <v>-100</v>
      </c>
      <c r="AA7" s="21">
        <v>9921492</v>
      </c>
    </row>
    <row r="8" spans="1:27" ht="13.5">
      <c r="A8" s="22" t="s">
        <v>35</v>
      </c>
      <c r="B8" s="16"/>
      <c r="C8" s="17">
        <v>27410699</v>
      </c>
      <c r="D8" s="17"/>
      <c r="E8" s="18">
        <v>29726295</v>
      </c>
      <c r="F8" s="19">
        <v>29726295</v>
      </c>
      <c r="G8" s="19">
        <v>611590</v>
      </c>
      <c r="H8" s="19">
        <v>485968</v>
      </c>
      <c r="I8" s="19">
        <v>883473</v>
      </c>
      <c r="J8" s="19">
        <v>1981031</v>
      </c>
      <c r="K8" s="19">
        <v>4175893</v>
      </c>
      <c r="L8" s="19">
        <v>1776758</v>
      </c>
      <c r="M8" s="19">
        <v>278062</v>
      </c>
      <c r="N8" s="19">
        <v>6230713</v>
      </c>
      <c r="O8" s="19"/>
      <c r="P8" s="19"/>
      <c r="Q8" s="19"/>
      <c r="R8" s="19"/>
      <c r="S8" s="19"/>
      <c r="T8" s="19"/>
      <c r="U8" s="19"/>
      <c r="V8" s="19"/>
      <c r="W8" s="19">
        <v>8211744</v>
      </c>
      <c r="X8" s="19">
        <v>16332014</v>
      </c>
      <c r="Y8" s="19">
        <v>-8120270</v>
      </c>
      <c r="Z8" s="20">
        <v>-49.72</v>
      </c>
      <c r="AA8" s="21">
        <v>29726295</v>
      </c>
    </row>
    <row r="9" spans="1:27" ht="13.5">
      <c r="A9" s="22" t="s">
        <v>36</v>
      </c>
      <c r="B9" s="16"/>
      <c r="C9" s="17">
        <v>152259241</v>
      </c>
      <c r="D9" s="17"/>
      <c r="E9" s="18">
        <v>158024106</v>
      </c>
      <c r="F9" s="19">
        <v>158024106</v>
      </c>
      <c r="G9" s="19">
        <v>28307221</v>
      </c>
      <c r="H9" s="19">
        <v>15779232</v>
      </c>
      <c r="I9" s="19">
        <v>9263723</v>
      </c>
      <c r="J9" s="19">
        <v>53350176</v>
      </c>
      <c r="K9" s="19">
        <v>4400052</v>
      </c>
      <c r="L9" s="19">
        <v>9385242</v>
      </c>
      <c r="M9" s="19">
        <v>22994000</v>
      </c>
      <c r="N9" s="19">
        <v>36779294</v>
      </c>
      <c r="O9" s="19"/>
      <c r="P9" s="19"/>
      <c r="Q9" s="19"/>
      <c r="R9" s="19"/>
      <c r="S9" s="19"/>
      <c r="T9" s="19"/>
      <c r="U9" s="19"/>
      <c r="V9" s="19"/>
      <c r="W9" s="19">
        <v>90129470</v>
      </c>
      <c r="X9" s="19">
        <v>105349404</v>
      </c>
      <c r="Y9" s="19">
        <v>-15219934</v>
      </c>
      <c r="Z9" s="20">
        <v>-14.45</v>
      </c>
      <c r="AA9" s="21">
        <v>158024106</v>
      </c>
    </row>
    <row r="10" spans="1:27" ht="13.5">
      <c r="A10" s="22" t="s">
        <v>37</v>
      </c>
      <c r="B10" s="16"/>
      <c r="C10" s="17">
        <v>890000</v>
      </c>
      <c r="D10" s="17"/>
      <c r="E10" s="18">
        <v>1483000</v>
      </c>
      <c r="F10" s="19">
        <v>1483000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1483000</v>
      </c>
      <c r="Y10" s="19">
        <v>-1483000</v>
      </c>
      <c r="Z10" s="20">
        <v>-100</v>
      </c>
      <c r="AA10" s="21">
        <v>1483000</v>
      </c>
    </row>
    <row r="11" spans="1:27" ht="13.5">
      <c r="A11" s="22" t="s">
        <v>38</v>
      </c>
      <c r="B11" s="16"/>
      <c r="C11" s="17">
        <v>2936533</v>
      </c>
      <c r="D11" s="17"/>
      <c r="E11" s="18">
        <v>1400100</v>
      </c>
      <c r="F11" s="19">
        <v>1400100</v>
      </c>
      <c r="G11" s="19">
        <v>1048944</v>
      </c>
      <c r="H11" s="19">
        <v>584153</v>
      </c>
      <c r="I11" s="19">
        <v>870914</v>
      </c>
      <c r="J11" s="19">
        <v>2504011</v>
      </c>
      <c r="K11" s="19">
        <v>1013707</v>
      </c>
      <c r="L11" s="19">
        <v>880072</v>
      </c>
      <c r="M11" s="19">
        <v>904339</v>
      </c>
      <c r="N11" s="19">
        <v>2798118</v>
      </c>
      <c r="O11" s="19"/>
      <c r="P11" s="19"/>
      <c r="Q11" s="19"/>
      <c r="R11" s="19"/>
      <c r="S11" s="19"/>
      <c r="T11" s="19"/>
      <c r="U11" s="19"/>
      <c r="V11" s="19"/>
      <c r="W11" s="19">
        <v>5302129</v>
      </c>
      <c r="X11" s="19">
        <v>700050</v>
      </c>
      <c r="Y11" s="19">
        <v>4602079</v>
      </c>
      <c r="Z11" s="20">
        <v>657.39</v>
      </c>
      <c r="AA11" s="21">
        <v>1400100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-173602971</v>
      </c>
      <c r="D14" s="17"/>
      <c r="E14" s="18">
        <v>-191969244</v>
      </c>
      <c r="F14" s="19">
        <v>-191969244</v>
      </c>
      <c r="G14" s="19">
        <v>-10976229</v>
      </c>
      <c r="H14" s="19">
        <v>-15115414</v>
      </c>
      <c r="I14" s="19">
        <v>-14917572</v>
      </c>
      <c r="J14" s="19">
        <v>-41009215</v>
      </c>
      <c r="K14" s="19">
        <v>-16332709</v>
      </c>
      <c r="L14" s="19">
        <v>-22871979</v>
      </c>
      <c r="M14" s="19">
        <v>-18557670</v>
      </c>
      <c r="N14" s="19">
        <v>-57762358</v>
      </c>
      <c r="O14" s="19"/>
      <c r="P14" s="19"/>
      <c r="Q14" s="19"/>
      <c r="R14" s="19"/>
      <c r="S14" s="19"/>
      <c r="T14" s="19"/>
      <c r="U14" s="19"/>
      <c r="V14" s="19"/>
      <c r="W14" s="19">
        <v>-98771573</v>
      </c>
      <c r="X14" s="19">
        <v>-99983580</v>
      </c>
      <c r="Y14" s="19">
        <v>1212007</v>
      </c>
      <c r="Z14" s="20">
        <v>-1.21</v>
      </c>
      <c r="AA14" s="21">
        <v>-191969244</v>
      </c>
    </row>
    <row r="15" spans="1:27" ht="13.5">
      <c r="A15" s="22" t="s">
        <v>42</v>
      </c>
      <c r="B15" s="16"/>
      <c r="C15" s="17">
        <v>-405710</v>
      </c>
      <c r="D15" s="17"/>
      <c r="E15" s="18">
        <v>-329484</v>
      </c>
      <c r="F15" s="19">
        <v>-329484</v>
      </c>
      <c r="G15" s="19">
        <v>-7910</v>
      </c>
      <c r="H15" s="19">
        <v>-23961</v>
      </c>
      <c r="I15" s="19">
        <v>-31170</v>
      </c>
      <c r="J15" s="19">
        <v>-63041</v>
      </c>
      <c r="K15" s="19">
        <v>-14253</v>
      </c>
      <c r="L15" s="19">
        <v>-6334</v>
      </c>
      <c r="M15" s="19">
        <v>-5800</v>
      </c>
      <c r="N15" s="19">
        <v>-26387</v>
      </c>
      <c r="O15" s="19"/>
      <c r="P15" s="19"/>
      <c r="Q15" s="19"/>
      <c r="R15" s="19"/>
      <c r="S15" s="19"/>
      <c r="T15" s="19"/>
      <c r="U15" s="19"/>
      <c r="V15" s="19"/>
      <c r="W15" s="19">
        <v>-89428</v>
      </c>
      <c r="X15" s="19">
        <v>-164742</v>
      </c>
      <c r="Y15" s="19">
        <v>75314</v>
      </c>
      <c r="Z15" s="20">
        <v>-45.72</v>
      </c>
      <c r="AA15" s="21">
        <v>-329484</v>
      </c>
    </row>
    <row r="16" spans="1:27" ht="13.5">
      <c r="A16" s="22" t="s">
        <v>43</v>
      </c>
      <c r="B16" s="16"/>
      <c r="C16" s="17">
        <v>-120000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9440638</v>
      </c>
      <c r="D17" s="25">
        <f>SUM(D6:D16)</f>
        <v>0</v>
      </c>
      <c r="E17" s="26">
        <f t="shared" si="0"/>
        <v>8256265</v>
      </c>
      <c r="F17" s="27">
        <f t="shared" si="0"/>
        <v>8256265</v>
      </c>
      <c r="G17" s="27">
        <f t="shared" si="0"/>
        <v>18983616</v>
      </c>
      <c r="H17" s="27">
        <f t="shared" si="0"/>
        <v>1709978</v>
      </c>
      <c r="I17" s="27">
        <f t="shared" si="0"/>
        <v>-3930632</v>
      </c>
      <c r="J17" s="27">
        <f t="shared" si="0"/>
        <v>16762962</v>
      </c>
      <c r="K17" s="27">
        <f t="shared" si="0"/>
        <v>-6757310</v>
      </c>
      <c r="L17" s="27">
        <f t="shared" si="0"/>
        <v>-10836241</v>
      </c>
      <c r="M17" s="27">
        <f t="shared" si="0"/>
        <v>5612931</v>
      </c>
      <c r="N17" s="27">
        <f t="shared" si="0"/>
        <v>-11980620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4782342</v>
      </c>
      <c r="X17" s="27">
        <f t="shared" si="0"/>
        <v>28676892</v>
      </c>
      <c r="Y17" s="27">
        <f t="shared" si="0"/>
        <v>-23894550</v>
      </c>
      <c r="Z17" s="28">
        <f>+IF(X17&lt;&gt;0,+(Y17/X17)*100,0)</f>
        <v>-83.3233601465598</v>
      </c>
      <c r="AA17" s="29">
        <f>SUM(AA6:AA16)</f>
        <v>8256265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1536693</v>
      </c>
      <c r="D21" s="17"/>
      <c r="E21" s="18">
        <v>2960000</v>
      </c>
      <c r="F21" s="19">
        <v>2960000</v>
      </c>
      <c r="G21" s="36"/>
      <c r="H21" s="36"/>
      <c r="I21" s="36"/>
      <c r="J21" s="19"/>
      <c r="K21" s="36"/>
      <c r="L21" s="36">
        <v>745461</v>
      </c>
      <c r="M21" s="19"/>
      <c r="N21" s="36">
        <v>745461</v>
      </c>
      <c r="O21" s="36"/>
      <c r="P21" s="36"/>
      <c r="Q21" s="19"/>
      <c r="R21" s="36"/>
      <c r="S21" s="36"/>
      <c r="T21" s="19"/>
      <c r="U21" s="36"/>
      <c r="V21" s="36"/>
      <c r="W21" s="36">
        <v>745461</v>
      </c>
      <c r="X21" s="19"/>
      <c r="Y21" s="36">
        <v>745461</v>
      </c>
      <c r="Z21" s="37"/>
      <c r="AA21" s="38">
        <v>2960000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-5331903</v>
      </c>
      <c r="D26" s="17"/>
      <c r="E26" s="18">
        <v>-32740542</v>
      </c>
      <c r="F26" s="19">
        <v>-32740542</v>
      </c>
      <c r="G26" s="19">
        <v>-1647805</v>
      </c>
      <c r="H26" s="19">
        <v>-15041</v>
      </c>
      <c r="I26" s="19">
        <v>-3277967</v>
      </c>
      <c r="J26" s="19">
        <v>-4940813</v>
      </c>
      <c r="K26" s="19">
        <v>-3385967</v>
      </c>
      <c r="L26" s="19">
        <v>-5084517</v>
      </c>
      <c r="M26" s="19">
        <v>-2063163</v>
      </c>
      <c r="N26" s="19">
        <v>-10533647</v>
      </c>
      <c r="O26" s="19"/>
      <c r="P26" s="19"/>
      <c r="Q26" s="19"/>
      <c r="R26" s="19"/>
      <c r="S26" s="19"/>
      <c r="T26" s="19"/>
      <c r="U26" s="19"/>
      <c r="V26" s="19"/>
      <c r="W26" s="19">
        <v>-15474460</v>
      </c>
      <c r="X26" s="19">
        <v>-12000000</v>
      </c>
      <c r="Y26" s="19">
        <v>-3474460</v>
      </c>
      <c r="Z26" s="20">
        <v>28.95</v>
      </c>
      <c r="AA26" s="21">
        <v>-32740542</v>
      </c>
    </row>
    <row r="27" spans="1:27" ht="13.5">
      <c r="A27" s="23" t="s">
        <v>51</v>
      </c>
      <c r="B27" s="24"/>
      <c r="C27" s="25">
        <f aca="true" t="shared" si="1" ref="C27:Y27">SUM(C21:C26)</f>
        <v>-3795210</v>
      </c>
      <c r="D27" s="25">
        <f>SUM(D21:D26)</f>
        <v>0</v>
      </c>
      <c r="E27" s="26">
        <f t="shared" si="1"/>
        <v>-29780542</v>
      </c>
      <c r="F27" s="27">
        <f t="shared" si="1"/>
        <v>-29780542</v>
      </c>
      <c r="G27" s="27">
        <f t="shared" si="1"/>
        <v>-1647805</v>
      </c>
      <c r="H27" s="27">
        <f t="shared" si="1"/>
        <v>-15041</v>
      </c>
      <c r="I27" s="27">
        <f t="shared" si="1"/>
        <v>-3277967</v>
      </c>
      <c r="J27" s="27">
        <f t="shared" si="1"/>
        <v>-4940813</v>
      </c>
      <c r="K27" s="27">
        <f t="shared" si="1"/>
        <v>-3385967</v>
      </c>
      <c r="L27" s="27">
        <f t="shared" si="1"/>
        <v>-4339056</v>
      </c>
      <c r="M27" s="27">
        <f t="shared" si="1"/>
        <v>-2063163</v>
      </c>
      <c r="N27" s="27">
        <f t="shared" si="1"/>
        <v>-9788186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-14728999</v>
      </c>
      <c r="X27" s="27">
        <f t="shared" si="1"/>
        <v>-12000000</v>
      </c>
      <c r="Y27" s="27">
        <f t="shared" si="1"/>
        <v>-2728999</v>
      </c>
      <c r="Z27" s="28">
        <f>+IF(X27&lt;&gt;0,+(Y27/X27)*100,0)</f>
        <v>22.741658333333334</v>
      </c>
      <c r="AA27" s="29">
        <f>SUM(AA21:AA26)</f>
        <v>-29780542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26977041</v>
      </c>
      <c r="F32" s="19">
        <v>26977041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26977041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>
        <v>8078</v>
      </c>
      <c r="J33" s="36">
        <v>8078</v>
      </c>
      <c r="K33" s="19">
        <v>10284</v>
      </c>
      <c r="L33" s="19">
        <v>3891</v>
      </c>
      <c r="M33" s="19">
        <v>-323</v>
      </c>
      <c r="N33" s="19">
        <v>13852</v>
      </c>
      <c r="O33" s="36"/>
      <c r="P33" s="36"/>
      <c r="Q33" s="36"/>
      <c r="R33" s="19"/>
      <c r="S33" s="19"/>
      <c r="T33" s="19"/>
      <c r="U33" s="19"/>
      <c r="V33" s="36"/>
      <c r="W33" s="36">
        <v>21930</v>
      </c>
      <c r="X33" s="36"/>
      <c r="Y33" s="19">
        <v>21930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-1206167</v>
      </c>
      <c r="D35" s="17"/>
      <c r="E35" s="18">
        <v>-2020696</v>
      </c>
      <c r="F35" s="19">
        <v>-2020696</v>
      </c>
      <c r="G35" s="19">
        <v>-59510</v>
      </c>
      <c r="H35" s="19">
        <v>-59510</v>
      </c>
      <c r="I35" s="19"/>
      <c r="J35" s="19">
        <v>-119020</v>
      </c>
      <c r="K35" s="19">
        <v>-120587</v>
      </c>
      <c r="L35" s="19">
        <v>-61086</v>
      </c>
      <c r="M35" s="19">
        <v>-61620</v>
      </c>
      <c r="N35" s="19">
        <v>-243293</v>
      </c>
      <c r="O35" s="19"/>
      <c r="P35" s="19"/>
      <c r="Q35" s="19"/>
      <c r="R35" s="19"/>
      <c r="S35" s="19"/>
      <c r="T35" s="19"/>
      <c r="U35" s="19"/>
      <c r="V35" s="19"/>
      <c r="W35" s="19">
        <v>-362313</v>
      </c>
      <c r="X35" s="19">
        <v>-1010348</v>
      </c>
      <c r="Y35" s="19">
        <v>648035</v>
      </c>
      <c r="Z35" s="20">
        <v>-64.14</v>
      </c>
      <c r="AA35" s="21">
        <v>-2020696</v>
      </c>
    </row>
    <row r="36" spans="1:27" ht="13.5">
      <c r="A36" s="23" t="s">
        <v>57</v>
      </c>
      <c r="B36" s="24"/>
      <c r="C36" s="25">
        <f aca="true" t="shared" si="2" ref="C36:Y36">SUM(C31:C35)</f>
        <v>-1206167</v>
      </c>
      <c r="D36" s="25">
        <f>SUM(D31:D35)</f>
        <v>0</v>
      </c>
      <c r="E36" s="26">
        <f t="shared" si="2"/>
        <v>24956345</v>
      </c>
      <c r="F36" s="27">
        <f t="shared" si="2"/>
        <v>24956345</v>
      </c>
      <c r="G36" s="27">
        <f t="shared" si="2"/>
        <v>-59510</v>
      </c>
      <c r="H36" s="27">
        <f t="shared" si="2"/>
        <v>-59510</v>
      </c>
      <c r="I36" s="27">
        <f t="shared" si="2"/>
        <v>8078</v>
      </c>
      <c r="J36" s="27">
        <f t="shared" si="2"/>
        <v>-110942</v>
      </c>
      <c r="K36" s="27">
        <f t="shared" si="2"/>
        <v>-110303</v>
      </c>
      <c r="L36" s="27">
        <f t="shared" si="2"/>
        <v>-57195</v>
      </c>
      <c r="M36" s="27">
        <f t="shared" si="2"/>
        <v>-61943</v>
      </c>
      <c r="N36" s="27">
        <f t="shared" si="2"/>
        <v>-229441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-340383</v>
      </c>
      <c r="X36" s="27">
        <f t="shared" si="2"/>
        <v>-1010348</v>
      </c>
      <c r="Y36" s="27">
        <f t="shared" si="2"/>
        <v>669965</v>
      </c>
      <c r="Z36" s="28">
        <f>+IF(X36&lt;&gt;0,+(Y36/X36)*100,0)</f>
        <v>-66.31032080035789</v>
      </c>
      <c r="AA36" s="29">
        <f>SUM(AA31:AA35)</f>
        <v>24956345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4439261</v>
      </c>
      <c r="D38" s="31">
        <f>+D17+D27+D36</f>
        <v>0</v>
      </c>
      <c r="E38" s="32">
        <f t="shared" si="3"/>
        <v>3432068</v>
      </c>
      <c r="F38" s="33">
        <f t="shared" si="3"/>
        <v>3432068</v>
      </c>
      <c r="G38" s="33">
        <f t="shared" si="3"/>
        <v>17276301</v>
      </c>
      <c r="H38" s="33">
        <f t="shared" si="3"/>
        <v>1635427</v>
      </c>
      <c r="I38" s="33">
        <f t="shared" si="3"/>
        <v>-7200521</v>
      </c>
      <c r="J38" s="33">
        <f t="shared" si="3"/>
        <v>11711207</v>
      </c>
      <c r="K38" s="33">
        <f t="shared" si="3"/>
        <v>-10253580</v>
      </c>
      <c r="L38" s="33">
        <f t="shared" si="3"/>
        <v>-15232492</v>
      </c>
      <c r="M38" s="33">
        <f t="shared" si="3"/>
        <v>3487825</v>
      </c>
      <c r="N38" s="33">
        <f t="shared" si="3"/>
        <v>-21998247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-10287040</v>
      </c>
      <c r="X38" s="33">
        <f t="shared" si="3"/>
        <v>15666544</v>
      </c>
      <c r="Y38" s="33">
        <f t="shared" si="3"/>
        <v>-25953584</v>
      </c>
      <c r="Z38" s="34">
        <f>+IF(X38&lt;&gt;0,+(Y38/X38)*100,0)</f>
        <v>-165.66247156999017</v>
      </c>
      <c r="AA38" s="35">
        <f>+AA17+AA27+AA36</f>
        <v>3432068</v>
      </c>
    </row>
    <row r="39" spans="1:27" ht="13.5">
      <c r="A39" s="22" t="s">
        <v>59</v>
      </c>
      <c r="B39" s="16"/>
      <c r="C39" s="31">
        <v>32276125</v>
      </c>
      <c r="D39" s="31"/>
      <c r="E39" s="32">
        <v>21735191</v>
      </c>
      <c r="F39" s="33">
        <v>21735191</v>
      </c>
      <c r="G39" s="33">
        <v>36801677</v>
      </c>
      <c r="H39" s="33">
        <v>54077978</v>
      </c>
      <c r="I39" s="33">
        <v>55713405</v>
      </c>
      <c r="J39" s="33">
        <v>36801677</v>
      </c>
      <c r="K39" s="33">
        <v>48512884</v>
      </c>
      <c r="L39" s="33">
        <v>38259304</v>
      </c>
      <c r="M39" s="33">
        <v>23026812</v>
      </c>
      <c r="N39" s="33">
        <v>48512884</v>
      </c>
      <c r="O39" s="33"/>
      <c r="P39" s="33"/>
      <c r="Q39" s="33"/>
      <c r="R39" s="33"/>
      <c r="S39" s="33"/>
      <c r="T39" s="33"/>
      <c r="U39" s="33"/>
      <c r="V39" s="33"/>
      <c r="W39" s="33">
        <v>36801677</v>
      </c>
      <c r="X39" s="33">
        <v>21735191</v>
      </c>
      <c r="Y39" s="33">
        <v>15066486</v>
      </c>
      <c r="Z39" s="34">
        <v>69.32</v>
      </c>
      <c r="AA39" s="35">
        <v>21735191</v>
      </c>
    </row>
    <row r="40" spans="1:27" ht="13.5">
      <c r="A40" s="41" t="s">
        <v>60</v>
      </c>
      <c r="B40" s="42"/>
      <c r="C40" s="43">
        <v>36715386</v>
      </c>
      <c r="D40" s="43"/>
      <c r="E40" s="44">
        <v>25167259</v>
      </c>
      <c r="F40" s="45">
        <v>25167259</v>
      </c>
      <c r="G40" s="45">
        <v>54077978</v>
      </c>
      <c r="H40" s="45">
        <v>55713405</v>
      </c>
      <c r="I40" s="45">
        <v>48512884</v>
      </c>
      <c r="J40" s="45">
        <v>48512884</v>
      </c>
      <c r="K40" s="45">
        <v>38259304</v>
      </c>
      <c r="L40" s="45">
        <v>23026812</v>
      </c>
      <c r="M40" s="45">
        <v>26514637</v>
      </c>
      <c r="N40" s="45">
        <v>26514637</v>
      </c>
      <c r="O40" s="45"/>
      <c r="P40" s="45"/>
      <c r="Q40" s="45"/>
      <c r="R40" s="45"/>
      <c r="S40" s="45"/>
      <c r="T40" s="45"/>
      <c r="U40" s="45"/>
      <c r="V40" s="45"/>
      <c r="W40" s="45">
        <v>26514637</v>
      </c>
      <c r="X40" s="45">
        <v>37401735</v>
      </c>
      <c r="Y40" s="45">
        <v>-10887098</v>
      </c>
      <c r="Z40" s="46">
        <v>-29.11</v>
      </c>
      <c r="AA40" s="47">
        <v>25167259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8468248000</v>
      </c>
      <c r="D6" s="17"/>
      <c r="E6" s="18">
        <v>8968987102</v>
      </c>
      <c r="F6" s="19">
        <v>8968987102</v>
      </c>
      <c r="G6" s="19">
        <v>664607073</v>
      </c>
      <c r="H6" s="19">
        <v>761308583</v>
      </c>
      <c r="I6" s="19">
        <v>799725027</v>
      </c>
      <c r="J6" s="19">
        <v>2225640683</v>
      </c>
      <c r="K6" s="19">
        <v>887575333</v>
      </c>
      <c r="L6" s="19">
        <v>744763694</v>
      </c>
      <c r="M6" s="19">
        <v>683110804</v>
      </c>
      <c r="N6" s="19">
        <v>2315449831</v>
      </c>
      <c r="O6" s="19"/>
      <c r="P6" s="19"/>
      <c r="Q6" s="19"/>
      <c r="R6" s="19"/>
      <c r="S6" s="19"/>
      <c r="T6" s="19"/>
      <c r="U6" s="19"/>
      <c r="V6" s="19"/>
      <c r="W6" s="19">
        <v>4541090514</v>
      </c>
      <c r="X6" s="19">
        <v>4576736273</v>
      </c>
      <c r="Y6" s="19">
        <v>-35645759</v>
      </c>
      <c r="Z6" s="20">
        <v>-0.78</v>
      </c>
      <c r="AA6" s="21">
        <v>8968987102</v>
      </c>
    </row>
    <row r="7" spans="1:27" ht="13.5">
      <c r="A7" s="22" t="s">
        <v>34</v>
      </c>
      <c r="B7" s="16"/>
      <c r="C7" s="17">
        <v>18164117000</v>
      </c>
      <c r="D7" s="17"/>
      <c r="E7" s="18">
        <v>17623042828</v>
      </c>
      <c r="F7" s="19">
        <v>17623042828</v>
      </c>
      <c r="G7" s="19">
        <v>1660079401</v>
      </c>
      <c r="H7" s="19">
        <v>1719921785</v>
      </c>
      <c r="I7" s="19">
        <v>1612616313</v>
      </c>
      <c r="J7" s="19">
        <v>4992617499</v>
      </c>
      <c r="K7" s="19">
        <v>1879927223</v>
      </c>
      <c r="L7" s="19">
        <v>1626614856</v>
      </c>
      <c r="M7" s="19">
        <v>1521122099</v>
      </c>
      <c r="N7" s="19">
        <v>5027664178</v>
      </c>
      <c r="O7" s="19"/>
      <c r="P7" s="19"/>
      <c r="Q7" s="19"/>
      <c r="R7" s="19"/>
      <c r="S7" s="19"/>
      <c r="T7" s="19"/>
      <c r="U7" s="19"/>
      <c r="V7" s="19"/>
      <c r="W7" s="19">
        <v>10020281677</v>
      </c>
      <c r="X7" s="19">
        <v>8811345038</v>
      </c>
      <c r="Y7" s="19">
        <v>1208936639</v>
      </c>
      <c r="Z7" s="20">
        <v>13.72</v>
      </c>
      <c r="AA7" s="21">
        <v>17623042828</v>
      </c>
    </row>
    <row r="8" spans="1:27" ht="13.5">
      <c r="A8" s="22" t="s">
        <v>35</v>
      </c>
      <c r="B8" s="16"/>
      <c r="C8" s="17">
        <v>2774872000</v>
      </c>
      <c r="D8" s="17"/>
      <c r="E8" s="18">
        <v>4504876494</v>
      </c>
      <c r="F8" s="19">
        <v>4504876494</v>
      </c>
      <c r="G8" s="19">
        <v>148370181</v>
      </c>
      <c r="H8" s="19">
        <v>1171915351</v>
      </c>
      <c r="I8" s="19">
        <v>109114463</v>
      </c>
      <c r="J8" s="19">
        <v>1429399995</v>
      </c>
      <c r="K8" s="19">
        <v>355423979</v>
      </c>
      <c r="L8" s="19">
        <v>176899372</v>
      </c>
      <c r="M8" s="19">
        <v>1004775331</v>
      </c>
      <c r="N8" s="19">
        <v>1537098682</v>
      </c>
      <c r="O8" s="19"/>
      <c r="P8" s="19"/>
      <c r="Q8" s="19"/>
      <c r="R8" s="19"/>
      <c r="S8" s="19"/>
      <c r="T8" s="19"/>
      <c r="U8" s="19"/>
      <c r="V8" s="19"/>
      <c r="W8" s="19">
        <v>2966498677</v>
      </c>
      <c r="X8" s="19">
        <v>2615725712</v>
      </c>
      <c r="Y8" s="19">
        <v>350772965</v>
      </c>
      <c r="Z8" s="20">
        <v>13.41</v>
      </c>
      <c r="AA8" s="21">
        <v>4504876494</v>
      </c>
    </row>
    <row r="9" spans="1:27" ht="13.5">
      <c r="A9" s="22" t="s">
        <v>36</v>
      </c>
      <c r="B9" s="16"/>
      <c r="C9" s="17">
        <v>4011324000</v>
      </c>
      <c r="D9" s="17"/>
      <c r="E9" s="18">
        <v>4315631712</v>
      </c>
      <c r="F9" s="19">
        <v>4569053850</v>
      </c>
      <c r="G9" s="19">
        <v>1059112820</v>
      </c>
      <c r="H9" s="19">
        <v>347892982</v>
      </c>
      <c r="I9" s="19">
        <v>139568500</v>
      </c>
      <c r="J9" s="19">
        <v>1546574302</v>
      </c>
      <c r="K9" s="19">
        <v>4063694</v>
      </c>
      <c r="L9" s="19">
        <v>427415217</v>
      </c>
      <c r="M9" s="19">
        <v>645444296</v>
      </c>
      <c r="N9" s="19">
        <v>1076923207</v>
      </c>
      <c r="O9" s="19"/>
      <c r="P9" s="19"/>
      <c r="Q9" s="19"/>
      <c r="R9" s="19"/>
      <c r="S9" s="19"/>
      <c r="T9" s="19"/>
      <c r="U9" s="19"/>
      <c r="V9" s="19"/>
      <c r="W9" s="19">
        <v>2623497509</v>
      </c>
      <c r="X9" s="19">
        <v>2634618005</v>
      </c>
      <c r="Y9" s="19">
        <v>-11120496</v>
      </c>
      <c r="Z9" s="20">
        <v>-0.42</v>
      </c>
      <c r="AA9" s="21">
        <v>4569053850</v>
      </c>
    </row>
    <row r="10" spans="1:27" ht="13.5">
      <c r="A10" s="22" t="s">
        <v>37</v>
      </c>
      <c r="B10" s="16"/>
      <c r="C10" s="17">
        <v>1733466000</v>
      </c>
      <c r="D10" s="17"/>
      <c r="E10" s="18">
        <v>2067895987</v>
      </c>
      <c r="F10" s="19">
        <v>2749880260</v>
      </c>
      <c r="G10" s="19">
        <v>581229300</v>
      </c>
      <c r="H10" s="19">
        <v>62892138</v>
      </c>
      <c r="I10" s="19">
        <v>83996169</v>
      </c>
      <c r="J10" s="19">
        <v>728117607</v>
      </c>
      <c r="K10" s="19">
        <v>93009493</v>
      </c>
      <c r="L10" s="19"/>
      <c r="M10" s="19">
        <v>578891397</v>
      </c>
      <c r="N10" s="19">
        <v>671900890</v>
      </c>
      <c r="O10" s="19"/>
      <c r="P10" s="19"/>
      <c r="Q10" s="19"/>
      <c r="R10" s="19"/>
      <c r="S10" s="19"/>
      <c r="T10" s="19"/>
      <c r="U10" s="19"/>
      <c r="V10" s="19"/>
      <c r="W10" s="19">
        <v>1400018497</v>
      </c>
      <c r="X10" s="19">
        <v>1313897278</v>
      </c>
      <c r="Y10" s="19">
        <v>86121219</v>
      </c>
      <c r="Z10" s="20">
        <v>6.55</v>
      </c>
      <c r="AA10" s="21">
        <v>2749880260</v>
      </c>
    </row>
    <row r="11" spans="1:27" ht="13.5">
      <c r="A11" s="22" t="s">
        <v>38</v>
      </c>
      <c r="B11" s="16"/>
      <c r="C11" s="17">
        <v>1173010000</v>
      </c>
      <c r="D11" s="17"/>
      <c r="E11" s="18">
        <v>941028468</v>
      </c>
      <c r="F11" s="19">
        <v>941028468</v>
      </c>
      <c r="G11" s="19">
        <v>64044842</v>
      </c>
      <c r="H11" s="19">
        <v>80433059</v>
      </c>
      <c r="I11" s="19">
        <v>60333776</v>
      </c>
      <c r="J11" s="19">
        <v>204811677</v>
      </c>
      <c r="K11" s="19">
        <v>74056156</v>
      </c>
      <c r="L11" s="19">
        <v>71047567</v>
      </c>
      <c r="M11" s="19">
        <v>66389333</v>
      </c>
      <c r="N11" s="19">
        <v>211493056</v>
      </c>
      <c r="O11" s="19"/>
      <c r="P11" s="19"/>
      <c r="Q11" s="19"/>
      <c r="R11" s="19"/>
      <c r="S11" s="19"/>
      <c r="T11" s="19"/>
      <c r="U11" s="19"/>
      <c r="V11" s="19"/>
      <c r="W11" s="19">
        <v>416304733</v>
      </c>
      <c r="X11" s="19">
        <v>430126863</v>
      </c>
      <c r="Y11" s="19">
        <v>-13822130</v>
      </c>
      <c r="Z11" s="20">
        <v>-3.21</v>
      </c>
      <c r="AA11" s="21">
        <v>941028468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-27964016000</v>
      </c>
      <c r="D14" s="17"/>
      <c r="E14" s="18">
        <v>-32261821085</v>
      </c>
      <c r="F14" s="19">
        <v>-32448515244</v>
      </c>
      <c r="G14" s="19">
        <v>-3296901390</v>
      </c>
      <c r="H14" s="19">
        <v>-2764701708</v>
      </c>
      <c r="I14" s="19">
        <v>-2835918847</v>
      </c>
      <c r="J14" s="19">
        <v>-8897521945</v>
      </c>
      <c r="K14" s="19">
        <v>-2450043935</v>
      </c>
      <c r="L14" s="19">
        <v>-2994153948</v>
      </c>
      <c r="M14" s="19">
        <v>-2503739068</v>
      </c>
      <c r="N14" s="19">
        <v>-7947936951</v>
      </c>
      <c r="O14" s="19"/>
      <c r="P14" s="19"/>
      <c r="Q14" s="19"/>
      <c r="R14" s="19"/>
      <c r="S14" s="19"/>
      <c r="T14" s="19"/>
      <c r="U14" s="19"/>
      <c r="V14" s="19"/>
      <c r="W14" s="19">
        <v>-16845458896</v>
      </c>
      <c r="X14" s="19">
        <v>-17047635184</v>
      </c>
      <c r="Y14" s="19">
        <v>202176288</v>
      </c>
      <c r="Z14" s="20">
        <v>-1.19</v>
      </c>
      <c r="AA14" s="21">
        <v>-32448515244</v>
      </c>
    </row>
    <row r="15" spans="1:27" ht="13.5">
      <c r="A15" s="22" t="s">
        <v>42</v>
      </c>
      <c r="B15" s="16"/>
      <c r="C15" s="17">
        <v>-690647000</v>
      </c>
      <c r="D15" s="17"/>
      <c r="E15" s="18">
        <v>-980876750</v>
      </c>
      <c r="F15" s="19">
        <v>-980876750</v>
      </c>
      <c r="G15" s="19">
        <v>-49751971</v>
      </c>
      <c r="H15" s="19"/>
      <c r="I15" s="19">
        <v>-157804957</v>
      </c>
      <c r="J15" s="19">
        <v>-207556928</v>
      </c>
      <c r="K15" s="19"/>
      <c r="L15" s="19"/>
      <c r="M15" s="19">
        <v>-139778982</v>
      </c>
      <c r="N15" s="19">
        <v>-139778982</v>
      </c>
      <c r="O15" s="19"/>
      <c r="P15" s="19"/>
      <c r="Q15" s="19"/>
      <c r="R15" s="19"/>
      <c r="S15" s="19"/>
      <c r="T15" s="19"/>
      <c r="U15" s="19"/>
      <c r="V15" s="19"/>
      <c r="W15" s="19">
        <v>-347335910</v>
      </c>
      <c r="X15" s="19">
        <v>-641746937</v>
      </c>
      <c r="Y15" s="19">
        <v>294411027</v>
      </c>
      <c r="Z15" s="20">
        <v>-45.88</v>
      </c>
      <c r="AA15" s="21">
        <v>-980876750</v>
      </c>
    </row>
    <row r="16" spans="1:27" ht="13.5">
      <c r="A16" s="22" t="s">
        <v>43</v>
      </c>
      <c r="B16" s="16"/>
      <c r="C16" s="17">
        <v>-141855000</v>
      </c>
      <c r="D16" s="17"/>
      <c r="E16" s="18">
        <v>-333807117</v>
      </c>
      <c r="F16" s="19">
        <v>-400535094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-122074172</v>
      </c>
      <c r="Y16" s="19">
        <v>122074172</v>
      </c>
      <c r="Z16" s="20">
        <v>-100</v>
      </c>
      <c r="AA16" s="21">
        <v>-400535094</v>
      </c>
    </row>
    <row r="17" spans="1:27" ht="13.5">
      <c r="A17" s="23" t="s">
        <v>44</v>
      </c>
      <c r="B17" s="24"/>
      <c r="C17" s="25">
        <f aca="true" t="shared" si="0" ref="C17:Y17">SUM(C6:C16)</f>
        <v>7528519000</v>
      </c>
      <c r="D17" s="25">
        <f>SUM(D6:D16)</f>
        <v>0</v>
      </c>
      <c r="E17" s="26">
        <f t="shared" si="0"/>
        <v>4844957639</v>
      </c>
      <c r="F17" s="27">
        <f t="shared" si="0"/>
        <v>5526941914</v>
      </c>
      <c r="G17" s="27">
        <f t="shared" si="0"/>
        <v>830790256</v>
      </c>
      <c r="H17" s="27">
        <f t="shared" si="0"/>
        <v>1379662190</v>
      </c>
      <c r="I17" s="27">
        <f t="shared" si="0"/>
        <v>-188369556</v>
      </c>
      <c r="J17" s="27">
        <f t="shared" si="0"/>
        <v>2022082890</v>
      </c>
      <c r="K17" s="27">
        <f t="shared" si="0"/>
        <v>844011943</v>
      </c>
      <c r="L17" s="27">
        <f t="shared" si="0"/>
        <v>52586758</v>
      </c>
      <c r="M17" s="27">
        <f t="shared" si="0"/>
        <v>1856215210</v>
      </c>
      <c r="N17" s="27">
        <f t="shared" si="0"/>
        <v>2752813911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4774896801</v>
      </c>
      <c r="X17" s="27">
        <f t="shared" si="0"/>
        <v>2570992876</v>
      </c>
      <c r="Y17" s="27">
        <f t="shared" si="0"/>
        <v>2203903925</v>
      </c>
      <c r="Z17" s="28">
        <f>+IF(X17&lt;&gt;0,+(Y17/X17)*100,0)</f>
        <v>85.7218993320929</v>
      </c>
      <c r="AA17" s="29">
        <f>SUM(AA6:AA16)</f>
        <v>5526941914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98669000</v>
      </c>
      <c r="D21" s="17"/>
      <c r="E21" s="18">
        <v>120070000</v>
      </c>
      <c r="F21" s="19">
        <v>121659530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121659530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15030000</v>
      </c>
      <c r="D23" s="40"/>
      <c r="E23" s="18">
        <v>1946218</v>
      </c>
      <c r="F23" s="19">
        <v>1946218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1946218</v>
      </c>
    </row>
    <row r="24" spans="1:27" ht="13.5">
      <c r="A24" s="22" t="s">
        <v>49</v>
      </c>
      <c r="B24" s="16"/>
      <c r="C24" s="17">
        <v>-629444000</v>
      </c>
      <c r="D24" s="17"/>
      <c r="E24" s="18">
        <v>-238707930</v>
      </c>
      <c r="F24" s="19">
        <v>-238707930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-238707930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-5710806000</v>
      </c>
      <c r="D26" s="17"/>
      <c r="E26" s="18">
        <v>-7615992644</v>
      </c>
      <c r="F26" s="19">
        <v>-8015022333</v>
      </c>
      <c r="G26" s="19">
        <v>-836673401</v>
      </c>
      <c r="H26" s="19">
        <v>-235310813</v>
      </c>
      <c r="I26" s="19">
        <v>-202682973</v>
      </c>
      <c r="J26" s="19">
        <v>-1274667187</v>
      </c>
      <c r="K26" s="19">
        <v>-326079495</v>
      </c>
      <c r="L26" s="19">
        <v>-267071073</v>
      </c>
      <c r="M26" s="19">
        <v>-367223165</v>
      </c>
      <c r="N26" s="19">
        <v>-960373733</v>
      </c>
      <c r="O26" s="19"/>
      <c r="P26" s="19"/>
      <c r="Q26" s="19"/>
      <c r="R26" s="19"/>
      <c r="S26" s="19"/>
      <c r="T26" s="19"/>
      <c r="U26" s="19"/>
      <c r="V26" s="19"/>
      <c r="W26" s="19">
        <v>-2235040920</v>
      </c>
      <c r="X26" s="19">
        <v>-4283054613</v>
      </c>
      <c r="Y26" s="19">
        <v>2048013693</v>
      </c>
      <c r="Z26" s="20">
        <v>-47.82</v>
      </c>
      <c r="AA26" s="21">
        <v>-8015022333</v>
      </c>
    </row>
    <row r="27" spans="1:27" ht="13.5">
      <c r="A27" s="23" t="s">
        <v>51</v>
      </c>
      <c r="B27" s="24"/>
      <c r="C27" s="25">
        <f aca="true" t="shared" si="1" ref="C27:Y27">SUM(C21:C26)</f>
        <v>-6226551000</v>
      </c>
      <c r="D27" s="25">
        <f>SUM(D21:D26)</f>
        <v>0</v>
      </c>
      <c r="E27" s="26">
        <f t="shared" si="1"/>
        <v>-7732684356</v>
      </c>
      <c r="F27" s="27">
        <f t="shared" si="1"/>
        <v>-8130124515</v>
      </c>
      <c r="G27" s="27">
        <f t="shared" si="1"/>
        <v>-836673401</v>
      </c>
      <c r="H27" s="27">
        <f t="shared" si="1"/>
        <v>-235310813</v>
      </c>
      <c r="I27" s="27">
        <f t="shared" si="1"/>
        <v>-202682973</v>
      </c>
      <c r="J27" s="27">
        <f t="shared" si="1"/>
        <v>-1274667187</v>
      </c>
      <c r="K27" s="27">
        <f t="shared" si="1"/>
        <v>-326079495</v>
      </c>
      <c r="L27" s="27">
        <f t="shared" si="1"/>
        <v>-267071073</v>
      </c>
      <c r="M27" s="27">
        <f t="shared" si="1"/>
        <v>-367223165</v>
      </c>
      <c r="N27" s="27">
        <f t="shared" si="1"/>
        <v>-960373733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-2235040920</v>
      </c>
      <c r="X27" s="27">
        <f t="shared" si="1"/>
        <v>-4283054613</v>
      </c>
      <c r="Y27" s="27">
        <f t="shared" si="1"/>
        <v>2048013693</v>
      </c>
      <c r="Z27" s="28">
        <f>+IF(X27&lt;&gt;0,+(Y27/X27)*100,0)</f>
        <v>-47.81666072582484</v>
      </c>
      <c r="AA27" s="29">
        <f>SUM(AA21:AA26)</f>
        <v>-8130124515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1000473000</v>
      </c>
      <c r="D32" s="17"/>
      <c r="E32" s="18">
        <v>4000000000</v>
      </c>
      <c r="F32" s="19">
        <v>3446950000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3446950000</v>
      </c>
    </row>
    <row r="33" spans="1:27" ht="13.5">
      <c r="A33" s="22" t="s">
        <v>55</v>
      </c>
      <c r="B33" s="16"/>
      <c r="C33" s="17">
        <v>38426000</v>
      </c>
      <c r="D33" s="17"/>
      <c r="E33" s="18">
        <v>38688100</v>
      </c>
      <c r="F33" s="19">
        <v>38688100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38688100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-307619000</v>
      </c>
      <c r="D35" s="17"/>
      <c r="E35" s="18">
        <v>-482586064</v>
      </c>
      <c r="F35" s="19">
        <v>-482586064</v>
      </c>
      <c r="G35" s="19">
        <v>-76958063</v>
      </c>
      <c r="H35" s="19"/>
      <c r="I35" s="19">
        <v>-79480667</v>
      </c>
      <c r="J35" s="19">
        <v>-156438730</v>
      </c>
      <c r="K35" s="19"/>
      <c r="L35" s="19"/>
      <c r="M35" s="19">
        <v>-20000000</v>
      </c>
      <c r="N35" s="19">
        <v>-20000000</v>
      </c>
      <c r="O35" s="19"/>
      <c r="P35" s="19"/>
      <c r="Q35" s="19"/>
      <c r="R35" s="19"/>
      <c r="S35" s="19"/>
      <c r="T35" s="19"/>
      <c r="U35" s="19"/>
      <c r="V35" s="19"/>
      <c r="W35" s="19">
        <v>-176438730</v>
      </c>
      <c r="X35" s="19">
        <v>-333105397</v>
      </c>
      <c r="Y35" s="19">
        <v>156666667</v>
      </c>
      <c r="Z35" s="20">
        <v>-47.03</v>
      </c>
      <c r="AA35" s="21">
        <v>-482586064</v>
      </c>
    </row>
    <row r="36" spans="1:27" ht="13.5">
      <c r="A36" s="23" t="s">
        <v>57</v>
      </c>
      <c r="B36" s="24"/>
      <c r="C36" s="25">
        <f aca="true" t="shared" si="2" ref="C36:Y36">SUM(C31:C35)</f>
        <v>731280000</v>
      </c>
      <c r="D36" s="25">
        <f>SUM(D31:D35)</f>
        <v>0</v>
      </c>
      <c r="E36" s="26">
        <f t="shared" si="2"/>
        <v>3556102036</v>
      </c>
      <c r="F36" s="27">
        <f t="shared" si="2"/>
        <v>3003052036</v>
      </c>
      <c r="G36" s="27">
        <f t="shared" si="2"/>
        <v>-76958063</v>
      </c>
      <c r="H36" s="27">
        <f t="shared" si="2"/>
        <v>0</v>
      </c>
      <c r="I36" s="27">
        <f t="shared" si="2"/>
        <v>-79480667</v>
      </c>
      <c r="J36" s="27">
        <f t="shared" si="2"/>
        <v>-156438730</v>
      </c>
      <c r="K36" s="27">
        <f t="shared" si="2"/>
        <v>0</v>
      </c>
      <c r="L36" s="27">
        <f t="shared" si="2"/>
        <v>0</v>
      </c>
      <c r="M36" s="27">
        <f t="shared" si="2"/>
        <v>-20000000</v>
      </c>
      <c r="N36" s="27">
        <f t="shared" si="2"/>
        <v>-20000000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-176438730</v>
      </c>
      <c r="X36" s="27">
        <f t="shared" si="2"/>
        <v>-333105397</v>
      </c>
      <c r="Y36" s="27">
        <f t="shared" si="2"/>
        <v>156666667</v>
      </c>
      <c r="Z36" s="28">
        <f>+IF(X36&lt;&gt;0,+(Y36/X36)*100,0)</f>
        <v>-47.03216111505993</v>
      </c>
      <c r="AA36" s="29">
        <f>SUM(AA31:AA35)</f>
        <v>3003052036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2033248000</v>
      </c>
      <c r="D38" s="31">
        <f>+D17+D27+D36</f>
        <v>0</v>
      </c>
      <c r="E38" s="32">
        <f t="shared" si="3"/>
        <v>668375319</v>
      </c>
      <c r="F38" s="33">
        <f t="shared" si="3"/>
        <v>399869435</v>
      </c>
      <c r="G38" s="33">
        <f t="shared" si="3"/>
        <v>-82841208</v>
      </c>
      <c r="H38" s="33">
        <f t="shared" si="3"/>
        <v>1144351377</v>
      </c>
      <c r="I38" s="33">
        <f t="shared" si="3"/>
        <v>-470533196</v>
      </c>
      <c r="J38" s="33">
        <f t="shared" si="3"/>
        <v>590976973</v>
      </c>
      <c r="K38" s="33">
        <f t="shared" si="3"/>
        <v>517932448</v>
      </c>
      <c r="L38" s="33">
        <f t="shared" si="3"/>
        <v>-214484315</v>
      </c>
      <c r="M38" s="33">
        <f t="shared" si="3"/>
        <v>1468992045</v>
      </c>
      <c r="N38" s="33">
        <f t="shared" si="3"/>
        <v>1772440178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2363417151</v>
      </c>
      <c r="X38" s="33">
        <f t="shared" si="3"/>
        <v>-2045167134</v>
      </c>
      <c r="Y38" s="33">
        <f t="shared" si="3"/>
        <v>4408584285</v>
      </c>
      <c r="Z38" s="34">
        <f>+IF(X38&lt;&gt;0,+(Y38/X38)*100,0)</f>
        <v>-215.56107624209454</v>
      </c>
      <c r="AA38" s="35">
        <f>+AA17+AA27+AA36</f>
        <v>399869435</v>
      </c>
    </row>
    <row r="39" spans="1:27" ht="13.5">
      <c r="A39" s="22" t="s">
        <v>59</v>
      </c>
      <c r="B39" s="16"/>
      <c r="C39" s="31">
        <v>3773576000</v>
      </c>
      <c r="D39" s="31"/>
      <c r="E39" s="32">
        <v>5255273446</v>
      </c>
      <c r="F39" s="33">
        <v>5613313163</v>
      </c>
      <c r="G39" s="33">
        <v>5255273446</v>
      </c>
      <c r="H39" s="33">
        <v>5172432238</v>
      </c>
      <c r="I39" s="33">
        <v>6316783615</v>
      </c>
      <c r="J39" s="33">
        <v>5255273446</v>
      </c>
      <c r="K39" s="33">
        <v>5846250419</v>
      </c>
      <c r="L39" s="33">
        <v>6364182867</v>
      </c>
      <c r="M39" s="33">
        <v>6149698552</v>
      </c>
      <c r="N39" s="33">
        <v>5846250419</v>
      </c>
      <c r="O39" s="33"/>
      <c r="P39" s="33"/>
      <c r="Q39" s="33"/>
      <c r="R39" s="33"/>
      <c r="S39" s="33"/>
      <c r="T39" s="33"/>
      <c r="U39" s="33"/>
      <c r="V39" s="33"/>
      <c r="W39" s="33">
        <v>5255273446</v>
      </c>
      <c r="X39" s="33">
        <v>5613313163</v>
      </c>
      <c r="Y39" s="33">
        <v>-358039717</v>
      </c>
      <c r="Z39" s="34">
        <v>-6.38</v>
      </c>
      <c r="AA39" s="35">
        <v>5613313163</v>
      </c>
    </row>
    <row r="40" spans="1:27" ht="13.5">
      <c r="A40" s="41" t="s">
        <v>60</v>
      </c>
      <c r="B40" s="42"/>
      <c r="C40" s="43">
        <v>5806824000</v>
      </c>
      <c r="D40" s="43"/>
      <c r="E40" s="44">
        <v>5923648765</v>
      </c>
      <c r="F40" s="45">
        <v>6013182598</v>
      </c>
      <c r="G40" s="45">
        <v>5172432238</v>
      </c>
      <c r="H40" s="45">
        <v>6316783615</v>
      </c>
      <c r="I40" s="45">
        <v>5846250419</v>
      </c>
      <c r="J40" s="45">
        <v>5846250419</v>
      </c>
      <c r="K40" s="45">
        <v>6364182867</v>
      </c>
      <c r="L40" s="45">
        <v>6149698552</v>
      </c>
      <c r="M40" s="45">
        <v>7618690597</v>
      </c>
      <c r="N40" s="45">
        <v>7618690597</v>
      </c>
      <c r="O40" s="45"/>
      <c r="P40" s="45"/>
      <c r="Q40" s="45"/>
      <c r="R40" s="45"/>
      <c r="S40" s="45"/>
      <c r="T40" s="45"/>
      <c r="U40" s="45"/>
      <c r="V40" s="45"/>
      <c r="W40" s="45">
        <v>7618690597</v>
      </c>
      <c r="X40" s="45">
        <v>3568146029</v>
      </c>
      <c r="Y40" s="45">
        <v>4050544568</v>
      </c>
      <c r="Z40" s="46">
        <v>113.52</v>
      </c>
      <c r="AA40" s="47">
        <v>6013182598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16058490</v>
      </c>
      <c r="F6" s="19">
        <v>16058490</v>
      </c>
      <c r="G6" s="19">
        <v>908086</v>
      </c>
      <c r="H6" s="19">
        <v>3256932</v>
      </c>
      <c r="I6" s="19">
        <v>1195213</v>
      </c>
      <c r="J6" s="19">
        <v>5360231</v>
      </c>
      <c r="K6" s="19">
        <v>822743</v>
      </c>
      <c r="L6" s="19">
        <v>796864</v>
      </c>
      <c r="M6" s="19">
        <v>735391</v>
      </c>
      <c r="N6" s="19">
        <v>2354998</v>
      </c>
      <c r="O6" s="19"/>
      <c r="P6" s="19"/>
      <c r="Q6" s="19"/>
      <c r="R6" s="19"/>
      <c r="S6" s="19"/>
      <c r="T6" s="19"/>
      <c r="U6" s="19"/>
      <c r="V6" s="19"/>
      <c r="W6" s="19">
        <v>7715229</v>
      </c>
      <c r="X6" s="19">
        <v>10216877</v>
      </c>
      <c r="Y6" s="19">
        <v>-2501648</v>
      </c>
      <c r="Z6" s="20">
        <v>-24.49</v>
      </c>
      <c r="AA6" s="21">
        <v>16058490</v>
      </c>
    </row>
    <row r="7" spans="1:27" ht="13.5">
      <c r="A7" s="22" t="s">
        <v>34</v>
      </c>
      <c r="B7" s="16"/>
      <c r="C7" s="17"/>
      <c r="D7" s="17"/>
      <c r="E7" s="18">
        <v>61803198</v>
      </c>
      <c r="F7" s="19">
        <v>61803198</v>
      </c>
      <c r="G7" s="19">
        <v>7847739</v>
      </c>
      <c r="H7" s="19">
        <v>3517241</v>
      </c>
      <c r="I7" s="19">
        <v>5826552</v>
      </c>
      <c r="J7" s="19">
        <v>17191532</v>
      </c>
      <c r="K7" s="19">
        <v>6592395</v>
      </c>
      <c r="L7" s="19">
        <v>5263065</v>
      </c>
      <c r="M7" s="19">
        <v>5183342</v>
      </c>
      <c r="N7" s="19">
        <v>17038802</v>
      </c>
      <c r="O7" s="19"/>
      <c r="P7" s="19"/>
      <c r="Q7" s="19"/>
      <c r="R7" s="19"/>
      <c r="S7" s="19"/>
      <c r="T7" s="19"/>
      <c r="U7" s="19"/>
      <c r="V7" s="19"/>
      <c r="W7" s="19">
        <v>34230334</v>
      </c>
      <c r="X7" s="19">
        <v>32453517</v>
      </c>
      <c r="Y7" s="19">
        <v>1776817</v>
      </c>
      <c r="Z7" s="20">
        <v>5.47</v>
      </c>
      <c r="AA7" s="21">
        <v>61803198</v>
      </c>
    </row>
    <row r="8" spans="1:27" ht="13.5">
      <c r="A8" s="22" t="s">
        <v>35</v>
      </c>
      <c r="B8" s="16"/>
      <c r="C8" s="17"/>
      <c r="D8" s="17"/>
      <c r="E8" s="18">
        <v>11931129</v>
      </c>
      <c r="F8" s="19">
        <v>11931129</v>
      </c>
      <c r="G8" s="19">
        <v>112553</v>
      </c>
      <c r="H8" s="19">
        <v>3603200</v>
      </c>
      <c r="I8" s="19">
        <v>1507030</v>
      </c>
      <c r="J8" s="19">
        <v>5222783</v>
      </c>
      <c r="K8" s="19">
        <v>149569</v>
      </c>
      <c r="L8" s="19">
        <v>250333</v>
      </c>
      <c r="M8" s="19">
        <v>227325</v>
      </c>
      <c r="N8" s="19">
        <v>627227</v>
      </c>
      <c r="O8" s="19"/>
      <c r="P8" s="19"/>
      <c r="Q8" s="19"/>
      <c r="R8" s="19"/>
      <c r="S8" s="19"/>
      <c r="T8" s="19"/>
      <c r="U8" s="19"/>
      <c r="V8" s="19"/>
      <c r="W8" s="19">
        <v>5850010</v>
      </c>
      <c r="X8" s="19">
        <v>5751128</v>
      </c>
      <c r="Y8" s="19">
        <v>98882</v>
      </c>
      <c r="Z8" s="20">
        <v>1.72</v>
      </c>
      <c r="AA8" s="21">
        <v>11931129</v>
      </c>
    </row>
    <row r="9" spans="1:27" ht="13.5">
      <c r="A9" s="22" t="s">
        <v>36</v>
      </c>
      <c r="B9" s="16"/>
      <c r="C9" s="17"/>
      <c r="D9" s="17"/>
      <c r="E9" s="18">
        <v>33145801</v>
      </c>
      <c r="F9" s="19">
        <v>33145801</v>
      </c>
      <c r="G9" s="19">
        <v>10878000</v>
      </c>
      <c r="H9" s="19">
        <v>2480000</v>
      </c>
      <c r="I9" s="19"/>
      <c r="J9" s="19">
        <v>13358000</v>
      </c>
      <c r="K9" s="19">
        <v>690000</v>
      </c>
      <c r="L9" s="19">
        <v>584000</v>
      </c>
      <c r="M9" s="19">
        <v>6484000</v>
      </c>
      <c r="N9" s="19">
        <v>7758000</v>
      </c>
      <c r="O9" s="19"/>
      <c r="P9" s="19"/>
      <c r="Q9" s="19"/>
      <c r="R9" s="19"/>
      <c r="S9" s="19"/>
      <c r="T9" s="19"/>
      <c r="U9" s="19"/>
      <c r="V9" s="19"/>
      <c r="W9" s="19">
        <v>21116000</v>
      </c>
      <c r="X9" s="19">
        <v>24411917</v>
      </c>
      <c r="Y9" s="19">
        <v>-3295917</v>
      </c>
      <c r="Z9" s="20">
        <v>-13.5</v>
      </c>
      <c r="AA9" s="21">
        <v>33145801</v>
      </c>
    </row>
    <row r="10" spans="1:27" ht="13.5">
      <c r="A10" s="22" t="s">
        <v>37</v>
      </c>
      <c r="B10" s="16"/>
      <c r="C10" s="17"/>
      <c r="D10" s="17"/>
      <c r="E10" s="18">
        <v>44648204</v>
      </c>
      <c r="F10" s="19">
        <v>44648204</v>
      </c>
      <c r="G10" s="19">
        <v>5943000</v>
      </c>
      <c r="H10" s="19"/>
      <c r="I10" s="19"/>
      <c r="J10" s="19">
        <v>5943000</v>
      </c>
      <c r="K10" s="19">
        <v>6000000</v>
      </c>
      <c r="L10" s="19"/>
      <c r="M10" s="19">
        <v>3830000</v>
      </c>
      <c r="N10" s="19">
        <v>9830000</v>
      </c>
      <c r="O10" s="19"/>
      <c r="P10" s="19"/>
      <c r="Q10" s="19"/>
      <c r="R10" s="19"/>
      <c r="S10" s="19"/>
      <c r="T10" s="19"/>
      <c r="U10" s="19"/>
      <c r="V10" s="19"/>
      <c r="W10" s="19">
        <v>15773000</v>
      </c>
      <c r="X10" s="19">
        <v>23319424</v>
      </c>
      <c r="Y10" s="19">
        <v>-7546424</v>
      </c>
      <c r="Z10" s="20">
        <v>-32.36</v>
      </c>
      <c r="AA10" s="21">
        <v>44648204</v>
      </c>
    </row>
    <row r="11" spans="1:27" ht="13.5">
      <c r="A11" s="22" t="s">
        <v>38</v>
      </c>
      <c r="B11" s="16"/>
      <c r="C11" s="17"/>
      <c r="D11" s="17"/>
      <c r="E11" s="18">
        <v>3433604</v>
      </c>
      <c r="F11" s="19">
        <v>3433604</v>
      </c>
      <c r="G11" s="19">
        <v>297</v>
      </c>
      <c r="H11" s="19">
        <v>14887</v>
      </c>
      <c r="I11" s="19"/>
      <c r="J11" s="19">
        <v>15184</v>
      </c>
      <c r="K11" s="19">
        <v>40573</v>
      </c>
      <c r="L11" s="19"/>
      <c r="M11" s="19">
        <v>77368</v>
      </c>
      <c r="N11" s="19">
        <v>117941</v>
      </c>
      <c r="O11" s="19"/>
      <c r="P11" s="19"/>
      <c r="Q11" s="19"/>
      <c r="R11" s="19"/>
      <c r="S11" s="19"/>
      <c r="T11" s="19"/>
      <c r="U11" s="19"/>
      <c r="V11" s="19"/>
      <c r="W11" s="19">
        <v>133125</v>
      </c>
      <c r="X11" s="19">
        <v>1750002</v>
      </c>
      <c r="Y11" s="19">
        <v>-1616877</v>
      </c>
      <c r="Z11" s="20">
        <v>-92.39</v>
      </c>
      <c r="AA11" s="21">
        <v>3433604</v>
      </c>
    </row>
    <row r="12" spans="1:27" ht="13.5">
      <c r="A12" s="22" t="s">
        <v>39</v>
      </c>
      <c r="B12" s="16"/>
      <c r="C12" s="17"/>
      <c r="D12" s="17"/>
      <c r="E12" s="18">
        <v>3000</v>
      </c>
      <c r="F12" s="19">
        <v>3000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1250</v>
      </c>
      <c r="Y12" s="19">
        <v>-1250</v>
      </c>
      <c r="Z12" s="20">
        <v>-100</v>
      </c>
      <c r="AA12" s="21">
        <v>3000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-122861248</v>
      </c>
      <c r="F14" s="19">
        <v>-122861248</v>
      </c>
      <c r="G14" s="19">
        <v>-14608285</v>
      </c>
      <c r="H14" s="19">
        <v>-15014377</v>
      </c>
      <c r="I14" s="19">
        <v>-9972665</v>
      </c>
      <c r="J14" s="19">
        <v>-39595327</v>
      </c>
      <c r="K14" s="19">
        <v>-14432254</v>
      </c>
      <c r="L14" s="19">
        <v>-6613949</v>
      </c>
      <c r="M14" s="19">
        <v>-9089263</v>
      </c>
      <c r="N14" s="19">
        <v>-30135466</v>
      </c>
      <c r="O14" s="19"/>
      <c r="P14" s="19"/>
      <c r="Q14" s="19"/>
      <c r="R14" s="19"/>
      <c r="S14" s="19"/>
      <c r="T14" s="19"/>
      <c r="U14" s="19"/>
      <c r="V14" s="19"/>
      <c r="W14" s="19">
        <v>-69730793</v>
      </c>
      <c r="X14" s="19">
        <v>-60969366</v>
      </c>
      <c r="Y14" s="19">
        <v>-8761427</v>
      </c>
      <c r="Z14" s="20">
        <v>14.37</v>
      </c>
      <c r="AA14" s="21">
        <v>-122861248</v>
      </c>
    </row>
    <row r="15" spans="1:27" ht="13.5">
      <c r="A15" s="22" t="s">
        <v>42</v>
      </c>
      <c r="B15" s="16"/>
      <c r="C15" s="17"/>
      <c r="D15" s="17"/>
      <c r="E15" s="18">
        <v>-421630</v>
      </c>
      <c r="F15" s="19">
        <v>-421630</v>
      </c>
      <c r="G15" s="19"/>
      <c r="H15" s="19"/>
      <c r="I15" s="19"/>
      <c r="J15" s="19"/>
      <c r="K15" s="19">
        <v>-59112</v>
      </c>
      <c r="L15" s="19"/>
      <c r="M15" s="19">
        <v>-33655</v>
      </c>
      <c r="N15" s="19">
        <v>-92767</v>
      </c>
      <c r="O15" s="19"/>
      <c r="P15" s="19"/>
      <c r="Q15" s="19"/>
      <c r="R15" s="19"/>
      <c r="S15" s="19"/>
      <c r="T15" s="19"/>
      <c r="U15" s="19"/>
      <c r="V15" s="19"/>
      <c r="W15" s="19">
        <v>-92767</v>
      </c>
      <c r="X15" s="19">
        <v>-210665</v>
      </c>
      <c r="Y15" s="19">
        <v>117898</v>
      </c>
      <c r="Z15" s="20">
        <v>-55.96</v>
      </c>
      <c r="AA15" s="21">
        <v>-421630</v>
      </c>
    </row>
    <row r="16" spans="1:27" ht="13.5">
      <c r="A16" s="22" t="s">
        <v>43</v>
      </c>
      <c r="B16" s="16"/>
      <c r="C16" s="17"/>
      <c r="D16" s="17"/>
      <c r="E16" s="18">
        <v>-551000</v>
      </c>
      <c r="F16" s="19">
        <v>-551000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-331689</v>
      </c>
      <c r="Y16" s="19">
        <v>331689</v>
      </c>
      <c r="Z16" s="20">
        <v>-100</v>
      </c>
      <c r="AA16" s="21">
        <v>-551000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47189548</v>
      </c>
      <c r="F17" s="27">
        <f t="shared" si="0"/>
        <v>47189548</v>
      </c>
      <c r="G17" s="27">
        <f t="shared" si="0"/>
        <v>11081390</v>
      </c>
      <c r="H17" s="27">
        <f t="shared" si="0"/>
        <v>-2142117</v>
      </c>
      <c r="I17" s="27">
        <f t="shared" si="0"/>
        <v>-1443870</v>
      </c>
      <c r="J17" s="27">
        <f t="shared" si="0"/>
        <v>7495403</v>
      </c>
      <c r="K17" s="27">
        <f t="shared" si="0"/>
        <v>-196086</v>
      </c>
      <c r="L17" s="27">
        <f t="shared" si="0"/>
        <v>280313</v>
      </c>
      <c r="M17" s="27">
        <f t="shared" si="0"/>
        <v>7414508</v>
      </c>
      <c r="N17" s="27">
        <f t="shared" si="0"/>
        <v>7498735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14994138</v>
      </c>
      <c r="X17" s="27">
        <f t="shared" si="0"/>
        <v>36392395</v>
      </c>
      <c r="Y17" s="27">
        <f t="shared" si="0"/>
        <v>-21398257</v>
      </c>
      <c r="Z17" s="28">
        <f>+IF(X17&lt;&gt;0,+(Y17/X17)*100,0)</f>
        <v>-58.79870505912018</v>
      </c>
      <c r="AA17" s="29">
        <f>SUM(AA6:AA16)</f>
        <v>47189548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-44648200</v>
      </c>
      <c r="F26" s="19">
        <v>-44648200</v>
      </c>
      <c r="G26" s="19">
        <v>-758456</v>
      </c>
      <c r="H26" s="19">
        <v>-554629</v>
      </c>
      <c r="I26" s="19">
        <v>-492726</v>
      </c>
      <c r="J26" s="19">
        <v>-1805811</v>
      </c>
      <c r="K26" s="19">
        <v>-263516</v>
      </c>
      <c r="L26" s="19">
        <v>-923739</v>
      </c>
      <c r="M26" s="19">
        <v>-1000662</v>
      </c>
      <c r="N26" s="19">
        <v>-2187917</v>
      </c>
      <c r="O26" s="19"/>
      <c r="P26" s="19"/>
      <c r="Q26" s="19"/>
      <c r="R26" s="19"/>
      <c r="S26" s="19"/>
      <c r="T26" s="19"/>
      <c r="U26" s="19"/>
      <c r="V26" s="19"/>
      <c r="W26" s="19">
        <v>-3993728</v>
      </c>
      <c r="X26" s="19">
        <v>-22324100</v>
      </c>
      <c r="Y26" s="19">
        <v>18330372</v>
      </c>
      <c r="Z26" s="20">
        <v>-82.11</v>
      </c>
      <c r="AA26" s="21">
        <v>-44648200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-44648200</v>
      </c>
      <c r="F27" s="27">
        <f t="shared" si="1"/>
        <v>-44648200</v>
      </c>
      <c r="G27" s="27">
        <f t="shared" si="1"/>
        <v>-758456</v>
      </c>
      <c r="H27" s="27">
        <f t="shared" si="1"/>
        <v>-554629</v>
      </c>
      <c r="I27" s="27">
        <f t="shared" si="1"/>
        <v>-492726</v>
      </c>
      <c r="J27" s="27">
        <f t="shared" si="1"/>
        <v>-1805811</v>
      </c>
      <c r="K27" s="27">
        <f t="shared" si="1"/>
        <v>-263516</v>
      </c>
      <c r="L27" s="27">
        <f t="shared" si="1"/>
        <v>-923739</v>
      </c>
      <c r="M27" s="27">
        <f t="shared" si="1"/>
        <v>-1000662</v>
      </c>
      <c r="N27" s="27">
        <f t="shared" si="1"/>
        <v>-2187917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-3993728</v>
      </c>
      <c r="X27" s="27">
        <f t="shared" si="1"/>
        <v>-22324100</v>
      </c>
      <c r="Y27" s="27">
        <f t="shared" si="1"/>
        <v>18330372</v>
      </c>
      <c r="Z27" s="28">
        <f>+IF(X27&lt;&gt;0,+(Y27/X27)*100,0)</f>
        <v>-82.11023960652389</v>
      </c>
      <c r="AA27" s="29">
        <f>SUM(AA21:AA26)</f>
        <v>-44648200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>
        <v>4000000</v>
      </c>
      <c r="I31" s="19"/>
      <c r="J31" s="19">
        <v>4000000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4000000</v>
      </c>
      <c r="X31" s="19"/>
      <c r="Y31" s="19">
        <v>4000000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-720000</v>
      </c>
      <c r="F35" s="19">
        <v>-720000</v>
      </c>
      <c r="G35" s="19">
        <v>-60000</v>
      </c>
      <c r="H35" s="19">
        <v>-60000</v>
      </c>
      <c r="I35" s="19">
        <v>-60000</v>
      </c>
      <c r="J35" s="19">
        <v>-180000</v>
      </c>
      <c r="K35" s="19">
        <v>-60000</v>
      </c>
      <c r="L35" s="19">
        <v>-60000</v>
      </c>
      <c r="M35" s="19">
        <v>-60000</v>
      </c>
      <c r="N35" s="19">
        <v>-180000</v>
      </c>
      <c r="O35" s="19"/>
      <c r="P35" s="19"/>
      <c r="Q35" s="19"/>
      <c r="R35" s="19"/>
      <c r="S35" s="19"/>
      <c r="T35" s="19"/>
      <c r="U35" s="19"/>
      <c r="V35" s="19"/>
      <c r="W35" s="19">
        <v>-360000</v>
      </c>
      <c r="X35" s="19">
        <v>-360000</v>
      </c>
      <c r="Y35" s="19"/>
      <c r="Z35" s="20"/>
      <c r="AA35" s="21">
        <v>-720000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-720000</v>
      </c>
      <c r="F36" s="27">
        <f t="shared" si="2"/>
        <v>-720000</v>
      </c>
      <c r="G36" s="27">
        <f t="shared" si="2"/>
        <v>-60000</v>
      </c>
      <c r="H36" s="27">
        <f t="shared" si="2"/>
        <v>3940000</v>
      </c>
      <c r="I36" s="27">
        <f t="shared" si="2"/>
        <v>-60000</v>
      </c>
      <c r="J36" s="27">
        <f t="shared" si="2"/>
        <v>3820000</v>
      </c>
      <c r="K36" s="27">
        <f t="shared" si="2"/>
        <v>-60000</v>
      </c>
      <c r="L36" s="27">
        <f t="shared" si="2"/>
        <v>-60000</v>
      </c>
      <c r="M36" s="27">
        <f t="shared" si="2"/>
        <v>-60000</v>
      </c>
      <c r="N36" s="27">
        <f t="shared" si="2"/>
        <v>-180000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3640000</v>
      </c>
      <c r="X36" s="27">
        <f t="shared" si="2"/>
        <v>-360000</v>
      </c>
      <c r="Y36" s="27">
        <f t="shared" si="2"/>
        <v>4000000</v>
      </c>
      <c r="Z36" s="28">
        <f>+IF(X36&lt;&gt;0,+(Y36/X36)*100,0)</f>
        <v>-1111.111111111111</v>
      </c>
      <c r="AA36" s="29">
        <f>SUM(AA31:AA35)</f>
        <v>-720000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1821348</v>
      </c>
      <c r="F38" s="33">
        <f t="shared" si="3"/>
        <v>1821348</v>
      </c>
      <c r="G38" s="33">
        <f t="shared" si="3"/>
        <v>10262934</v>
      </c>
      <c r="H38" s="33">
        <f t="shared" si="3"/>
        <v>1243254</v>
      </c>
      <c r="I38" s="33">
        <f t="shared" si="3"/>
        <v>-1996596</v>
      </c>
      <c r="J38" s="33">
        <f t="shared" si="3"/>
        <v>9509592</v>
      </c>
      <c r="K38" s="33">
        <f t="shared" si="3"/>
        <v>-519602</v>
      </c>
      <c r="L38" s="33">
        <f t="shared" si="3"/>
        <v>-703426</v>
      </c>
      <c r="M38" s="33">
        <f t="shared" si="3"/>
        <v>6353846</v>
      </c>
      <c r="N38" s="33">
        <f t="shared" si="3"/>
        <v>5130818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14640410</v>
      </c>
      <c r="X38" s="33">
        <f t="shared" si="3"/>
        <v>13708295</v>
      </c>
      <c r="Y38" s="33">
        <f t="shared" si="3"/>
        <v>932115</v>
      </c>
      <c r="Z38" s="34">
        <f>+IF(X38&lt;&gt;0,+(Y38/X38)*100,0)</f>
        <v>6.799642114500745</v>
      </c>
      <c r="AA38" s="35">
        <f>+AA17+AA27+AA36</f>
        <v>1821348</v>
      </c>
    </row>
    <row r="39" spans="1:27" ht="13.5">
      <c r="A39" s="22" t="s">
        <v>59</v>
      </c>
      <c r="B39" s="16"/>
      <c r="C39" s="31"/>
      <c r="D39" s="31"/>
      <c r="E39" s="32">
        <v>560000</v>
      </c>
      <c r="F39" s="33">
        <v>560000</v>
      </c>
      <c r="G39" s="33">
        <v>1490393</v>
      </c>
      <c r="H39" s="33">
        <v>11753327</v>
      </c>
      <c r="I39" s="33">
        <v>12996581</v>
      </c>
      <c r="J39" s="33">
        <v>1490393</v>
      </c>
      <c r="K39" s="33">
        <v>10999985</v>
      </c>
      <c r="L39" s="33">
        <v>10480383</v>
      </c>
      <c r="M39" s="33">
        <v>9776957</v>
      </c>
      <c r="N39" s="33">
        <v>10999985</v>
      </c>
      <c r="O39" s="33"/>
      <c r="P39" s="33"/>
      <c r="Q39" s="33"/>
      <c r="R39" s="33"/>
      <c r="S39" s="33"/>
      <c r="T39" s="33"/>
      <c r="U39" s="33"/>
      <c r="V39" s="33"/>
      <c r="W39" s="33">
        <v>1490393</v>
      </c>
      <c r="X39" s="33">
        <v>560000</v>
      </c>
      <c r="Y39" s="33">
        <v>930393</v>
      </c>
      <c r="Z39" s="34">
        <v>166.14</v>
      </c>
      <c r="AA39" s="35">
        <v>560000</v>
      </c>
    </row>
    <row r="40" spans="1:27" ht="13.5">
      <c r="A40" s="41" t="s">
        <v>60</v>
      </c>
      <c r="B40" s="42"/>
      <c r="C40" s="43"/>
      <c r="D40" s="43"/>
      <c r="E40" s="44">
        <v>2381347</v>
      </c>
      <c r="F40" s="45">
        <v>2381347</v>
      </c>
      <c r="G40" s="45">
        <v>11753327</v>
      </c>
      <c r="H40" s="45">
        <v>12996581</v>
      </c>
      <c r="I40" s="45">
        <v>10999985</v>
      </c>
      <c r="J40" s="45">
        <v>10999985</v>
      </c>
      <c r="K40" s="45">
        <v>10480383</v>
      </c>
      <c r="L40" s="45">
        <v>9776957</v>
      </c>
      <c r="M40" s="45">
        <v>16130803</v>
      </c>
      <c r="N40" s="45">
        <v>16130803</v>
      </c>
      <c r="O40" s="45"/>
      <c r="P40" s="45"/>
      <c r="Q40" s="45"/>
      <c r="R40" s="45"/>
      <c r="S40" s="45"/>
      <c r="T40" s="45"/>
      <c r="U40" s="45"/>
      <c r="V40" s="45"/>
      <c r="W40" s="45">
        <v>16130803</v>
      </c>
      <c r="X40" s="45">
        <v>14268294</v>
      </c>
      <c r="Y40" s="45">
        <v>1862509</v>
      </c>
      <c r="Z40" s="46">
        <v>13.05</v>
      </c>
      <c r="AA40" s="47">
        <v>2381347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77296285</v>
      </c>
      <c r="D6" s="17"/>
      <c r="E6" s="18">
        <v>83167329</v>
      </c>
      <c r="F6" s="19">
        <v>83167329</v>
      </c>
      <c r="G6" s="19">
        <v>5601852</v>
      </c>
      <c r="H6" s="19">
        <v>9387153</v>
      </c>
      <c r="I6" s="19">
        <v>11307402</v>
      </c>
      <c r="J6" s="19">
        <v>26296407</v>
      </c>
      <c r="K6" s="19">
        <v>10793761</v>
      </c>
      <c r="L6" s="19">
        <v>8318402</v>
      </c>
      <c r="M6" s="19">
        <v>5813881</v>
      </c>
      <c r="N6" s="19">
        <v>24926044</v>
      </c>
      <c r="O6" s="19"/>
      <c r="P6" s="19"/>
      <c r="Q6" s="19"/>
      <c r="R6" s="19"/>
      <c r="S6" s="19"/>
      <c r="T6" s="19"/>
      <c r="U6" s="19"/>
      <c r="V6" s="19"/>
      <c r="W6" s="19">
        <v>51222451</v>
      </c>
      <c r="X6" s="19">
        <v>53075910</v>
      </c>
      <c r="Y6" s="19">
        <v>-1853459</v>
      </c>
      <c r="Z6" s="20">
        <v>-3.49</v>
      </c>
      <c r="AA6" s="21">
        <v>83167329</v>
      </c>
    </row>
    <row r="7" spans="1:27" ht="13.5">
      <c r="A7" s="22" t="s">
        <v>34</v>
      </c>
      <c r="B7" s="16"/>
      <c r="C7" s="17">
        <v>198029236</v>
      </c>
      <c r="D7" s="17"/>
      <c r="E7" s="18">
        <v>209649862</v>
      </c>
      <c r="F7" s="19">
        <v>209649862</v>
      </c>
      <c r="G7" s="19">
        <v>17470292</v>
      </c>
      <c r="H7" s="19">
        <v>16720817</v>
      </c>
      <c r="I7" s="19">
        <v>13311333</v>
      </c>
      <c r="J7" s="19">
        <v>47502442</v>
      </c>
      <c r="K7" s="19">
        <v>16169750</v>
      </c>
      <c r="L7" s="19">
        <v>16782141</v>
      </c>
      <c r="M7" s="19">
        <v>13297322</v>
      </c>
      <c r="N7" s="19">
        <v>46249213</v>
      </c>
      <c r="O7" s="19"/>
      <c r="P7" s="19"/>
      <c r="Q7" s="19"/>
      <c r="R7" s="19"/>
      <c r="S7" s="19"/>
      <c r="T7" s="19"/>
      <c r="U7" s="19"/>
      <c r="V7" s="19"/>
      <c r="W7" s="19">
        <v>93751655</v>
      </c>
      <c r="X7" s="19">
        <v>112155338</v>
      </c>
      <c r="Y7" s="19">
        <v>-18403683</v>
      </c>
      <c r="Z7" s="20">
        <v>-16.41</v>
      </c>
      <c r="AA7" s="21">
        <v>209649862</v>
      </c>
    </row>
    <row r="8" spans="1:27" ht="13.5">
      <c r="A8" s="22" t="s">
        <v>35</v>
      </c>
      <c r="B8" s="16"/>
      <c r="C8" s="17">
        <v>28942967</v>
      </c>
      <c r="D8" s="17"/>
      <c r="E8" s="18">
        <v>35186930</v>
      </c>
      <c r="F8" s="19">
        <v>35186930</v>
      </c>
      <c r="G8" s="19">
        <v>16262133</v>
      </c>
      <c r="H8" s="19">
        <v>9932765</v>
      </c>
      <c r="I8" s="19">
        <v>7810300</v>
      </c>
      <c r="J8" s="19">
        <v>34005198</v>
      </c>
      <c r="K8" s="19">
        <v>11598902</v>
      </c>
      <c r="L8" s="19">
        <v>-7727300</v>
      </c>
      <c r="M8" s="19">
        <v>8680632</v>
      </c>
      <c r="N8" s="19">
        <v>12552234</v>
      </c>
      <c r="O8" s="19"/>
      <c r="P8" s="19"/>
      <c r="Q8" s="19"/>
      <c r="R8" s="19"/>
      <c r="S8" s="19"/>
      <c r="T8" s="19"/>
      <c r="U8" s="19"/>
      <c r="V8" s="19"/>
      <c r="W8" s="19">
        <v>46557432</v>
      </c>
      <c r="X8" s="19">
        <v>45856472</v>
      </c>
      <c r="Y8" s="19">
        <v>700960</v>
      </c>
      <c r="Z8" s="20">
        <v>1.53</v>
      </c>
      <c r="AA8" s="21">
        <v>35186930</v>
      </c>
    </row>
    <row r="9" spans="1:27" ht="13.5">
      <c r="A9" s="22" t="s">
        <v>36</v>
      </c>
      <c r="B9" s="16"/>
      <c r="C9" s="17">
        <v>60345573</v>
      </c>
      <c r="D9" s="17"/>
      <c r="E9" s="18">
        <v>55750900</v>
      </c>
      <c r="F9" s="19">
        <v>58953117</v>
      </c>
      <c r="G9" s="19">
        <v>17045000</v>
      </c>
      <c r="H9" s="19"/>
      <c r="I9" s="19">
        <v>2160690</v>
      </c>
      <c r="J9" s="19">
        <v>19205690</v>
      </c>
      <c r="K9" s="19">
        <v>1299716</v>
      </c>
      <c r="L9" s="19">
        <v>1205368</v>
      </c>
      <c r="M9" s="19">
        <v>13628000</v>
      </c>
      <c r="N9" s="19">
        <v>16133084</v>
      </c>
      <c r="O9" s="19"/>
      <c r="P9" s="19"/>
      <c r="Q9" s="19"/>
      <c r="R9" s="19"/>
      <c r="S9" s="19"/>
      <c r="T9" s="19"/>
      <c r="U9" s="19"/>
      <c r="V9" s="19"/>
      <c r="W9" s="19">
        <v>35338774</v>
      </c>
      <c r="X9" s="19">
        <v>36568404</v>
      </c>
      <c r="Y9" s="19">
        <v>-1229630</v>
      </c>
      <c r="Z9" s="20">
        <v>-3.36</v>
      </c>
      <c r="AA9" s="21">
        <v>58953117</v>
      </c>
    </row>
    <row r="10" spans="1:27" ht="13.5">
      <c r="A10" s="22" t="s">
        <v>37</v>
      </c>
      <c r="B10" s="16"/>
      <c r="C10" s="17">
        <v>24314481</v>
      </c>
      <c r="D10" s="17"/>
      <c r="E10" s="18">
        <v>16523900</v>
      </c>
      <c r="F10" s="19">
        <v>29125079</v>
      </c>
      <c r="G10" s="19"/>
      <c r="H10" s="19"/>
      <c r="I10" s="19">
        <v>2823757</v>
      </c>
      <c r="J10" s="19">
        <v>2823757</v>
      </c>
      <c r="K10" s="19">
        <v>253654</v>
      </c>
      <c r="L10" s="19">
        <v>386709</v>
      </c>
      <c r="M10" s="19"/>
      <c r="N10" s="19">
        <v>640363</v>
      </c>
      <c r="O10" s="19"/>
      <c r="P10" s="19"/>
      <c r="Q10" s="19"/>
      <c r="R10" s="19"/>
      <c r="S10" s="19"/>
      <c r="T10" s="19"/>
      <c r="U10" s="19"/>
      <c r="V10" s="19"/>
      <c r="W10" s="19">
        <v>3464120</v>
      </c>
      <c r="X10" s="19">
        <v>12681802</v>
      </c>
      <c r="Y10" s="19">
        <v>-9217682</v>
      </c>
      <c r="Z10" s="20">
        <v>-72.68</v>
      </c>
      <c r="AA10" s="21">
        <v>29125079</v>
      </c>
    </row>
    <row r="11" spans="1:27" ht="13.5">
      <c r="A11" s="22" t="s">
        <v>38</v>
      </c>
      <c r="B11" s="16"/>
      <c r="C11" s="17">
        <v>19909265</v>
      </c>
      <c r="D11" s="17"/>
      <c r="E11" s="18">
        <v>7069296</v>
      </c>
      <c r="F11" s="19">
        <v>7069296</v>
      </c>
      <c r="G11" s="19">
        <v>1400745</v>
      </c>
      <c r="H11" s="19">
        <v>1140488</v>
      </c>
      <c r="I11" s="19">
        <v>1447093</v>
      </c>
      <c r="J11" s="19">
        <v>3988326</v>
      </c>
      <c r="K11" s="19">
        <v>-3459702</v>
      </c>
      <c r="L11" s="19">
        <v>1704015</v>
      </c>
      <c r="M11" s="19">
        <v>1123934</v>
      </c>
      <c r="N11" s="19">
        <v>-631753</v>
      </c>
      <c r="O11" s="19"/>
      <c r="P11" s="19"/>
      <c r="Q11" s="19"/>
      <c r="R11" s="19"/>
      <c r="S11" s="19"/>
      <c r="T11" s="19"/>
      <c r="U11" s="19"/>
      <c r="V11" s="19"/>
      <c r="W11" s="19">
        <v>3356573</v>
      </c>
      <c r="X11" s="19">
        <v>3459524</v>
      </c>
      <c r="Y11" s="19">
        <v>-102951</v>
      </c>
      <c r="Z11" s="20">
        <v>-2.98</v>
      </c>
      <c r="AA11" s="21">
        <v>7069296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-305590867</v>
      </c>
      <c r="D14" s="17"/>
      <c r="E14" s="18">
        <v>-357148302</v>
      </c>
      <c r="F14" s="19">
        <v>-356175606</v>
      </c>
      <c r="G14" s="19">
        <v>-50853282</v>
      </c>
      <c r="H14" s="19">
        <v>-32076968</v>
      </c>
      <c r="I14" s="19">
        <v>-34877869</v>
      </c>
      <c r="J14" s="19">
        <v>-117808119</v>
      </c>
      <c r="K14" s="19">
        <v>-32372536</v>
      </c>
      <c r="L14" s="19">
        <v>-17698477</v>
      </c>
      <c r="M14" s="19">
        <v>-26694574</v>
      </c>
      <c r="N14" s="19">
        <v>-76765587</v>
      </c>
      <c r="O14" s="19"/>
      <c r="P14" s="19"/>
      <c r="Q14" s="19"/>
      <c r="R14" s="19"/>
      <c r="S14" s="19"/>
      <c r="T14" s="19"/>
      <c r="U14" s="19"/>
      <c r="V14" s="19"/>
      <c r="W14" s="19">
        <v>-194573706</v>
      </c>
      <c r="X14" s="19">
        <v>-172369915</v>
      </c>
      <c r="Y14" s="19">
        <v>-22203791</v>
      </c>
      <c r="Z14" s="20">
        <v>12.88</v>
      </c>
      <c r="AA14" s="21">
        <v>-356175606</v>
      </c>
    </row>
    <row r="15" spans="1:27" ht="13.5">
      <c r="A15" s="22" t="s">
        <v>42</v>
      </c>
      <c r="B15" s="16"/>
      <c r="C15" s="17">
        <v>-18822055</v>
      </c>
      <c r="D15" s="17"/>
      <c r="E15" s="18">
        <v>-14678708</v>
      </c>
      <c r="F15" s="19">
        <v>-20698074</v>
      </c>
      <c r="G15" s="19"/>
      <c r="H15" s="19"/>
      <c r="I15" s="19"/>
      <c r="J15" s="19"/>
      <c r="K15" s="19"/>
      <c r="L15" s="19"/>
      <c r="M15" s="19">
        <v>-5847844</v>
      </c>
      <c r="N15" s="19">
        <v>-5847844</v>
      </c>
      <c r="O15" s="19"/>
      <c r="P15" s="19"/>
      <c r="Q15" s="19"/>
      <c r="R15" s="19"/>
      <c r="S15" s="19"/>
      <c r="T15" s="19"/>
      <c r="U15" s="19"/>
      <c r="V15" s="19"/>
      <c r="W15" s="19">
        <v>-5847844</v>
      </c>
      <c r="X15" s="19">
        <v>-7637058</v>
      </c>
      <c r="Y15" s="19">
        <v>1789214</v>
      </c>
      <c r="Z15" s="20">
        <v>-23.43</v>
      </c>
      <c r="AA15" s="21">
        <v>-20698074</v>
      </c>
    </row>
    <row r="16" spans="1:27" ht="13.5">
      <c r="A16" s="22" t="s">
        <v>43</v>
      </c>
      <c r="B16" s="16"/>
      <c r="C16" s="17">
        <v>-1054802</v>
      </c>
      <c r="D16" s="17"/>
      <c r="E16" s="18">
        <v>-987100</v>
      </c>
      <c r="F16" s="19">
        <v>-929100</v>
      </c>
      <c r="G16" s="19">
        <v>-15037</v>
      </c>
      <c r="H16" s="19">
        <v>-164428</v>
      </c>
      <c r="I16" s="19">
        <v>-36902</v>
      </c>
      <c r="J16" s="19">
        <v>-216367</v>
      </c>
      <c r="K16" s="19">
        <v>-141125</v>
      </c>
      <c r="L16" s="19">
        <v>-95767</v>
      </c>
      <c r="M16" s="19">
        <v>-35595</v>
      </c>
      <c r="N16" s="19">
        <v>-272487</v>
      </c>
      <c r="O16" s="19"/>
      <c r="P16" s="19"/>
      <c r="Q16" s="19"/>
      <c r="R16" s="19"/>
      <c r="S16" s="19"/>
      <c r="T16" s="19"/>
      <c r="U16" s="19"/>
      <c r="V16" s="19"/>
      <c r="W16" s="19">
        <v>-488854</v>
      </c>
      <c r="X16" s="19">
        <v>-511442</v>
      </c>
      <c r="Y16" s="19">
        <v>22588</v>
      </c>
      <c r="Z16" s="20">
        <v>-4.42</v>
      </c>
      <c r="AA16" s="21">
        <v>-929100</v>
      </c>
    </row>
    <row r="17" spans="1:27" ht="13.5">
      <c r="A17" s="23" t="s">
        <v>44</v>
      </c>
      <c r="B17" s="24"/>
      <c r="C17" s="25">
        <f aca="true" t="shared" si="0" ref="C17:Y17">SUM(C6:C16)</f>
        <v>83370083</v>
      </c>
      <c r="D17" s="25">
        <f>SUM(D6:D16)</f>
        <v>0</v>
      </c>
      <c r="E17" s="26">
        <f t="shared" si="0"/>
        <v>34534107</v>
      </c>
      <c r="F17" s="27">
        <f t="shared" si="0"/>
        <v>45348833</v>
      </c>
      <c r="G17" s="27">
        <f t="shared" si="0"/>
        <v>6911703</v>
      </c>
      <c r="H17" s="27">
        <f t="shared" si="0"/>
        <v>4939827</v>
      </c>
      <c r="I17" s="27">
        <f t="shared" si="0"/>
        <v>3945804</v>
      </c>
      <c r="J17" s="27">
        <f t="shared" si="0"/>
        <v>15797334</v>
      </c>
      <c r="K17" s="27">
        <f t="shared" si="0"/>
        <v>4142420</v>
      </c>
      <c r="L17" s="27">
        <f t="shared" si="0"/>
        <v>2875091</v>
      </c>
      <c r="M17" s="27">
        <f t="shared" si="0"/>
        <v>9965756</v>
      </c>
      <c r="N17" s="27">
        <f t="shared" si="0"/>
        <v>16983267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32780601</v>
      </c>
      <c r="X17" s="27">
        <f t="shared" si="0"/>
        <v>83279035</v>
      </c>
      <c r="Y17" s="27">
        <f t="shared" si="0"/>
        <v>-50498434</v>
      </c>
      <c r="Z17" s="28">
        <f>+IF(X17&lt;&gt;0,+(Y17/X17)*100,0)</f>
        <v>-60.637631067651064</v>
      </c>
      <c r="AA17" s="29">
        <f>SUM(AA6:AA16)</f>
        <v>45348833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538544</v>
      </c>
      <c r="D21" s="17"/>
      <c r="E21" s="18">
        <v>2500000</v>
      </c>
      <c r="F21" s="19">
        <v>2500000</v>
      </c>
      <c r="G21" s="36">
        <v>26087</v>
      </c>
      <c r="H21" s="36"/>
      <c r="I21" s="36">
        <v>277277</v>
      </c>
      <c r="J21" s="19">
        <v>303364</v>
      </c>
      <c r="K21" s="36">
        <v>16407</v>
      </c>
      <c r="L21" s="36">
        <v>-26727</v>
      </c>
      <c r="M21" s="19"/>
      <c r="N21" s="36">
        <v>-10320</v>
      </c>
      <c r="O21" s="36"/>
      <c r="P21" s="36"/>
      <c r="Q21" s="19"/>
      <c r="R21" s="36"/>
      <c r="S21" s="36"/>
      <c r="T21" s="19"/>
      <c r="U21" s="36"/>
      <c r="V21" s="36"/>
      <c r="W21" s="36">
        <v>293044</v>
      </c>
      <c r="X21" s="19">
        <v>1250001</v>
      </c>
      <c r="Y21" s="36">
        <v>-956957</v>
      </c>
      <c r="Z21" s="37">
        <v>-76.56</v>
      </c>
      <c r="AA21" s="38">
        <v>2500000</v>
      </c>
    </row>
    <row r="22" spans="1:27" ht="13.5">
      <c r="A22" s="22" t="s">
        <v>47</v>
      </c>
      <c r="B22" s="16"/>
      <c r="C22" s="17">
        <v>2633</v>
      </c>
      <c r="D22" s="17"/>
      <c r="E22" s="39">
        <v>2000</v>
      </c>
      <c r="F22" s="36">
        <v>2000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2000</v>
      </c>
    </row>
    <row r="23" spans="1:27" ht="13.5">
      <c r="A23" s="22" t="s">
        <v>48</v>
      </c>
      <c r="B23" s="16"/>
      <c r="C23" s="40">
        <v>111231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-62158083</v>
      </c>
      <c r="D26" s="17"/>
      <c r="E26" s="18">
        <v>-94365714</v>
      </c>
      <c r="F26" s="19">
        <v>-117794511</v>
      </c>
      <c r="G26" s="19"/>
      <c r="H26" s="19">
        <v>-4339073</v>
      </c>
      <c r="I26" s="19">
        <v>-6184602</v>
      </c>
      <c r="J26" s="19">
        <v>-10523675</v>
      </c>
      <c r="K26" s="19">
        <v>-5058844</v>
      </c>
      <c r="L26" s="19">
        <v>-8784986</v>
      </c>
      <c r="M26" s="19">
        <v>-9112637</v>
      </c>
      <c r="N26" s="19">
        <v>-22956467</v>
      </c>
      <c r="O26" s="19"/>
      <c r="P26" s="19"/>
      <c r="Q26" s="19"/>
      <c r="R26" s="19"/>
      <c r="S26" s="19"/>
      <c r="T26" s="19"/>
      <c r="U26" s="19"/>
      <c r="V26" s="19"/>
      <c r="W26" s="19">
        <v>-33480142</v>
      </c>
      <c r="X26" s="19">
        <v>-40273354</v>
      </c>
      <c r="Y26" s="19">
        <v>6793212</v>
      </c>
      <c r="Z26" s="20">
        <v>-16.87</v>
      </c>
      <c r="AA26" s="21">
        <v>-117794511</v>
      </c>
    </row>
    <row r="27" spans="1:27" ht="13.5">
      <c r="A27" s="23" t="s">
        <v>51</v>
      </c>
      <c r="B27" s="24"/>
      <c r="C27" s="25">
        <f aca="true" t="shared" si="1" ref="C27:Y27">SUM(C21:C26)</f>
        <v>-61505675</v>
      </c>
      <c r="D27" s="25">
        <f>SUM(D21:D26)</f>
        <v>0</v>
      </c>
      <c r="E27" s="26">
        <f t="shared" si="1"/>
        <v>-91863714</v>
      </c>
      <c r="F27" s="27">
        <f t="shared" si="1"/>
        <v>-115292511</v>
      </c>
      <c r="G27" s="27">
        <f t="shared" si="1"/>
        <v>26087</v>
      </c>
      <c r="H27" s="27">
        <f t="shared" si="1"/>
        <v>-4339073</v>
      </c>
      <c r="I27" s="27">
        <f t="shared" si="1"/>
        <v>-5907325</v>
      </c>
      <c r="J27" s="27">
        <f t="shared" si="1"/>
        <v>-10220311</v>
      </c>
      <c r="K27" s="27">
        <f t="shared" si="1"/>
        <v>-5042437</v>
      </c>
      <c r="L27" s="27">
        <f t="shared" si="1"/>
        <v>-8811713</v>
      </c>
      <c r="M27" s="27">
        <f t="shared" si="1"/>
        <v>-9112637</v>
      </c>
      <c r="N27" s="27">
        <f t="shared" si="1"/>
        <v>-22966787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-33187098</v>
      </c>
      <c r="X27" s="27">
        <f t="shared" si="1"/>
        <v>-39023353</v>
      </c>
      <c r="Y27" s="27">
        <f t="shared" si="1"/>
        <v>5836255</v>
      </c>
      <c r="Z27" s="28">
        <f>+IF(X27&lt;&gt;0,+(Y27/X27)*100,0)</f>
        <v>-14.955800953341964</v>
      </c>
      <c r="AA27" s="29">
        <f>SUM(AA21:AA26)</f>
        <v>-115292511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70693650</v>
      </c>
      <c r="F32" s="19">
        <v>70693650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70693650</v>
      </c>
    </row>
    <row r="33" spans="1:27" ht="13.5">
      <c r="A33" s="22" t="s">
        <v>55</v>
      </c>
      <c r="B33" s="16"/>
      <c r="C33" s="17">
        <v>1955979</v>
      </c>
      <c r="D33" s="17"/>
      <c r="E33" s="18">
        <v>210000</v>
      </c>
      <c r="F33" s="19">
        <v>210000</v>
      </c>
      <c r="G33" s="19">
        <v>65185</v>
      </c>
      <c r="H33" s="36">
        <v>72861</v>
      </c>
      <c r="I33" s="36">
        <v>36872</v>
      </c>
      <c r="J33" s="36">
        <v>174918</v>
      </c>
      <c r="K33" s="19">
        <v>65167</v>
      </c>
      <c r="L33" s="19">
        <v>47306</v>
      </c>
      <c r="M33" s="19">
        <v>36091</v>
      </c>
      <c r="N33" s="19">
        <v>148564</v>
      </c>
      <c r="O33" s="36"/>
      <c r="P33" s="36"/>
      <c r="Q33" s="36"/>
      <c r="R33" s="19"/>
      <c r="S33" s="19"/>
      <c r="T33" s="19"/>
      <c r="U33" s="19"/>
      <c r="V33" s="36"/>
      <c r="W33" s="36">
        <v>323482</v>
      </c>
      <c r="X33" s="36"/>
      <c r="Y33" s="19">
        <v>323482</v>
      </c>
      <c r="Z33" s="20"/>
      <c r="AA33" s="21">
        <v>210000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-15739178</v>
      </c>
      <c r="D35" s="17"/>
      <c r="E35" s="18">
        <v>-15737596</v>
      </c>
      <c r="F35" s="19">
        <v>-15737596</v>
      </c>
      <c r="G35" s="19"/>
      <c r="H35" s="19"/>
      <c r="I35" s="19"/>
      <c r="J35" s="19"/>
      <c r="K35" s="19"/>
      <c r="L35" s="19"/>
      <c r="M35" s="19">
        <v>-8427626</v>
      </c>
      <c r="N35" s="19">
        <v>-8427626</v>
      </c>
      <c r="O35" s="19"/>
      <c r="P35" s="19"/>
      <c r="Q35" s="19"/>
      <c r="R35" s="19"/>
      <c r="S35" s="19"/>
      <c r="T35" s="19"/>
      <c r="U35" s="19"/>
      <c r="V35" s="19"/>
      <c r="W35" s="19">
        <v>-8427626</v>
      </c>
      <c r="X35" s="19">
        <v>-7868798</v>
      </c>
      <c r="Y35" s="19">
        <v>-558828</v>
      </c>
      <c r="Z35" s="20">
        <v>7.1</v>
      </c>
      <c r="AA35" s="21">
        <v>-15737596</v>
      </c>
    </row>
    <row r="36" spans="1:27" ht="13.5">
      <c r="A36" s="23" t="s">
        <v>57</v>
      </c>
      <c r="B36" s="24"/>
      <c r="C36" s="25">
        <f aca="true" t="shared" si="2" ref="C36:Y36">SUM(C31:C35)</f>
        <v>-13783199</v>
      </c>
      <c r="D36" s="25">
        <f>SUM(D31:D35)</f>
        <v>0</v>
      </c>
      <c r="E36" s="26">
        <f t="shared" si="2"/>
        <v>55166054</v>
      </c>
      <c r="F36" s="27">
        <f t="shared" si="2"/>
        <v>55166054</v>
      </c>
      <c r="G36" s="27">
        <f t="shared" si="2"/>
        <v>65185</v>
      </c>
      <c r="H36" s="27">
        <f t="shared" si="2"/>
        <v>72861</v>
      </c>
      <c r="I36" s="27">
        <f t="shared" si="2"/>
        <v>36872</v>
      </c>
      <c r="J36" s="27">
        <f t="shared" si="2"/>
        <v>174918</v>
      </c>
      <c r="K36" s="27">
        <f t="shared" si="2"/>
        <v>65167</v>
      </c>
      <c r="L36" s="27">
        <f t="shared" si="2"/>
        <v>47306</v>
      </c>
      <c r="M36" s="27">
        <f t="shared" si="2"/>
        <v>-8391535</v>
      </c>
      <c r="N36" s="27">
        <f t="shared" si="2"/>
        <v>-8279062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-8104144</v>
      </c>
      <c r="X36" s="27">
        <f t="shared" si="2"/>
        <v>-7868798</v>
      </c>
      <c r="Y36" s="27">
        <f t="shared" si="2"/>
        <v>-235346</v>
      </c>
      <c r="Z36" s="28">
        <f>+IF(X36&lt;&gt;0,+(Y36/X36)*100,0)</f>
        <v>2.990876116021786</v>
      </c>
      <c r="AA36" s="29">
        <f>SUM(AA31:AA35)</f>
        <v>55166054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8081209</v>
      </c>
      <c r="D38" s="31">
        <f>+D17+D27+D36</f>
        <v>0</v>
      </c>
      <c r="E38" s="32">
        <f t="shared" si="3"/>
        <v>-2163553</v>
      </c>
      <c r="F38" s="33">
        <f t="shared" si="3"/>
        <v>-14777624</v>
      </c>
      <c r="G38" s="33">
        <f t="shared" si="3"/>
        <v>7002975</v>
      </c>
      <c r="H38" s="33">
        <f t="shared" si="3"/>
        <v>673615</v>
      </c>
      <c r="I38" s="33">
        <f t="shared" si="3"/>
        <v>-1924649</v>
      </c>
      <c r="J38" s="33">
        <f t="shared" si="3"/>
        <v>5751941</v>
      </c>
      <c r="K38" s="33">
        <f t="shared" si="3"/>
        <v>-834850</v>
      </c>
      <c r="L38" s="33">
        <f t="shared" si="3"/>
        <v>-5889316</v>
      </c>
      <c r="M38" s="33">
        <f t="shared" si="3"/>
        <v>-7538416</v>
      </c>
      <c r="N38" s="33">
        <f t="shared" si="3"/>
        <v>-14262582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-8510641</v>
      </c>
      <c r="X38" s="33">
        <f t="shared" si="3"/>
        <v>36386884</v>
      </c>
      <c r="Y38" s="33">
        <f t="shared" si="3"/>
        <v>-44897525</v>
      </c>
      <c r="Z38" s="34">
        <f>+IF(X38&lt;&gt;0,+(Y38/X38)*100,0)</f>
        <v>-123.38930973039626</v>
      </c>
      <c r="AA38" s="35">
        <f>+AA17+AA27+AA36</f>
        <v>-14777624</v>
      </c>
    </row>
    <row r="39" spans="1:27" ht="13.5">
      <c r="A39" s="22" t="s">
        <v>59</v>
      </c>
      <c r="B39" s="16"/>
      <c r="C39" s="31">
        <v>211779090</v>
      </c>
      <c r="D39" s="31"/>
      <c r="E39" s="32">
        <v>149869000</v>
      </c>
      <c r="F39" s="33">
        <v>219860299</v>
      </c>
      <c r="G39" s="33">
        <v>219860299</v>
      </c>
      <c r="H39" s="33">
        <v>226863274</v>
      </c>
      <c r="I39" s="33">
        <v>227536889</v>
      </c>
      <c r="J39" s="33">
        <v>219860299</v>
      </c>
      <c r="K39" s="33">
        <v>225612240</v>
      </c>
      <c r="L39" s="33">
        <v>224777390</v>
      </c>
      <c r="M39" s="33">
        <v>218888074</v>
      </c>
      <c r="N39" s="33">
        <v>225612240</v>
      </c>
      <c r="O39" s="33"/>
      <c r="P39" s="33"/>
      <c r="Q39" s="33"/>
      <c r="R39" s="33"/>
      <c r="S39" s="33"/>
      <c r="T39" s="33"/>
      <c r="U39" s="33"/>
      <c r="V39" s="33"/>
      <c r="W39" s="33">
        <v>219860299</v>
      </c>
      <c r="X39" s="33">
        <v>219860299</v>
      </c>
      <c r="Y39" s="33"/>
      <c r="Z39" s="34"/>
      <c r="AA39" s="35">
        <v>219860299</v>
      </c>
    </row>
    <row r="40" spans="1:27" ht="13.5">
      <c r="A40" s="41" t="s">
        <v>60</v>
      </c>
      <c r="B40" s="42"/>
      <c r="C40" s="43">
        <v>219860299</v>
      </c>
      <c r="D40" s="43"/>
      <c r="E40" s="44">
        <v>147705447</v>
      </c>
      <c r="F40" s="45">
        <v>205082676</v>
      </c>
      <c r="G40" s="45">
        <v>226863274</v>
      </c>
      <c r="H40" s="45">
        <v>227536889</v>
      </c>
      <c r="I40" s="45">
        <v>225612240</v>
      </c>
      <c r="J40" s="45">
        <v>225612240</v>
      </c>
      <c r="K40" s="45">
        <v>224777390</v>
      </c>
      <c r="L40" s="45">
        <v>218888074</v>
      </c>
      <c r="M40" s="45">
        <v>211349658</v>
      </c>
      <c r="N40" s="45">
        <v>211349658</v>
      </c>
      <c r="O40" s="45"/>
      <c r="P40" s="45"/>
      <c r="Q40" s="45"/>
      <c r="R40" s="45"/>
      <c r="S40" s="45"/>
      <c r="T40" s="45"/>
      <c r="U40" s="45"/>
      <c r="V40" s="45"/>
      <c r="W40" s="45">
        <v>211349658</v>
      </c>
      <c r="X40" s="45">
        <v>256247184</v>
      </c>
      <c r="Y40" s="45">
        <v>-44897526</v>
      </c>
      <c r="Z40" s="46">
        <v>-17.52</v>
      </c>
      <c r="AA40" s="47">
        <v>205082676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111524049</v>
      </c>
      <c r="D6" s="17"/>
      <c r="E6" s="18">
        <v>116244256</v>
      </c>
      <c r="F6" s="19">
        <v>116244256</v>
      </c>
      <c r="G6" s="19">
        <v>13957492</v>
      </c>
      <c r="H6" s="19">
        <v>9805748</v>
      </c>
      <c r="I6" s="19">
        <v>9918153</v>
      </c>
      <c r="J6" s="19">
        <v>33681393</v>
      </c>
      <c r="K6" s="19">
        <v>9238112</v>
      </c>
      <c r="L6" s="19">
        <v>9747614</v>
      </c>
      <c r="M6" s="19">
        <v>9767348</v>
      </c>
      <c r="N6" s="19">
        <v>28753074</v>
      </c>
      <c r="O6" s="19"/>
      <c r="P6" s="19"/>
      <c r="Q6" s="19"/>
      <c r="R6" s="19"/>
      <c r="S6" s="19"/>
      <c r="T6" s="19"/>
      <c r="U6" s="19"/>
      <c r="V6" s="19"/>
      <c r="W6" s="19">
        <v>62434467</v>
      </c>
      <c r="X6" s="19">
        <v>58676310</v>
      </c>
      <c r="Y6" s="19">
        <v>3758157</v>
      </c>
      <c r="Z6" s="20">
        <v>6.4</v>
      </c>
      <c r="AA6" s="21">
        <v>116244256</v>
      </c>
    </row>
    <row r="7" spans="1:27" ht="13.5">
      <c r="A7" s="22" t="s">
        <v>34</v>
      </c>
      <c r="B7" s="16"/>
      <c r="C7" s="17">
        <v>603320449</v>
      </c>
      <c r="D7" s="17"/>
      <c r="E7" s="18">
        <v>649990863</v>
      </c>
      <c r="F7" s="19">
        <v>649990863</v>
      </c>
      <c r="G7" s="19">
        <v>55927573</v>
      </c>
      <c r="H7" s="19">
        <v>34446592</v>
      </c>
      <c r="I7" s="19">
        <v>50465069</v>
      </c>
      <c r="J7" s="19">
        <v>140839234</v>
      </c>
      <c r="K7" s="19">
        <v>51566110</v>
      </c>
      <c r="L7" s="19">
        <v>50802262</v>
      </c>
      <c r="M7" s="19">
        <v>55355015</v>
      </c>
      <c r="N7" s="19">
        <v>157723387</v>
      </c>
      <c r="O7" s="19"/>
      <c r="P7" s="19"/>
      <c r="Q7" s="19"/>
      <c r="R7" s="19"/>
      <c r="S7" s="19"/>
      <c r="T7" s="19"/>
      <c r="U7" s="19"/>
      <c r="V7" s="19"/>
      <c r="W7" s="19">
        <v>298562621</v>
      </c>
      <c r="X7" s="19">
        <v>430820994</v>
      </c>
      <c r="Y7" s="19">
        <v>-132258373</v>
      </c>
      <c r="Z7" s="20">
        <v>-30.7</v>
      </c>
      <c r="AA7" s="21">
        <v>649990863</v>
      </c>
    </row>
    <row r="8" spans="1:27" ht="13.5">
      <c r="A8" s="22" t="s">
        <v>35</v>
      </c>
      <c r="B8" s="16"/>
      <c r="C8" s="17">
        <v>60280633</v>
      </c>
      <c r="D8" s="17"/>
      <c r="E8" s="18">
        <v>14992564</v>
      </c>
      <c r="F8" s="19">
        <v>14992564</v>
      </c>
      <c r="G8" s="19">
        <v>4291121</v>
      </c>
      <c r="H8" s="19">
        <v>8415517</v>
      </c>
      <c r="I8" s="19">
        <v>4378791</v>
      </c>
      <c r="J8" s="19">
        <v>17085429</v>
      </c>
      <c r="K8" s="19">
        <v>5278991</v>
      </c>
      <c r="L8" s="19">
        <v>4990079</v>
      </c>
      <c r="M8" s="19">
        <v>3650534</v>
      </c>
      <c r="N8" s="19">
        <v>13919604</v>
      </c>
      <c r="O8" s="19"/>
      <c r="P8" s="19"/>
      <c r="Q8" s="19"/>
      <c r="R8" s="19"/>
      <c r="S8" s="19"/>
      <c r="T8" s="19"/>
      <c r="U8" s="19"/>
      <c r="V8" s="19"/>
      <c r="W8" s="19">
        <v>31005033</v>
      </c>
      <c r="X8" s="19">
        <v>7240852</v>
      </c>
      <c r="Y8" s="19">
        <v>23764181</v>
      </c>
      <c r="Z8" s="20">
        <v>328.2</v>
      </c>
      <c r="AA8" s="21">
        <v>14992564</v>
      </c>
    </row>
    <row r="9" spans="1:27" ht="13.5">
      <c r="A9" s="22" t="s">
        <v>36</v>
      </c>
      <c r="B9" s="16"/>
      <c r="C9" s="17">
        <v>164085506</v>
      </c>
      <c r="D9" s="17"/>
      <c r="E9" s="18">
        <v>121891574</v>
      </c>
      <c r="F9" s="19">
        <v>122891574</v>
      </c>
      <c r="G9" s="19">
        <v>768568</v>
      </c>
      <c r="H9" s="19">
        <v>2440676</v>
      </c>
      <c r="I9" s="19">
        <v>6418342</v>
      </c>
      <c r="J9" s="19">
        <v>9627586</v>
      </c>
      <c r="K9" s="19">
        <v>3596468</v>
      </c>
      <c r="L9" s="19">
        <v>2879992</v>
      </c>
      <c r="M9" s="19">
        <v>1827958</v>
      </c>
      <c r="N9" s="19">
        <v>8304418</v>
      </c>
      <c r="O9" s="19"/>
      <c r="P9" s="19"/>
      <c r="Q9" s="19"/>
      <c r="R9" s="19"/>
      <c r="S9" s="19"/>
      <c r="T9" s="19"/>
      <c r="U9" s="19"/>
      <c r="V9" s="19"/>
      <c r="W9" s="19">
        <v>17932004</v>
      </c>
      <c r="X9" s="19">
        <v>55196328</v>
      </c>
      <c r="Y9" s="19">
        <v>-37264324</v>
      </c>
      <c r="Z9" s="20">
        <v>-67.51</v>
      </c>
      <c r="AA9" s="21">
        <v>122891574</v>
      </c>
    </row>
    <row r="10" spans="1:27" ht="13.5">
      <c r="A10" s="22" t="s">
        <v>37</v>
      </c>
      <c r="B10" s="16"/>
      <c r="C10" s="17"/>
      <c r="D10" s="17"/>
      <c r="E10" s="18">
        <v>49938000</v>
      </c>
      <c r="F10" s="19">
        <v>49938000</v>
      </c>
      <c r="G10" s="19">
        <v>600799</v>
      </c>
      <c r="H10" s="19">
        <v>4789933</v>
      </c>
      <c r="I10" s="19">
        <v>38777636</v>
      </c>
      <c r="J10" s="19">
        <v>44168368</v>
      </c>
      <c r="K10" s="19">
        <v>3045578</v>
      </c>
      <c r="L10" s="19">
        <v>4033131</v>
      </c>
      <c r="M10" s="19">
        <v>36029819</v>
      </c>
      <c r="N10" s="19">
        <v>43108528</v>
      </c>
      <c r="O10" s="19"/>
      <c r="P10" s="19"/>
      <c r="Q10" s="19"/>
      <c r="R10" s="19"/>
      <c r="S10" s="19"/>
      <c r="T10" s="19"/>
      <c r="U10" s="19"/>
      <c r="V10" s="19"/>
      <c r="W10" s="19">
        <v>87276896</v>
      </c>
      <c r="X10" s="19">
        <v>22923883</v>
      </c>
      <c r="Y10" s="19">
        <v>64353013</v>
      </c>
      <c r="Z10" s="20">
        <v>280.72</v>
      </c>
      <c r="AA10" s="21">
        <v>49938000</v>
      </c>
    </row>
    <row r="11" spans="1:27" ht="13.5">
      <c r="A11" s="22" t="s">
        <v>38</v>
      </c>
      <c r="B11" s="16"/>
      <c r="C11" s="17">
        <v>40325506</v>
      </c>
      <c r="D11" s="17"/>
      <c r="E11" s="18">
        <v>39758030</v>
      </c>
      <c r="F11" s="19">
        <v>39758030</v>
      </c>
      <c r="G11" s="19">
        <v>3317054</v>
      </c>
      <c r="H11" s="19">
        <v>3702838</v>
      </c>
      <c r="I11" s="19">
        <v>3422483</v>
      </c>
      <c r="J11" s="19">
        <v>10442375</v>
      </c>
      <c r="K11" s="19">
        <v>3654007</v>
      </c>
      <c r="L11" s="19">
        <v>3467765</v>
      </c>
      <c r="M11" s="19">
        <v>3766566</v>
      </c>
      <c r="N11" s="19">
        <v>10888338</v>
      </c>
      <c r="O11" s="19"/>
      <c r="P11" s="19"/>
      <c r="Q11" s="19"/>
      <c r="R11" s="19"/>
      <c r="S11" s="19"/>
      <c r="T11" s="19"/>
      <c r="U11" s="19"/>
      <c r="V11" s="19"/>
      <c r="W11" s="19">
        <v>21330713</v>
      </c>
      <c r="X11" s="19">
        <v>19111850</v>
      </c>
      <c r="Y11" s="19">
        <v>2218863</v>
      </c>
      <c r="Z11" s="20">
        <v>11.61</v>
      </c>
      <c r="AA11" s="21">
        <v>39758030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-798744660</v>
      </c>
      <c r="D14" s="17"/>
      <c r="E14" s="18">
        <v>-827678841</v>
      </c>
      <c r="F14" s="19">
        <v>-855517163</v>
      </c>
      <c r="G14" s="19">
        <v>-31070611</v>
      </c>
      <c r="H14" s="19">
        <v>-72377831</v>
      </c>
      <c r="I14" s="19">
        <v>-71487333</v>
      </c>
      <c r="J14" s="19">
        <v>-174935775</v>
      </c>
      <c r="K14" s="19">
        <v>-62720094</v>
      </c>
      <c r="L14" s="19">
        <v>-59091881</v>
      </c>
      <c r="M14" s="19">
        <v>-64039407</v>
      </c>
      <c r="N14" s="19">
        <v>-185851382</v>
      </c>
      <c r="O14" s="19"/>
      <c r="P14" s="19"/>
      <c r="Q14" s="19"/>
      <c r="R14" s="19"/>
      <c r="S14" s="19"/>
      <c r="T14" s="19"/>
      <c r="U14" s="19"/>
      <c r="V14" s="19"/>
      <c r="W14" s="19">
        <v>-360787157</v>
      </c>
      <c r="X14" s="19">
        <v>-416075666</v>
      </c>
      <c r="Y14" s="19">
        <v>55288509</v>
      </c>
      <c r="Z14" s="20">
        <v>-13.29</v>
      </c>
      <c r="AA14" s="21">
        <v>-855517163</v>
      </c>
    </row>
    <row r="15" spans="1:27" ht="13.5">
      <c r="A15" s="22" t="s">
        <v>42</v>
      </c>
      <c r="B15" s="16"/>
      <c r="C15" s="17">
        <v>-3131086</v>
      </c>
      <c r="D15" s="17"/>
      <c r="E15" s="18">
        <v>-4992476</v>
      </c>
      <c r="F15" s="19">
        <v>-4992476</v>
      </c>
      <c r="G15" s="19">
        <v>-25997</v>
      </c>
      <c r="H15" s="19">
        <v>-16889</v>
      </c>
      <c r="I15" s="19"/>
      <c r="J15" s="19">
        <v>-42886</v>
      </c>
      <c r="K15" s="19"/>
      <c r="L15" s="19"/>
      <c r="M15" s="19">
        <v>-1652963</v>
      </c>
      <c r="N15" s="19">
        <v>-1652963</v>
      </c>
      <c r="O15" s="19"/>
      <c r="P15" s="19"/>
      <c r="Q15" s="19"/>
      <c r="R15" s="19"/>
      <c r="S15" s="19"/>
      <c r="T15" s="19"/>
      <c r="U15" s="19"/>
      <c r="V15" s="19"/>
      <c r="W15" s="19">
        <v>-1695849</v>
      </c>
      <c r="X15" s="19">
        <v>-2261745</v>
      </c>
      <c r="Y15" s="19">
        <v>565896</v>
      </c>
      <c r="Z15" s="20">
        <v>-25.02</v>
      </c>
      <c r="AA15" s="21">
        <v>-4992476</v>
      </c>
    </row>
    <row r="16" spans="1:27" ht="13.5">
      <c r="A16" s="22" t="s">
        <v>43</v>
      </c>
      <c r="B16" s="16"/>
      <c r="C16" s="17">
        <v>-4375155</v>
      </c>
      <c r="D16" s="17"/>
      <c r="E16" s="18">
        <v>-5350122</v>
      </c>
      <c r="F16" s="19">
        <v>-5879634</v>
      </c>
      <c r="G16" s="19">
        <v>-30378</v>
      </c>
      <c r="H16" s="19">
        <v>-1232998</v>
      </c>
      <c r="I16" s="19">
        <v>-64844</v>
      </c>
      <c r="J16" s="19">
        <v>-1328220</v>
      </c>
      <c r="K16" s="19">
        <v>-1252554</v>
      </c>
      <c r="L16" s="19">
        <v>-92622</v>
      </c>
      <c r="M16" s="19">
        <v>-376802</v>
      </c>
      <c r="N16" s="19">
        <v>-1721978</v>
      </c>
      <c r="O16" s="19"/>
      <c r="P16" s="19"/>
      <c r="Q16" s="19"/>
      <c r="R16" s="19"/>
      <c r="S16" s="19"/>
      <c r="T16" s="19"/>
      <c r="U16" s="19"/>
      <c r="V16" s="19"/>
      <c r="W16" s="19">
        <v>-3050198</v>
      </c>
      <c r="X16" s="19">
        <v>-2733441</v>
      </c>
      <c r="Y16" s="19">
        <v>-316757</v>
      </c>
      <c r="Z16" s="20">
        <v>11.59</v>
      </c>
      <c r="AA16" s="21">
        <v>-5879634</v>
      </c>
    </row>
    <row r="17" spans="1:27" ht="13.5">
      <c r="A17" s="23" t="s">
        <v>44</v>
      </c>
      <c r="B17" s="24"/>
      <c r="C17" s="25">
        <f aca="true" t="shared" si="0" ref="C17:Y17">SUM(C6:C16)</f>
        <v>173285242</v>
      </c>
      <c r="D17" s="25">
        <f>SUM(D6:D16)</f>
        <v>0</v>
      </c>
      <c r="E17" s="26">
        <f t="shared" si="0"/>
        <v>154793848</v>
      </c>
      <c r="F17" s="27">
        <f t="shared" si="0"/>
        <v>127426014</v>
      </c>
      <c r="G17" s="27">
        <f t="shared" si="0"/>
        <v>47735621</v>
      </c>
      <c r="H17" s="27">
        <f t="shared" si="0"/>
        <v>-10026414</v>
      </c>
      <c r="I17" s="27">
        <f t="shared" si="0"/>
        <v>41828297</v>
      </c>
      <c r="J17" s="27">
        <f t="shared" si="0"/>
        <v>79537504</v>
      </c>
      <c r="K17" s="27">
        <f t="shared" si="0"/>
        <v>12406618</v>
      </c>
      <c r="L17" s="27">
        <f t="shared" si="0"/>
        <v>16736340</v>
      </c>
      <c r="M17" s="27">
        <f t="shared" si="0"/>
        <v>44328068</v>
      </c>
      <c r="N17" s="27">
        <f t="shared" si="0"/>
        <v>73471026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153008530</v>
      </c>
      <c r="X17" s="27">
        <f t="shared" si="0"/>
        <v>172899365</v>
      </c>
      <c r="Y17" s="27">
        <f t="shared" si="0"/>
        <v>-19890835</v>
      </c>
      <c r="Z17" s="28">
        <f>+IF(X17&lt;&gt;0,+(Y17/X17)*100,0)</f>
        <v>-11.504284587742703</v>
      </c>
      <c r="AA17" s="29">
        <f>SUM(AA6:AA16)</f>
        <v>127426014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2860552</v>
      </c>
      <c r="D21" s="17"/>
      <c r="E21" s="18">
        <v>7299228</v>
      </c>
      <c r="F21" s="19">
        <v>7299228</v>
      </c>
      <c r="G21" s="36">
        <v>112280</v>
      </c>
      <c r="H21" s="36"/>
      <c r="I21" s="36"/>
      <c r="J21" s="19">
        <v>112280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112280</v>
      </c>
      <c r="X21" s="19">
        <v>1771014</v>
      </c>
      <c r="Y21" s="36">
        <v>-1658734</v>
      </c>
      <c r="Z21" s="37">
        <v>-93.66</v>
      </c>
      <c r="AA21" s="38">
        <v>7299228</v>
      </c>
    </row>
    <row r="22" spans="1:27" ht="13.5">
      <c r="A22" s="22" t="s">
        <v>47</v>
      </c>
      <c r="B22" s="16"/>
      <c r="C22" s="17">
        <v>-24035690</v>
      </c>
      <c r="D22" s="17"/>
      <c r="E22" s="39"/>
      <c r="F22" s="36"/>
      <c r="G22" s="19">
        <v>-1184862</v>
      </c>
      <c r="H22" s="19">
        <v>13776</v>
      </c>
      <c r="I22" s="19">
        <v>5859</v>
      </c>
      <c r="J22" s="19">
        <v>-1165227</v>
      </c>
      <c r="K22" s="19">
        <v>21366</v>
      </c>
      <c r="L22" s="19">
        <v>21553</v>
      </c>
      <c r="M22" s="36">
        <v>18173</v>
      </c>
      <c r="N22" s="19">
        <v>61092</v>
      </c>
      <c r="O22" s="19"/>
      <c r="P22" s="19"/>
      <c r="Q22" s="19"/>
      <c r="R22" s="19"/>
      <c r="S22" s="19"/>
      <c r="T22" s="36"/>
      <c r="U22" s="19"/>
      <c r="V22" s="19"/>
      <c r="W22" s="19">
        <v>-1104135</v>
      </c>
      <c r="X22" s="19"/>
      <c r="Y22" s="19">
        <v>-1104135</v>
      </c>
      <c r="Z22" s="20"/>
      <c r="AA22" s="21"/>
    </row>
    <row r="23" spans="1:27" ht="13.5">
      <c r="A23" s="22" t="s">
        <v>48</v>
      </c>
      <c r="B23" s="16"/>
      <c r="C23" s="40">
        <v>268999</v>
      </c>
      <c r="D23" s="40"/>
      <c r="E23" s="18">
        <v>100000</v>
      </c>
      <c r="F23" s="19">
        <v>100000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49998</v>
      </c>
      <c r="Y23" s="36">
        <v>-49998</v>
      </c>
      <c r="Z23" s="37">
        <v>-100</v>
      </c>
      <c r="AA23" s="38">
        <v>100000</v>
      </c>
    </row>
    <row r="24" spans="1:27" ht="13.5">
      <c r="A24" s="22" t="s">
        <v>49</v>
      </c>
      <c r="B24" s="16"/>
      <c r="C24" s="17">
        <v>-58090183</v>
      </c>
      <c r="D24" s="17"/>
      <c r="E24" s="18">
        <v>-12000000</v>
      </c>
      <c r="F24" s="19">
        <v>-12000000</v>
      </c>
      <c r="G24" s="19">
        <v>-41292293</v>
      </c>
      <c r="H24" s="19">
        <v>2357864</v>
      </c>
      <c r="I24" s="19">
        <v>-36658326</v>
      </c>
      <c r="J24" s="19">
        <v>-75592755</v>
      </c>
      <c r="K24" s="19">
        <v>90197</v>
      </c>
      <c r="L24" s="19">
        <v>-8461884</v>
      </c>
      <c r="M24" s="19">
        <v>-26701786</v>
      </c>
      <c r="N24" s="19">
        <v>-35073473</v>
      </c>
      <c r="O24" s="19"/>
      <c r="P24" s="19"/>
      <c r="Q24" s="19"/>
      <c r="R24" s="19"/>
      <c r="S24" s="19"/>
      <c r="T24" s="19"/>
      <c r="U24" s="19"/>
      <c r="V24" s="19"/>
      <c r="W24" s="19">
        <v>-110666228</v>
      </c>
      <c r="X24" s="19">
        <v>-6000000</v>
      </c>
      <c r="Y24" s="19">
        <v>-104666228</v>
      </c>
      <c r="Z24" s="20">
        <v>1744.44</v>
      </c>
      <c r="AA24" s="21">
        <v>-12000000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-136418111</v>
      </c>
      <c r="D26" s="17"/>
      <c r="E26" s="18">
        <v>-181754934</v>
      </c>
      <c r="F26" s="19"/>
      <c r="G26" s="19">
        <v>-1402879</v>
      </c>
      <c r="H26" s="19">
        <v>-7476954</v>
      </c>
      <c r="I26" s="19">
        <v>-5293272</v>
      </c>
      <c r="J26" s="19">
        <v>-14173105</v>
      </c>
      <c r="K26" s="19">
        <v>-7706957</v>
      </c>
      <c r="L26" s="19">
        <v>-10865976</v>
      </c>
      <c r="M26" s="19">
        <v>-13371958</v>
      </c>
      <c r="N26" s="19">
        <v>-31944891</v>
      </c>
      <c r="O26" s="19"/>
      <c r="P26" s="19"/>
      <c r="Q26" s="19"/>
      <c r="R26" s="19"/>
      <c r="S26" s="19"/>
      <c r="T26" s="19"/>
      <c r="U26" s="19"/>
      <c r="V26" s="19"/>
      <c r="W26" s="19">
        <v>-46117996</v>
      </c>
      <c r="X26" s="19"/>
      <c r="Y26" s="19">
        <v>-46117996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-215414433</v>
      </c>
      <c r="D27" s="25">
        <f>SUM(D21:D26)</f>
        <v>0</v>
      </c>
      <c r="E27" s="26">
        <f t="shared" si="1"/>
        <v>-186355706</v>
      </c>
      <c r="F27" s="27">
        <f t="shared" si="1"/>
        <v>-4600772</v>
      </c>
      <c r="G27" s="27">
        <f t="shared" si="1"/>
        <v>-43767754</v>
      </c>
      <c r="H27" s="27">
        <f t="shared" si="1"/>
        <v>-5105314</v>
      </c>
      <c r="I27" s="27">
        <f t="shared" si="1"/>
        <v>-41945739</v>
      </c>
      <c r="J27" s="27">
        <f t="shared" si="1"/>
        <v>-90818807</v>
      </c>
      <c r="K27" s="27">
        <f t="shared" si="1"/>
        <v>-7595394</v>
      </c>
      <c r="L27" s="27">
        <f t="shared" si="1"/>
        <v>-19306307</v>
      </c>
      <c r="M27" s="27">
        <f t="shared" si="1"/>
        <v>-40055571</v>
      </c>
      <c r="N27" s="27">
        <f t="shared" si="1"/>
        <v>-66957272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-157776079</v>
      </c>
      <c r="X27" s="27">
        <f t="shared" si="1"/>
        <v>-4178988</v>
      </c>
      <c r="Y27" s="27">
        <f t="shared" si="1"/>
        <v>-153597091</v>
      </c>
      <c r="Z27" s="28">
        <f>+IF(X27&lt;&gt;0,+(Y27/X27)*100,0)</f>
        <v>3675.4614035742625</v>
      </c>
      <c r="AA27" s="29">
        <f>SUM(AA21:AA26)</f>
        <v>-4600772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5600000</v>
      </c>
      <c r="D32" s="17"/>
      <c r="E32" s="18">
        <v>40020000</v>
      </c>
      <c r="F32" s="19">
        <v>40020000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40020000</v>
      </c>
    </row>
    <row r="33" spans="1:27" ht="13.5">
      <c r="A33" s="22" t="s">
        <v>55</v>
      </c>
      <c r="B33" s="16"/>
      <c r="C33" s="17">
        <v>2383554</v>
      </c>
      <c r="D33" s="17"/>
      <c r="E33" s="18">
        <v>1087670</v>
      </c>
      <c r="F33" s="19">
        <v>1087670</v>
      </c>
      <c r="G33" s="19">
        <v>100523</v>
      </c>
      <c r="H33" s="36">
        <v>306471</v>
      </c>
      <c r="I33" s="36">
        <v>274547</v>
      </c>
      <c r="J33" s="36">
        <v>681541</v>
      </c>
      <c r="K33" s="19">
        <v>3501638</v>
      </c>
      <c r="L33" s="19">
        <v>-3500845</v>
      </c>
      <c r="M33" s="19">
        <v>280416</v>
      </c>
      <c r="N33" s="19">
        <v>281209</v>
      </c>
      <c r="O33" s="36"/>
      <c r="P33" s="36"/>
      <c r="Q33" s="36"/>
      <c r="R33" s="19"/>
      <c r="S33" s="19"/>
      <c r="T33" s="19"/>
      <c r="U33" s="19"/>
      <c r="V33" s="36"/>
      <c r="W33" s="36">
        <v>962750</v>
      </c>
      <c r="X33" s="36">
        <v>543834</v>
      </c>
      <c r="Y33" s="19">
        <v>418916</v>
      </c>
      <c r="Z33" s="20">
        <v>77.03</v>
      </c>
      <c r="AA33" s="21">
        <v>1087670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-3038064</v>
      </c>
      <c r="D35" s="17"/>
      <c r="E35" s="18">
        <v>-5984000</v>
      </c>
      <c r="F35" s="19">
        <v>-200108336</v>
      </c>
      <c r="G35" s="19"/>
      <c r="H35" s="19">
        <v>-4236</v>
      </c>
      <c r="I35" s="19">
        <v>-3369</v>
      </c>
      <c r="J35" s="19">
        <v>-7605</v>
      </c>
      <c r="K35" s="19">
        <v>-1736</v>
      </c>
      <c r="L35" s="19"/>
      <c r="M35" s="19">
        <v>-1582892</v>
      </c>
      <c r="N35" s="19">
        <v>-1584628</v>
      </c>
      <c r="O35" s="19"/>
      <c r="P35" s="19"/>
      <c r="Q35" s="19"/>
      <c r="R35" s="19"/>
      <c r="S35" s="19"/>
      <c r="T35" s="19"/>
      <c r="U35" s="19"/>
      <c r="V35" s="19"/>
      <c r="W35" s="19">
        <v>-1592233</v>
      </c>
      <c r="X35" s="19">
        <v>-15771526</v>
      </c>
      <c r="Y35" s="19">
        <v>14179293</v>
      </c>
      <c r="Z35" s="20">
        <v>-89.9</v>
      </c>
      <c r="AA35" s="21">
        <v>-200108336</v>
      </c>
    </row>
    <row r="36" spans="1:27" ht="13.5">
      <c r="A36" s="23" t="s">
        <v>57</v>
      </c>
      <c r="B36" s="24"/>
      <c r="C36" s="25">
        <f aca="true" t="shared" si="2" ref="C36:Y36">SUM(C31:C35)</f>
        <v>4945490</v>
      </c>
      <c r="D36" s="25">
        <f>SUM(D31:D35)</f>
        <v>0</v>
      </c>
      <c r="E36" s="26">
        <f t="shared" si="2"/>
        <v>35123670</v>
      </c>
      <c r="F36" s="27">
        <f t="shared" si="2"/>
        <v>-159000666</v>
      </c>
      <c r="G36" s="27">
        <f t="shared" si="2"/>
        <v>100523</v>
      </c>
      <c r="H36" s="27">
        <f t="shared" si="2"/>
        <v>302235</v>
      </c>
      <c r="I36" s="27">
        <f t="shared" si="2"/>
        <v>271178</v>
      </c>
      <c r="J36" s="27">
        <f t="shared" si="2"/>
        <v>673936</v>
      </c>
      <c r="K36" s="27">
        <f t="shared" si="2"/>
        <v>3499902</v>
      </c>
      <c r="L36" s="27">
        <f t="shared" si="2"/>
        <v>-3500845</v>
      </c>
      <c r="M36" s="27">
        <f t="shared" si="2"/>
        <v>-1302476</v>
      </c>
      <c r="N36" s="27">
        <f t="shared" si="2"/>
        <v>-1303419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-629483</v>
      </c>
      <c r="X36" s="27">
        <f t="shared" si="2"/>
        <v>-15227692</v>
      </c>
      <c r="Y36" s="27">
        <f t="shared" si="2"/>
        <v>14598209</v>
      </c>
      <c r="Z36" s="28">
        <f>+IF(X36&lt;&gt;0,+(Y36/X36)*100,0)</f>
        <v>-95.86619561257214</v>
      </c>
      <c r="AA36" s="29">
        <f>SUM(AA31:AA35)</f>
        <v>-159000666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-37183701</v>
      </c>
      <c r="D38" s="31">
        <f>+D17+D27+D36</f>
        <v>0</v>
      </c>
      <c r="E38" s="32">
        <f t="shared" si="3"/>
        <v>3561812</v>
      </c>
      <c r="F38" s="33">
        <f t="shared" si="3"/>
        <v>-36175424</v>
      </c>
      <c r="G38" s="33">
        <f t="shared" si="3"/>
        <v>4068390</v>
      </c>
      <c r="H38" s="33">
        <f t="shared" si="3"/>
        <v>-14829493</v>
      </c>
      <c r="I38" s="33">
        <f t="shared" si="3"/>
        <v>153736</v>
      </c>
      <c r="J38" s="33">
        <f t="shared" si="3"/>
        <v>-10607367</v>
      </c>
      <c r="K38" s="33">
        <f t="shared" si="3"/>
        <v>8311126</v>
      </c>
      <c r="L38" s="33">
        <f t="shared" si="3"/>
        <v>-6070812</v>
      </c>
      <c r="M38" s="33">
        <f t="shared" si="3"/>
        <v>2970021</v>
      </c>
      <c r="N38" s="33">
        <f t="shared" si="3"/>
        <v>5210335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-5397032</v>
      </c>
      <c r="X38" s="33">
        <f t="shared" si="3"/>
        <v>153492685</v>
      </c>
      <c r="Y38" s="33">
        <f t="shared" si="3"/>
        <v>-158889717</v>
      </c>
      <c r="Z38" s="34">
        <f>+IF(X38&lt;&gt;0,+(Y38/X38)*100,0)</f>
        <v>-103.51614932007998</v>
      </c>
      <c r="AA38" s="35">
        <f>+AA17+AA27+AA36</f>
        <v>-36175424</v>
      </c>
    </row>
    <row r="39" spans="1:27" ht="13.5">
      <c r="A39" s="22" t="s">
        <v>59</v>
      </c>
      <c r="B39" s="16"/>
      <c r="C39" s="31">
        <v>51533227</v>
      </c>
      <c r="D39" s="31"/>
      <c r="E39" s="32">
        <v>358908254</v>
      </c>
      <c r="F39" s="33">
        <v>396611218</v>
      </c>
      <c r="G39" s="33">
        <v>14349526</v>
      </c>
      <c r="H39" s="33">
        <v>18417916</v>
      </c>
      <c r="I39" s="33">
        <v>3588423</v>
      </c>
      <c r="J39" s="33">
        <v>14349526</v>
      </c>
      <c r="K39" s="33">
        <v>3742159</v>
      </c>
      <c r="L39" s="33">
        <v>12053285</v>
      </c>
      <c r="M39" s="33">
        <v>5982473</v>
      </c>
      <c r="N39" s="33">
        <v>3742159</v>
      </c>
      <c r="O39" s="33"/>
      <c r="P39" s="33"/>
      <c r="Q39" s="33"/>
      <c r="R39" s="33"/>
      <c r="S39" s="33"/>
      <c r="T39" s="33"/>
      <c r="U39" s="33"/>
      <c r="V39" s="33"/>
      <c r="W39" s="33">
        <v>14349526</v>
      </c>
      <c r="X39" s="33">
        <v>396611218</v>
      </c>
      <c r="Y39" s="33">
        <v>-382261692</v>
      </c>
      <c r="Z39" s="34">
        <v>-96.38</v>
      </c>
      <c r="AA39" s="35">
        <v>396611218</v>
      </c>
    </row>
    <row r="40" spans="1:27" ht="13.5">
      <c r="A40" s="41" t="s">
        <v>60</v>
      </c>
      <c r="B40" s="42"/>
      <c r="C40" s="43">
        <v>14349526</v>
      </c>
      <c r="D40" s="43"/>
      <c r="E40" s="44">
        <v>362470066</v>
      </c>
      <c r="F40" s="45">
        <v>360435794</v>
      </c>
      <c r="G40" s="45">
        <v>18417916</v>
      </c>
      <c r="H40" s="45">
        <v>3588423</v>
      </c>
      <c r="I40" s="45">
        <v>3742159</v>
      </c>
      <c r="J40" s="45">
        <v>3742159</v>
      </c>
      <c r="K40" s="45">
        <v>12053285</v>
      </c>
      <c r="L40" s="45">
        <v>5982473</v>
      </c>
      <c r="M40" s="45">
        <v>8952494</v>
      </c>
      <c r="N40" s="45">
        <v>8952494</v>
      </c>
      <c r="O40" s="45"/>
      <c r="P40" s="45"/>
      <c r="Q40" s="45"/>
      <c r="R40" s="45"/>
      <c r="S40" s="45"/>
      <c r="T40" s="45"/>
      <c r="U40" s="45"/>
      <c r="V40" s="45"/>
      <c r="W40" s="45">
        <v>8952494</v>
      </c>
      <c r="X40" s="45">
        <v>550103903</v>
      </c>
      <c r="Y40" s="45">
        <v>-541151409</v>
      </c>
      <c r="Z40" s="46">
        <v>-98.37</v>
      </c>
      <c r="AA40" s="47">
        <v>360435794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230344698</v>
      </c>
      <c r="D6" s="17"/>
      <c r="E6" s="18">
        <v>244757269</v>
      </c>
      <c r="F6" s="19">
        <v>244757269</v>
      </c>
      <c r="G6" s="19">
        <v>40015775</v>
      </c>
      <c r="H6" s="19">
        <v>21202253</v>
      </c>
      <c r="I6" s="19">
        <v>20506786</v>
      </c>
      <c r="J6" s="19">
        <v>81724814</v>
      </c>
      <c r="K6" s="19">
        <v>21232758</v>
      </c>
      <c r="L6" s="19">
        <v>20594853</v>
      </c>
      <c r="M6" s="19">
        <v>20686407</v>
      </c>
      <c r="N6" s="19">
        <v>62514018</v>
      </c>
      <c r="O6" s="19"/>
      <c r="P6" s="19"/>
      <c r="Q6" s="19"/>
      <c r="R6" s="19"/>
      <c r="S6" s="19"/>
      <c r="T6" s="19"/>
      <c r="U6" s="19"/>
      <c r="V6" s="19"/>
      <c r="W6" s="19">
        <v>144238832</v>
      </c>
      <c r="X6" s="19">
        <v>152832728</v>
      </c>
      <c r="Y6" s="19">
        <v>-8593896</v>
      </c>
      <c r="Z6" s="20">
        <v>-5.62</v>
      </c>
      <c r="AA6" s="21">
        <v>244757269</v>
      </c>
    </row>
    <row r="7" spans="1:27" ht="13.5">
      <c r="A7" s="22" t="s">
        <v>34</v>
      </c>
      <c r="B7" s="16"/>
      <c r="C7" s="17">
        <v>833198928</v>
      </c>
      <c r="D7" s="17"/>
      <c r="E7" s="18">
        <v>911065182</v>
      </c>
      <c r="F7" s="19">
        <v>911065182</v>
      </c>
      <c r="G7" s="19">
        <v>81754068</v>
      </c>
      <c r="H7" s="19">
        <v>47661145</v>
      </c>
      <c r="I7" s="19">
        <v>76516664</v>
      </c>
      <c r="J7" s="19">
        <v>205931877</v>
      </c>
      <c r="K7" s="19">
        <v>76082713</v>
      </c>
      <c r="L7" s="19">
        <v>77367691</v>
      </c>
      <c r="M7" s="19">
        <v>79031515</v>
      </c>
      <c r="N7" s="19">
        <v>232481919</v>
      </c>
      <c r="O7" s="19"/>
      <c r="P7" s="19"/>
      <c r="Q7" s="19"/>
      <c r="R7" s="19"/>
      <c r="S7" s="19"/>
      <c r="T7" s="19"/>
      <c r="U7" s="19"/>
      <c r="V7" s="19"/>
      <c r="W7" s="19">
        <v>438413796</v>
      </c>
      <c r="X7" s="19">
        <v>469273000</v>
      </c>
      <c r="Y7" s="19">
        <v>-30859204</v>
      </c>
      <c r="Z7" s="20">
        <v>-6.58</v>
      </c>
      <c r="AA7" s="21">
        <v>911065182</v>
      </c>
    </row>
    <row r="8" spans="1:27" ht="13.5">
      <c r="A8" s="22" t="s">
        <v>35</v>
      </c>
      <c r="B8" s="16"/>
      <c r="C8" s="17">
        <v>118440099</v>
      </c>
      <c r="D8" s="17"/>
      <c r="E8" s="18">
        <v>128484775</v>
      </c>
      <c r="F8" s="19">
        <v>128484775</v>
      </c>
      <c r="G8" s="19">
        <v>13846760</v>
      </c>
      <c r="H8" s="19">
        <v>18369522</v>
      </c>
      <c r="I8" s="19">
        <v>8703093</v>
      </c>
      <c r="J8" s="19">
        <v>40919375</v>
      </c>
      <c r="K8" s="19">
        <v>9295175</v>
      </c>
      <c r="L8" s="19">
        <v>6800464</v>
      </c>
      <c r="M8" s="19">
        <v>8381768</v>
      </c>
      <c r="N8" s="19">
        <v>24477407</v>
      </c>
      <c r="O8" s="19"/>
      <c r="P8" s="19"/>
      <c r="Q8" s="19"/>
      <c r="R8" s="19"/>
      <c r="S8" s="19"/>
      <c r="T8" s="19"/>
      <c r="U8" s="19"/>
      <c r="V8" s="19"/>
      <c r="W8" s="19">
        <v>65396782</v>
      </c>
      <c r="X8" s="19">
        <v>68110938</v>
      </c>
      <c r="Y8" s="19">
        <v>-2714156</v>
      </c>
      <c r="Z8" s="20">
        <v>-3.98</v>
      </c>
      <c r="AA8" s="21">
        <v>128484775</v>
      </c>
    </row>
    <row r="9" spans="1:27" ht="13.5">
      <c r="A9" s="22" t="s">
        <v>36</v>
      </c>
      <c r="B9" s="16"/>
      <c r="C9" s="17">
        <v>444163756</v>
      </c>
      <c r="D9" s="17"/>
      <c r="E9" s="18">
        <v>473230343</v>
      </c>
      <c r="F9" s="19">
        <v>473230343</v>
      </c>
      <c r="G9" s="19"/>
      <c r="H9" s="19">
        <v>78371935</v>
      </c>
      <c r="I9" s="19">
        <v>77864960</v>
      </c>
      <c r="J9" s="19">
        <v>156236895</v>
      </c>
      <c r="K9" s="19">
        <v>1345652</v>
      </c>
      <c r="L9" s="19">
        <v>7131624</v>
      </c>
      <c r="M9" s="19"/>
      <c r="N9" s="19">
        <v>8477276</v>
      </c>
      <c r="O9" s="19"/>
      <c r="P9" s="19"/>
      <c r="Q9" s="19"/>
      <c r="R9" s="19"/>
      <c r="S9" s="19"/>
      <c r="T9" s="19"/>
      <c r="U9" s="19"/>
      <c r="V9" s="19"/>
      <c r="W9" s="19">
        <v>164714171</v>
      </c>
      <c r="X9" s="19">
        <v>241226464</v>
      </c>
      <c r="Y9" s="19">
        <v>-76512293</v>
      </c>
      <c r="Z9" s="20">
        <v>-31.72</v>
      </c>
      <c r="AA9" s="21">
        <v>473230343</v>
      </c>
    </row>
    <row r="10" spans="1:27" ht="13.5">
      <c r="A10" s="22" t="s">
        <v>37</v>
      </c>
      <c r="B10" s="16"/>
      <c r="C10" s="17">
        <v>156605735</v>
      </c>
      <c r="D10" s="17"/>
      <c r="E10" s="18">
        <v>175957897</v>
      </c>
      <c r="F10" s="19">
        <v>175957897</v>
      </c>
      <c r="G10" s="19">
        <v>1712</v>
      </c>
      <c r="H10" s="19">
        <v>26513065</v>
      </c>
      <c r="I10" s="19">
        <v>6616069</v>
      </c>
      <c r="J10" s="19">
        <v>33130846</v>
      </c>
      <c r="K10" s="19">
        <v>25584420</v>
      </c>
      <c r="L10" s="19">
        <v>23574298</v>
      </c>
      <c r="M10" s="19"/>
      <c r="N10" s="19">
        <v>49158718</v>
      </c>
      <c r="O10" s="19"/>
      <c r="P10" s="19"/>
      <c r="Q10" s="19"/>
      <c r="R10" s="19"/>
      <c r="S10" s="19"/>
      <c r="T10" s="19"/>
      <c r="U10" s="19"/>
      <c r="V10" s="19"/>
      <c r="W10" s="19">
        <v>82289564</v>
      </c>
      <c r="X10" s="19">
        <v>48570245</v>
      </c>
      <c r="Y10" s="19">
        <v>33719319</v>
      </c>
      <c r="Z10" s="20">
        <v>69.42</v>
      </c>
      <c r="AA10" s="21">
        <v>175957897</v>
      </c>
    </row>
    <row r="11" spans="1:27" ht="13.5">
      <c r="A11" s="22" t="s">
        <v>38</v>
      </c>
      <c r="B11" s="16"/>
      <c r="C11" s="17">
        <v>54842474</v>
      </c>
      <c r="D11" s="17"/>
      <c r="E11" s="18">
        <v>44183457</v>
      </c>
      <c r="F11" s="19">
        <v>44183457</v>
      </c>
      <c r="G11" s="19">
        <v>1691631</v>
      </c>
      <c r="H11" s="19">
        <v>6437804</v>
      </c>
      <c r="I11" s="19">
        <v>3541495</v>
      </c>
      <c r="J11" s="19">
        <v>11670930</v>
      </c>
      <c r="K11" s="19">
        <v>6365961</v>
      </c>
      <c r="L11" s="19">
        <v>3325760</v>
      </c>
      <c r="M11" s="19">
        <v>1564167</v>
      </c>
      <c r="N11" s="19">
        <v>11255888</v>
      </c>
      <c r="O11" s="19"/>
      <c r="P11" s="19"/>
      <c r="Q11" s="19"/>
      <c r="R11" s="19"/>
      <c r="S11" s="19"/>
      <c r="T11" s="19"/>
      <c r="U11" s="19"/>
      <c r="V11" s="19"/>
      <c r="W11" s="19">
        <v>22926818</v>
      </c>
      <c r="X11" s="19">
        <v>20325695</v>
      </c>
      <c r="Y11" s="19">
        <v>2601123</v>
      </c>
      <c r="Z11" s="20">
        <v>12.8</v>
      </c>
      <c r="AA11" s="21">
        <v>44183457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-1396153180</v>
      </c>
      <c r="D14" s="17"/>
      <c r="E14" s="18">
        <v>-1560549195</v>
      </c>
      <c r="F14" s="19">
        <v>-1560549195</v>
      </c>
      <c r="G14" s="19">
        <v>-497275424</v>
      </c>
      <c r="H14" s="19">
        <v>-229505550</v>
      </c>
      <c r="I14" s="19">
        <v>108795344</v>
      </c>
      <c r="J14" s="19">
        <v>-617985630</v>
      </c>
      <c r="K14" s="19">
        <v>55535444</v>
      </c>
      <c r="L14" s="19">
        <v>33130841</v>
      </c>
      <c r="M14" s="19">
        <v>-56192024</v>
      </c>
      <c r="N14" s="19">
        <v>32474261</v>
      </c>
      <c r="O14" s="19"/>
      <c r="P14" s="19"/>
      <c r="Q14" s="19"/>
      <c r="R14" s="19"/>
      <c r="S14" s="19"/>
      <c r="T14" s="19"/>
      <c r="U14" s="19"/>
      <c r="V14" s="19"/>
      <c r="W14" s="19">
        <v>-585511369</v>
      </c>
      <c r="X14" s="19">
        <v>-664611317</v>
      </c>
      <c r="Y14" s="19">
        <v>79099948</v>
      </c>
      <c r="Z14" s="20">
        <v>-11.9</v>
      </c>
      <c r="AA14" s="21">
        <v>-1560549195</v>
      </c>
    </row>
    <row r="15" spans="1:27" ht="13.5">
      <c r="A15" s="22" t="s">
        <v>42</v>
      </c>
      <c r="B15" s="16"/>
      <c r="C15" s="17">
        <v>-43153884</v>
      </c>
      <c r="D15" s="17"/>
      <c r="E15" s="18">
        <v>-32340016</v>
      </c>
      <c r="F15" s="19">
        <v>-32340016</v>
      </c>
      <c r="G15" s="19"/>
      <c r="H15" s="19">
        <v>-4812</v>
      </c>
      <c r="I15" s="19">
        <v>-18500</v>
      </c>
      <c r="J15" s="19">
        <v>-23312</v>
      </c>
      <c r="K15" s="19">
        <v>-1592</v>
      </c>
      <c r="L15" s="19"/>
      <c r="M15" s="19">
        <v>-17980962</v>
      </c>
      <c r="N15" s="19">
        <v>-17982554</v>
      </c>
      <c r="O15" s="19"/>
      <c r="P15" s="19"/>
      <c r="Q15" s="19"/>
      <c r="R15" s="19"/>
      <c r="S15" s="19"/>
      <c r="T15" s="19"/>
      <c r="U15" s="19"/>
      <c r="V15" s="19"/>
      <c r="W15" s="19">
        <v>-18005866</v>
      </c>
      <c r="X15" s="19">
        <v>-16413013</v>
      </c>
      <c r="Y15" s="19">
        <v>-1592853</v>
      </c>
      <c r="Z15" s="20">
        <v>9.7</v>
      </c>
      <c r="AA15" s="21">
        <v>-32340016</v>
      </c>
    </row>
    <row r="16" spans="1:27" ht="13.5">
      <c r="A16" s="22" t="s">
        <v>43</v>
      </c>
      <c r="B16" s="16"/>
      <c r="C16" s="17">
        <v>-73355</v>
      </c>
      <c r="D16" s="17"/>
      <c r="E16" s="18">
        <v>-211998</v>
      </c>
      <c r="F16" s="19">
        <v>-211998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-72132</v>
      </c>
      <c r="Y16" s="19">
        <v>72132</v>
      </c>
      <c r="Z16" s="20">
        <v>-100</v>
      </c>
      <c r="AA16" s="21">
        <v>-211998</v>
      </c>
    </row>
    <row r="17" spans="1:27" ht="13.5">
      <c r="A17" s="23" t="s">
        <v>44</v>
      </c>
      <c r="B17" s="24"/>
      <c r="C17" s="25">
        <f aca="true" t="shared" si="0" ref="C17:Y17">SUM(C6:C16)</f>
        <v>398215271</v>
      </c>
      <c r="D17" s="25">
        <f>SUM(D6:D16)</f>
        <v>0</v>
      </c>
      <c r="E17" s="26">
        <f t="shared" si="0"/>
        <v>384577714</v>
      </c>
      <c r="F17" s="27">
        <f t="shared" si="0"/>
        <v>384577714</v>
      </c>
      <c r="G17" s="27">
        <f t="shared" si="0"/>
        <v>-359965478</v>
      </c>
      <c r="H17" s="27">
        <f t="shared" si="0"/>
        <v>-30954638</v>
      </c>
      <c r="I17" s="27">
        <f t="shared" si="0"/>
        <v>302525911</v>
      </c>
      <c r="J17" s="27">
        <f t="shared" si="0"/>
        <v>-88394205</v>
      </c>
      <c r="K17" s="27">
        <f t="shared" si="0"/>
        <v>195440531</v>
      </c>
      <c r="L17" s="27">
        <f t="shared" si="0"/>
        <v>171925531</v>
      </c>
      <c r="M17" s="27">
        <f t="shared" si="0"/>
        <v>35490871</v>
      </c>
      <c r="N17" s="27">
        <f t="shared" si="0"/>
        <v>402856933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314462728</v>
      </c>
      <c r="X17" s="27">
        <f t="shared" si="0"/>
        <v>319242608</v>
      </c>
      <c r="Y17" s="27">
        <f t="shared" si="0"/>
        <v>-4779880</v>
      </c>
      <c r="Z17" s="28">
        <f>+IF(X17&lt;&gt;0,+(Y17/X17)*100,0)</f>
        <v>-1.497256281028753</v>
      </c>
      <c r="AA17" s="29">
        <f>SUM(AA6:AA16)</f>
        <v>384577714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2284523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54718</v>
      </c>
      <c r="D23" s="40"/>
      <c r="E23" s="18">
        <v>-133212</v>
      </c>
      <c r="F23" s="19">
        <v>-133212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-133212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>
        <v>200000000</v>
      </c>
      <c r="H24" s="19">
        <v>250000000</v>
      </c>
      <c r="I24" s="19">
        <v>-300000000</v>
      </c>
      <c r="J24" s="19">
        <v>150000000</v>
      </c>
      <c r="K24" s="19">
        <v>-200000000</v>
      </c>
      <c r="L24" s="19">
        <v>-200000000</v>
      </c>
      <c r="M24" s="19"/>
      <c r="N24" s="19">
        <v>-400000000</v>
      </c>
      <c r="O24" s="19"/>
      <c r="P24" s="19"/>
      <c r="Q24" s="19"/>
      <c r="R24" s="19"/>
      <c r="S24" s="19"/>
      <c r="T24" s="19"/>
      <c r="U24" s="19"/>
      <c r="V24" s="19"/>
      <c r="W24" s="19">
        <v>-250000000</v>
      </c>
      <c r="X24" s="19"/>
      <c r="Y24" s="19">
        <v>-250000000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-267975714</v>
      </c>
      <c r="D26" s="17"/>
      <c r="E26" s="18">
        <v>-386199599</v>
      </c>
      <c r="F26" s="19">
        <v>-386199599</v>
      </c>
      <c r="G26" s="19">
        <v>-470493</v>
      </c>
      <c r="H26" s="19">
        <v>-10099547</v>
      </c>
      <c r="I26" s="19">
        <v>-17276546</v>
      </c>
      <c r="J26" s="19">
        <v>-27846586</v>
      </c>
      <c r="K26" s="19">
        <v>-15436518</v>
      </c>
      <c r="L26" s="19">
        <v>-15387229</v>
      </c>
      <c r="M26" s="19">
        <v>-21684876</v>
      </c>
      <c r="N26" s="19">
        <v>-52508623</v>
      </c>
      <c r="O26" s="19"/>
      <c r="P26" s="19"/>
      <c r="Q26" s="19"/>
      <c r="R26" s="19"/>
      <c r="S26" s="19"/>
      <c r="T26" s="19"/>
      <c r="U26" s="19"/>
      <c r="V26" s="19"/>
      <c r="W26" s="19">
        <v>-80355209</v>
      </c>
      <c r="X26" s="19">
        <v>-124880082</v>
      </c>
      <c r="Y26" s="19">
        <v>44524873</v>
      </c>
      <c r="Z26" s="20">
        <v>-35.65</v>
      </c>
      <c r="AA26" s="21">
        <v>-386199599</v>
      </c>
    </row>
    <row r="27" spans="1:27" ht="13.5">
      <c r="A27" s="23" t="s">
        <v>51</v>
      </c>
      <c r="B27" s="24"/>
      <c r="C27" s="25">
        <f aca="true" t="shared" si="1" ref="C27:Y27">SUM(C21:C26)</f>
        <v>-265636473</v>
      </c>
      <c r="D27" s="25">
        <f>SUM(D21:D26)</f>
        <v>0</v>
      </c>
      <c r="E27" s="26">
        <f t="shared" si="1"/>
        <v>-386332811</v>
      </c>
      <c r="F27" s="27">
        <f t="shared" si="1"/>
        <v>-386332811</v>
      </c>
      <c r="G27" s="27">
        <f t="shared" si="1"/>
        <v>199529507</v>
      </c>
      <c r="H27" s="27">
        <f t="shared" si="1"/>
        <v>239900453</v>
      </c>
      <c r="I27" s="27">
        <f t="shared" si="1"/>
        <v>-317276546</v>
      </c>
      <c r="J27" s="27">
        <f t="shared" si="1"/>
        <v>122153414</v>
      </c>
      <c r="K27" s="27">
        <f t="shared" si="1"/>
        <v>-215436518</v>
      </c>
      <c r="L27" s="27">
        <f t="shared" si="1"/>
        <v>-215387229</v>
      </c>
      <c r="M27" s="27">
        <f t="shared" si="1"/>
        <v>-21684876</v>
      </c>
      <c r="N27" s="27">
        <f t="shared" si="1"/>
        <v>-452508623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-330355209</v>
      </c>
      <c r="X27" s="27">
        <f t="shared" si="1"/>
        <v>-124880082</v>
      </c>
      <c r="Y27" s="27">
        <f t="shared" si="1"/>
        <v>-205475127</v>
      </c>
      <c r="Z27" s="28">
        <f>+IF(X27&lt;&gt;0,+(Y27/X27)*100,0)</f>
        <v>164.53795009519612</v>
      </c>
      <c r="AA27" s="29">
        <f>SUM(AA21:AA26)</f>
        <v>-386332811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69865389</v>
      </c>
      <c r="F32" s="19">
        <v>69865389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69865389</v>
      </c>
      <c r="Y32" s="19">
        <v>-69865389</v>
      </c>
      <c r="Z32" s="20">
        <v>-100</v>
      </c>
      <c r="AA32" s="21">
        <v>69865389</v>
      </c>
    </row>
    <row r="33" spans="1:27" ht="13.5">
      <c r="A33" s="22" t="s">
        <v>55</v>
      </c>
      <c r="B33" s="16"/>
      <c r="C33" s="17">
        <v>4345871</v>
      </c>
      <c r="D33" s="17"/>
      <c r="E33" s="18">
        <v>2789716</v>
      </c>
      <c r="F33" s="19">
        <v>2789716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2285892</v>
      </c>
      <c r="Y33" s="19">
        <v>-2285892</v>
      </c>
      <c r="Z33" s="20">
        <v>-100</v>
      </c>
      <c r="AA33" s="21">
        <v>2789716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-24580975</v>
      </c>
      <c r="D35" s="17"/>
      <c r="E35" s="18">
        <v>-38908380</v>
      </c>
      <c r="F35" s="19">
        <v>-38908380</v>
      </c>
      <c r="G35" s="19"/>
      <c r="H35" s="19"/>
      <c r="I35" s="19"/>
      <c r="J35" s="19"/>
      <c r="K35" s="19"/>
      <c r="L35" s="19"/>
      <c r="M35" s="19">
        <v>-21654873</v>
      </c>
      <c r="N35" s="19">
        <v>-21654873</v>
      </c>
      <c r="O35" s="19"/>
      <c r="P35" s="19"/>
      <c r="Q35" s="19"/>
      <c r="R35" s="19"/>
      <c r="S35" s="19"/>
      <c r="T35" s="19"/>
      <c r="U35" s="19"/>
      <c r="V35" s="19"/>
      <c r="W35" s="19">
        <v>-21654873</v>
      </c>
      <c r="X35" s="19">
        <v>-18239729</v>
      </c>
      <c r="Y35" s="19">
        <v>-3415144</v>
      </c>
      <c r="Z35" s="20">
        <v>18.72</v>
      </c>
      <c r="AA35" s="21">
        <v>-38908380</v>
      </c>
    </row>
    <row r="36" spans="1:27" ht="13.5">
      <c r="A36" s="23" t="s">
        <v>57</v>
      </c>
      <c r="B36" s="24"/>
      <c r="C36" s="25">
        <f aca="true" t="shared" si="2" ref="C36:Y36">SUM(C31:C35)</f>
        <v>-20235104</v>
      </c>
      <c r="D36" s="25">
        <f>SUM(D31:D35)</f>
        <v>0</v>
      </c>
      <c r="E36" s="26">
        <f t="shared" si="2"/>
        <v>33746725</v>
      </c>
      <c r="F36" s="27">
        <f t="shared" si="2"/>
        <v>33746725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-21654873</v>
      </c>
      <c r="N36" s="27">
        <f t="shared" si="2"/>
        <v>-21654873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-21654873</v>
      </c>
      <c r="X36" s="27">
        <f t="shared" si="2"/>
        <v>53911552</v>
      </c>
      <c r="Y36" s="27">
        <f t="shared" si="2"/>
        <v>-75566425</v>
      </c>
      <c r="Z36" s="28">
        <f>+IF(X36&lt;&gt;0,+(Y36/X36)*100,0)</f>
        <v>-140.16740790545225</v>
      </c>
      <c r="AA36" s="29">
        <f>SUM(AA31:AA35)</f>
        <v>33746725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112343694</v>
      </c>
      <c r="D38" s="31">
        <f>+D17+D27+D36</f>
        <v>0</v>
      </c>
      <c r="E38" s="32">
        <f t="shared" si="3"/>
        <v>31991628</v>
      </c>
      <c r="F38" s="33">
        <f t="shared" si="3"/>
        <v>31991628</v>
      </c>
      <c r="G38" s="33">
        <f t="shared" si="3"/>
        <v>-160435971</v>
      </c>
      <c r="H38" s="33">
        <f t="shared" si="3"/>
        <v>208945815</v>
      </c>
      <c r="I38" s="33">
        <f t="shared" si="3"/>
        <v>-14750635</v>
      </c>
      <c r="J38" s="33">
        <f t="shared" si="3"/>
        <v>33759209</v>
      </c>
      <c r="K38" s="33">
        <f t="shared" si="3"/>
        <v>-19995987</v>
      </c>
      <c r="L38" s="33">
        <f t="shared" si="3"/>
        <v>-43461698</v>
      </c>
      <c r="M38" s="33">
        <f t="shared" si="3"/>
        <v>-7848878</v>
      </c>
      <c r="N38" s="33">
        <f t="shared" si="3"/>
        <v>-71306563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-37547354</v>
      </c>
      <c r="X38" s="33">
        <f t="shared" si="3"/>
        <v>248274078</v>
      </c>
      <c r="Y38" s="33">
        <f t="shared" si="3"/>
        <v>-285821432</v>
      </c>
      <c r="Z38" s="34">
        <f>+IF(X38&lt;&gt;0,+(Y38/X38)*100,0)</f>
        <v>-115.12334847941716</v>
      </c>
      <c r="AA38" s="35">
        <f>+AA17+AA27+AA36</f>
        <v>31991628</v>
      </c>
    </row>
    <row r="39" spans="1:27" ht="13.5">
      <c r="A39" s="22" t="s">
        <v>59</v>
      </c>
      <c r="B39" s="16"/>
      <c r="C39" s="31">
        <v>505440767</v>
      </c>
      <c r="D39" s="31"/>
      <c r="E39" s="32">
        <v>519027607</v>
      </c>
      <c r="F39" s="33">
        <v>519027607</v>
      </c>
      <c r="G39" s="33">
        <v>862578699</v>
      </c>
      <c r="H39" s="33">
        <v>702142728</v>
      </c>
      <c r="I39" s="33">
        <v>911088543</v>
      </c>
      <c r="J39" s="33">
        <v>862578699</v>
      </c>
      <c r="K39" s="33">
        <v>896337908</v>
      </c>
      <c r="L39" s="33">
        <v>876341921</v>
      </c>
      <c r="M39" s="33">
        <v>832880223</v>
      </c>
      <c r="N39" s="33">
        <v>896337908</v>
      </c>
      <c r="O39" s="33"/>
      <c r="P39" s="33"/>
      <c r="Q39" s="33"/>
      <c r="R39" s="33"/>
      <c r="S39" s="33"/>
      <c r="T39" s="33"/>
      <c r="U39" s="33"/>
      <c r="V39" s="33"/>
      <c r="W39" s="33">
        <v>862578699</v>
      </c>
      <c r="X39" s="33">
        <v>519027607</v>
      </c>
      <c r="Y39" s="33">
        <v>343551092</v>
      </c>
      <c r="Z39" s="34">
        <v>66.19</v>
      </c>
      <c r="AA39" s="35">
        <v>519027607</v>
      </c>
    </row>
    <row r="40" spans="1:27" ht="13.5">
      <c r="A40" s="41" t="s">
        <v>60</v>
      </c>
      <c r="B40" s="42"/>
      <c r="C40" s="43">
        <v>617784461</v>
      </c>
      <c r="D40" s="43"/>
      <c r="E40" s="44">
        <v>551019237</v>
      </c>
      <c r="F40" s="45">
        <v>551019237</v>
      </c>
      <c r="G40" s="45">
        <v>702142728</v>
      </c>
      <c r="H40" s="45">
        <v>911088543</v>
      </c>
      <c r="I40" s="45">
        <v>896337908</v>
      </c>
      <c r="J40" s="45">
        <v>896337908</v>
      </c>
      <c r="K40" s="45">
        <v>876341921</v>
      </c>
      <c r="L40" s="45">
        <v>832880223</v>
      </c>
      <c r="M40" s="45">
        <v>825031345</v>
      </c>
      <c r="N40" s="45">
        <v>825031345</v>
      </c>
      <c r="O40" s="45"/>
      <c r="P40" s="45"/>
      <c r="Q40" s="45"/>
      <c r="R40" s="45"/>
      <c r="S40" s="45"/>
      <c r="T40" s="45"/>
      <c r="U40" s="45"/>
      <c r="V40" s="45"/>
      <c r="W40" s="45">
        <v>825031345</v>
      </c>
      <c r="X40" s="45">
        <v>767301687</v>
      </c>
      <c r="Y40" s="45">
        <v>57729658</v>
      </c>
      <c r="Z40" s="46">
        <v>7.52</v>
      </c>
      <c r="AA40" s="47">
        <v>551019237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81990053</v>
      </c>
      <c r="D6" s="17"/>
      <c r="E6" s="18">
        <v>85091352</v>
      </c>
      <c r="F6" s="19">
        <v>85091355</v>
      </c>
      <c r="G6" s="19">
        <v>5567282</v>
      </c>
      <c r="H6" s="19">
        <v>9984057</v>
      </c>
      <c r="I6" s="19">
        <v>9532911</v>
      </c>
      <c r="J6" s="19">
        <v>25084250</v>
      </c>
      <c r="K6" s="19">
        <v>7027672</v>
      </c>
      <c r="L6" s="19">
        <v>5902093</v>
      </c>
      <c r="M6" s="19">
        <v>5628734</v>
      </c>
      <c r="N6" s="19">
        <v>18558499</v>
      </c>
      <c r="O6" s="19"/>
      <c r="P6" s="19"/>
      <c r="Q6" s="19"/>
      <c r="R6" s="19"/>
      <c r="S6" s="19"/>
      <c r="T6" s="19"/>
      <c r="U6" s="19"/>
      <c r="V6" s="19"/>
      <c r="W6" s="19">
        <v>43642749</v>
      </c>
      <c r="X6" s="19">
        <v>43246518</v>
      </c>
      <c r="Y6" s="19">
        <v>396231</v>
      </c>
      <c r="Z6" s="20">
        <v>0.92</v>
      </c>
      <c r="AA6" s="21">
        <v>85091355</v>
      </c>
    </row>
    <row r="7" spans="1:27" ht="13.5">
      <c r="A7" s="22" t="s">
        <v>34</v>
      </c>
      <c r="B7" s="16"/>
      <c r="C7" s="17">
        <v>326458837</v>
      </c>
      <c r="D7" s="17"/>
      <c r="E7" s="18">
        <v>346208676</v>
      </c>
      <c r="F7" s="19">
        <v>346208681</v>
      </c>
      <c r="G7" s="19">
        <v>29421749</v>
      </c>
      <c r="H7" s="19">
        <v>34609776</v>
      </c>
      <c r="I7" s="19">
        <v>34460586</v>
      </c>
      <c r="J7" s="19">
        <v>98492111</v>
      </c>
      <c r="K7" s="19">
        <v>30938334</v>
      </c>
      <c r="L7" s="19">
        <v>35108997</v>
      </c>
      <c r="M7" s="19">
        <v>29381775</v>
      </c>
      <c r="N7" s="19">
        <v>95429106</v>
      </c>
      <c r="O7" s="19"/>
      <c r="P7" s="19"/>
      <c r="Q7" s="19"/>
      <c r="R7" s="19"/>
      <c r="S7" s="19"/>
      <c r="T7" s="19"/>
      <c r="U7" s="19"/>
      <c r="V7" s="19"/>
      <c r="W7" s="19">
        <v>193921217</v>
      </c>
      <c r="X7" s="19">
        <v>187026707</v>
      </c>
      <c r="Y7" s="19">
        <v>6894510</v>
      </c>
      <c r="Z7" s="20">
        <v>3.69</v>
      </c>
      <c r="AA7" s="21">
        <v>346208681</v>
      </c>
    </row>
    <row r="8" spans="1:27" ht="13.5">
      <c r="A8" s="22" t="s">
        <v>35</v>
      </c>
      <c r="B8" s="16"/>
      <c r="C8" s="17">
        <v>18262265</v>
      </c>
      <c r="D8" s="17"/>
      <c r="E8" s="18">
        <v>40599732</v>
      </c>
      <c r="F8" s="19">
        <v>40599743</v>
      </c>
      <c r="G8" s="19">
        <v>32423812</v>
      </c>
      <c r="H8" s="19">
        <v>21405626</v>
      </c>
      <c r="I8" s="19">
        <v>11492313</v>
      </c>
      <c r="J8" s="19">
        <v>65321751</v>
      </c>
      <c r="K8" s="19">
        <v>36084946</v>
      </c>
      <c r="L8" s="19">
        <v>26202475</v>
      </c>
      <c r="M8" s="19">
        <v>25303951</v>
      </c>
      <c r="N8" s="19">
        <v>87591372</v>
      </c>
      <c r="O8" s="19"/>
      <c r="P8" s="19"/>
      <c r="Q8" s="19"/>
      <c r="R8" s="19"/>
      <c r="S8" s="19"/>
      <c r="T8" s="19"/>
      <c r="U8" s="19"/>
      <c r="V8" s="19"/>
      <c r="W8" s="19">
        <v>152913123</v>
      </c>
      <c r="X8" s="19">
        <v>101047606</v>
      </c>
      <c r="Y8" s="19">
        <v>51865517</v>
      </c>
      <c r="Z8" s="20">
        <v>51.33</v>
      </c>
      <c r="AA8" s="21">
        <v>40599743</v>
      </c>
    </row>
    <row r="9" spans="1:27" ht="13.5">
      <c r="A9" s="22" t="s">
        <v>36</v>
      </c>
      <c r="B9" s="16"/>
      <c r="C9" s="17">
        <v>113150212</v>
      </c>
      <c r="D9" s="17"/>
      <c r="E9" s="18">
        <v>109019004</v>
      </c>
      <c r="F9" s="19">
        <v>134525684</v>
      </c>
      <c r="G9" s="19">
        <v>32556118</v>
      </c>
      <c r="H9" s="19">
        <v>5015567</v>
      </c>
      <c r="I9" s="19">
        <v>5960700</v>
      </c>
      <c r="J9" s="19">
        <v>43532385</v>
      </c>
      <c r="K9" s="19">
        <v>2762801</v>
      </c>
      <c r="L9" s="19">
        <v>4033627</v>
      </c>
      <c r="M9" s="19">
        <v>38797000</v>
      </c>
      <c r="N9" s="19">
        <v>45593428</v>
      </c>
      <c r="O9" s="19"/>
      <c r="P9" s="19"/>
      <c r="Q9" s="19"/>
      <c r="R9" s="19"/>
      <c r="S9" s="19"/>
      <c r="T9" s="19"/>
      <c r="U9" s="19"/>
      <c r="V9" s="19"/>
      <c r="W9" s="19">
        <v>89125813</v>
      </c>
      <c r="X9" s="19">
        <v>60616443</v>
      </c>
      <c r="Y9" s="19">
        <v>28509370</v>
      </c>
      <c r="Z9" s="20">
        <v>47.03</v>
      </c>
      <c r="AA9" s="21">
        <v>134525684</v>
      </c>
    </row>
    <row r="10" spans="1:27" ht="13.5">
      <c r="A10" s="22" t="s">
        <v>37</v>
      </c>
      <c r="B10" s="16"/>
      <c r="C10" s="17">
        <v>53737290</v>
      </c>
      <c r="D10" s="17"/>
      <c r="E10" s="18">
        <v>50441004</v>
      </c>
      <c r="F10" s="19">
        <v>51881150</v>
      </c>
      <c r="G10" s="19">
        <v>2000000</v>
      </c>
      <c r="H10" s="19">
        <v>10814000</v>
      </c>
      <c r="I10" s="19"/>
      <c r="J10" s="19">
        <v>12814000</v>
      </c>
      <c r="K10" s="19">
        <v>3000000</v>
      </c>
      <c r="L10" s="19"/>
      <c r="M10" s="19">
        <v>7862000</v>
      </c>
      <c r="N10" s="19">
        <v>10862000</v>
      </c>
      <c r="O10" s="19"/>
      <c r="P10" s="19"/>
      <c r="Q10" s="19"/>
      <c r="R10" s="19"/>
      <c r="S10" s="19"/>
      <c r="T10" s="19"/>
      <c r="U10" s="19"/>
      <c r="V10" s="19"/>
      <c r="W10" s="19">
        <v>23676000</v>
      </c>
      <c r="X10" s="19">
        <v>35814000</v>
      </c>
      <c r="Y10" s="19">
        <v>-12138000</v>
      </c>
      <c r="Z10" s="20">
        <v>-33.89</v>
      </c>
      <c r="AA10" s="21">
        <v>51881150</v>
      </c>
    </row>
    <row r="11" spans="1:27" ht="13.5">
      <c r="A11" s="22" t="s">
        <v>38</v>
      </c>
      <c r="B11" s="16"/>
      <c r="C11" s="17">
        <v>12535121</v>
      </c>
      <c r="D11" s="17"/>
      <c r="E11" s="18">
        <v>10963764</v>
      </c>
      <c r="F11" s="19">
        <v>10963776</v>
      </c>
      <c r="G11" s="19">
        <v>543875</v>
      </c>
      <c r="H11" s="19">
        <v>598369</v>
      </c>
      <c r="I11" s="19">
        <v>534272</v>
      </c>
      <c r="J11" s="19">
        <v>1676516</v>
      </c>
      <c r="K11" s="19">
        <v>540496</v>
      </c>
      <c r="L11" s="19">
        <v>182137</v>
      </c>
      <c r="M11" s="19">
        <v>422294</v>
      </c>
      <c r="N11" s="19">
        <v>1144927</v>
      </c>
      <c r="O11" s="19"/>
      <c r="P11" s="19"/>
      <c r="Q11" s="19"/>
      <c r="R11" s="19"/>
      <c r="S11" s="19"/>
      <c r="T11" s="19"/>
      <c r="U11" s="19"/>
      <c r="V11" s="19"/>
      <c r="W11" s="19">
        <v>2821443</v>
      </c>
      <c r="X11" s="19">
        <v>4110899</v>
      </c>
      <c r="Y11" s="19">
        <v>-1289456</v>
      </c>
      <c r="Z11" s="20">
        <v>-31.37</v>
      </c>
      <c r="AA11" s="21">
        <v>10963776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-484647115</v>
      </c>
      <c r="D14" s="17"/>
      <c r="E14" s="18">
        <v>-564660552</v>
      </c>
      <c r="F14" s="19">
        <v>-584700386</v>
      </c>
      <c r="G14" s="19">
        <v>-81563444</v>
      </c>
      <c r="H14" s="19">
        <v>-65458257</v>
      </c>
      <c r="I14" s="19">
        <v>-58869134</v>
      </c>
      <c r="J14" s="19">
        <v>-205890835</v>
      </c>
      <c r="K14" s="19">
        <v>-81206579</v>
      </c>
      <c r="L14" s="19">
        <v>-78379246</v>
      </c>
      <c r="M14" s="19">
        <v>-48646077</v>
      </c>
      <c r="N14" s="19">
        <v>-208231902</v>
      </c>
      <c r="O14" s="19"/>
      <c r="P14" s="19"/>
      <c r="Q14" s="19"/>
      <c r="R14" s="19"/>
      <c r="S14" s="19"/>
      <c r="T14" s="19"/>
      <c r="U14" s="19"/>
      <c r="V14" s="19"/>
      <c r="W14" s="19">
        <v>-414122737</v>
      </c>
      <c r="X14" s="19">
        <v>-382102339</v>
      </c>
      <c r="Y14" s="19">
        <v>-32020398</v>
      </c>
      <c r="Z14" s="20">
        <v>8.38</v>
      </c>
      <c r="AA14" s="21">
        <v>-584700386</v>
      </c>
    </row>
    <row r="15" spans="1:27" ht="13.5">
      <c r="A15" s="22" t="s">
        <v>42</v>
      </c>
      <c r="B15" s="16"/>
      <c r="C15" s="17">
        <v>8180566</v>
      </c>
      <c r="D15" s="17"/>
      <c r="E15" s="18">
        <v>-19266432</v>
      </c>
      <c r="F15" s="19">
        <v>-19266431</v>
      </c>
      <c r="G15" s="19"/>
      <c r="H15" s="19">
        <v>-1271154</v>
      </c>
      <c r="I15" s="19">
        <v>-602194</v>
      </c>
      <c r="J15" s="19">
        <v>-1873348</v>
      </c>
      <c r="K15" s="19">
        <v>-665728</v>
      </c>
      <c r="L15" s="19">
        <v>-605865</v>
      </c>
      <c r="M15" s="19">
        <v>-12495649</v>
      </c>
      <c r="N15" s="19">
        <v>-13767242</v>
      </c>
      <c r="O15" s="19"/>
      <c r="P15" s="19"/>
      <c r="Q15" s="19"/>
      <c r="R15" s="19"/>
      <c r="S15" s="19"/>
      <c r="T15" s="19"/>
      <c r="U15" s="19"/>
      <c r="V15" s="19"/>
      <c r="W15" s="19">
        <v>-15640590</v>
      </c>
      <c r="X15" s="19">
        <v>-12688728</v>
      </c>
      <c r="Y15" s="19">
        <v>-2951862</v>
      </c>
      <c r="Z15" s="20">
        <v>23.26</v>
      </c>
      <c r="AA15" s="21">
        <v>-19266431</v>
      </c>
    </row>
    <row r="16" spans="1:27" ht="13.5">
      <c r="A16" s="22" t="s">
        <v>43</v>
      </c>
      <c r="B16" s="16"/>
      <c r="C16" s="17">
        <v>2697142</v>
      </c>
      <c r="D16" s="17"/>
      <c r="E16" s="18">
        <v>-2250000</v>
      </c>
      <c r="F16" s="19">
        <v>-2366997</v>
      </c>
      <c r="G16" s="19">
        <v>-859</v>
      </c>
      <c r="H16" s="19">
        <v>-6590</v>
      </c>
      <c r="I16" s="19">
        <v>-155530</v>
      </c>
      <c r="J16" s="19">
        <v>-162979</v>
      </c>
      <c r="K16" s="19">
        <v>-390212</v>
      </c>
      <c r="L16" s="19">
        <v>-29036</v>
      </c>
      <c r="M16" s="19">
        <v>-153104</v>
      </c>
      <c r="N16" s="19">
        <v>-572352</v>
      </c>
      <c r="O16" s="19"/>
      <c r="P16" s="19"/>
      <c r="Q16" s="19"/>
      <c r="R16" s="19"/>
      <c r="S16" s="19"/>
      <c r="T16" s="19"/>
      <c r="U16" s="19"/>
      <c r="V16" s="19"/>
      <c r="W16" s="19">
        <v>-735331</v>
      </c>
      <c r="X16" s="19">
        <v>-963005</v>
      </c>
      <c r="Y16" s="19">
        <v>227674</v>
      </c>
      <c r="Z16" s="20">
        <v>-23.64</v>
      </c>
      <c r="AA16" s="21">
        <v>-2366997</v>
      </c>
    </row>
    <row r="17" spans="1:27" ht="13.5">
      <c r="A17" s="23" t="s">
        <v>44</v>
      </c>
      <c r="B17" s="24"/>
      <c r="C17" s="25">
        <f aca="true" t="shared" si="0" ref="C17:Y17">SUM(C6:C16)</f>
        <v>132364371</v>
      </c>
      <c r="D17" s="25">
        <f>SUM(D6:D16)</f>
        <v>0</v>
      </c>
      <c r="E17" s="26">
        <f t="shared" si="0"/>
        <v>56146548</v>
      </c>
      <c r="F17" s="27">
        <f t="shared" si="0"/>
        <v>62936575</v>
      </c>
      <c r="G17" s="27">
        <f t="shared" si="0"/>
        <v>20948533</v>
      </c>
      <c r="H17" s="27">
        <f t="shared" si="0"/>
        <v>15691394</v>
      </c>
      <c r="I17" s="27">
        <f t="shared" si="0"/>
        <v>2353924</v>
      </c>
      <c r="J17" s="27">
        <f t="shared" si="0"/>
        <v>38993851</v>
      </c>
      <c r="K17" s="27">
        <f t="shared" si="0"/>
        <v>-1908270</v>
      </c>
      <c r="L17" s="27">
        <f t="shared" si="0"/>
        <v>-7584818</v>
      </c>
      <c r="M17" s="27">
        <f t="shared" si="0"/>
        <v>46100924</v>
      </c>
      <c r="N17" s="27">
        <f t="shared" si="0"/>
        <v>36607836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75601687</v>
      </c>
      <c r="X17" s="27">
        <f t="shared" si="0"/>
        <v>36108101</v>
      </c>
      <c r="Y17" s="27">
        <f t="shared" si="0"/>
        <v>39493586</v>
      </c>
      <c r="Z17" s="28">
        <f>+IF(X17&lt;&gt;0,+(Y17/X17)*100,0)</f>
        <v>109.37597078284456</v>
      </c>
      <c r="AA17" s="29">
        <f>SUM(AA6:AA16)</f>
        <v>62936575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434647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-56860490</v>
      </c>
      <c r="D26" s="17"/>
      <c r="E26" s="18">
        <v>-52858404</v>
      </c>
      <c r="F26" s="19">
        <v>-59708123</v>
      </c>
      <c r="G26" s="19">
        <v>-245539</v>
      </c>
      <c r="H26" s="19">
        <v>-797834</v>
      </c>
      <c r="I26" s="19">
        <v>-4586941</v>
      </c>
      <c r="J26" s="19">
        <v>-5630314</v>
      </c>
      <c r="K26" s="19">
        <v>-936824</v>
      </c>
      <c r="L26" s="19">
        <v>-4202739</v>
      </c>
      <c r="M26" s="19">
        <v>-14605190</v>
      </c>
      <c r="N26" s="19">
        <v>-19744753</v>
      </c>
      <c r="O26" s="19"/>
      <c r="P26" s="19"/>
      <c r="Q26" s="19"/>
      <c r="R26" s="19"/>
      <c r="S26" s="19"/>
      <c r="T26" s="19"/>
      <c r="U26" s="19"/>
      <c r="V26" s="19"/>
      <c r="W26" s="19">
        <v>-25375067</v>
      </c>
      <c r="X26" s="19">
        <v>-17067265</v>
      </c>
      <c r="Y26" s="19">
        <v>-8307802</v>
      </c>
      <c r="Z26" s="20">
        <v>48.68</v>
      </c>
      <c r="AA26" s="21">
        <v>-59708123</v>
      </c>
    </row>
    <row r="27" spans="1:27" ht="13.5">
      <c r="A27" s="23" t="s">
        <v>51</v>
      </c>
      <c r="B27" s="24"/>
      <c r="C27" s="25">
        <f aca="true" t="shared" si="1" ref="C27:Y27">SUM(C21:C26)</f>
        <v>-56425843</v>
      </c>
      <c r="D27" s="25">
        <f>SUM(D21:D26)</f>
        <v>0</v>
      </c>
      <c r="E27" s="26">
        <f t="shared" si="1"/>
        <v>-52858404</v>
      </c>
      <c r="F27" s="27">
        <f t="shared" si="1"/>
        <v>-59708123</v>
      </c>
      <c r="G27" s="27">
        <f t="shared" si="1"/>
        <v>-245539</v>
      </c>
      <c r="H27" s="27">
        <f t="shared" si="1"/>
        <v>-797834</v>
      </c>
      <c r="I27" s="27">
        <f t="shared" si="1"/>
        <v>-4586941</v>
      </c>
      <c r="J27" s="27">
        <f t="shared" si="1"/>
        <v>-5630314</v>
      </c>
      <c r="K27" s="27">
        <f t="shared" si="1"/>
        <v>-936824</v>
      </c>
      <c r="L27" s="27">
        <f t="shared" si="1"/>
        <v>-4202739</v>
      </c>
      <c r="M27" s="27">
        <f t="shared" si="1"/>
        <v>-14605190</v>
      </c>
      <c r="N27" s="27">
        <f t="shared" si="1"/>
        <v>-19744753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-25375067</v>
      </c>
      <c r="X27" s="27">
        <f t="shared" si="1"/>
        <v>-17067265</v>
      </c>
      <c r="Y27" s="27">
        <f t="shared" si="1"/>
        <v>-8307802</v>
      </c>
      <c r="Z27" s="28">
        <f>+IF(X27&lt;&gt;0,+(Y27/X27)*100,0)</f>
        <v>48.67682080286443</v>
      </c>
      <c r="AA27" s="29">
        <f>SUM(AA21:AA26)</f>
        <v>-59708123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-18834732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703848</v>
      </c>
      <c r="F33" s="19">
        <v>703848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703848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-13990598</v>
      </c>
      <c r="D35" s="17"/>
      <c r="E35" s="18">
        <v>-8929482</v>
      </c>
      <c r="F35" s="19">
        <v>-8929482</v>
      </c>
      <c r="G35" s="19"/>
      <c r="H35" s="19"/>
      <c r="I35" s="19"/>
      <c r="J35" s="19"/>
      <c r="K35" s="19"/>
      <c r="L35" s="19"/>
      <c r="M35" s="19">
        <v>-4783287</v>
      </c>
      <c r="N35" s="19">
        <v>-4783287</v>
      </c>
      <c r="O35" s="19"/>
      <c r="P35" s="19"/>
      <c r="Q35" s="19"/>
      <c r="R35" s="19"/>
      <c r="S35" s="19"/>
      <c r="T35" s="19"/>
      <c r="U35" s="19"/>
      <c r="V35" s="19"/>
      <c r="W35" s="19">
        <v>-4783287</v>
      </c>
      <c r="X35" s="19">
        <v>-4464741</v>
      </c>
      <c r="Y35" s="19">
        <v>-318546</v>
      </c>
      <c r="Z35" s="20">
        <v>7.13</v>
      </c>
      <c r="AA35" s="21">
        <v>-8929482</v>
      </c>
    </row>
    <row r="36" spans="1:27" ht="13.5">
      <c r="A36" s="23" t="s">
        <v>57</v>
      </c>
      <c r="B36" s="24"/>
      <c r="C36" s="25">
        <f aca="true" t="shared" si="2" ref="C36:Y36">SUM(C31:C35)</f>
        <v>-32825330</v>
      </c>
      <c r="D36" s="25">
        <f>SUM(D31:D35)</f>
        <v>0</v>
      </c>
      <c r="E36" s="26">
        <f t="shared" si="2"/>
        <v>-8225634</v>
      </c>
      <c r="F36" s="27">
        <f t="shared" si="2"/>
        <v>-8225634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-4783287</v>
      </c>
      <c r="N36" s="27">
        <f t="shared" si="2"/>
        <v>-4783287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-4783287</v>
      </c>
      <c r="X36" s="27">
        <f t="shared" si="2"/>
        <v>-4464741</v>
      </c>
      <c r="Y36" s="27">
        <f t="shared" si="2"/>
        <v>-318546</v>
      </c>
      <c r="Z36" s="28">
        <f>+IF(X36&lt;&gt;0,+(Y36/X36)*100,0)</f>
        <v>7.134702774472249</v>
      </c>
      <c r="AA36" s="29">
        <f>SUM(AA31:AA35)</f>
        <v>-8225634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43113198</v>
      </c>
      <c r="D38" s="31">
        <f>+D17+D27+D36</f>
        <v>0</v>
      </c>
      <c r="E38" s="32">
        <f t="shared" si="3"/>
        <v>-4937490</v>
      </c>
      <c r="F38" s="33">
        <f t="shared" si="3"/>
        <v>-4997182</v>
      </c>
      <c r="G38" s="33">
        <f t="shared" si="3"/>
        <v>20702994</v>
      </c>
      <c r="H38" s="33">
        <f t="shared" si="3"/>
        <v>14893560</v>
      </c>
      <c r="I38" s="33">
        <f t="shared" si="3"/>
        <v>-2233017</v>
      </c>
      <c r="J38" s="33">
        <f t="shared" si="3"/>
        <v>33363537</v>
      </c>
      <c r="K38" s="33">
        <f t="shared" si="3"/>
        <v>-2845094</v>
      </c>
      <c r="L38" s="33">
        <f t="shared" si="3"/>
        <v>-11787557</v>
      </c>
      <c r="M38" s="33">
        <f t="shared" si="3"/>
        <v>26712447</v>
      </c>
      <c r="N38" s="33">
        <f t="shared" si="3"/>
        <v>12079796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45443333</v>
      </c>
      <c r="X38" s="33">
        <f t="shared" si="3"/>
        <v>14576095</v>
      </c>
      <c r="Y38" s="33">
        <f t="shared" si="3"/>
        <v>30867238</v>
      </c>
      <c r="Z38" s="34">
        <f>+IF(X38&lt;&gt;0,+(Y38/X38)*100,0)</f>
        <v>211.76616919689394</v>
      </c>
      <c r="AA38" s="35">
        <f>+AA17+AA27+AA36</f>
        <v>-4997182</v>
      </c>
    </row>
    <row r="39" spans="1:27" ht="13.5">
      <c r="A39" s="22" t="s">
        <v>59</v>
      </c>
      <c r="B39" s="16"/>
      <c r="C39" s="31">
        <v>27894123</v>
      </c>
      <c r="D39" s="31"/>
      <c r="E39" s="32">
        <v>40218323</v>
      </c>
      <c r="F39" s="33">
        <v>70798000</v>
      </c>
      <c r="G39" s="33">
        <v>69342294</v>
      </c>
      <c r="H39" s="33">
        <v>90045288</v>
      </c>
      <c r="I39" s="33">
        <v>104938848</v>
      </c>
      <c r="J39" s="33">
        <v>69342294</v>
      </c>
      <c r="K39" s="33">
        <v>102705831</v>
      </c>
      <c r="L39" s="33">
        <v>99860737</v>
      </c>
      <c r="M39" s="33">
        <v>88073180</v>
      </c>
      <c r="N39" s="33">
        <v>102705831</v>
      </c>
      <c r="O39" s="33"/>
      <c r="P39" s="33"/>
      <c r="Q39" s="33"/>
      <c r="R39" s="33"/>
      <c r="S39" s="33"/>
      <c r="T39" s="33"/>
      <c r="U39" s="33"/>
      <c r="V39" s="33"/>
      <c r="W39" s="33">
        <v>69342294</v>
      </c>
      <c r="X39" s="33">
        <v>70798000</v>
      </c>
      <c r="Y39" s="33">
        <v>-1455706</v>
      </c>
      <c r="Z39" s="34">
        <v>-2.06</v>
      </c>
      <c r="AA39" s="35">
        <v>70798000</v>
      </c>
    </row>
    <row r="40" spans="1:27" ht="13.5">
      <c r="A40" s="41" t="s">
        <v>60</v>
      </c>
      <c r="B40" s="42"/>
      <c r="C40" s="43">
        <v>71007321</v>
      </c>
      <c r="D40" s="43"/>
      <c r="E40" s="44">
        <v>35280835</v>
      </c>
      <c r="F40" s="45">
        <v>65800818</v>
      </c>
      <c r="G40" s="45">
        <v>90045288</v>
      </c>
      <c r="H40" s="45">
        <v>104938848</v>
      </c>
      <c r="I40" s="45">
        <v>102705831</v>
      </c>
      <c r="J40" s="45">
        <v>102705831</v>
      </c>
      <c r="K40" s="45">
        <v>99860737</v>
      </c>
      <c r="L40" s="45">
        <v>88073180</v>
      </c>
      <c r="M40" s="45">
        <v>114785627</v>
      </c>
      <c r="N40" s="45">
        <v>114785627</v>
      </c>
      <c r="O40" s="45"/>
      <c r="P40" s="45"/>
      <c r="Q40" s="45"/>
      <c r="R40" s="45"/>
      <c r="S40" s="45"/>
      <c r="T40" s="45"/>
      <c r="U40" s="45"/>
      <c r="V40" s="45"/>
      <c r="W40" s="45">
        <v>114785627</v>
      </c>
      <c r="X40" s="45">
        <v>85374095</v>
      </c>
      <c r="Y40" s="45">
        <v>29411532</v>
      </c>
      <c r="Z40" s="46">
        <v>34.45</v>
      </c>
      <c r="AA40" s="47">
        <v>65800818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95394264</v>
      </c>
      <c r="D6" s="17"/>
      <c r="E6" s="18">
        <v>121803000</v>
      </c>
      <c r="F6" s="19">
        <v>121803000</v>
      </c>
      <c r="G6" s="19">
        <v>8750408</v>
      </c>
      <c r="H6" s="19">
        <v>10004062</v>
      </c>
      <c r="I6" s="19">
        <v>11611568</v>
      </c>
      <c r="J6" s="19">
        <v>30366038</v>
      </c>
      <c r="K6" s="19">
        <v>13921586</v>
      </c>
      <c r="L6" s="19">
        <v>15352166</v>
      </c>
      <c r="M6" s="19">
        <v>10338226</v>
      </c>
      <c r="N6" s="19">
        <v>39611978</v>
      </c>
      <c r="O6" s="19"/>
      <c r="P6" s="19"/>
      <c r="Q6" s="19"/>
      <c r="R6" s="19"/>
      <c r="S6" s="19"/>
      <c r="T6" s="19"/>
      <c r="U6" s="19"/>
      <c r="V6" s="19"/>
      <c r="W6" s="19">
        <v>69978016</v>
      </c>
      <c r="X6" s="19">
        <v>69790040</v>
      </c>
      <c r="Y6" s="19">
        <v>187976</v>
      </c>
      <c r="Z6" s="20">
        <v>0.27</v>
      </c>
      <c r="AA6" s="21">
        <v>121803000</v>
      </c>
    </row>
    <row r="7" spans="1:27" ht="13.5">
      <c r="A7" s="22" t="s">
        <v>34</v>
      </c>
      <c r="B7" s="16"/>
      <c r="C7" s="17">
        <v>217956589</v>
      </c>
      <c r="D7" s="17"/>
      <c r="E7" s="18">
        <v>296171700</v>
      </c>
      <c r="F7" s="19">
        <v>296171696</v>
      </c>
      <c r="G7" s="19">
        <v>21170479</v>
      </c>
      <c r="H7" s="19">
        <v>22089074</v>
      </c>
      <c r="I7" s="19">
        <v>20527009</v>
      </c>
      <c r="J7" s="19">
        <v>63786562</v>
      </c>
      <c r="K7" s="19">
        <v>23453652</v>
      </c>
      <c r="L7" s="19">
        <v>23131917</v>
      </c>
      <c r="M7" s="19">
        <v>24303669</v>
      </c>
      <c r="N7" s="19">
        <v>70889238</v>
      </c>
      <c r="O7" s="19"/>
      <c r="P7" s="19"/>
      <c r="Q7" s="19"/>
      <c r="R7" s="19"/>
      <c r="S7" s="19"/>
      <c r="T7" s="19"/>
      <c r="U7" s="19"/>
      <c r="V7" s="19"/>
      <c r="W7" s="19">
        <v>134675800</v>
      </c>
      <c r="X7" s="19">
        <v>135053106</v>
      </c>
      <c r="Y7" s="19">
        <v>-377306</v>
      </c>
      <c r="Z7" s="20">
        <v>-0.28</v>
      </c>
      <c r="AA7" s="21">
        <v>296171696</v>
      </c>
    </row>
    <row r="8" spans="1:27" ht="13.5">
      <c r="A8" s="22" t="s">
        <v>35</v>
      </c>
      <c r="B8" s="16"/>
      <c r="C8" s="17">
        <v>56791245</v>
      </c>
      <c r="D8" s="17"/>
      <c r="E8" s="18">
        <v>30052619</v>
      </c>
      <c r="F8" s="19">
        <v>27503646</v>
      </c>
      <c r="G8" s="19">
        <v>724229</v>
      </c>
      <c r="H8" s="19">
        <v>1731628</v>
      </c>
      <c r="I8" s="19">
        <v>1204658</v>
      </c>
      <c r="J8" s="19">
        <v>3660515</v>
      </c>
      <c r="K8" s="19">
        <v>1219314</v>
      </c>
      <c r="L8" s="19">
        <v>349291</v>
      </c>
      <c r="M8" s="19">
        <v>19574053</v>
      </c>
      <c r="N8" s="19">
        <v>21142658</v>
      </c>
      <c r="O8" s="19"/>
      <c r="P8" s="19"/>
      <c r="Q8" s="19"/>
      <c r="R8" s="19"/>
      <c r="S8" s="19"/>
      <c r="T8" s="19"/>
      <c r="U8" s="19"/>
      <c r="V8" s="19"/>
      <c r="W8" s="19">
        <v>24803173</v>
      </c>
      <c r="X8" s="19">
        <v>7357002</v>
      </c>
      <c r="Y8" s="19">
        <v>17446171</v>
      </c>
      <c r="Z8" s="20">
        <v>237.14</v>
      </c>
      <c r="AA8" s="21">
        <v>27503646</v>
      </c>
    </row>
    <row r="9" spans="1:27" ht="13.5">
      <c r="A9" s="22" t="s">
        <v>36</v>
      </c>
      <c r="B9" s="16"/>
      <c r="C9" s="17">
        <v>143752454</v>
      </c>
      <c r="D9" s="17"/>
      <c r="E9" s="18">
        <v>149028000</v>
      </c>
      <c r="F9" s="19">
        <v>149028000</v>
      </c>
      <c r="G9" s="19">
        <v>3625334</v>
      </c>
      <c r="H9" s="19">
        <v>12901184</v>
      </c>
      <c r="I9" s="19"/>
      <c r="J9" s="19">
        <v>16526518</v>
      </c>
      <c r="K9" s="19"/>
      <c r="L9" s="19">
        <v>21262413</v>
      </c>
      <c r="M9" s="19">
        <v>27703958</v>
      </c>
      <c r="N9" s="19">
        <v>48966371</v>
      </c>
      <c r="O9" s="19"/>
      <c r="P9" s="19"/>
      <c r="Q9" s="19"/>
      <c r="R9" s="19"/>
      <c r="S9" s="19"/>
      <c r="T9" s="19"/>
      <c r="U9" s="19"/>
      <c r="V9" s="19"/>
      <c r="W9" s="19">
        <v>65492889</v>
      </c>
      <c r="X9" s="19">
        <v>37788931</v>
      </c>
      <c r="Y9" s="19">
        <v>27703958</v>
      </c>
      <c r="Z9" s="20">
        <v>73.31</v>
      </c>
      <c r="AA9" s="21">
        <v>149028000</v>
      </c>
    </row>
    <row r="10" spans="1:27" ht="13.5">
      <c r="A10" s="22" t="s">
        <v>37</v>
      </c>
      <c r="B10" s="16"/>
      <c r="C10" s="17">
        <v>48734740</v>
      </c>
      <c r="D10" s="17"/>
      <c r="E10" s="18">
        <v>38545000</v>
      </c>
      <c r="F10" s="19">
        <v>38545000</v>
      </c>
      <c r="G10" s="19">
        <v>10850000</v>
      </c>
      <c r="H10" s="19"/>
      <c r="I10" s="19"/>
      <c r="J10" s="19">
        <v>10850000</v>
      </c>
      <c r="K10" s="19">
        <v>8000000</v>
      </c>
      <c r="L10" s="19"/>
      <c r="M10" s="19">
        <v>4100000</v>
      </c>
      <c r="N10" s="19">
        <v>12100000</v>
      </c>
      <c r="O10" s="19"/>
      <c r="P10" s="19"/>
      <c r="Q10" s="19"/>
      <c r="R10" s="19"/>
      <c r="S10" s="19"/>
      <c r="T10" s="19"/>
      <c r="U10" s="19"/>
      <c r="V10" s="19"/>
      <c r="W10" s="19">
        <v>22950000</v>
      </c>
      <c r="X10" s="19">
        <v>18850000</v>
      </c>
      <c r="Y10" s="19">
        <v>4100000</v>
      </c>
      <c r="Z10" s="20">
        <v>21.75</v>
      </c>
      <c r="AA10" s="21">
        <v>38545000</v>
      </c>
    </row>
    <row r="11" spans="1:27" ht="13.5">
      <c r="A11" s="22" t="s">
        <v>38</v>
      </c>
      <c r="B11" s="16"/>
      <c r="C11" s="17">
        <v>20292356</v>
      </c>
      <c r="D11" s="17"/>
      <c r="E11" s="18">
        <v>14100630</v>
      </c>
      <c r="F11" s="19">
        <v>14100626</v>
      </c>
      <c r="G11" s="19">
        <v>568178</v>
      </c>
      <c r="H11" s="19"/>
      <c r="I11" s="19">
        <v>920802</v>
      </c>
      <c r="J11" s="19">
        <v>1488980</v>
      </c>
      <c r="K11" s="19">
        <v>1328999</v>
      </c>
      <c r="L11" s="19">
        <v>1521632</v>
      </c>
      <c r="M11" s="19">
        <v>1558793</v>
      </c>
      <c r="N11" s="19">
        <v>4409424</v>
      </c>
      <c r="O11" s="19"/>
      <c r="P11" s="19"/>
      <c r="Q11" s="19"/>
      <c r="R11" s="19"/>
      <c r="S11" s="19"/>
      <c r="T11" s="19"/>
      <c r="U11" s="19"/>
      <c r="V11" s="19"/>
      <c r="W11" s="19">
        <v>5898404</v>
      </c>
      <c r="X11" s="19">
        <v>5544136</v>
      </c>
      <c r="Y11" s="19">
        <v>354268</v>
      </c>
      <c r="Z11" s="20">
        <v>6.39</v>
      </c>
      <c r="AA11" s="21">
        <v>14100626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-445478466</v>
      </c>
      <c r="D14" s="17"/>
      <c r="E14" s="18">
        <v>-517337175</v>
      </c>
      <c r="F14" s="19">
        <v>-507003903</v>
      </c>
      <c r="G14" s="19">
        <v>-30927091</v>
      </c>
      <c r="H14" s="19">
        <v>-46949428</v>
      </c>
      <c r="I14" s="19">
        <v>-31109590</v>
      </c>
      <c r="J14" s="19">
        <v>-108986109</v>
      </c>
      <c r="K14" s="19">
        <v>-53630262</v>
      </c>
      <c r="L14" s="19">
        <v>-44549473</v>
      </c>
      <c r="M14" s="19">
        <v>-46227939</v>
      </c>
      <c r="N14" s="19">
        <v>-144407674</v>
      </c>
      <c r="O14" s="19"/>
      <c r="P14" s="19"/>
      <c r="Q14" s="19"/>
      <c r="R14" s="19"/>
      <c r="S14" s="19"/>
      <c r="T14" s="19"/>
      <c r="U14" s="19"/>
      <c r="V14" s="19"/>
      <c r="W14" s="19">
        <v>-253393783</v>
      </c>
      <c r="X14" s="19">
        <v>-246867787</v>
      </c>
      <c r="Y14" s="19">
        <v>-6525996</v>
      </c>
      <c r="Z14" s="20">
        <v>2.64</v>
      </c>
      <c r="AA14" s="21">
        <v>-507003903</v>
      </c>
    </row>
    <row r="15" spans="1:27" ht="13.5">
      <c r="A15" s="22" t="s">
        <v>42</v>
      </c>
      <c r="B15" s="16"/>
      <c r="C15" s="17">
        <v>-17657832</v>
      </c>
      <c r="D15" s="17"/>
      <c r="E15" s="18">
        <v>-15571993</v>
      </c>
      <c r="F15" s="19">
        <v>-17804853</v>
      </c>
      <c r="G15" s="19">
        <v>-81459</v>
      </c>
      <c r="H15" s="19">
        <v>-80845</v>
      </c>
      <c r="I15" s="19">
        <v>-75050</v>
      </c>
      <c r="J15" s="19">
        <v>-237354</v>
      </c>
      <c r="K15" s="19">
        <v>-82114</v>
      </c>
      <c r="L15" s="19">
        <v>-465170</v>
      </c>
      <c r="M15" s="19">
        <v>-8028386</v>
      </c>
      <c r="N15" s="19">
        <v>-8575670</v>
      </c>
      <c r="O15" s="19"/>
      <c r="P15" s="19"/>
      <c r="Q15" s="19"/>
      <c r="R15" s="19"/>
      <c r="S15" s="19"/>
      <c r="T15" s="19"/>
      <c r="U15" s="19"/>
      <c r="V15" s="19"/>
      <c r="W15" s="19">
        <v>-8813024</v>
      </c>
      <c r="X15" s="19">
        <v>-9231105</v>
      </c>
      <c r="Y15" s="19">
        <v>418081</v>
      </c>
      <c r="Z15" s="20">
        <v>-4.53</v>
      </c>
      <c r="AA15" s="21">
        <v>-17804853</v>
      </c>
    </row>
    <row r="16" spans="1:27" ht="13.5">
      <c r="A16" s="22" t="s">
        <v>43</v>
      </c>
      <c r="B16" s="16"/>
      <c r="C16" s="17">
        <v>-5632532</v>
      </c>
      <c r="D16" s="17"/>
      <c r="E16" s="18">
        <v>-11500000</v>
      </c>
      <c r="F16" s="19">
        <v>-11500000</v>
      </c>
      <c r="G16" s="19">
        <v>-2595000</v>
      </c>
      <c r="H16" s="19"/>
      <c r="I16" s="19"/>
      <c r="J16" s="19">
        <v>-2595000</v>
      </c>
      <c r="K16" s="19">
        <v>-190844</v>
      </c>
      <c r="L16" s="19"/>
      <c r="M16" s="19">
        <v>-173600</v>
      </c>
      <c r="N16" s="19">
        <v>-364444</v>
      </c>
      <c r="O16" s="19"/>
      <c r="P16" s="19"/>
      <c r="Q16" s="19"/>
      <c r="R16" s="19"/>
      <c r="S16" s="19"/>
      <c r="T16" s="19"/>
      <c r="U16" s="19"/>
      <c r="V16" s="19"/>
      <c r="W16" s="19">
        <v>-2959444</v>
      </c>
      <c r="X16" s="19">
        <v>-5535844</v>
      </c>
      <c r="Y16" s="19">
        <v>2576400</v>
      </c>
      <c r="Z16" s="20">
        <v>-46.54</v>
      </c>
      <c r="AA16" s="21">
        <v>-11500000</v>
      </c>
    </row>
    <row r="17" spans="1:27" ht="13.5">
      <c r="A17" s="23" t="s">
        <v>44</v>
      </c>
      <c r="B17" s="24"/>
      <c r="C17" s="25">
        <f aca="true" t="shared" si="0" ref="C17:Y17">SUM(C6:C16)</f>
        <v>114152818</v>
      </c>
      <c r="D17" s="25">
        <f>SUM(D6:D16)</f>
        <v>0</v>
      </c>
      <c r="E17" s="26">
        <f t="shared" si="0"/>
        <v>105291781</v>
      </c>
      <c r="F17" s="27">
        <f t="shared" si="0"/>
        <v>110843212</v>
      </c>
      <c r="G17" s="27">
        <f t="shared" si="0"/>
        <v>12085078</v>
      </c>
      <c r="H17" s="27">
        <f t="shared" si="0"/>
        <v>-304325</v>
      </c>
      <c r="I17" s="27">
        <f t="shared" si="0"/>
        <v>3079397</v>
      </c>
      <c r="J17" s="27">
        <f t="shared" si="0"/>
        <v>14860150</v>
      </c>
      <c r="K17" s="27">
        <f t="shared" si="0"/>
        <v>-5979669</v>
      </c>
      <c r="L17" s="27">
        <f t="shared" si="0"/>
        <v>16602776</v>
      </c>
      <c r="M17" s="27">
        <f t="shared" si="0"/>
        <v>33148774</v>
      </c>
      <c r="N17" s="27">
        <f t="shared" si="0"/>
        <v>43771881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58632031</v>
      </c>
      <c r="X17" s="27">
        <f t="shared" si="0"/>
        <v>12748479</v>
      </c>
      <c r="Y17" s="27">
        <f t="shared" si="0"/>
        <v>45883552</v>
      </c>
      <c r="Z17" s="28">
        <f>+IF(X17&lt;&gt;0,+(Y17/X17)*100,0)</f>
        <v>359.9139316933416</v>
      </c>
      <c r="AA17" s="29">
        <f>SUM(AA6:AA16)</f>
        <v>110843212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1273900</v>
      </c>
      <c r="F21" s="19">
        <v>1273900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1273900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3008</v>
      </c>
      <c r="D23" s="40"/>
      <c r="E23" s="18">
        <v>1900</v>
      </c>
      <c r="F23" s="19">
        <v>1900</v>
      </c>
      <c r="G23" s="36">
        <v>3001</v>
      </c>
      <c r="H23" s="36"/>
      <c r="I23" s="36"/>
      <c r="J23" s="19">
        <v>3001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3001</v>
      </c>
      <c r="X23" s="19">
        <v>3001</v>
      </c>
      <c r="Y23" s="36"/>
      <c r="Z23" s="37"/>
      <c r="AA23" s="38">
        <v>1900</v>
      </c>
    </row>
    <row r="24" spans="1:27" ht="13.5">
      <c r="A24" s="22" t="s">
        <v>49</v>
      </c>
      <c r="B24" s="16"/>
      <c r="C24" s="17">
        <v>-750194</v>
      </c>
      <c r="D24" s="17"/>
      <c r="E24" s="18">
        <v>-1145743</v>
      </c>
      <c r="F24" s="19">
        <v>-1145743</v>
      </c>
      <c r="G24" s="19">
        <v>6102365</v>
      </c>
      <c r="H24" s="19"/>
      <c r="I24" s="19"/>
      <c r="J24" s="19">
        <v>6102365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6102365</v>
      </c>
      <c r="X24" s="19"/>
      <c r="Y24" s="19">
        <v>6102365</v>
      </c>
      <c r="Z24" s="20"/>
      <c r="AA24" s="21">
        <v>-1145743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-113062178</v>
      </c>
      <c r="D26" s="17"/>
      <c r="E26" s="18">
        <v>-66469838</v>
      </c>
      <c r="F26" s="19">
        <v>-122586293</v>
      </c>
      <c r="G26" s="19">
        <v>-1486747</v>
      </c>
      <c r="H26" s="19">
        <v>-8130938</v>
      </c>
      <c r="I26" s="19">
        <v>-3634803</v>
      </c>
      <c r="J26" s="19">
        <v>-13252488</v>
      </c>
      <c r="K26" s="19">
        <v>-9999719</v>
      </c>
      <c r="L26" s="19">
        <v>-13392649</v>
      </c>
      <c r="M26" s="19">
        <v>-6091250</v>
      </c>
      <c r="N26" s="19">
        <v>-29483618</v>
      </c>
      <c r="O26" s="19"/>
      <c r="P26" s="19"/>
      <c r="Q26" s="19"/>
      <c r="R26" s="19"/>
      <c r="S26" s="19"/>
      <c r="T26" s="19"/>
      <c r="U26" s="19"/>
      <c r="V26" s="19"/>
      <c r="W26" s="19">
        <v>-42736106</v>
      </c>
      <c r="X26" s="19">
        <v>-48866133</v>
      </c>
      <c r="Y26" s="19">
        <v>6130027</v>
      </c>
      <c r="Z26" s="20">
        <v>-12.54</v>
      </c>
      <c r="AA26" s="21">
        <v>-122586293</v>
      </c>
    </row>
    <row r="27" spans="1:27" ht="13.5">
      <c r="A27" s="23" t="s">
        <v>51</v>
      </c>
      <c r="B27" s="24"/>
      <c r="C27" s="25">
        <f aca="true" t="shared" si="1" ref="C27:Y27">SUM(C21:C26)</f>
        <v>-113809364</v>
      </c>
      <c r="D27" s="25">
        <f>SUM(D21:D26)</f>
        <v>0</v>
      </c>
      <c r="E27" s="26">
        <f t="shared" si="1"/>
        <v>-66339781</v>
      </c>
      <c r="F27" s="27">
        <f t="shared" si="1"/>
        <v>-122456236</v>
      </c>
      <c r="G27" s="27">
        <f t="shared" si="1"/>
        <v>4618619</v>
      </c>
      <c r="H27" s="27">
        <f t="shared" si="1"/>
        <v>-8130938</v>
      </c>
      <c r="I27" s="27">
        <f t="shared" si="1"/>
        <v>-3634803</v>
      </c>
      <c r="J27" s="27">
        <f t="shared" si="1"/>
        <v>-7147122</v>
      </c>
      <c r="K27" s="27">
        <f t="shared" si="1"/>
        <v>-9999719</v>
      </c>
      <c r="L27" s="27">
        <f t="shared" si="1"/>
        <v>-13392649</v>
      </c>
      <c r="M27" s="27">
        <f t="shared" si="1"/>
        <v>-6091250</v>
      </c>
      <c r="N27" s="27">
        <f t="shared" si="1"/>
        <v>-29483618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-36630740</v>
      </c>
      <c r="X27" s="27">
        <f t="shared" si="1"/>
        <v>-48863132</v>
      </c>
      <c r="Y27" s="27">
        <f t="shared" si="1"/>
        <v>12232392</v>
      </c>
      <c r="Z27" s="28">
        <f>+IF(X27&lt;&gt;0,+(Y27/X27)*100,0)</f>
        <v>-25.033990862476845</v>
      </c>
      <c r="AA27" s="29">
        <f>SUM(AA21:AA26)</f>
        <v>-122456236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30873552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1704722</v>
      </c>
      <c r="D33" s="17"/>
      <c r="E33" s="18">
        <v>351900</v>
      </c>
      <c r="F33" s="19">
        <v>351900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29325</v>
      </c>
      <c r="Y33" s="19">
        <v>-29325</v>
      </c>
      <c r="Z33" s="20">
        <v>-100</v>
      </c>
      <c r="AA33" s="21">
        <v>351900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-18163856</v>
      </c>
      <c r="D35" s="17"/>
      <c r="E35" s="18">
        <v>-19222673</v>
      </c>
      <c r="F35" s="19">
        <v>-19222673</v>
      </c>
      <c r="G35" s="19">
        <v>-61148</v>
      </c>
      <c r="H35" s="19">
        <v>-61761</v>
      </c>
      <c r="I35" s="19">
        <v>-61761</v>
      </c>
      <c r="J35" s="19">
        <v>-184670</v>
      </c>
      <c r="K35" s="19">
        <v>-60492</v>
      </c>
      <c r="L35" s="19">
        <v>-1073815</v>
      </c>
      <c r="M35" s="19">
        <v>-16113317</v>
      </c>
      <c r="N35" s="19">
        <v>-17247624</v>
      </c>
      <c r="O35" s="19"/>
      <c r="P35" s="19"/>
      <c r="Q35" s="19"/>
      <c r="R35" s="19"/>
      <c r="S35" s="19"/>
      <c r="T35" s="19"/>
      <c r="U35" s="19"/>
      <c r="V35" s="19"/>
      <c r="W35" s="19">
        <v>-17432294</v>
      </c>
      <c r="X35" s="19">
        <v>-9306612</v>
      </c>
      <c r="Y35" s="19">
        <v>-8125682</v>
      </c>
      <c r="Z35" s="20">
        <v>87.31</v>
      </c>
      <c r="AA35" s="21">
        <v>-19222673</v>
      </c>
    </row>
    <row r="36" spans="1:27" ht="13.5">
      <c r="A36" s="23" t="s">
        <v>57</v>
      </c>
      <c r="B36" s="24"/>
      <c r="C36" s="25">
        <f aca="true" t="shared" si="2" ref="C36:Y36">SUM(C31:C35)</f>
        <v>14414418</v>
      </c>
      <c r="D36" s="25">
        <f>SUM(D31:D35)</f>
        <v>0</v>
      </c>
      <c r="E36" s="26">
        <f t="shared" si="2"/>
        <v>-18870773</v>
      </c>
      <c r="F36" s="27">
        <f t="shared" si="2"/>
        <v>-18870773</v>
      </c>
      <c r="G36" s="27">
        <f t="shared" si="2"/>
        <v>-61148</v>
      </c>
      <c r="H36" s="27">
        <f t="shared" si="2"/>
        <v>-61761</v>
      </c>
      <c r="I36" s="27">
        <f t="shared" si="2"/>
        <v>-61761</v>
      </c>
      <c r="J36" s="27">
        <f t="shared" si="2"/>
        <v>-184670</v>
      </c>
      <c r="K36" s="27">
        <f t="shared" si="2"/>
        <v>-60492</v>
      </c>
      <c r="L36" s="27">
        <f t="shared" si="2"/>
        <v>-1073815</v>
      </c>
      <c r="M36" s="27">
        <f t="shared" si="2"/>
        <v>-16113317</v>
      </c>
      <c r="N36" s="27">
        <f t="shared" si="2"/>
        <v>-17247624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-17432294</v>
      </c>
      <c r="X36" s="27">
        <f t="shared" si="2"/>
        <v>-9277287</v>
      </c>
      <c r="Y36" s="27">
        <f t="shared" si="2"/>
        <v>-8155007</v>
      </c>
      <c r="Z36" s="28">
        <f>+IF(X36&lt;&gt;0,+(Y36/X36)*100,0)</f>
        <v>87.90292894894812</v>
      </c>
      <c r="AA36" s="29">
        <f>SUM(AA31:AA35)</f>
        <v>-18870773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14757872</v>
      </c>
      <c r="D38" s="31">
        <f>+D17+D27+D36</f>
        <v>0</v>
      </c>
      <c r="E38" s="32">
        <f t="shared" si="3"/>
        <v>20081227</v>
      </c>
      <c r="F38" s="33">
        <f t="shared" si="3"/>
        <v>-30483797</v>
      </c>
      <c r="G38" s="33">
        <f t="shared" si="3"/>
        <v>16642549</v>
      </c>
      <c r="H38" s="33">
        <f t="shared" si="3"/>
        <v>-8497024</v>
      </c>
      <c r="I38" s="33">
        <f t="shared" si="3"/>
        <v>-617167</v>
      </c>
      <c r="J38" s="33">
        <f t="shared" si="3"/>
        <v>7528358</v>
      </c>
      <c r="K38" s="33">
        <f t="shared" si="3"/>
        <v>-16039880</v>
      </c>
      <c r="L38" s="33">
        <f t="shared" si="3"/>
        <v>2136312</v>
      </c>
      <c r="M38" s="33">
        <f t="shared" si="3"/>
        <v>10944207</v>
      </c>
      <c r="N38" s="33">
        <f t="shared" si="3"/>
        <v>-2959361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4568997</v>
      </c>
      <c r="X38" s="33">
        <f t="shared" si="3"/>
        <v>-45391940</v>
      </c>
      <c r="Y38" s="33">
        <f t="shared" si="3"/>
        <v>49960937</v>
      </c>
      <c r="Z38" s="34">
        <f>+IF(X38&lt;&gt;0,+(Y38/X38)*100,0)</f>
        <v>-110.06565703074158</v>
      </c>
      <c r="AA38" s="35">
        <f>+AA17+AA27+AA36</f>
        <v>-30483797</v>
      </c>
    </row>
    <row r="39" spans="1:27" ht="13.5">
      <c r="A39" s="22" t="s">
        <v>59</v>
      </c>
      <c r="B39" s="16"/>
      <c r="C39" s="31">
        <v>126055319</v>
      </c>
      <c r="D39" s="31"/>
      <c r="E39" s="32">
        <v>179852350</v>
      </c>
      <c r="F39" s="33">
        <v>128108000</v>
      </c>
      <c r="G39" s="33">
        <v>136997063</v>
      </c>
      <c r="H39" s="33">
        <v>153639612</v>
      </c>
      <c r="I39" s="33">
        <v>145142588</v>
      </c>
      <c r="J39" s="33">
        <v>136997063</v>
      </c>
      <c r="K39" s="33">
        <v>144525421</v>
      </c>
      <c r="L39" s="33">
        <v>128485541</v>
      </c>
      <c r="M39" s="33">
        <v>130621853</v>
      </c>
      <c r="N39" s="33">
        <v>144525421</v>
      </c>
      <c r="O39" s="33"/>
      <c r="P39" s="33"/>
      <c r="Q39" s="33"/>
      <c r="R39" s="33"/>
      <c r="S39" s="33"/>
      <c r="T39" s="33"/>
      <c r="U39" s="33"/>
      <c r="V39" s="33"/>
      <c r="W39" s="33">
        <v>136997063</v>
      </c>
      <c r="X39" s="33">
        <v>128108000</v>
      </c>
      <c r="Y39" s="33">
        <v>8889063</v>
      </c>
      <c r="Z39" s="34">
        <v>6.94</v>
      </c>
      <c r="AA39" s="35">
        <v>128108000</v>
      </c>
    </row>
    <row r="40" spans="1:27" ht="13.5">
      <c r="A40" s="41" t="s">
        <v>60</v>
      </c>
      <c r="B40" s="42"/>
      <c r="C40" s="43">
        <v>140813191</v>
      </c>
      <c r="D40" s="43"/>
      <c r="E40" s="44">
        <v>199933576</v>
      </c>
      <c r="F40" s="45">
        <v>97624202</v>
      </c>
      <c r="G40" s="45">
        <v>153639612</v>
      </c>
      <c r="H40" s="45">
        <v>145142588</v>
      </c>
      <c r="I40" s="45">
        <v>144525421</v>
      </c>
      <c r="J40" s="45">
        <v>144525421</v>
      </c>
      <c r="K40" s="45">
        <v>128485541</v>
      </c>
      <c r="L40" s="45">
        <v>130621853</v>
      </c>
      <c r="M40" s="45">
        <v>141566060</v>
      </c>
      <c r="N40" s="45">
        <v>141566060</v>
      </c>
      <c r="O40" s="45"/>
      <c r="P40" s="45"/>
      <c r="Q40" s="45"/>
      <c r="R40" s="45"/>
      <c r="S40" s="45"/>
      <c r="T40" s="45"/>
      <c r="U40" s="45"/>
      <c r="V40" s="45"/>
      <c r="W40" s="45">
        <v>141566060</v>
      </c>
      <c r="X40" s="45">
        <v>82716059</v>
      </c>
      <c r="Y40" s="45">
        <v>58850001</v>
      </c>
      <c r="Z40" s="46">
        <v>71.15</v>
      </c>
      <c r="AA40" s="47">
        <v>97624202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181585252</v>
      </c>
      <c r="D6" s="17"/>
      <c r="E6" s="18">
        <v>198170905</v>
      </c>
      <c r="F6" s="19">
        <v>198170905</v>
      </c>
      <c r="G6" s="19">
        <v>10179002</v>
      </c>
      <c r="H6" s="19">
        <v>21764719</v>
      </c>
      <c r="I6" s="19">
        <v>27678138</v>
      </c>
      <c r="J6" s="19">
        <v>59621859</v>
      </c>
      <c r="K6" s="19">
        <v>32174429</v>
      </c>
      <c r="L6" s="19">
        <v>16549197</v>
      </c>
      <c r="M6" s="19">
        <v>13837009</v>
      </c>
      <c r="N6" s="19">
        <v>62560635</v>
      </c>
      <c r="O6" s="19"/>
      <c r="P6" s="19"/>
      <c r="Q6" s="19"/>
      <c r="R6" s="19"/>
      <c r="S6" s="19"/>
      <c r="T6" s="19"/>
      <c r="U6" s="19"/>
      <c r="V6" s="19"/>
      <c r="W6" s="19">
        <v>122182494</v>
      </c>
      <c r="X6" s="19">
        <v>117614433</v>
      </c>
      <c r="Y6" s="19">
        <v>4568061</v>
      </c>
      <c r="Z6" s="20">
        <v>3.88</v>
      </c>
      <c r="AA6" s="21">
        <v>198170905</v>
      </c>
    </row>
    <row r="7" spans="1:27" ht="13.5">
      <c r="A7" s="22" t="s">
        <v>34</v>
      </c>
      <c r="B7" s="16"/>
      <c r="C7" s="17">
        <v>262889919</v>
      </c>
      <c r="D7" s="17"/>
      <c r="E7" s="18">
        <v>369200957</v>
      </c>
      <c r="F7" s="19">
        <v>369200957</v>
      </c>
      <c r="G7" s="19">
        <v>21120828</v>
      </c>
      <c r="H7" s="19">
        <v>24165010</v>
      </c>
      <c r="I7" s="19">
        <v>29618549</v>
      </c>
      <c r="J7" s="19">
        <v>74904387</v>
      </c>
      <c r="K7" s="19">
        <v>27624098</v>
      </c>
      <c r="L7" s="19">
        <v>22739511</v>
      </c>
      <c r="M7" s="19">
        <v>26241779</v>
      </c>
      <c r="N7" s="19">
        <v>76605388</v>
      </c>
      <c r="O7" s="19"/>
      <c r="P7" s="19"/>
      <c r="Q7" s="19"/>
      <c r="R7" s="19"/>
      <c r="S7" s="19"/>
      <c r="T7" s="19"/>
      <c r="U7" s="19"/>
      <c r="V7" s="19"/>
      <c r="W7" s="19">
        <v>151509775</v>
      </c>
      <c r="X7" s="19">
        <v>181450541</v>
      </c>
      <c r="Y7" s="19">
        <v>-29940766</v>
      </c>
      <c r="Z7" s="20">
        <v>-16.5</v>
      </c>
      <c r="AA7" s="21">
        <v>369200957</v>
      </c>
    </row>
    <row r="8" spans="1:27" ht="13.5">
      <c r="A8" s="22" t="s">
        <v>35</v>
      </c>
      <c r="B8" s="16"/>
      <c r="C8" s="17">
        <v>104370506</v>
      </c>
      <c r="D8" s="17"/>
      <c r="E8" s="18">
        <v>42542777</v>
      </c>
      <c r="F8" s="19">
        <v>42542777</v>
      </c>
      <c r="G8" s="19">
        <v>14523295</v>
      </c>
      <c r="H8" s="19">
        <v>15753601</v>
      </c>
      <c r="I8" s="19">
        <v>15131312</v>
      </c>
      <c r="J8" s="19">
        <v>45408208</v>
      </c>
      <c r="K8" s="19">
        <v>36626786</v>
      </c>
      <c r="L8" s="19">
        <v>15950397</v>
      </c>
      <c r="M8" s="19">
        <v>12385923</v>
      </c>
      <c r="N8" s="19">
        <v>64963106</v>
      </c>
      <c r="O8" s="19"/>
      <c r="P8" s="19"/>
      <c r="Q8" s="19"/>
      <c r="R8" s="19"/>
      <c r="S8" s="19"/>
      <c r="T8" s="19"/>
      <c r="U8" s="19"/>
      <c r="V8" s="19"/>
      <c r="W8" s="19">
        <v>110371314</v>
      </c>
      <c r="X8" s="19">
        <v>20838582</v>
      </c>
      <c r="Y8" s="19">
        <v>89532732</v>
      </c>
      <c r="Z8" s="20">
        <v>429.65</v>
      </c>
      <c r="AA8" s="21">
        <v>42542777</v>
      </c>
    </row>
    <row r="9" spans="1:27" ht="13.5">
      <c r="A9" s="22" t="s">
        <v>36</v>
      </c>
      <c r="B9" s="16"/>
      <c r="C9" s="17">
        <v>106115903</v>
      </c>
      <c r="D9" s="17"/>
      <c r="E9" s="18">
        <v>153822304</v>
      </c>
      <c r="F9" s="19">
        <v>154099997</v>
      </c>
      <c r="G9" s="19">
        <v>35559666</v>
      </c>
      <c r="H9" s="19">
        <v>6257452</v>
      </c>
      <c r="I9" s="19">
        <v>3351203</v>
      </c>
      <c r="J9" s="19">
        <v>45168321</v>
      </c>
      <c r="K9" s="19">
        <v>1864892</v>
      </c>
      <c r="L9" s="19">
        <v>8649752</v>
      </c>
      <c r="M9" s="19">
        <v>32512407</v>
      </c>
      <c r="N9" s="19">
        <v>43027051</v>
      </c>
      <c r="O9" s="19"/>
      <c r="P9" s="19"/>
      <c r="Q9" s="19"/>
      <c r="R9" s="19"/>
      <c r="S9" s="19"/>
      <c r="T9" s="19"/>
      <c r="U9" s="19"/>
      <c r="V9" s="19"/>
      <c r="W9" s="19">
        <v>88195372</v>
      </c>
      <c r="X9" s="19">
        <v>100164998</v>
      </c>
      <c r="Y9" s="19">
        <v>-11969626</v>
      </c>
      <c r="Z9" s="20">
        <v>-11.95</v>
      </c>
      <c r="AA9" s="21">
        <v>154099997</v>
      </c>
    </row>
    <row r="10" spans="1:27" ht="13.5">
      <c r="A10" s="22" t="s">
        <v>37</v>
      </c>
      <c r="B10" s="16"/>
      <c r="C10" s="17">
        <v>170935590</v>
      </c>
      <c r="D10" s="17"/>
      <c r="E10" s="18">
        <v>53359698</v>
      </c>
      <c r="F10" s="19">
        <v>63152363</v>
      </c>
      <c r="G10" s="19">
        <v>18063000</v>
      </c>
      <c r="H10" s="19">
        <v>4069738</v>
      </c>
      <c r="I10" s="19">
        <v>3500000</v>
      </c>
      <c r="J10" s="19">
        <v>25632738</v>
      </c>
      <c r="K10" s="19">
        <v>3791000</v>
      </c>
      <c r="L10" s="19">
        <v>4034000</v>
      </c>
      <c r="M10" s="19">
        <v>9832000</v>
      </c>
      <c r="N10" s="19">
        <v>17657000</v>
      </c>
      <c r="O10" s="19"/>
      <c r="P10" s="19"/>
      <c r="Q10" s="19"/>
      <c r="R10" s="19"/>
      <c r="S10" s="19"/>
      <c r="T10" s="19"/>
      <c r="U10" s="19"/>
      <c r="V10" s="19"/>
      <c r="W10" s="19">
        <v>43289738</v>
      </c>
      <c r="X10" s="19">
        <v>28734325</v>
      </c>
      <c r="Y10" s="19">
        <v>14555413</v>
      </c>
      <c r="Z10" s="20">
        <v>50.66</v>
      </c>
      <c r="AA10" s="21">
        <v>63152363</v>
      </c>
    </row>
    <row r="11" spans="1:27" ht="13.5">
      <c r="A11" s="22" t="s">
        <v>38</v>
      </c>
      <c r="B11" s="16"/>
      <c r="C11" s="17">
        <v>10301782</v>
      </c>
      <c r="D11" s="17"/>
      <c r="E11" s="18">
        <v>22022731</v>
      </c>
      <c r="F11" s="19">
        <v>22022731</v>
      </c>
      <c r="G11" s="19">
        <v>620244</v>
      </c>
      <c r="H11" s="19">
        <v>675656</v>
      </c>
      <c r="I11" s="19">
        <v>592103</v>
      </c>
      <c r="J11" s="19">
        <v>1888003</v>
      </c>
      <c r="K11" s="19">
        <v>627450</v>
      </c>
      <c r="L11" s="19">
        <v>999173</v>
      </c>
      <c r="M11" s="19">
        <v>804328</v>
      </c>
      <c r="N11" s="19">
        <v>2430951</v>
      </c>
      <c r="O11" s="19"/>
      <c r="P11" s="19"/>
      <c r="Q11" s="19"/>
      <c r="R11" s="19"/>
      <c r="S11" s="19"/>
      <c r="T11" s="19"/>
      <c r="U11" s="19"/>
      <c r="V11" s="19"/>
      <c r="W11" s="19">
        <v>4318954</v>
      </c>
      <c r="X11" s="19">
        <v>11683714</v>
      </c>
      <c r="Y11" s="19">
        <v>-7364760</v>
      </c>
      <c r="Z11" s="20">
        <v>-63.03</v>
      </c>
      <c r="AA11" s="21">
        <v>22022731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-688690803</v>
      </c>
      <c r="D14" s="17"/>
      <c r="E14" s="18">
        <v>-704174185</v>
      </c>
      <c r="F14" s="19">
        <v>-713570591</v>
      </c>
      <c r="G14" s="19">
        <v>-84301604</v>
      </c>
      <c r="H14" s="19">
        <v>-62874796</v>
      </c>
      <c r="I14" s="19">
        <v>-76678993</v>
      </c>
      <c r="J14" s="19">
        <v>-223855393</v>
      </c>
      <c r="K14" s="19">
        <v>-62408126</v>
      </c>
      <c r="L14" s="19">
        <v>-65747341</v>
      </c>
      <c r="M14" s="19">
        <v>-67394283</v>
      </c>
      <c r="N14" s="19">
        <v>-195549750</v>
      </c>
      <c r="O14" s="19"/>
      <c r="P14" s="19"/>
      <c r="Q14" s="19"/>
      <c r="R14" s="19"/>
      <c r="S14" s="19"/>
      <c r="T14" s="19"/>
      <c r="U14" s="19"/>
      <c r="V14" s="19"/>
      <c r="W14" s="19">
        <v>-419405143</v>
      </c>
      <c r="X14" s="19">
        <v>-361686185</v>
      </c>
      <c r="Y14" s="19">
        <v>-57718958</v>
      </c>
      <c r="Z14" s="20">
        <v>15.96</v>
      </c>
      <c r="AA14" s="21">
        <v>-713570591</v>
      </c>
    </row>
    <row r="15" spans="1:27" ht="13.5">
      <c r="A15" s="22" t="s">
        <v>42</v>
      </c>
      <c r="B15" s="16"/>
      <c r="C15" s="17">
        <v>-14854445</v>
      </c>
      <c r="D15" s="17"/>
      <c r="E15" s="18">
        <v>-14395113</v>
      </c>
      <c r="F15" s="19">
        <v>-14395113</v>
      </c>
      <c r="G15" s="19">
        <v>-1439732</v>
      </c>
      <c r="H15" s="19">
        <v>-557480</v>
      </c>
      <c r="I15" s="19">
        <v>-229222</v>
      </c>
      <c r="J15" s="19">
        <v>-2226434</v>
      </c>
      <c r="K15" s="19">
        <v>-592330</v>
      </c>
      <c r="L15" s="19">
        <v>-1452917</v>
      </c>
      <c r="M15" s="19">
        <v>-3931358</v>
      </c>
      <c r="N15" s="19">
        <v>-5976605</v>
      </c>
      <c r="O15" s="19"/>
      <c r="P15" s="19"/>
      <c r="Q15" s="19"/>
      <c r="R15" s="19"/>
      <c r="S15" s="19"/>
      <c r="T15" s="19"/>
      <c r="U15" s="19"/>
      <c r="V15" s="19"/>
      <c r="W15" s="19">
        <v>-8203039</v>
      </c>
      <c r="X15" s="19">
        <v>-7413483</v>
      </c>
      <c r="Y15" s="19">
        <v>-789556</v>
      </c>
      <c r="Z15" s="20">
        <v>10.65</v>
      </c>
      <c r="AA15" s="21">
        <v>-14395113</v>
      </c>
    </row>
    <row r="16" spans="1:27" ht="13.5">
      <c r="A16" s="22" t="s">
        <v>43</v>
      </c>
      <c r="B16" s="16"/>
      <c r="C16" s="17">
        <v>-4722784</v>
      </c>
      <c r="D16" s="17"/>
      <c r="E16" s="18">
        <v>-3150000</v>
      </c>
      <c r="F16" s="19">
        <v>-3200004</v>
      </c>
      <c r="G16" s="19">
        <v>-1800</v>
      </c>
      <c r="H16" s="19">
        <v>-98675</v>
      </c>
      <c r="I16" s="19">
        <v>-21924</v>
      </c>
      <c r="J16" s="19">
        <v>-122399</v>
      </c>
      <c r="K16" s="19">
        <v>-36667</v>
      </c>
      <c r="L16" s="19">
        <v>-46667</v>
      </c>
      <c r="M16" s="19">
        <v>-36667</v>
      </c>
      <c r="N16" s="19">
        <v>-120001</v>
      </c>
      <c r="O16" s="19"/>
      <c r="P16" s="19"/>
      <c r="Q16" s="19"/>
      <c r="R16" s="19"/>
      <c r="S16" s="19"/>
      <c r="T16" s="19"/>
      <c r="U16" s="19"/>
      <c r="V16" s="19"/>
      <c r="W16" s="19">
        <v>-242400</v>
      </c>
      <c r="X16" s="19">
        <v>-1600002</v>
      </c>
      <c r="Y16" s="19">
        <v>1357602</v>
      </c>
      <c r="Z16" s="20">
        <v>-84.85</v>
      </c>
      <c r="AA16" s="21">
        <v>-3200004</v>
      </c>
    </row>
    <row r="17" spans="1:27" ht="13.5">
      <c r="A17" s="23" t="s">
        <v>44</v>
      </c>
      <c r="B17" s="24"/>
      <c r="C17" s="25">
        <f aca="true" t="shared" si="0" ref="C17:Y17">SUM(C6:C16)</f>
        <v>127930920</v>
      </c>
      <c r="D17" s="25">
        <f>SUM(D6:D16)</f>
        <v>0</v>
      </c>
      <c r="E17" s="26">
        <f t="shared" si="0"/>
        <v>117400074</v>
      </c>
      <c r="F17" s="27">
        <f t="shared" si="0"/>
        <v>118024022</v>
      </c>
      <c r="G17" s="27">
        <f t="shared" si="0"/>
        <v>14322899</v>
      </c>
      <c r="H17" s="27">
        <f t="shared" si="0"/>
        <v>9155225</v>
      </c>
      <c r="I17" s="27">
        <f t="shared" si="0"/>
        <v>2941166</v>
      </c>
      <c r="J17" s="27">
        <f t="shared" si="0"/>
        <v>26419290</v>
      </c>
      <c r="K17" s="27">
        <f t="shared" si="0"/>
        <v>39671532</v>
      </c>
      <c r="L17" s="27">
        <f t="shared" si="0"/>
        <v>1675105</v>
      </c>
      <c r="M17" s="27">
        <f t="shared" si="0"/>
        <v>24251138</v>
      </c>
      <c r="N17" s="27">
        <f t="shared" si="0"/>
        <v>65597775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92017065</v>
      </c>
      <c r="X17" s="27">
        <f t="shared" si="0"/>
        <v>89786923</v>
      </c>
      <c r="Y17" s="27">
        <f t="shared" si="0"/>
        <v>2230142</v>
      </c>
      <c r="Z17" s="28">
        <f>+IF(X17&lt;&gt;0,+(Y17/X17)*100,0)</f>
        <v>2.48381604523857</v>
      </c>
      <c r="AA17" s="29">
        <f>SUM(AA6:AA16)</f>
        <v>118024022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1334797</v>
      </c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1000000</v>
      </c>
    </row>
    <row r="22" spans="1:27" ht="13.5">
      <c r="A22" s="22" t="s">
        <v>47</v>
      </c>
      <c r="B22" s="16"/>
      <c r="C22" s="17">
        <v>2048136</v>
      </c>
      <c r="D22" s="17"/>
      <c r="E22" s="39"/>
      <c r="F22" s="36"/>
      <c r="G22" s="19">
        <v>248412</v>
      </c>
      <c r="H22" s="19">
        <v>252263</v>
      </c>
      <c r="I22" s="19">
        <v>79546</v>
      </c>
      <c r="J22" s="19">
        <v>580221</v>
      </c>
      <c r="K22" s="19">
        <v>122576</v>
      </c>
      <c r="L22" s="19">
        <v>83506</v>
      </c>
      <c r="M22" s="36">
        <v>163918</v>
      </c>
      <c r="N22" s="19">
        <v>370000</v>
      </c>
      <c r="O22" s="19"/>
      <c r="P22" s="19"/>
      <c r="Q22" s="19"/>
      <c r="R22" s="19"/>
      <c r="S22" s="19"/>
      <c r="T22" s="36"/>
      <c r="U22" s="19"/>
      <c r="V22" s="19"/>
      <c r="W22" s="19">
        <v>950221</v>
      </c>
      <c r="X22" s="19"/>
      <c r="Y22" s="19">
        <v>950221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2015781</v>
      </c>
      <c r="D24" s="17"/>
      <c r="E24" s="18"/>
      <c r="F24" s="19"/>
      <c r="G24" s="19"/>
      <c r="H24" s="19">
        <v>-172677</v>
      </c>
      <c r="I24" s="19">
        <v>-167994</v>
      </c>
      <c r="J24" s="19">
        <v>-340671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-340671</v>
      </c>
      <c r="X24" s="19"/>
      <c r="Y24" s="19">
        <v>-340671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-126019587</v>
      </c>
      <c r="D26" s="17"/>
      <c r="E26" s="18">
        <v>-147686683</v>
      </c>
      <c r="F26" s="19">
        <v>-173427866</v>
      </c>
      <c r="G26" s="19">
        <v>-1895290</v>
      </c>
      <c r="H26" s="19">
        <v>-8743745</v>
      </c>
      <c r="I26" s="19">
        <v>-13564048</v>
      </c>
      <c r="J26" s="19">
        <v>-24203083</v>
      </c>
      <c r="K26" s="19">
        <v>-6023818</v>
      </c>
      <c r="L26" s="19">
        <v>-7845588</v>
      </c>
      <c r="M26" s="19">
        <v>-7173352</v>
      </c>
      <c r="N26" s="19">
        <v>-21042758</v>
      </c>
      <c r="O26" s="19"/>
      <c r="P26" s="19"/>
      <c r="Q26" s="19"/>
      <c r="R26" s="19"/>
      <c r="S26" s="19"/>
      <c r="T26" s="19"/>
      <c r="U26" s="19"/>
      <c r="V26" s="19"/>
      <c r="W26" s="19">
        <v>-45245841</v>
      </c>
      <c r="X26" s="19">
        <v>-71605366</v>
      </c>
      <c r="Y26" s="19">
        <v>26359525</v>
      </c>
      <c r="Z26" s="20">
        <v>-36.81</v>
      </c>
      <c r="AA26" s="21">
        <v>-173427866</v>
      </c>
    </row>
    <row r="27" spans="1:27" ht="13.5">
      <c r="A27" s="23" t="s">
        <v>51</v>
      </c>
      <c r="B27" s="24"/>
      <c r="C27" s="25">
        <f aca="true" t="shared" si="1" ref="C27:Y27">SUM(C21:C26)</f>
        <v>-120620873</v>
      </c>
      <c r="D27" s="25">
        <f>SUM(D21:D26)</f>
        <v>0</v>
      </c>
      <c r="E27" s="26">
        <f t="shared" si="1"/>
        <v>-146686683</v>
      </c>
      <c r="F27" s="27">
        <f t="shared" si="1"/>
        <v>-172427866</v>
      </c>
      <c r="G27" s="27">
        <f t="shared" si="1"/>
        <v>-1646878</v>
      </c>
      <c r="H27" s="27">
        <f t="shared" si="1"/>
        <v>-8664159</v>
      </c>
      <c r="I27" s="27">
        <f t="shared" si="1"/>
        <v>-13652496</v>
      </c>
      <c r="J27" s="27">
        <f t="shared" si="1"/>
        <v>-23963533</v>
      </c>
      <c r="K27" s="27">
        <f t="shared" si="1"/>
        <v>-5901242</v>
      </c>
      <c r="L27" s="27">
        <f t="shared" si="1"/>
        <v>-7762082</v>
      </c>
      <c r="M27" s="27">
        <f t="shared" si="1"/>
        <v>-7009434</v>
      </c>
      <c r="N27" s="27">
        <f t="shared" si="1"/>
        <v>-20672758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-44636291</v>
      </c>
      <c r="X27" s="27">
        <f t="shared" si="1"/>
        <v>-71605366</v>
      </c>
      <c r="Y27" s="27">
        <f t="shared" si="1"/>
        <v>26969075</v>
      </c>
      <c r="Z27" s="28">
        <f>+IF(X27&lt;&gt;0,+(Y27/X27)*100,0)</f>
        <v>-37.66348320878634</v>
      </c>
      <c r="AA27" s="29">
        <f>SUM(AA21:AA26)</f>
        <v>-172427866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>
        <v>7145154</v>
      </c>
      <c r="L31" s="19">
        <v>-3312487</v>
      </c>
      <c r="M31" s="19">
        <v>-3263667</v>
      </c>
      <c r="N31" s="19">
        <v>569000</v>
      </c>
      <c r="O31" s="19"/>
      <c r="P31" s="19"/>
      <c r="Q31" s="19"/>
      <c r="R31" s="19"/>
      <c r="S31" s="19"/>
      <c r="T31" s="19"/>
      <c r="U31" s="19"/>
      <c r="V31" s="19"/>
      <c r="W31" s="19">
        <v>569000</v>
      </c>
      <c r="X31" s="19"/>
      <c r="Y31" s="19">
        <v>569000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50195720</v>
      </c>
      <c r="F32" s="19">
        <v>50195720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50195720</v>
      </c>
    </row>
    <row r="33" spans="1:27" ht="13.5">
      <c r="A33" s="22" t="s">
        <v>55</v>
      </c>
      <c r="B33" s="16"/>
      <c r="C33" s="17">
        <v>927006</v>
      </c>
      <c r="D33" s="17"/>
      <c r="E33" s="18">
        <v>769525</v>
      </c>
      <c r="F33" s="19">
        <v>769525</v>
      </c>
      <c r="G33" s="19">
        <v>89700</v>
      </c>
      <c r="H33" s="36">
        <v>62953</v>
      </c>
      <c r="I33" s="36">
        <v>38993</v>
      </c>
      <c r="J33" s="36">
        <v>191646</v>
      </c>
      <c r="K33" s="19">
        <v>50562</v>
      </c>
      <c r="L33" s="19">
        <v>63629</v>
      </c>
      <c r="M33" s="19">
        <v>37567</v>
      </c>
      <c r="N33" s="19">
        <v>151758</v>
      </c>
      <c r="O33" s="36"/>
      <c r="P33" s="36"/>
      <c r="Q33" s="36"/>
      <c r="R33" s="19"/>
      <c r="S33" s="19"/>
      <c r="T33" s="19"/>
      <c r="U33" s="19"/>
      <c r="V33" s="36"/>
      <c r="W33" s="36">
        <v>343404</v>
      </c>
      <c r="X33" s="36">
        <v>377837</v>
      </c>
      <c r="Y33" s="19">
        <v>-34433</v>
      </c>
      <c r="Z33" s="20">
        <v>-9.11</v>
      </c>
      <c r="AA33" s="21">
        <v>769525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-36572950</v>
      </c>
      <c r="D35" s="17"/>
      <c r="E35" s="18">
        <v>-16736437</v>
      </c>
      <c r="F35" s="19">
        <v>-16736437</v>
      </c>
      <c r="G35" s="19">
        <v>-1719140</v>
      </c>
      <c r="H35" s="19">
        <v>-459529</v>
      </c>
      <c r="I35" s="19">
        <v>-1087663</v>
      </c>
      <c r="J35" s="19">
        <v>-3266332</v>
      </c>
      <c r="K35" s="19">
        <v>-295551</v>
      </c>
      <c r="L35" s="19">
        <v>-717388</v>
      </c>
      <c r="M35" s="19">
        <v>-6841834</v>
      </c>
      <c r="N35" s="19">
        <v>-7854773</v>
      </c>
      <c r="O35" s="19"/>
      <c r="P35" s="19"/>
      <c r="Q35" s="19"/>
      <c r="R35" s="19"/>
      <c r="S35" s="19"/>
      <c r="T35" s="19"/>
      <c r="U35" s="19"/>
      <c r="V35" s="19"/>
      <c r="W35" s="19">
        <v>-11121105</v>
      </c>
      <c r="X35" s="19">
        <v>-7376776</v>
      </c>
      <c r="Y35" s="19">
        <v>-3744329</v>
      </c>
      <c r="Z35" s="20">
        <v>50.76</v>
      </c>
      <c r="AA35" s="21">
        <v>-16736437</v>
      </c>
    </row>
    <row r="36" spans="1:27" ht="13.5">
      <c r="A36" s="23" t="s">
        <v>57</v>
      </c>
      <c r="B36" s="24"/>
      <c r="C36" s="25">
        <f aca="true" t="shared" si="2" ref="C36:Y36">SUM(C31:C35)</f>
        <v>-35645944</v>
      </c>
      <c r="D36" s="25">
        <f>SUM(D31:D35)</f>
        <v>0</v>
      </c>
      <c r="E36" s="26">
        <f t="shared" si="2"/>
        <v>34228808</v>
      </c>
      <c r="F36" s="27">
        <f t="shared" si="2"/>
        <v>34228808</v>
      </c>
      <c r="G36" s="27">
        <f t="shared" si="2"/>
        <v>-1629440</v>
      </c>
      <c r="H36" s="27">
        <f t="shared" si="2"/>
        <v>-396576</v>
      </c>
      <c r="I36" s="27">
        <f t="shared" si="2"/>
        <v>-1048670</v>
      </c>
      <c r="J36" s="27">
        <f t="shared" si="2"/>
        <v>-3074686</v>
      </c>
      <c r="K36" s="27">
        <f t="shared" si="2"/>
        <v>6900165</v>
      </c>
      <c r="L36" s="27">
        <f t="shared" si="2"/>
        <v>-3966246</v>
      </c>
      <c r="M36" s="27">
        <f t="shared" si="2"/>
        <v>-10067934</v>
      </c>
      <c r="N36" s="27">
        <f t="shared" si="2"/>
        <v>-7134015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-10208701</v>
      </c>
      <c r="X36" s="27">
        <f t="shared" si="2"/>
        <v>-6998939</v>
      </c>
      <c r="Y36" s="27">
        <f t="shared" si="2"/>
        <v>-3209762</v>
      </c>
      <c r="Z36" s="28">
        <f>+IF(X36&lt;&gt;0,+(Y36/X36)*100,0)</f>
        <v>45.86069402805197</v>
      </c>
      <c r="AA36" s="29">
        <f>SUM(AA31:AA35)</f>
        <v>34228808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-28335897</v>
      </c>
      <c r="D38" s="31">
        <f>+D17+D27+D36</f>
        <v>0</v>
      </c>
      <c r="E38" s="32">
        <f t="shared" si="3"/>
        <v>4942199</v>
      </c>
      <c r="F38" s="33">
        <f t="shared" si="3"/>
        <v>-20175036</v>
      </c>
      <c r="G38" s="33">
        <f t="shared" si="3"/>
        <v>11046581</v>
      </c>
      <c r="H38" s="33">
        <f t="shared" si="3"/>
        <v>94490</v>
      </c>
      <c r="I38" s="33">
        <f t="shared" si="3"/>
        <v>-11760000</v>
      </c>
      <c r="J38" s="33">
        <f t="shared" si="3"/>
        <v>-618929</v>
      </c>
      <c r="K38" s="33">
        <f t="shared" si="3"/>
        <v>40670455</v>
      </c>
      <c r="L38" s="33">
        <f t="shared" si="3"/>
        <v>-10053223</v>
      </c>
      <c r="M38" s="33">
        <f t="shared" si="3"/>
        <v>7173770</v>
      </c>
      <c r="N38" s="33">
        <f t="shared" si="3"/>
        <v>37791002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37172073</v>
      </c>
      <c r="X38" s="33">
        <f t="shared" si="3"/>
        <v>11182618</v>
      </c>
      <c r="Y38" s="33">
        <f t="shared" si="3"/>
        <v>25989455</v>
      </c>
      <c r="Z38" s="34">
        <f>+IF(X38&lt;&gt;0,+(Y38/X38)*100,0)</f>
        <v>232.40939644008228</v>
      </c>
      <c r="AA38" s="35">
        <f>+AA17+AA27+AA36</f>
        <v>-20175036</v>
      </c>
    </row>
    <row r="39" spans="1:27" ht="13.5">
      <c r="A39" s="22" t="s">
        <v>59</v>
      </c>
      <c r="B39" s="16"/>
      <c r="C39" s="31">
        <v>108212939</v>
      </c>
      <c r="D39" s="31"/>
      <c r="E39" s="32">
        <v>67226556</v>
      </c>
      <c r="F39" s="33">
        <v>67226556</v>
      </c>
      <c r="G39" s="33">
        <v>75917320</v>
      </c>
      <c r="H39" s="33">
        <v>86963901</v>
      </c>
      <c r="I39" s="33">
        <v>87058391</v>
      </c>
      <c r="J39" s="33">
        <v>75917320</v>
      </c>
      <c r="K39" s="33">
        <v>75298391</v>
      </c>
      <c r="L39" s="33">
        <v>115968846</v>
      </c>
      <c r="M39" s="33">
        <v>105915623</v>
      </c>
      <c r="N39" s="33">
        <v>75298391</v>
      </c>
      <c r="O39" s="33"/>
      <c r="P39" s="33"/>
      <c r="Q39" s="33"/>
      <c r="R39" s="33"/>
      <c r="S39" s="33"/>
      <c r="T39" s="33"/>
      <c r="U39" s="33"/>
      <c r="V39" s="33"/>
      <c r="W39" s="33">
        <v>75917320</v>
      </c>
      <c r="X39" s="33">
        <v>67226556</v>
      </c>
      <c r="Y39" s="33">
        <v>8690764</v>
      </c>
      <c r="Z39" s="34">
        <v>12.93</v>
      </c>
      <c r="AA39" s="35">
        <v>67226556</v>
      </c>
    </row>
    <row r="40" spans="1:27" ht="13.5">
      <c r="A40" s="41" t="s">
        <v>60</v>
      </c>
      <c r="B40" s="42"/>
      <c r="C40" s="43">
        <v>79877042</v>
      </c>
      <c r="D40" s="43"/>
      <c r="E40" s="44">
        <v>72168754</v>
      </c>
      <c r="F40" s="45">
        <v>47051519</v>
      </c>
      <c r="G40" s="45">
        <v>86963901</v>
      </c>
      <c r="H40" s="45">
        <v>87058391</v>
      </c>
      <c r="I40" s="45">
        <v>75298391</v>
      </c>
      <c r="J40" s="45">
        <v>75298391</v>
      </c>
      <c r="K40" s="45">
        <v>115968846</v>
      </c>
      <c r="L40" s="45">
        <v>105915623</v>
      </c>
      <c r="M40" s="45">
        <v>113089393</v>
      </c>
      <c r="N40" s="45">
        <v>113089393</v>
      </c>
      <c r="O40" s="45"/>
      <c r="P40" s="45"/>
      <c r="Q40" s="45"/>
      <c r="R40" s="45"/>
      <c r="S40" s="45"/>
      <c r="T40" s="45"/>
      <c r="U40" s="45"/>
      <c r="V40" s="45"/>
      <c r="W40" s="45">
        <v>113089393</v>
      </c>
      <c r="X40" s="45">
        <v>78409173</v>
      </c>
      <c r="Y40" s="45">
        <v>34680220</v>
      </c>
      <c r="Z40" s="46">
        <v>44.23</v>
      </c>
      <c r="AA40" s="47">
        <v>47051519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222659453</v>
      </c>
      <c r="D8" s="17"/>
      <c r="E8" s="18">
        <v>211462416</v>
      </c>
      <c r="F8" s="19">
        <v>211462416</v>
      </c>
      <c r="G8" s="19">
        <v>2737</v>
      </c>
      <c r="H8" s="19">
        <v>3144552</v>
      </c>
      <c r="I8" s="19">
        <v>3794000</v>
      </c>
      <c r="J8" s="19">
        <v>6941289</v>
      </c>
      <c r="K8" s="19">
        <v>691000</v>
      </c>
      <c r="L8" s="19">
        <v>5576946</v>
      </c>
      <c r="M8" s="19">
        <v>1183458</v>
      </c>
      <c r="N8" s="19">
        <v>7451404</v>
      </c>
      <c r="O8" s="19"/>
      <c r="P8" s="19"/>
      <c r="Q8" s="19"/>
      <c r="R8" s="19"/>
      <c r="S8" s="19"/>
      <c r="T8" s="19"/>
      <c r="U8" s="19"/>
      <c r="V8" s="19"/>
      <c r="W8" s="19">
        <v>14392693</v>
      </c>
      <c r="X8" s="19">
        <v>36160050</v>
      </c>
      <c r="Y8" s="19">
        <v>-21767357</v>
      </c>
      <c r="Z8" s="20">
        <v>-60.2</v>
      </c>
      <c r="AA8" s="21">
        <v>211462416</v>
      </c>
    </row>
    <row r="9" spans="1:27" ht="13.5">
      <c r="A9" s="22" t="s">
        <v>36</v>
      </c>
      <c r="B9" s="16"/>
      <c r="C9" s="17">
        <v>154143412</v>
      </c>
      <c r="D9" s="17"/>
      <c r="E9" s="18">
        <v>158885000</v>
      </c>
      <c r="F9" s="19">
        <v>158885000</v>
      </c>
      <c r="G9" s="19">
        <v>63015000</v>
      </c>
      <c r="H9" s="19">
        <v>4437000</v>
      </c>
      <c r="I9" s="19"/>
      <c r="J9" s="19">
        <v>67452000</v>
      </c>
      <c r="K9" s="19"/>
      <c r="L9" s="19">
        <v>459000</v>
      </c>
      <c r="M9" s="19"/>
      <c r="N9" s="19">
        <v>459000</v>
      </c>
      <c r="O9" s="19"/>
      <c r="P9" s="19"/>
      <c r="Q9" s="19"/>
      <c r="R9" s="19"/>
      <c r="S9" s="19"/>
      <c r="T9" s="19"/>
      <c r="U9" s="19"/>
      <c r="V9" s="19"/>
      <c r="W9" s="19">
        <v>67911000</v>
      </c>
      <c r="X9" s="19">
        <v>121085000</v>
      </c>
      <c r="Y9" s="19">
        <v>-53174000</v>
      </c>
      <c r="Z9" s="20">
        <v>-43.91</v>
      </c>
      <c r="AA9" s="21">
        <v>158885000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12916061</v>
      </c>
      <c r="D11" s="17"/>
      <c r="E11" s="18">
        <v>15714823</v>
      </c>
      <c r="F11" s="19">
        <v>15714823</v>
      </c>
      <c r="G11" s="19"/>
      <c r="H11" s="19"/>
      <c r="I11" s="19"/>
      <c r="J11" s="19"/>
      <c r="K11" s="19">
        <v>232000</v>
      </c>
      <c r="L11" s="19"/>
      <c r="M11" s="19"/>
      <c r="N11" s="19">
        <v>232000</v>
      </c>
      <c r="O11" s="19"/>
      <c r="P11" s="19"/>
      <c r="Q11" s="19"/>
      <c r="R11" s="19"/>
      <c r="S11" s="19"/>
      <c r="T11" s="19"/>
      <c r="U11" s="19"/>
      <c r="V11" s="19"/>
      <c r="W11" s="19">
        <v>232000</v>
      </c>
      <c r="X11" s="19">
        <v>5700000</v>
      </c>
      <c r="Y11" s="19">
        <v>-5468000</v>
      </c>
      <c r="Z11" s="20">
        <v>-95.93</v>
      </c>
      <c r="AA11" s="21">
        <v>15714823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-365065174</v>
      </c>
      <c r="D14" s="17"/>
      <c r="E14" s="18">
        <v>-382965470</v>
      </c>
      <c r="F14" s="19">
        <v>-382965470</v>
      </c>
      <c r="G14" s="19">
        <v>-11474000</v>
      </c>
      <c r="H14" s="19">
        <v>-16752358</v>
      </c>
      <c r="I14" s="19">
        <v>-17806000</v>
      </c>
      <c r="J14" s="19">
        <v>-46032358</v>
      </c>
      <c r="K14" s="19">
        <v>-15419000</v>
      </c>
      <c r="L14" s="19">
        <v>-23729044</v>
      </c>
      <c r="M14" s="19">
        <v>-19231941</v>
      </c>
      <c r="N14" s="19">
        <v>-58379985</v>
      </c>
      <c r="O14" s="19"/>
      <c r="P14" s="19"/>
      <c r="Q14" s="19"/>
      <c r="R14" s="19"/>
      <c r="S14" s="19"/>
      <c r="T14" s="19"/>
      <c r="U14" s="19"/>
      <c r="V14" s="19"/>
      <c r="W14" s="19">
        <v>-104412343</v>
      </c>
      <c r="X14" s="19">
        <v>-127238596</v>
      </c>
      <c r="Y14" s="19">
        <v>22826253</v>
      </c>
      <c r="Z14" s="20">
        <v>-17.94</v>
      </c>
      <c r="AA14" s="21">
        <v>-382965470</v>
      </c>
    </row>
    <row r="15" spans="1:27" ht="13.5">
      <c r="A15" s="22" t="s">
        <v>42</v>
      </c>
      <c r="B15" s="16"/>
      <c r="C15" s="17">
        <v>-79372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-533790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24040590</v>
      </c>
      <c r="D17" s="25">
        <f>SUM(D6:D16)</f>
        <v>0</v>
      </c>
      <c r="E17" s="26">
        <f t="shared" si="0"/>
        <v>3096769</v>
      </c>
      <c r="F17" s="27">
        <f t="shared" si="0"/>
        <v>3096769</v>
      </c>
      <c r="G17" s="27">
        <f t="shared" si="0"/>
        <v>51543737</v>
      </c>
      <c r="H17" s="27">
        <f t="shared" si="0"/>
        <v>-9170806</v>
      </c>
      <c r="I17" s="27">
        <f t="shared" si="0"/>
        <v>-14012000</v>
      </c>
      <c r="J17" s="27">
        <f t="shared" si="0"/>
        <v>28360931</v>
      </c>
      <c r="K17" s="27">
        <f t="shared" si="0"/>
        <v>-14496000</v>
      </c>
      <c r="L17" s="27">
        <f t="shared" si="0"/>
        <v>-17693098</v>
      </c>
      <c r="M17" s="27">
        <f t="shared" si="0"/>
        <v>-18048483</v>
      </c>
      <c r="N17" s="27">
        <f t="shared" si="0"/>
        <v>-50237581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-21876650</v>
      </c>
      <c r="X17" s="27">
        <f t="shared" si="0"/>
        <v>35706454</v>
      </c>
      <c r="Y17" s="27">
        <f t="shared" si="0"/>
        <v>-57583104</v>
      </c>
      <c r="Z17" s="28">
        <f>+IF(X17&lt;&gt;0,+(Y17/X17)*100,0)</f>
        <v>-161.26805534932146</v>
      </c>
      <c r="AA17" s="29">
        <f>SUM(AA6:AA16)</f>
        <v>3096769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3156000</v>
      </c>
      <c r="F21" s="19">
        <v>3156000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3156000</v>
      </c>
    </row>
    <row r="22" spans="1:27" ht="13.5">
      <c r="A22" s="22" t="s">
        <v>47</v>
      </c>
      <c r="B22" s="16"/>
      <c r="C22" s="17">
        <v>-499815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-1791000</v>
      </c>
      <c r="F23" s="19">
        <v>-1791000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-1791000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-161251</v>
      </c>
      <c r="H24" s="19"/>
      <c r="I24" s="19">
        <v>-148426000</v>
      </c>
      <c r="J24" s="19">
        <v>-148587251</v>
      </c>
      <c r="K24" s="19">
        <v>27280983</v>
      </c>
      <c r="L24" s="19">
        <v>28065928</v>
      </c>
      <c r="M24" s="19">
        <v>-2400615</v>
      </c>
      <c r="N24" s="19">
        <v>52946296</v>
      </c>
      <c r="O24" s="19"/>
      <c r="P24" s="19"/>
      <c r="Q24" s="19"/>
      <c r="R24" s="19"/>
      <c r="S24" s="19"/>
      <c r="T24" s="19"/>
      <c r="U24" s="19"/>
      <c r="V24" s="19"/>
      <c r="W24" s="19">
        <v>-95640955</v>
      </c>
      <c r="X24" s="19"/>
      <c r="Y24" s="19">
        <v>-95640955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-5324426</v>
      </c>
      <c r="D26" s="17"/>
      <c r="E26" s="18">
        <v>-9303379</v>
      </c>
      <c r="F26" s="19">
        <v>-9303379</v>
      </c>
      <c r="G26" s="19">
        <v>-29000</v>
      </c>
      <c r="H26" s="19"/>
      <c r="I26" s="19">
        <v>-6000</v>
      </c>
      <c r="J26" s="19">
        <v>-35000</v>
      </c>
      <c r="K26" s="19">
        <v>-89917</v>
      </c>
      <c r="L26" s="19">
        <v>-191602</v>
      </c>
      <c r="M26" s="19">
        <v>-327030</v>
      </c>
      <c r="N26" s="19">
        <v>-608549</v>
      </c>
      <c r="O26" s="19"/>
      <c r="P26" s="19"/>
      <c r="Q26" s="19"/>
      <c r="R26" s="19"/>
      <c r="S26" s="19"/>
      <c r="T26" s="19"/>
      <c r="U26" s="19"/>
      <c r="V26" s="19"/>
      <c r="W26" s="19">
        <v>-643549</v>
      </c>
      <c r="X26" s="19"/>
      <c r="Y26" s="19">
        <v>-643549</v>
      </c>
      <c r="Z26" s="20"/>
      <c r="AA26" s="21">
        <v>-9303379</v>
      </c>
    </row>
    <row r="27" spans="1:27" ht="13.5">
      <c r="A27" s="23" t="s">
        <v>51</v>
      </c>
      <c r="B27" s="24"/>
      <c r="C27" s="25">
        <f aca="true" t="shared" si="1" ref="C27:Y27">SUM(C21:C26)</f>
        <v>-5824241</v>
      </c>
      <c r="D27" s="25">
        <f>SUM(D21:D26)</f>
        <v>0</v>
      </c>
      <c r="E27" s="26">
        <f t="shared" si="1"/>
        <v>-7938379</v>
      </c>
      <c r="F27" s="27">
        <f t="shared" si="1"/>
        <v>-7938379</v>
      </c>
      <c r="G27" s="27">
        <f t="shared" si="1"/>
        <v>-190251</v>
      </c>
      <c r="H27" s="27">
        <f t="shared" si="1"/>
        <v>0</v>
      </c>
      <c r="I27" s="27">
        <f t="shared" si="1"/>
        <v>-148432000</v>
      </c>
      <c r="J27" s="27">
        <f t="shared" si="1"/>
        <v>-148622251</v>
      </c>
      <c r="K27" s="27">
        <f t="shared" si="1"/>
        <v>27191066</v>
      </c>
      <c r="L27" s="27">
        <f t="shared" si="1"/>
        <v>27874326</v>
      </c>
      <c r="M27" s="27">
        <f t="shared" si="1"/>
        <v>-2727645</v>
      </c>
      <c r="N27" s="27">
        <f t="shared" si="1"/>
        <v>52337747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-96284504</v>
      </c>
      <c r="X27" s="27">
        <f t="shared" si="1"/>
        <v>0</v>
      </c>
      <c r="Y27" s="27">
        <f t="shared" si="1"/>
        <v>-96284504</v>
      </c>
      <c r="Z27" s="28">
        <f>+IF(X27&lt;&gt;0,+(Y27/X27)*100,0)</f>
        <v>0</v>
      </c>
      <c r="AA27" s="29">
        <f>SUM(AA21:AA26)</f>
        <v>-7938379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1748944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-300856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1448088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19664437</v>
      </c>
      <c r="D38" s="31">
        <f>+D17+D27+D36</f>
        <v>0</v>
      </c>
      <c r="E38" s="32">
        <f t="shared" si="3"/>
        <v>-4841610</v>
      </c>
      <c r="F38" s="33">
        <f t="shared" si="3"/>
        <v>-4841610</v>
      </c>
      <c r="G38" s="33">
        <f t="shared" si="3"/>
        <v>51353486</v>
      </c>
      <c r="H38" s="33">
        <f t="shared" si="3"/>
        <v>-9170806</v>
      </c>
      <c r="I38" s="33">
        <f t="shared" si="3"/>
        <v>-162444000</v>
      </c>
      <c r="J38" s="33">
        <f t="shared" si="3"/>
        <v>-120261320</v>
      </c>
      <c r="K38" s="33">
        <f t="shared" si="3"/>
        <v>12695066</v>
      </c>
      <c r="L38" s="33">
        <f t="shared" si="3"/>
        <v>10181228</v>
      </c>
      <c r="M38" s="33">
        <f t="shared" si="3"/>
        <v>-20776128</v>
      </c>
      <c r="N38" s="33">
        <f t="shared" si="3"/>
        <v>2100166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-118161154</v>
      </c>
      <c r="X38" s="33">
        <f t="shared" si="3"/>
        <v>35706454</v>
      </c>
      <c r="Y38" s="33">
        <f t="shared" si="3"/>
        <v>-153867608</v>
      </c>
      <c r="Z38" s="34">
        <f>+IF(X38&lt;&gt;0,+(Y38/X38)*100,0)</f>
        <v>-430.92379881799513</v>
      </c>
      <c r="AA38" s="35">
        <f>+AA17+AA27+AA36</f>
        <v>-4841610</v>
      </c>
    </row>
    <row r="39" spans="1:27" ht="13.5">
      <c r="A39" s="22" t="s">
        <v>59</v>
      </c>
      <c r="B39" s="16"/>
      <c r="C39" s="31">
        <v>142719233</v>
      </c>
      <c r="D39" s="31"/>
      <c r="E39" s="32">
        <v>169767840</v>
      </c>
      <c r="F39" s="33">
        <v>169767840</v>
      </c>
      <c r="G39" s="33">
        <v>129446000</v>
      </c>
      <c r="H39" s="33">
        <v>180799486</v>
      </c>
      <c r="I39" s="33">
        <v>171628680</v>
      </c>
      <c r="J39" s="33">
        <v>129446000</v>
      </c>
      <c r="K39" s="33">
        <v>9184680</v>
      </c>
      <c r="L39" s="33">
        <v>21879746</v>
      </c>
      <c r="M39" s="33">
        <v>32060974</v>
      </c>
      <c r="N39" s="33">
        <v>9184680</v>
      </c>
      <c r="O39" s="33"/>
      <c r="P39" s="33"/>
      <c r="Q39" s="33"/>
      <c r="R39" s="33"/>
      <c r="S39" s="33"/>
      <c r="T39" s="33"/>
      <c r="U39" s="33"/>
      <c r="V39" s="33"/>
      <c r="W39" s="33">
        <v>129446000</v>
      </c>
      <c r="X39" s="33">
        <v>169767840</v>
      </c>
      <c r="Y39" s="33">
        <v>-40321840</v>
      </c>
      <c r="Z39" s="34">
        <v>-23.75</v>
      </c>
      <c r="AA39" s="35">
        <v>169767840</v>
      </c>
    </row>
    <row r="40" spans="1:27" ht="13.5">
      <c r="A40" s="41" t="s">
        <v>60</v>
      </c>
      <c r="B40" s="42"/>
      <c r="C40" s="43">
        <v>162383670</v>
      </c>
      <c r="D40" s="43"/>
      <c r="E40" s="44">
        <v>164926230</v>
      </c>
      <c r="F40" s="45">
        <v>164926230</v>
      </c>
      <c r="G40" s="45">
        <v>180799486</v>
      </c>
      <c r="H40" s="45">
        <v>171628680</v>
      </c>
      <c r="I40" s="45">
        <v>9184680</v>
      </c>
      <c r="J40" s="45">
        <v>9184680</v>
      </c>
      <c r="K40" s="45">
        <v>21879746</v>
      </c>
      <c r="L40" s="45">
        <v>32060974</v>
      </c>
      <c r="M40" s="45">
        <v>11284846</v>
      </c>
      <c r="N40" s="45">
        <v>11284846</v>
      </c>
      <c r="O40" s="45"/>
      <c r="P40" s="45"/>
      <c r="Q40" s="45"/>
      <c r="R40" s="45"/>
      <c r="S40" s="45"/>
      <c r="T40" s="45"/>
      <c r="U40" s="45"/>
      <c r="V40" s="45"/>
      <c r="W40" s="45">
        <v>11284846</v>
      </c>
      <c r="X40" s="45">
        <v>205474294</v>
      </c>
      <c r="Y40" s="45">
        <v>-194189448</v>
      </c>
      <c r="Z40" s="46">
        <v>-94.51</v>
      </c>
      <c r="AA40" s="47">
        <v>164926230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3785124</v>
      </c>
      <c r="F6" s="19">
        <v>3785124</v>
      </c>
      <c r="G6" s="19">
        <v>200961</v>
      </c>
      <c r="H6" s="19">
        <v>861379</v>
      </c>
      <c r="I6" s="19">
        <v>371652</v>
      </c>
      <c r="J6" s="19">
        <v>1433992</v>
      </c>
      <c r="K6" s="19">
        <v>547197</v>
      </c>
      <c r="L6" s="19">
        <v>234637</v>
      </c>
      <c r="M6" s="19">
        <v>135707</v>
      </c>
      <c r="N6" s="19">
        <v>917541</v>
      </c>
      <c r="O6" s="19"/>
      <c r="P6" s="19"/>
      <c r="Q6" s="19"/>
      <c r="R6" s="19"/>
      <c r="S6" s="19"/>
      <c r="T6" s="19"/>
      <c r="U6" s="19"/>
      <c r="V6" s="19"/>
      <c r="W6" s="19">
        <v>2351533</v>
      </c>
      <c r="X6" s="19">
        <v>1892562</v>
      </c>
      <c r="Y6" s="19">
        <v>458971</v>
      </c>
      <c r="Z6" s="20">
        <v>24.25</v>
      </c>
      <c r="AA6" s="21">
        <v>3785124</v>
      </c>
    </row>
    <row r="7" spans="1:27" ht="13.5">
      <c r="A7" s="22" t="s">
        <v>34</v>
      </c>
      <c r="B7" s="16"/>
      <c r="C7" s="17"/>
      <c r="D7" s="17"/>
      <c r="E7" s="18">
        <v>16362180</v>
      </c>
      <c r="F7" s="19">
        <v>16362180</v>
      </c>
      <c r="G7" s="19">
        <v>1144823</v>
      </c>
      <c r="H7" s="19">
        <v>1291693</v>
      </c>
      <c r="I7" s="19">
        <v>1036774</v>
      </c>
      <c r="J7" s="19">
        <v>3473290</v>
      </c>
      <c r="K7" s="19">
        <v>1573835</v>
      </c>
      <c r="L7" s="19">
        <v>1268088</v>
      </c>
      <c r="M7" s="19">
        <v>1319166</v>
      </c>
      <c r="N7" s="19">
        <v>4161089</v>
      </c>
      <c r="O7" s="19"/>
      <c r="P7" s="19"/>
      <c r="Q7" s="19"/>
      <c r="R7" s="19"/>
      <c r="S7" s="19"/>
      <c r="T7" s="19"/>
      <c r="U7" s="19"/>
      <c r="V7" s="19"/>
      <c r="W7" s="19">
        <v>7634379</v>
      </c>
      <c r="X7" s="19">
        <v>8181090</v>
      </c>
      <c r="Y7" s="19">
        <v>-546711</v>
      </c>
      <c r="Z7" s="20">
        <v>-6.68</v>
      </c>
      <c r="AA7" s="21">
        <v>16362180</v>
      </c>
    </row>
    <row r="8" spans="1:27" ht="13.5">
      <c r="A8" s="22" t="s">
        <v>35</v>
      </c>
      <c r="B8" s="16"/>
      <c r="C8" s="17"/>
      <c r="D8" s="17"/>
      <c r="E8" s="18">
        <v>9775552</v>
      </c>
      <c r="F8" s="19">
        <v>9775552</v>
      </c>
      <c r="G8" s="19">
        <v>2905771</v>
      </c>
      <c r="H8" s="19">
        <v>4975600</v>
      </c>
      <c r="I8" s="19">
        <v>-3295773</v>
      </c>
      <c r="J8" s="19">
        <v>4585598</v>
      </c>
      <c r="K8" s="19">
        <v>959038</v>
      </c>
      <c r="L8" s="19">
        <v>1505777</v>
      </c>
      <c r="M8" s="19">
        <v>1281251</v>
      </c>
      <c r="N8" s="19">
        <v>3746066</v>
      </c>
      <c r="O8" s="19"/>
      <c r="P8" s="19"/>
      <c r="Q8" s="19"/>
      <c r="R8" s="19"/>
      <c r="S8" s="19"/>
      <c r="T8" s="19"/>
      <c r="U8" s="19"/>
      <c r="V8" s="19"/>
      <c r="W8" s="19">
        <v>8331664</v>
      </c>
      <c r="X8" s="19">
        <v>4873020</v>
      </c>
      <c r="Y8" s="19">
        <v>3458644</v>
      </c>
      <c r="Z8" s="20">
        <v>70.98</v>
      </c>
      <c r="AA8" s="21">
        <v>9775552</v>
      </c>
    </row>
    <row r="9" spans="1:27" ht="13.5">
      <c r="A9" s="22" t="s">
        <v>36</v>
      </c>
      <c r="B9" s="16"/>
      <c r="C9" s="17"/>
      <c r="D9" s="17"/>
      <c r="E9" s="18">
        <v>20222400</v>
      </c>
      <c r="F9" s="19">
        <v>20222400</v>
      </c>
      <c r="G9" s="19">
        <v>6717783</v>
      </c>
      <c r="H9" s="19">
        <v>2050000</v>
      </c>
      <c r="I9" s="19"/>
      <c r="J9" s="19">
        <v>8767783</v>
      </c>
      <c r="K9" s="19">
        <v>15917</v>
      </c>
      <c r="L9" s="19">
        <v>5569</v>
      </c>
      <c r="M9" s="19">
        <v>3000000</v>
      </c>
      <c r="N9" s="19">
        <v>3021486</v>
      </c>
      <c r="O9" s="19"/>
      <c r="P9" s="19"/>
      <c r="Q9" s="19"/>
      <c r="R9" s="19"/>
      <c r="S9" s="19"/>
      <c r="T9" s="19"/>
      <c r="U9" s="19"/>
      <c r="V9" s="19"/>
      <c r="W9" s="19">
        <v>11789269</v>
      </c>
      <c r="X9" s="19">
        <v>10132260</v>
      </c>
      <c r="Y9" s="19">
        <v>1657009</v>
      </c>
      <c r="Z9" s="20">
        <v>16.35</v>
      </c>
      <c r="AA9" s="21">
        <v>20222400</v>
      </c>
    </row>
    <row r="10" spans="1:27" ht="13.5">
      <c r="A10" s="22" t="s">
        <v>37</v>
      </c>
      <c r="B10" s="16"/>
      <c r="C10" s="17"/>
      <c r="D10" s="17"/>
      <c r="E10" s="18">
        <v>10366600</v>
      </c>
      <c r="F10" s="19">
        <v>10366600</v>
      </c>
      <c r="G10" s="19">
        <v>6368000</v>
      </c>
      <c r="H10" s="19">
        <v>2108000</v>
      </c>
      <c r="I10" s="19"/>
      <c r="J10" s="19">
        <v>8476000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8476000</v>
      </c>
      <c r="X10" s="19">
        <v>623640</v>
      </c>
      <c r="Y10" s="19">
        <v>7852360</v>
      </c>
      <c r="Z10" s="20">
        <v>1259.12</v>
      </c>
      <c r="AA10" s="21">
        <v>10366600</v>
      </c>
    </row>
    <row r="11" spans="1:27" ht="13.5">
      <c r="A11" s="22" t="s">
        <v>38</v>
      </c>
      <c r="B11" s="16"/>
      <c r="C11" s="17"/>
      <c r="D11" s="17"/>
      <c r="E11" s="18">
        <v>1323660</v>
      </c>
      <c r="F11" s="19">
        <v>1323660</v>
      </c>
      <c r="G11" s="19">
        <v>64385</v>
      </c>
      <c r="H11" s="19">
        <v>101635</v>
      </c>
      <c r="I11" s="19">
        <v>123704</v>
      </c>
      <c r="J11" s="19">
        <v>289724</v>
      </c>
      <c r="K11" s="19">
        <v>81995</v>
      </c>
      <c r="L11" s="19">
        <v>63438</v>
      </c>
      <c r="M11" s="19">
        <v>82682</v>
      </c>
      <c r="N11" s="19">
        <v>228115</v>
      </c>
      <c r="O11" s="19"/>
      <c r="P11" s="19"/>
      <c r="Q11" s="19"/>
      <c r="R11" s="19"/>
      <c r="S11" s="19"/>
      <c r="T11" s="19"/>
      <c r="U11" s="19"/>
      <c r="V11" s="19"/>
      <c r="W11" s="19">
        <v>517839</v>
      </c>
      <c r="X11" s="19">
        <v>656508</v>
      </c>
      <c r="Y11" s="19">
        <v>-138669</v>
      </c>
      <c r="Z11" s="20">
        <v>-21.12</v>
      </c>
      <c r="AA11" s="21">
        <v>1323660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-54876957</v>
      </c>
      <c r="F14" s="19">
        <v>-54876957</v>
      </c>
      <c r="G14" s="19">
        <v>-3282984</v>
      </c>
      <c r="H14" s="19">
        <v>-10400976</v>
      </c>
      <c r="I14" s="19">
        <v>-6375324</v>
      </c>
      <c r="J14" s="19">
        <v>-20059284</v>
      </c>
      <c r="K14" s="19">
        <v>-6528079</v>
      </c>
      <c r="L14" s="19">
        <v>-5738041</v>
      </c>
      <c r="M14" s="19">
        <v>-7015782</v>
      </c>
      <c r="N14" s="19">
        <v>-19281902</v>
      </c>
      <c r="O14" s="19"/>
      <c r="P14" s="19"/>
      <c r="Q14" s="19"/>
      <c r="R14" s="19"/>
      <c r="S14" s="19"/>
      <c r="T14" s="19"/>
      <c r="U14" s="19"/>
      <c r="V14" s="19"/>
      <c r="W14" s="19">
        <v>-39341186</v>
      </c>
      <c r="X14" s="19">
        <v>-27696672</v>
      </c>
      <c r="Y14" s="19">
        <v>-11644514</v>
      </c>
      <c r="Z14" s="20">
        <v>42.04</v>
      </c>
      <c r="AA14" s="21">
        <v>-54876957</v>
      </c>
    </row>
    <row r="15" spans="1:27" ht="13.5">
      <c r="A15" s="22" t="s">
        <v>42</v>
      </c>
      <c r="B15" s="16"/>
      <c r="C15" s="17"/>
      <c r="D15" s="17"/>
      <c r="E15" s="18">
        <v>-7080</v>
      </c>
      <c r="F15" s="19">
        <v>-7080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-3540</v>
      </c>
      <c r="Y15" s="19">
        <v>3540</v>
      </c>
      <c r="Z15" s="20">
        <v>-100</v>
      </c>
      <c r="AA15" s="21">
        <v>-7080</v>
      </c>
    </row>
    <row r="16" spans="1:27" ht="13.5">
      <c r="A16" s="22" t="s">
        <v>43</v>
      </c>
      <c r="B16" s="16"/>
      <c r="C16" s="17"/>
      <c r="D16" s="17"/>
      <c r="E16" s="18">
        <v>-327960</v>
      </c>
      <c r="F16" s="19">
        <v>-327960</v>
      </c>
      <c r="G16" s="19">
        <v>-11764</v>
      </c>
      <c r="H16" s="19">
        <v>-26510</v>
      </c>
      <c r="I16" s="19">
        <v>-20119</v>
      </c>
      <c r="J16" s="19">
        <v>-58393</v>
      </c>
      <c r="K16" s="19">
        <v>1230132</v>
      </c>
      <c r="L16" s="19">
        <v>297999</v>
      </c>
      <c r="M16" s="19">
        <v>329836</v>
      </c>
      <c r="N16" s="19">
        <v>1857967</v>
      </c>
      <c r="O16" s="19"/>
      <c r="P16" s="19"/>
      <c r="Q16" s="19"/>
      <c r="R16" s="19"/>
      <c r="S16" s="19"/>
      <c r="T16" s="19"/>
      <c r="U16" s="19"/>
      <c r="V16" s="19"/>
      <c r="W16" s="19">
        <v>1799574</v>
      </c>
      <c r="X16" s="19">
        <v>-175620</v>
      </c>
      <c r="Y16" s="19">
        <v>1975194</v>
      </c>
      <c r="Z16" s="20">
        <v>-1124.7</v>
      </c>
      <c r="AA16" s="21">
        <v>-327960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6623519</v>
      </c>
      <c r="F17" s="27">
        <f t="shared" si="0"/>
        <v>6623519</v>
      </c>
      <c r="G17" s="27">
        <f t="shared" si="0"/>
        <v>14106975</v>
      </c>
      <c r="H17" s="27">
        <f t="shared" si="0"/>
        <v>960821</v>
      </c>
      <c r="I17" s="27">
        <f t="shared" si="0"/>
        <v>-8159086</v>
      </c>
      <c r="J17" s="27">
        <f t="shared" si="0"/>
        <v>6908710</v>
      </c>
      <c r="K17" s="27">
        <f t="shared" si="0"/>
        <v>-2119965</v>
      </c>
      <c r="L17" s="27">
        <f t="shared" si="0"/>
        <v>-2362533</v>
      </c>
      <c r="M17" s="27">
        <f t="shared" si="0"/>
        <v>-867140</v>
      </c>
      <c r="N17" s="27">
        <f t="shared" si="0"/>
        <v>-5349638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1559072</v>
      </c>
      <c r="X17" s="27">
        <f t="shared" si="0"/>
        <v>-1516752</v>
      </c>
      <c r="Y17" s="27">
        <f t="shared" si="0"/>
        <v>3075824</v>
      </c>
      <c r="Z17" s="28">
        <f>+IF(X17&lt;&gt;0,+(Y17/X17)*100,0)</f>
        <v>-202.7901726847896</v>
      </c>
      <c r="AA17" s="29">
        <f>SUM(AA6:AA16)</f>
        <v>6623519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>
        <v>6000000</v>
      </c>
      <c r="J24" s="19">
        <v>6000000</v>
      </c>
      <c r="K24" s="19"/>
      <c r="L24" s="19">
        <v>2000000</v>
      </c>
      <c r="M24" s="19"/>
      <c r="N24" s="19">
        <v>2000000</v>
      </c>
      <c r="O24" s="19"/>
      <c r="P24" s="19"/>
      <c r="Q24" s="19"/>
      <c r="R24" s="19"/>
      <c r="S24" s="19"/>
      <c r="T24" s="19"/>
      <c r="U24" s="19"/>
      <c r="V24" s="19"/>
      <c r="W24" s="19">
        <v>8000000</v>
      </c>
      <c r="X24" s="19"/>
      <c r="Y24" s="19">
        <v>8000000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-10366600</v>
      </c>
      <c r="F26" s="19">
        <v>-10366600</v>
      </c>
      <c r="G26" s="19"/>
      <c r="H26" s="19">
        <v>-3358323</v>
      </c>
      <c r="I26" s="19"/>
      <c r="J26" s="19">
        <v>-3358323</v>
      </c>
      <c r="K26" s="19">
        <v>-741240</v>
      </c>
      <c r="L26" s="19">
        <v>-953876</v>
      </c>
      <c r="M26" s="19">
        <v>-310636</v>
      </c>
      <c r="N26" s="19">
        <v>-2005752</v>
      </c>
      <c r="O26" s="19"/>
      <c r="P26" s="19"/>
      <c r="Q26" s="19"/>
      <c r="R26" s="19"/>
      <c r="S26" s="19"/>
      <c r="T26" s="19"/>
      <c r="U26" s="19"/>
      <c r="V26" s="19"/>
      <c r="W26" s="19">
        <v>-5364075</v>
      </c>
      <c r="X26" s="19">
        <v>-10366600</v>
      </c>
      <c r="Y26" s="19">
        <v>5002525</v>
      </c>
      <c r="Z26" s="20">
        <v>-48.26</v>
      </c>
      <c r="AA26" s="21">
        <v>-10366600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-10366600</v>
      </c>
      <c r="F27" s="27">
        <f t="shared" si="1"/>
        <v>-10366600</v>
      </c>
      <c r="G27" s="27">
        <f t="shared" si="1"/>
        <v>0</v>
      </c>
      <c r="H27" s="27">
        <f t="shared" si="1"/>
        <v>-3358323</v>
      </c>
      <c r="I27" s="27">
        <f t="shared" si="1"/>
        <v>6000000</v>
      </c>
      <c r="J27" s="27">
        <f t="shared" si="1"/>
        <v>2641677</v>
      </c>
      <c r="K27" s="27">
        <f t="shared" si="1"/>
        <v>-741240</v>
      </c>
      <c r="L27" s="27">
        <f t="shared" si="1"/>
        <v>1046124</v>
      </c>
      <c r="M27" s="27">
        <f t="shared" si="1"/>
        <v>-310636</v>
      </c>
      <c r="N27" s="27">
        <f t="shared" si="1"/>
        <v>-5752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2635925</v>
      </c>
      <c r="X27" s="27">
        <f t="shared" si="1"/>
        <v>-10366600</v>
      </c>
      <c r="Y27" s="27">
        <f t="shared" si="1"/>
        <v>13002525</v>
      </c>
      <c r="Z27" s="28">
        <f>+IF(X27&lt;&gt;0,+(Y27/X27)*100,0)</f>
        <v>-125.42709277873169</v>
      </c>
      <c r="AA27" s="29">
        <f>SUM(AA21:AA26)</f>
        <v>-10366600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33024</v>
      </c>
      <c r="F33" s="19">
        <v>33024</v>
      </c>
      <c r="G33" s="19">
        <v>4830</v>
      </c>
      <c r="H33" s="36">
        <v>5900</v>
      </c>
      <c r="I33" s="36">
        <v>2820</v>
      </c>
      <c r="J33" s="36">
        <v>13550</v>
      </c>
      <c r="K33" s="19">
        <v>4020</v>
      </c>
      <c r="L33" s="19">
        <v>37410</v>
      </c>
      <c r="M33" s="19">
        <v>6040</v>
      </c>
      <c r="N33" s="19">
        <v>47470</v>
      </c>
      <c r="O33" s="36"/>
      <c r="P33" s="36"/>
      <c r="Q33" s="36"/>
      <c r="R33" s="19"/>
      <c r="S33" s="19"/>
      <c r="T33" s="19"/>
      <c r="U33" s="19"/>
      <c r="V33" s="36"/>
      <c r="W33" s="36">
        <v>61020</v>
      </c>
      <c r="X33" s="36">
        <v>16512</v>
      </c>
      <c r="Y33" s="19">
        <v>44508</v>
      </c>
      <c r="Z33" s="20">
        <v>269.55</v>
      </c>
      <c r="AA33" s="21">
        <v>33024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33024</v>
      </c>
      <c r="F36" s="27">
        <f t="shared" si="2"/>
        <v>33024</v>
      </c>
      <c r="G36" s="27">
        <f t="shared" si="2"/>
        <v>4830</v>
      </c>
      <c r="H36" s="27">
        <f t="shared" si="2"/>
        <v>5900</v>
      </c>
      <c r="I36" s="27">
        <f t="shared" si="2"/>
        <v>2820</v>
      </c>
      <c r="J36" s="27">
        <f t="shared" si="2"/>
        <v>13550</v>
      </c>
      <c r="K36" s="27">
        <f t="shared" si="2"/>
        <v>4020</v>
      </c>
      <c r="L36" s="27">
        <f t="shared" si="2"/>
        <v>37410</v>
      </c>
      <c r="M36" s="27">
        <f t="shared" si="2"/>
        <v>6040</v>
      </c>
      <c r="N36" s="27">
        <f t="shared" si="2"/>
        <v>47470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61020</v>
      </c>
      <c r="X36" s="27">
        <f t="shared" si="2"/>
        <v>16512</v>
      </c>
      <c r="Y36" s="27">
        <f t="shared" si="2"/>
        <v>44508</v>
      </c>
      <c r="Z36" s="28">
        <f>+IF(X36&lt;&gt;0,+(Y36/X36)*100,0)</f>
        <v>269.5494186046512</v>
      </c>
      <c r="AA36" s="29">
        <f>SUM(AA31:AA35)</f>
        <v>33024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-3710057</v>
      </c>
      <c r="F38" s="33">
        <f t="shared" si="3"/>
        <v>-3710057</v>
      </c>
      <c r="G38" s="33">
        <f t="shared" si="3"/>
        <v>14111805</v>
      </c>
      <c r="H38" s="33">
        <f t="shared" si="3"/>
        <v>-2391602</v>
      </c>
      <c r="I38" s="33">
        <f t="shared" si="3"/>
        <v>-2156266</v>
      </c>
      <c r="J38" s="33">
        <f t="shared" si="3"/>
        <v>9563937</v>
      </c>
      <c r="K38" s="33">
        <f t="shared" si="3"/>
        <v>-2857185</v>
      </c>
      <c r="L38" s="33">
        <f t="shared" si="3"/>
        <v>-1278999</v>
      </c>
      <c r="M38" s="33">
        <f t="shared" si="3"/>
        <v>-1171736</v>
      </c>
      <c r="N38" s="33">
        <f t="shared" si="3"/>
        <v>-5307920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4256017</v>
      </c>
      <c r="X38" s="33">
        <f t="shared" si="3"/>
        <v>-11866840</v>
      </c>
      <c r="Y38" s="33">
        <f t="shared" si="3"/>
        <v>16122857</v>
      </c>
      <c r="Z38" s="34">
        <f>+IF(X38&lt;&gt;0,+(Y38/X38)*100,0)</f>
        <v>-135.86478793006393</v>
      </c>
      <c r="AA38" s="35">
        <f>+AA17+AA27+AA36</f>
        <v>-3710057</v>
      </c>
    </row>
    <row r="39" spans="1:27" ht="13.5">
      <c r="A39" s="22" t="s">
        <v>59</v>
      </c>
      <c r="B39" s="16"/>
      <c r="C39" s="31"/>
      <c r="D39" s="31"/>
      <c r="E39" s="32">
        <v>4346249</v>
      </c>
      <c r="F39" s="33">
        <v>4346249</v>
      </c>
      <c r="G39" s="33">
        <v>13654410</v>
      </c>
      <c r="H39" s="33">
        <v>27766215</v>
      </c>
      <c r="I39" s="33">
        <v>25374613</v>
      </c>
      <c r="J39" s="33">
        <v>13654410</v>
      </c>
      <c r="K39" s="33">
        <v>23218347</v>
      </c>
      <c r="L39" s="33">
        <v>20361162</v>
      </c>
      <c r="M39" s="33">
        <v>19082163</v>
      </c>
      <c r="N39" s="33">
        <v>23218347</v>
      </c>
      <c r="O39" s="33"/>
      <c r="P39" s="33"/>
      <c r="Q39" s="33"/>
      <c r="R39" s="33"/>
      <c r="S39" s="33"/>
      <c r="T39" s="33"/>
      <c r="U39" s="33"/>
      <c r="V39" s="33"/>
      <c r="W39" s="33">
        <v>13654410</v>
      </c>
      <c r="X39" s="33">
        <v>4346249</v>
      </c>
      <c r="Y39" s="33">
        <v>9308161</v>
      </c>
      <c r="Z39" s="34">
        <v>214.17</v>
      </c>
      <c r="AA39" s="35">
        <v>4346249</v>
      </c>
    </row>
    <row r="40" spans="1:27" ht="13.5">
      <c r="A40" s="41" t="s">
        <v>60</v>
      </c>
      <c r="B40" s="42"/>
      <c r="C40" s="43"/>
      <c r="D40" s="43"/>
      <c r="E40" s="44">
        <v>636192</v>
      </c>
      <c r="F40" s="45">
        <v>636192</v>
      </c>
      <c r="G40" s="45">
        <v>27766215</v>
      </c>
      <c r="H40" s="45">
        <v>25374613</v>
      </c>
      <c r="I40" s="45">
        <v>23218347</v>
      </c>
      <c r="J40" s="45">
        <v>23218347</v>
      </c>
      <c r="K40" s="45">
        <v>20361162</v>
      </c>
      <c r="L40" s="45">
        <v>19082163</v>
      </c>
      <c r="M40" s="45">
        <v>17910427</v>
      </c>
      <c r="N40" s="45">
        <v>17910427</v>
      </c>
      <c r="O40" s="45"/>
      <c r="P40" s="45"/>
      <c r="Q40" s="45"/>
      <c r="R40" s="45"/>
      <c r="S40" s="45"/>
      <c r="T40" s="45"/>
      <c r="U40" s="45"/>
      <c r="V40" s="45"/>
      <c r="W40" s="45">
        <v>17910427</v>
      </c>
      <c r="X40" s="45">
        <v>-7520591</v>
      </c>
      <c r="Y40" s="45">
        <v>25431018</v>
      </c>
      <c r="Z40" s="46">
        <v>-338.15</v>
      </c>
      <c r="AA40" s="47">
        <v>636192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25692764</v>
      </c>
      <c r="D6" s="17"/>
      <c r="E6" s="18">
        <v>2934943</v>
      </c>
      <c r="F6" s="19">
        <v>3147440</v>
      </c>
      <c r="G6" s="19">
        <v>176345</v>
      </c>
      <c r="H6" s="19">
        <v>364024</v>
      </c>
      <c r="I6" s="19">
        <v>502656</v>
      </c>
      <c r="J6" s="19">
        <v>1043025</v>
      </c>
      <c r="K6" s="19">
        <v>297294</v>
      </c>
      <c r="L6" s="19">
        <v>281520</v>
      </c>
      <c r="M6" s="19">
        <v>219610</v>
      </c>
      <c r="N6" s="19">
        <v>798424</v>
      </c>
      <c r="O6" s="19"/>
      <c r="P6" s="19"/>
      <c r="Q6" s="19"/>
      <c r="R6" s="19"/>
      <c r="S6" s="19"/>
      <c r="T6" s="19"/>
      <c r="U6" s="19"/>
      <c r="V6" s="19"/>
      <c r="W6" s="19">
        <v>1841449</v>
      </c>
      <c r="X6" s="19">
        <v>2007937</v>
      </c>
      <c r="Y6" s="19">
        <v>-166488</v>
      </c>
      <c r="Z6" s="20">
        <v>-8.29</v>
      </c>
      <c r="AA6" s="21">
        <v>3147440</v>
      </c>
    </row>
    <row r="7" spans="1:27" ht="13.5">
      <c r="A7" s="22" t="s">
        <v>34</v>
      </c>
      <c r="B7" s="16"/>
      <c r="C7" s="17"/>
      <c r="D7" s="17"/>
      <c r="E7" s="18">
        <v>19076465</v>
      </c>
      <c r="F7" s="19">
        <v>19963438</v>
      </c>
      <c r="G7" s="19">
        <v>1536727</v>
      </c>
      <c r="H7" s="19">
        <v>1306542</v>
      </c>
      <c r="I7" s="19">
        <v>1358298</v>
      </c>
      <c r="J7" s="19">
        <v>4201567</v>
      </c>
      <c r="K7" s="19">
        <v>1331727</v>
      </c>
      <c r="L7" s="19">
        <v>1498250</v>
      </c>
      <c r="M7" s="19">
        <v>1228872</v>
      </c>
      <c r="N7" s="19">
        <v>4058849</v>
      </c>
      <c r="O7" s="19"/>
      <c r="P7" s="19"/>
      <c r="Q7" s="19"/>
      <c r="R7" s="19"/>
      <c r="S7" s="19"/>
      <c r="T7" s="19"/>
      <c r="U7" s="19"/>
      <c r="V7" s="19"/>
      <c r="W7" s="19">
        <v>8260416</v>
      </c>
      <c r="X7" s="19">
        <v>10088277</v>
      </c>
      <c r="Y7" s="19">
        <v>-1827861</v>
      </c>
      <c r="Z7" s="20">
        <v>-18.12</v>
      </c>
      <c r="AA7" s="21">
        <v>19963438</v>
      </c>
    </row>
    <row r="8" spans="1:27" ht="13.5">
      <c r="A8" s="22" t="s">
        <v>35</v>
      </c>
      <c r="B8" s="16"/>
      <c r="C8" s="17"/>
      <c r="D8" s="17"/>
      <c r="E8" s="18">
        <v>6627329</v>
      </c>
      <c r="F8" s="19">
        <v>3890751</v>
      </c>
      <c r="G8" s="19">
        <v>-161194</v>
      </c>
      <c r="H8" s="19">
        <v>-42494</v>
      </c>
      <c r="I8" s="19">
        <v>79247</v>
      </c>
      <c r="J8" s="19">
        <v>-124441</v>
      </c>
      <c r="K8" s="19">
        <v>-165049</v>
      </c>
      <c r="L8" s="19">
        <v>42129</v>
      </c>
      <c r="M8" s="19">
        <v>-133637</v>
      </c>
      <c r="N8" s="19">
        <v>-256557</v>
      </c>
      <c r="O8" s="19"/>
      <c r="P8" s="19"/>
      <c r="Q8" s="19"/>
      <c r="R8" s="19"/>
      <c r="S8" s="19"/>
      <c r="T8" s="19"/>
      <c r="U8" s="19"/>
      <c r="V8" s="19"/>
      <c r="W8" s="19">
        <v>-380998</v>
      </c>
      <c r="X8" s="19">
        <v>1570349</v>
      </c>
      <c r="Y8" s="19">
        <v>-1951347</v>
      </c>
      <c r="Z8" s="20">
        <v>-124.26</v>
      </c>
      <c r="AA8" s="21">
        <v>3890751</v>
      </c>
    </row>
    <row r="9" spans="1:27" ht="13.5">
      <c r="A9" s="22" t="s">
        <v>36</v>
      </c>
      <c r="B9" s="16"/>
      <c r="C9" s="17">
        <v>23750907</v>
      </c>
      <c r="D9" s="17"/>
      <c r="E9" s="18">
        <v>43823249</v>
      </c>
      <c r="F9" s="19">
        <v>42395266</v>
      </c>
      <c r="G9" s="19">
        <v>8583000</v>
      </c>
      <c r="H9" s="19">
        <v>1962000</v>
      </c>
      <c r="I9" s="19"/>
      <c r="J9" s="19">
        <v>10545000</v>
      </c>
      <c r="K9" s="19">
        <v>521199</v>
      </c>
      <c r="L9" s="19">
        <v>1188000</v>
      </c>
      <c r="M9" s="19">
        <v>6079000</v>
      </c>
      <c r="N9" s="19">
        <v>7788199</v>
      </c>
      <c r="O9" s="19"/>
      <c r="P9" s="19"/>
      <c r="Q9" s="19"/>
      <c r="R9" s="19"/>
      <c r="S9" s="19"/>
      <c r="T9" s="19"/>
      <c r="U9" s="19"/>
      <c r="V9" s="19"/>
      <c r="W9" s="19">
        <v>18333199</v>
      </c>
      <c r="X9" s="19">
        <v>20369424</v>
      </c>
      <c r="Y9" s="19">
        <v>-2036225</v>
      </c>
      <c r="Z9" s="20">
        <v>-10</v>
      </c>
      <c r="AA9" s="21">
        <v>42395266</v>
      </c>
    </row>
    <row r="10" spans="1:27" ht="13.5">
      <c r="A10" s="22" t="s">
        <v>37</v>
      </c>
      <c r="B10" s="16"/>
      <c r="C10" s="17">
        <v>10609000</v>
      </c>
      <c r="D10" s="17"/>
      <c r="E10" s="18">
        <v>12399749</v>
      </c>
      <c r="F10" s="19">
        <v>14467758</v>
      </c>
      <c r="G10" s="19">
        <v>7318000</v>
      </c>
      <c r="H10" s="19"/>
      <c r="I10" s="19"/>
      <c r="J10" s="19">
        <v>7318000</v>
      </c>
      <c r="K10" s="19"/>
      <c r="L10" s="19"/>
      <c r="M10" s="19">
        <v>-103276</v>
      </c>
      <c r="N10" s="19">
        <v>-103276</v>
      </c>
      <c r="O10" s="19"/>
      <c r="P10" s="19"/>
      <c r="Q10" s="19"/>
      <c r="R10" s="19"/>
      <c r="S10" s="19"/>
      <c r="T10" s="19"/>
      <c r="U10" s="19"/>
      <c r="V10" s="19"/>
      <c r="W10" s="19">
        <v>7214724</v>
      </c>
      <c r="X10" s="19">
        <v>2926089</v>
      </c>
      <c r="Y10" s="19">
        <v>4288635</v>
      </c>
      <c r="Z10" s="20">
        <v>146.57</v>
      </c>
      <c r="AA10" s="21">
        <v>14467758</v>
      </c>
    </row>
    <row r="11" spans="1:27" ht="13.5">
      <c r="A11" s="22" t="s">
        <v>38</v>
      </c>
      <c r="B11" s="16"/>
      <c r="C11" s="17">
        <v>3161526</v>
      </c>
      <c r="D11" s="17"/>
      <c r="E11" s="18">
        <v>2873301</v>
      </c>
      <c r="F11" s="19">
        <v>3531249</v>
      </c>
      <c r="G11" s="19">
        <v>239550</v>
      </c>
      <c r="H11" s="19">
        <v>265335</v>
      </c>
      <c r="I11" s="19">
        <v>248166</v>
      </c>
      <c r="J11" s="19">
        <v>753051</v>
      </c>
      <c r="K11" s="19">
        <v>240325</v>
      </c>
      <c r="L11" s="19">
        <v>217570</v>
      </c>
      <c r="M11" s="19">
        <v>239476</v>
      </c>
      <c r="N11" s="19">
        <v>697371</v>
      </c>
      <c r="O11" s="19"/>
      <c r="P11" s="19"/>
      <c r="Q11" s="19"/>
      <c r="R11" s="19"/>
      <c r="S11" s="19"/>
      <c r="T11" s="19"/>
      <c r="U11" s="19"/>
      <c r="V11" s="19"/>
      <c r="W11" s="19">
        <v>1450422</v>
      </c>
      <c r="X11" s="19">
        <v>1863152</v>
      </c>
      <c r="Y11" s="19">
        <v>-412730</v>
      </c>
      <c r="Z11" s="20">
        <v>-22.15</v>
      </c>
      <c r="AA11" s="21">
        <v>3531249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-53205714</v>
      </c>
      <c r="D14" s="17"/>
      <c r="E14" s="18">
        <v>-71363073</v>
      </c>
      <c r="F14" s="19">
        <v>-67905717</v>
      </c>
      <c r="G14" s="19">
        <v>2920363</v>
      </c>
      <c r="H14" s="19">
        <v>-7894266</v>
      </c>
      <c r="I14" s="19">
        <v>-3468684</v>
      </c>
      <c r="J14" s="19">
        <v>-8442587</v>
      </c>
      <c r="K14" s="19">
        <v>-4404714</v>
      </c>
      <c r="L14" s="19">
        <v>-4940279</v>
      </c>
      <c r="M14" s="19">
        <v>-2301045</v>
      </c>
      <c r="N14" s="19">
        <v>-11646038</v>
      </c>
      <c r="O14" s="19"/>
      <c r="P14" s="19"/>
      <c r="Q14" s="19"/>
      <c r="R14" s="19"/>
      <c r="S14" s="19"/>
      <c r="T14" s="19"/>
      <c r="U14" s="19"/>
      <c r="V14" s="19"/>
      <c r="W14" s="19">
        <v>-20088625</v>
      </c>
      <c r="X14" s="19">
        <v>-28139552</v>
      </c>
      <c r="Y14" s="19">
        <v>8050927</v>
      </c>
      <c r="Z14" s="20">
        <v>-28.61</v>
      </c>
      <c r="AA14" s="21">
        <v>-67905717</v>
      </c>
    </row>
    <row r="15" spans="1:27" ht="13.5">
      <c r="A15" s="22" t="s">
        <v>42</v>
      </c>
      <c r="B15" s="16"/>
      <c r="C15" s="17">
        <v>-1158097</v>
      </c>
      <c r="D15" s="17"/>
      <c r="E15" s="18">
        <v>-55000</v>
      </c>
      <c r="F15" s="19">
        <v>-55000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-56</v>
      </c>
      <c r="Y15" s="19">
        <v>56</v>
      </c>
      <c r="Z15" s="20">
        <v>-100</v>
      </c>
      <c r="AA15" s="21">
        <v>-55000</v>
      </c>
    </row>
    <row r="16" spans="1:27" ht="13.5">
      <c r="A16" s="22" t="s">
        <v>43</v>
      </c>
      <c r="B16" s="16"/>
      <c r="C16" s="17">
        <v>-380000</v>
      </c>
      <c r="D16" s="17"/>
      <c r="E16" s="18"/>
      <c r="F16" s="19">
        <v>-1236000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-1236000</v>
      </c>
    </row>
    <row r="17" spans="1:27" ht="13.5">
      <c r="A17" s="23" t="s">
        <v>44</v>
      </c>
      <c r="B17" s="24"/>
      <c r="C17" s="25">
        <f aca="true" t="shared" si="0" ref="C17:Y17">SUM(C6:C16)</f>
        <v>8470386</v>
      </c>
      <c r="D17" s="25">
        <f>SUM(D6:D16)</f>
        <v>0</v>
      </c>
      <c r="E17" s="26">
        <f t="shared" si="0"/>
        <v>16316963</v>
      </c>
      <c r="F17" s="27">
        <f t="shared" si="0"/>
        <v>18199185</v>
      </c>
      <c r="G17" s="27">
        <f t="shared" si="0"/>
        <v>20612791</v>
      </c>
      <c r="H17" s="27">
        <f t="shared" si="0"/>
        <v>-4038859</v>
      </c>
      <c r="I17" s="27">
        <f t="shared" si="0"/>
        <v>-1280317</v>
      </c>
      <c r="J17" s="27">
        <f t="shared" si="0"/>
        <v>15293615</v>
      </c>
      <c r="K17" s="27">
        <f t="shared" si="0"/>
        <v>-2179218</v>
      </c>
      <c r="L17" s="27">
        <f t="shared" si="0"/>
        <v>-1712810</v>
      </c>
      <c r="M17" s="27">
        <f t="shared" si="0"/>
        <v>5229000</v>
      </c>
      <c r="N17" s="27">
        <f t="shared" si="0"/>
        <v>1336972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16630587</v>
      </c>
      <c r="X17" s="27">
        <f t="shared" si="0"/>
        <v>10685620</v>
      </c>
      <c r="Y17" s="27">
        <f t="shared" si="0"/>
        <v>5944967</v>
      </c>
      <c r="Z17" s="28">
        <f>+IF(X17&lt;&gt;0,+(Y17/X17)*100,0)</f>
        <v>55.6352088133398</v>
      </c>
      <c r="AA17" s="29">
        <f>SUM(AA6:AA16)</f>
        <v>18199185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-10413307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-15584328</v>
      </c>
      <c r="F26" s="19">
        <v>-21961232</v>
      </c>
      <c r="G26" s="19">
        <v>-1200228</v>
      </c>
      <c r="H26" s="19">
        <v>-478661</v>
      </c>
      <c r="I26" s="19">
        <v>-563224</v>
      </c>
      <c r="J26" s="19">
        <v>-2242113</v>
      </c>
      <c r="K26" s="19">
        <v>-1027374</v>
      </c>
      <c r="L26" s="19">
        <v>-324648</v>
      </c>
      <c r="M26" s="19">
        <v>-732041</v>
      </c>
      <c r="N26" s="19">
        <v>-2084063</v>
      </c>
      <c r="O26" s="19"/>
      <c r="P26" s="19"/>
      <c r="Q26" s="19"/>
      <c r="R26" s="19"/>
      <c r="S26" s="19"/>
      <c r="T26" s="19"/>
      <c r="U26" s="19"/>
      <c r="V26" s="19"/>
      <c r="W26" s="19">
        <v>-4326176</v>
      </c>
      <c r="X26" s="19">
        <v>-9772749</v>
      </c>
      <c r="Y26" s="19">
        <v>5446573</v>
      </c>
      <c r="Z26" s="20">
        <v>-55.73</v>
      </c>
      <c r="AA26" s="21">
        <v>-21961232</v>
      </c>
    </row>
    <row r="27" spans="1:27" ht="13.5">
      <c r="A27" s="23" t="s">
        <v>51</v>
      </c>
      <c r="B27" s="24"/>
      <c r="C27" s="25">
        <f aca="true" t="shared" si="1" ref="C27:Y27">SUM(C21:C26)</f>
        <v>-10413307</v>
      </c>
      <c r="D27" s="25">
        <f>SUM(D21:D26)</f>
        <v>0</v>
      </c>
      <c r="E27" s="26">
        <f t="shared" si="1"/>
        <v>-15584328</v>
      </c>
      <c r="F27" s="27">
        <f t="shared" si="1"/>
        <v>-21961232</v>
      </c>
      <c r="G27" s="27">
        <f t="shared" si="1"/>
        <v>-1200228</v>
      </c>
      <c r="H27" s="27">
        <f t="shared" si="1"/>
        <v>-478661</v>
      </c>
      <c r="I27" s="27">
        <f t="shared" si="1"/>
        <v>-563224</v>
      </c>
      <c r="J27" s="27">
        <f t="shared" si="1"/>
        <v>-2242113</v>
      </c>
      <c r="K27" s="27">
        <f t="shared" si="1"/>
        <v>-1027374</v>
      </c>
      <c r="L27" s="27">
        <f t="shared" si="1"/>
        <v>-324648</v>
      </c>
      <c r="M27" s="27">
        <f t="shared" si="1"/>
        <v>-732041</v>
      </c>
      <c r="N27" s="27">
        <f t="shared" si="1"/>
        <v>-2084063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-4326176</v>
      </c>
      <c r="X27" s="27">
        <f t="shared" si="1"/>
        <v>-9772749</v>
      </c>
      <c r="Y27" s="27">
        <f t="shared" si="1"/>
        <v>5446573</v>
      </c>
      <c r="Z27" s="28">
        <f>+IF(X27&lt;&gt;0,+(Y27/X27)*100,0)</f>
        <v>-55.73225097666992</v>
      </c>
      <c r="AA27" s="29">
        <f>SUM(AA21:AA26)</f>
        <v>-21961232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38964</v>
      </c>
      <c r="F33" s="19">
        <v>26866</v>
      </c>
      <c r="G33" s="19">
        <v>8085</v>
      </c>
      <c r="H33" s="36">
        <v>2484</v>
      </c>
      <c r="I33" s="36">
        <v>2640</v>
      </c>
      <c r="J33" s="36">
        <v>13209</v>
      </c>
      <c r="K33" s="19">
        <v>7510</v>
      </c>
      <c r="L33" s="19">
        <v>2629</v>
      </c>
      <c r="M33" s="19">
        <v>4889</v>
      </c>
      <c r="N33" s="19">
        <v>15028</v>
      </c>
      <c r="O33" s="36"/>
      <c r="P33" s="36"/>
      <c r="Q33" s="36"/>
      <c r="R33" s="19"/>
      <c r="S33" s="19"/>
      <c r="T33" s="19"/>
      <c r="U33" s="19"/>
      <c r="V33" s="36"/>
      <c r="W33" s="36">
        <v>28237</v>
      </c>
      <c r="X33" s="36">
        <v>13434</v>
      </c>
      <c r="Y33" s="19">
        <v>14803</v>
      </c>
      <c r="Z33" s="20">
        <v>110.19</v>
      </c>
      <c r="AA33" s="21">
        <v>26866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-54489</v>
      </c>
      <c r="D35" s="17"/>
      <c r="E35" s="18">
        <v>-24252</v>
      </c>
      <c r="F35" s="19">
        <v>-61155</v>
      </c>
      <c r="G35" s="19">
        <v>-7299</v>
      </c>
      <c r="H35" s="19">
        <v>-7299</v>
      </c>
      <c r="I35" s="19">
        <v>-7299</v>
      </c>
      <c r="J35" s="19">
        <v>-21897</v>
      </c>
      <c r="K35" s="19">
        <v>-7299</v>
      </c>
      <c r="L35" s="19">
        <v>-4807</v>
      </c>
      <c r="M35" s="19">
        <v>-4807</v>
      </c>
      <c r="N35" s="19">
        <v>-16913</v>
      </c>
      <c r="O35" s="19"/>
      <c r="P35" s="19"/>
      <c r="Q35" s="19"/>
      <c r="R35" s="19"/>
      <c r="S35" s="19"/>
      <c r="T35" s="19"/>
      <c r="U35" s="19"/>
      <c r="V35" s="19"/>
      <c r="W35" s="19">
        <v>-38810</v>
      </c>
      <c r="X35" s="19">
        <v>-29000</v>
      </c>
      <c r="Y35" s="19">
        <v>-9810</v>
      </c>
      <c r="Z35" s="20">
        <v>33.83</v>
      </c>
      <c r="AA35" s="21">
        <v>-61155</v>
      </c>
    </row>
    <row r="36" spans="1:27" ht="13.5">
      <c r="A36" s="23" t="s">
        <v>57</v>
      </c>
      <c r="B36" s="24"/>
      <c r="C36" s="25">
        <f aca="true" t="shared" si="2" ref="C36:Y36">SUM(C31:C35)</f>
        <v>-54489</v>
      </c>
      <c r="D36" s="25">
        <f>SUM(D31:D35)</f>
        <v>0</v>
      </c>
      <c r="E36" s="26">
        <f t="shared" si="2"/>
        <v>14712</v>
      </c>
      <c r="F36" s="27">
        <f t="shared" si="2"/>
        <v>-34289</v>
      </c>
      <c r="G36" s="27">
        <f t="shared" si="2"/>
        <v>786</v>
      </c>
      <c r="H36" s="27">
        <f t="shared" si="2"/>
        <v>-4815</v>
      </c>
      <c r="I36" s="27">
        <f t="shared" si="2"/>
        <v>-4659</v>
      </c>
      <c r="J36" s="27">
        <f t="shared" si="2"/>
        <v>-8688</v>
      </c>
      <c r="K36" s="27">
        <f t="shared" si="2"/>
        <v>211</v>
      </c>
      <c r="L36" s="27">
        <f t="shared" si="2"/>
        <v>-2178</v>
      </c>
      <c r="M36" s="27">
        <f t="shared" si="2"/>
        <v>82</v>
      </c>
      <c r="N36" s="27">
        <f t="shared" si="2"/>
        <v>-1885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-10573</v>
      </c>
      <c r="X36" s="27">
        <f t="shared" si="2"/>
        <v>-15566</v>
      </c>
      <c r="Y36" s="27">
        <f t="shared" si="2"/>
        <v>4993</v>
      </c>
      <c r="Z36" s="28">
        <f>+IF(X36&lt;&gt;0,+(Y36/X36)*100,0)</f>
        <v>-32.07632018501863</v>
      </c>
      <c r="AA36" s="29">
        <f>SUM(AA31:AA35)</f>
        <v>-34289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-1997410</v>
      </c>
      <c r="D38" s="31">
        <f>+D17+D27+D36</f>
        <v>0</v>
      </c>
      <c r="E38" s="32">
        <f t="shared" si="3"/>
        <v>747347</v>
      </c>
      <c r="F38" s="33">
        <f t="shared" si="3"/>
        <v>-3796336</v>
      </c>
      <c r="G38" s="33">
        <f t="shared" si="3"/>
        <v>19413349</v>
      </c>
      <c r="H38" s="33">
        <f t="shared" si="3"/>
        <v>-4522335</v>
      </c>
      <c r="I38" s="33">
        <f t="shared" si="3"/>
        <v>-1848200</v>
      </c>
      <c r="J38" s="33">
        <f t="shared" si="3"/>
        <v>13042814</v>
      </c>
      <c r="K38" s="33">
        <f t="shared" si="3"/>
        <v>-3206381</v>
      </c>
      <c r="L38" s="33">
        <f t="shared" si="3"/>
        <v>-2039636</v>
      </c>
      <c r="M38" s="33">
        <f t="shared" si="3"/>
        <v>4497041</v>
      </c>
      <c r="N38" s="33">
        <f t="shared" si="3"/>
        <v>-748976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12293838</v>
      </c>
      <c r="X38" s="33">
        <f t="shared" si="3"/>
        <v>897305</v>
      </c>
      <c r="Y38" s="33">
        <f t="shared" si="3"/>
        <v>11396533</v>
      </c>
      <c r="Z38" s="34">
        <f>+IF(X38&lt;&gt;0,+(Y38/X38)*100,0)</f>
        <v>1270.0846423456908</v>
      </c>
      <c r="AA38" s="35">
        <f>+AA17+AA27+AA36</f>
        <v>-3796336</v>
      </c>
    </row>
    <row r="39" spans="1:27" ht="13.5">
      <c r="A39" s="22" t="s">
        <v>59</v>
      </c>
      <c r="B39" s="16"/>
      <c r="C39" s="31">
        <v>27411509</v>
      </c>
      <c r="D39" s="31"/>
      <c r="E39" s="32">
        <v>30400000</v>
      </c>
      <c r="F39" s="33">
        <v>25414091</v>
      </c>
      <c r="G39" s="33">
        <v>25414091</v>
      </c>
      <c r="H39" s="33">
        <v>44827440</v>
      </c>
      <c r="I39" s="33">
        <v>40305105</v>
      </c>
      <c r="J39" s="33">
        <v>25414091</v>
      </c>
      <c r="K39" s="33">
        <v>38456905</v>
      </c>
      <c r="L39" s="33">
        <v>35250524</v>
      </c>
      <c r="M39" s="33">
        <v>33210888</v>
      </c>
      <c r="N39" s="33">
        <v>38456905</v>
      </c>
      <c r="O39" s="33"/>
      <c r="P39" s="33"/>
      <c r="Q39" s="33"/>
      <c r="R39" s="33"/>
      <c r="S39" s="33"/>
      <c r="T39" s="33"/>
      <c r="U39" s="33"/>
      <c r="V39" s="33"/>
      <c r="W39" s="33">
        <v>25414091</v>
      </c>
      <c r="X39" s="33">
        <v>25414091</v>
      </c>
      <c r="Y39" s="33"/>
      <c r="Z39" s="34"/>
      <c r="AA39" s="35">
        <v>25414091</v>
      </c>
    </row>
    <row r="40" spans="1:27" ht="13.5">
      <c r="A40" s="41" t="s">
        <v>60</v>
      </c>
      <c r="B40" s="42"/>
      <c r="C40" s="43">
        <v>25414099</v>
      </c>
      <c r="D40" s="43"/>
      <c r="E40" s="44">
        <v>31147348</v>
      </c>
      <c r="F40" s="45">
        <v>21617754</v>
      </c>
      <c r="G40" s="45">
        <v>44827440</v>
      </c>
      <c r="H40" s="45">
        <v>40305105</v>
      </c>
      <c r="I40" s="45">
        <v>38456905</v>
      </c>
      <c r="J40" s="45">
        <v>38456905</v>
      </c>
      <c r="K40" s="45">
        <v>35250524</v>
      </c>
      <c r="L40" s="45">
        <v>33210888</v>
      </c>
      <c r="M40" s="45">
        <v>37707929</v>
      </c>
      <c r="N40" s="45">
        <v>37707929</v>
      </c>
      <c r="O40" s="45"/>
      <c r="P40" s="45"/>
      <c r="Q40" s="45"/>
      <c r="R40" s="45"/>
      <c r="S40" s="45"/>
      <c r="T40" s="45"/>
      <c r="U40" s="45"/>
      <c r="V40" s="45"/>
      <c r="W40" s="45">
        <v>37707929</v>
      </c>
      <c r="X40" s="45">
        <v>26311395</v>
      </c>
      <c r="Y40" s="45">
        <v>11396534</v>
      </c>
      <c r="Z40" s="46">
        <v>43.31</v>
      </c>
      <c r="AA40" s="47">
        <v>21617754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43251197</v>
      </c>
      <c r="D6" s="17"/>
      <c r="E6" s="18">
        <v>44012023</v>
      </c>
      <c r="F6" s="19">
        <v>44164931</v>
      </c>
      <c r="G6" s="19">
        <v>3477748</v>
      </c>
      <c r="H6" s="19">
        <v>2670634</v>
      </c>
      <c r="I6" s="19">
        <v>6175633</v>
      </c>
      <c r="J6" s="19">
        <v>12324015</v>
      </c>
      <c r="K6" s="19">
        <v>7154478</v>
      </c>
      <c r="L6" s="19">
        <v>5422820</v>
      </c>
      <c r="M6" s="19">
        <v>2414249</v>
      </c>
      <c r="N6" s="19">
        <v>14991547</v>
      </c>
      <c r="O6" s="19"/>
      <c r="P6" s="19"/>
      <c r="Q6" s="19"/>
      <c r="R6" s="19"/>
      <c r="S6" s="19"/>
      <c r="T6" s="19"/>
      <c r="U6" s="19"/>
      <c r="V6" s="19"/>
      <c r="W6" s="19">
        <v>27315562</v>
      </c>
      <c r="X6" s="19">
        <v>26798838</v>
      </c>
      <c r="Y6" s="19">
        <v>516724</v>
      </c>
      <c r="Z6" s="20">
        <v>1.93</v>
      </c>
      <c r="AA6" s="21">
        <v>44164931</v>
      </c>
    </row>
    <row r="7" spans="1:27" ht="13.5">
      <c r="A7" s="22" t="s">
        <v>34</v>
      </c>
      <c r="B7" s="16"/>
      <c r="C7" s="17">
        <v>137648862</v>
      </c>
      <c r="D7" s="17"/>
      <c r="E7" s="18">
        <v>159455818</v>
      </c>
      <c r="F7" s="19">
        <v>149067718</v>
      </c>
      <c r="G7" s="19">
        <v>11588825</v>
      </c>
      <c r="H7" s="19">
        <v>10720982</v>
      </c>
      <c r="I7" s="19">
        <v>12303714</v>
      </c>
      <c r="J7" s="19">
        <v>34613521</v>
      </c>
      <c r="K7" s="19">
        <v>13486724</v>
      </c>
      <c r="L7" s="19">
        <v>14582463</v>
      </c>
      <c r="M7" s="19">
        <v>10366925</v>
      </c>
      <c r="N7" s="19">
        <v>38436112</v>
      </c>
      <c r="O7" s="19"/>
      <c r="P7" s="19"/>
      <c r="Q7" s="19"/>
      <c r="R7" s="19"/>
      <c r="S7" s="19"/>
      <c r="T7" s="19"/>
      <c r="U7" s="19"/>
      <c r="V7" s="19"/>
      <c r="W7" s="19">
        <v>73049633</v>
      </c>
      <c r="X7" s="19">
        <v>87823077</v>
      </c>
      <c r="Y7" s="19">
        <v>-14773444</v>
      </c>
      <c r="Z7" s="20">
        <v>-16.82</v>
      </c>
      <c r="AA7" s="21">
        <v>149067718</v>
      </c>
    </row>
    <row r="8" spans="1:27" ht="13.5">
      <c r="A8" s="22" t="s">
        <v>35</v>
      </c>
      <c r="B8" s="16"/>
      <c r="C8" s="17">
        <v>18003087</v>
      </c>
      <c r="D8" s="17"/>
      <c r="E8" s="18">
        <v>18393103</v>
      </c>
      <c r="F8" s="19">
        <v>19020126</v>
      </c>
      <c r="G8" s="19">
        <v>4375080</v>
      </c>
      <c r="H8" s="19">
        <v>825604</v>
      </c>
      <c r="I8" s="19">
        <v>2173442</v>
      </c>
      <c r="J8" s="19">
        <v>7374126</v>
      </c>
      <c r="K8" s="19">
        <v>1836772</v>
      </c>
      <c r="L8" s="19">
        <v>1506146</v>
      </c>
      <c r="M8" s="19">
        <v>1036256</v>
      </c>
      <c r="N8" s="19">
        <v>4379174</v>
      </c>
      <c r="O8" s="19"/>
      <c r="P8" s="19"/>
      <c r="Q8" s="19"/>
      <c r="R8" s="19"/>
      <c r="S8" s="19"/>
      <c r="T8" s="19"/>
      <c r="U8" s="19"/>
      <c r="V8" s="19"/>
      <c r="W8" s="19">
        <v>11753300</v>
      </c>
      <c r="X8" s="19">
        <v>9884752</v>
      </c>
      <c r="Y8" s="19">
        <v>1868548</v>
      </c>
      <c r="Z8" s="20">
        <v>18.9</v>
      </c>
      <c r="AA8" s="21">
        <v>19020126</v>
      </c>
    </row>
    <row r="9" spans="1:27" ht="13.5">
      <c r="A9" s="22" t="s">
        <v>36</v>
      </c>
      <c r="B9" s="16"/>
      <c r="C9" s="17">
        <v>58426885</v>
      </c>
      <c r="D9" s="17"/>
      <c r="E9" s="18">
        <v>64089480</v>
      </c>
      <c r="F9" s="19">
        <v>66965001</v>
      </c>
      <c r="G9" s="19">
        <v>24774000</v>
      </c>
      <c r="H9" s="19">
        <v>1958000</v>
      </c>
      <c r="I9" s="19"/>
      <c r="J9" s="19">
        <v>26732000</v>
      </c>
      <c r="K9" s="19">
        <v>960733</v>
      </c>
      <c r="L9" s="19">
        <v>8612098</v>
      </c>
      <c r="M9" s="19">
        <v>18191000</v>
      </c>
      <c r="N9" s="19">
        <v>27763831</v>
      </c>
      <c r="O9" s="19"/>
      <c r="P9" s="19"/>
      <c r="Q9" s="19"/>
      <c r="R9" s="19"/>
      <c r="S9" s="19"/>
      <c r="T9" s="19"/>
      <c r="U9" s="19"/>
      <c r="V9" s="19"/>
      <c r="W9" s="19">
        <v>54495831</v>
      </c>
      <c r="X9" s="19">
        <v>39335733</v>
      </c>
      <c r="Y9" s="19">
        <v>15160098</v>
      </c>
      <c r="Z9" s="20">
        <v>38.54</v>
      </c>
      <c r="AA9" s="21">
        <v>66965001</v>
      </c>
    </row>
    <row r="10" spans="1:27" ht="13.5">
      <c r="A10" s="22" t="s">
        <v>37</v>
      </c>
      <c r="B10" s="16"/>
      <c r="C10" s="17">
        <v>58066000</v>
      </c>
      <c r="D10" s="17"/>
      <c r="E10" s="18">
        <v>40317228</v>
      </c>
      <c r="F10" s="19">
        <v>33387000</v>
      </c>
      <c r="G10" s="19">
        <v>14172000</v>
      </c>
      <c r="H10" s="19"/>
      <c r="I10" s="19"/>
      <c r="J10" s="19">
        <v>14172000</v>
      </c>
      <c r="K10" s="19">
        <v>6000000</v>
      </c>
      <c r="L10" s="19"/>
      <c r="M10" s="19">
        <v>7220000</v>
      </c>
      <c r="N10" s="19">
        <v>13220000</v>
      </c>
      <c r="O10" s="19"/>
      <c r="P10" s="19"/>
      <c r="Q10" s="19"/>
      <c r="R10" s="19"/>
      <c r="S10" s="19"/>
      <c r="T10" s="19"/>
      <c r="U10" s="19"/>
      <c r="V10" s="19"/>
      <c r="W10" s="19">
        <v>27392000</v>
      </c>
      <c r="X10" s="19"/>
      <c r="Y10" s="19">
        <v>27392000</v>
      </c>
      <c r="Z10" s="20"/>
      <c r="AA10" s="21">
        <v>33387000</v>
      </c>
    </row>
    <row r="11" spans="1:27" ht="13.5">
      <c r="A11" s="22" t="s">
        <v>38</v>
      </c>
      <c r="B11" s="16"/>
      <c r="C11" s="17">
        <v>5208654</v>
      </c>
      <c r="D11" s="17"/>
      <c r="E11" s="18">
        <v>4917516</v>
      </c>
      <c r="F11" s="19">
        <v>5394078</v>
      </c>
      <c r="G11" s="19">
        <v>417273</v>
      </c>
      <c r="H11" s="19">
        <v>350922</v>
      </c>
      <c r="I11" s="19">
        <v>785184</v>
      </c>
      <c r="J11" s="19">
        <v>1553379</v>
      </c>
      <c r="K11" s="19">
        <v>890065</v>
      </c>
      <c r="L11" s="19">
        <v>708450</v>
      </c>
      <c r="M11" s="19">
        <v>299165</v>
      </c>
      <c r="N11" s="19">
        <v>1897680</v>
      </c>
      <c r="O11" s="19"/>
      <c r="P11" s="19"/>
      <c r="Q11" s="19"/>
      <c r="R11" s="19"/>
      <c r="S11" s="19"/>
      <c r="T11" s="19"/>
      <c r="U11" s="19"/>
      <c r="V11" s="19"/>
      <c r="W11" s="19">
        <v>3451059</v>
      </c>
      <c r="X11" s="19">
        <v>3898418</v>
      </c>
      <c r="Y11" s="19">
        <v>-447359</v>
      </c>
      <c r="Z11" s="20">
        <v>-11.48</v>
      </c>
      <c r="AA11" s="21">
        <v>5394078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-233127905</v>
      </c>
      <c r="D14" s="17"/>
      <c r="E14" s="18">
        <v>-269219410</v>
      </c>
      <c r="F14" s="19">
        <v>-275732334</v>
      </c>
      <c r="G14" s="19">
        <v>-38721680</v>
      </c>
      <c r="H14" s="19">
        <v>-26915052</v>
      </c>
      <c r="I14" s="19">
        <v>-22780934</v>
      </c>
      <c r="J14" s="19">
        <v>-88417666</v>
      </c>
      <c r="K14" s="19">
        <v>-26847370</v>
      </c>
      <c r="L14" s="19">
        <v>-26668461</v>
      </c>
      <c r="M14" s="19">
        <v>-30019463</v>
      </c>
      <c r="N14" s="19">
        <v>-83535294</v>
      </c>
      <c r="O14" s="19"/>
      <c r="P14" s="19"/>
      <c r="Q14" s="19"/>
      <c r="R14" s="19"/>
      <c r="S14" s="19"/>
      <c r="T14" s="19"/>
      <c r="U14" s="19"/>
      <c r="V14" s="19"/>
      <c r="W14" s="19">
        <v>-171952960</v>
      </c>
      <c r="X14" s="19">
        <v>-138427420</v>
      </c>
      <c r="Y14" s="19">
        <v>-33525540</v>
      </c>
      <c r="Z14" s="20">
        <v>24.22</v>
      </c>
      <c r="AA14" s="21">
        <v>-275732334</v>
      </c>
    </row>
    <row r="15" spans="1:27" ht="13.5">
      <c r="A15" s="22" t="s">
        <v>42</v>
      </c>
      <c r="B15" s="16"/>
      <c r="C15" s="17">
        <v>-2648713</v>
      </c>
      <c r="D15" s="17"/>
      <c r="E15" s="18">
        <v>-3158670</v>
      </c>
      <c r="F15" s="19">
        <v>-1913306</v>
      </c>
      <c r="G15" s="19"/>
      <c r="H15" s="19"/>
      <c r="I15" s="19"/>
      <c r="J15" s="19"/>
      <c r="K15" s="19"/>
      <c r="L15" s="19"/>
      <c r="M15" s="19">
        <v>-1138947</v>
      </c>
      <c r="N15" s="19">
        <v>-1138947</v>
      </c>
      <c r="O15" s="19"/>
      <c r="P15" s="19"/>
      <c r="Q15" s="19"/>
      <c r="R15" s="19"/>
      <c r="S15" s="19"/>
      <c r="T15" s="19"/>
      <c r="U15" s="19"/>
      <c r="V15" s="19"/>
      <c r="W15" s="19">
        <v>-1138947</v>
      </c>
      <c r="X15" s="19">
        <v>-1581985</v>
      </c>
      <c r="Y15" s="19">
        <v>443038</v>
      </c>
      <c r="Z15" s="20">
        <v>-28.01</v>
      </c>
      <c r="AA15" s="21">
        <v>-1913306</v>
      </c>
    </row>
    <row r="16" spans="1:27" ht="13.5">
      <c r="A16" s="22" t="s">
        <v>43</v>
      </c>
      <c r="B16" s="16"/>
      <c r="C16" s="17">
        <v>-1436453</v>
      </c>
      <c r="D16" s="17"/>
      <c r="E16" s="18">
        <v>-1511497</v>
      </c>
      <c r="F16" s="19">
        <v>-1516493</v>
      </c>
      <c r="G16" s="19">
        <v>-245190</v>
      </c>
      <c r="H16" s="19">
        <v>-3900</v>
      </c>
      <c r="I16" s="19"/>
      <c r="J16" s="19">
        <v>-249090</v>
      </c>
      <c r="K16" s="19">
        <v>-260610</v>
      </c>
      <c r="L16" s="19">
        <v>-66840</v>
      </c>
      <c r="M16" s="19">
        <v>-245190</v>
      </c>
      <c r="N16" s="19">
        <v>-572640</v>
      </c>
      <c r="O16" s="19"/>
      <c r="P16" s="19"/>
      <c r="Q16" s="19"/>
      <c r="R16" s="19"/>
      <c r="S16" s="19"/>
      <c r="T16" s="19"/>
      <c r="U16" s="19"/>
      <c r="V16" s="19"/>
      <c r="W16" s="19">
        <v>-821730</v>
      </c>
      <c r="X16" s="19">
        <v>-619625</v>
      </c>
      <c r="Y16" s="19">
        <v>-202105</v>
      </c>
      <c r="Z16" s="20">
        <v>32.62</v>
      </c>
      <c r="AA16" s="21">
        <v>-1516493</v>
      </c>
    </row>
    <row r="17" spans="1:27" ht="13.5">
      <c r="A17" s="23" t="s">
        <v>44</v>
      </c>
      <c r="B17" s="24"/>
      <c r="C17" s="25">
        <f aca="true" t="shared" si="0" ref="C17:Y17">SUM(C6:C16)</f>
        <v>83391614</v>
      </c>
      <c r="D17" s="25">
        <f>SUM(D6:D16)</f>
        <v>0</v>
      </c>
      <c r="E17" s="26">
        <f t="shared" si="0"/>
        <v>57295591</v>
      </c>
      <c r="F17" s="27">
        <f t="shared" si="0"/>
        <v>38836721</v>
      </c>
      <c r="G17" s="27">
        <f t="shared" si="0"/>
        <v>19838056</v>
      </c>
      <c r="H17" s="27">
        <f t="shared" si="0"/>
        <v>-10392810</v>
      </c>
      <c r="I17" s="27">
        <f t="shared" si="0"/>
        <v>-1342961</v>
      </c>
      <c r="J17" s="27">
        <f t="shared" si="0"/>
        <v>8102285</v>
      </c>
      <c r="K17" s="27">
        <f t="shared" si="0"/>
        <v>3220792</v>
      </c>
      <c r="L17" s="27">
        <f t="shared" si="0"/>
        <v>4096676</v>
      </c>
      <c r="M17" s="27">
        <f t="shared" si="0"/>
        <v>8123995</v>
      </c>
      <c r="N17" s="27">
        <f t="shared" si="0"/>
        <v>15441463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23543748</v>
      </c>
      <c r="X17" s="27">
        <f t="shared" si="0"/>
        <v>27111788</v>
      </c>
      <c r="Y17" s="27">
        <f t="shared" si="0"/>
        <v>-3568040</v>
      </c>
      <c r="Z17" s="28">
        <f>+IF(X17&lt;&gt;0,+(Y17/X17)*100,0)</f>
        <v>-13.160474698312042</v>
      </c>
      <c r="AA17" s="29">
        <f>SUM(AA6:AA16)</f>
        <v>38836721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1204184</v>
      </c>
      <c r="D21" s="17"/>
      <c r="E21" s="18">
        <v>10553000</v>
      </c>
      <c r="F21" s="19">
        <v>10553000</v>
      </c>
      <c r="G21" s="36">
        <v>5826</v>
      </c>
      <c r="H21" s="36">
        <v>44348</v>
      </c>
      <c r="I21" s="36">
        <v>51052</v>
      </c>
      <c r="J21" s="19">
        <v>101226</v>
      </c>
      <c r="K21" s="36">
        <v>888</v>
      </c>
      <c r="L21" s="36">
        <v>45370</v>
      </c>
      <c r="M21" s="19">
        <v>8913</v>
      </c>
      <c r="N21" s="36">
        <v>55171</v>
      </c>
      <c r="O21" s="36"/>
      <c r="P21" s="36"/>
      <c r="Q21" s="19"/>
      <c r="R21" s="36"/>
      <c r="S21" s="36"/>
      <c r="T21" s="19"/>
      <c r="U21" s="36"/>
      <c r="V21" s="36"/>
      <c r="W21" s="36">
        <v>156397</v>
      </c>
      <c r="X21" s="19">
        <v>277614</v>
      </c>
      <c r="Y21" s="36">
        <v>-121217</v>
      </c>
      <c r="Z21" s="37">
        <v>-43.66</v>
      </c>
      <c r="AA21" s="38">
        <v>10553000</v>
      </c>
    </row>
    <row r="22" spans="1:27" ht="13.5">
      <c r="A22" s="22" t="s">
        <v>47</v>
      </c>
      <c r="B22" s="16"/>
      <c r="C22" s="17">
        <v>-41634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-40662188</v>
      </c>
      <c r="D26" s="17"/>
      <c r="E26" s="18">
        <v>-59862228</v>
      </c>
      <c r="F26" s="19">
        <v>-75525506</v>
      </c>
      <c r="G26" s="19"/>
      <c r="H26" s="19">
        <v>-2464915</v>
      </c>
      <c r="I26" s="19">
        <v>-1476790</v>
      </c>
      <c r="J26" s="19">
        <v>-3941705</v>
      </c>
      <c r="K26" s="19">
        <v>-1737025</v>
      </c>
      <c r="L26" s="19">
        <v>-2782088</v>
      </c>
      <c r="M26" s="19">
        <v>-4150339</v>
      </c>
      <c r="N26" s="19">
        <v>-8669452</v>
      </c>
      <c r="O26" s="19"/>
      <c r="P26" s="19"/>
      <c r="Q26" s="19"/>
      <c r="R26" s="19"/>
      <c r="S26" s="19"/>
      <c r="T26" s="19"/>
      <c r="U26" s="19"/>
      <c r="V26" s="19"/>
      <c r="W26" s="19">
        <v>-12611157</v>
      </c>
      <c r="X26" s="19">
        <v>-23815520</v>
      </c>
      <c r="Y26" s="19">
        <v>11204363</v>
      </c>
      <c r="Z26" s="20">
        <v>-47.05</v>
      </c>
      <c r="AA26" s="21">
        <v>-75525506</v>
      </c>
    </row>
    <row r="27" spans="1:27" ht="13.5">
      <c r="A27" s="23" t="s">
        <v>51</v>
      </c>
      <c r="B27" s="24"/>
      <c r="C27" s="25">
        <f aca="true" t="shared" si="1" ref="C27:Y27">SUM(C21:C26)</f>
        <v>-39499638</v>
      </c>
      <c r="D27" s="25">
        <f>SUM(D21:D26)</f>
        <v>0</v>
      </c>
      <c r="E27" s="26">
        <f t="shared" si="1"/>
        <v>-49309228</v>
      </c>
      <c r="F27" s="27">
        <f t="shared" si="1"/>
        <v>-64972506</v>
      </c>
      <c r="G27" s="27">
        <f t="shared" si="1"/>
        <v>5826</v>
      </c>
      <c r="H27" s="27">
        <f t="shared" si="1"/>
        <v>-2420567</v>
      </c>
      <c r="I27" s="27">
        <f t="shared" si="1"/>
        <v>-1425738</v>
      </c>
      <c r="J27" s="27">
        <f t="shared" si="1"/>
        <v>-3840479</v>
      </c>
      <c r="K27" s="27">
        <f t="shared" si="1"/>
        <v>-1736137</v>
      </c>
      <c r="L27" s="27">
        <f t="shared" si="1"/>
        <v>-2736718</v>
      </c>
      <c r="M27" s="27">
        <f t="shared" si="1"/>
        <v>-4141426</v>
      </c>
      <c r="N27" s="27">
        <f t="shared" si="1"/>
        <v>-8614281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-12454760</v>
      </c>
      <c r="X27" s="27">
        <f t="shared" si="1"/>
        <v>-23537906</v>
      </c>
      <c r="Y27" s="27">
        <f t="shared" si="1"/>
        <v>11083146</v>
      </c>
      <c r="Z27" s="28">
        <f>+IF(X27&lt;&gt;0,+(Y27/X27)*100,0)</f>
        <v>-47.086372084245724</v>
      </c>
      <c r="AA27" s="29">
        <f>SUM(AA21:AA26)</f>
        <v>-64972506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</v>
      </c>
      <c r="F32" s="19">
        <v>10000000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10000000</v>
      </c>
    </row>
    <row r="33" spans="1:27" ht="13.5">
      <c r="A33" s="22" t="s">
        <v>55</v>
      </c>
      <c r="B33" s="16"/>
      <c r="C33" s="17">
        <v>279780</v>
      </c>
      <c r="D33" s="17"/>
      <c r="E33" s="18">
        <v>-4451963</v>
      </c>
      <c r="F33" s="19">
        <v>-1112991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-1112991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-1835195</v>
      </c>
      <c r="D35" s="17"/>
      <c r="E35" s="18">
        <v>-5351586</v>
      </c>
      <c r="F35" s="19">
        <v>-5618998</v>
      </c>
      <c r="G35" s="19"/>
      <c r="H35" s="19"/>
      <c r="I35" s="19">
        <v>-2357838</v>
      </c>
      <c r="J35" s="19">
        <v>-2357838</v>
      </c>
      <c r="K35" s="19"/>
      <c r="L35" s="19"/>
      <c r="M35" s="19">
        <v>-2090183</v>
      </c>
      <c r="N35" s="19">
        <v>-2090183</v>
      </c>
      <c r="O35" s="19"/>
      <c r="P35" s="19"/>
      <c r="Q35" s="19"/>
      <c r="R35" s="19"/>
      <c r="S35" s="19"/>
      <c r="T35" s="19"/>
      <c r="U35" s="19"/>
      <c r="V35" s="19"/>
      <c r="W35" s="19">
        <v>-4448021</v>
      </c>
      <c r="X35" s="19">
        <v>-3526215</v>
      </c>
      <c r="Y35" s="19">
        <v>-921806</v>
      </c>
      <c r="Z35" s="20">
        <v>26.14</v>
      </c>
      <c r="AA35" s="21">
        <v>-5618998</v>
      </c>
    </row>
    <row r="36" spans="1:27" ht="13.5">
      <c r="A36" s="23" t="s">
        <v>57</v>
      </c>
      <c r="B36" s="24"/>
      <c r="C36" s="25">
        <f aca="true" t="shared" si="2" ref="C36:Y36">SUM(C31:C35)</f>
        <v>-1555415</v>
      </c>
      <c r="D36" s="25">
        <f>SUM(D31:D35)</f>
        <v>0</v>
      </c>
      <c r="E36" s="26">
        <f t="shared" si="2"/>
        <v>196451</v>
      </c>
      <c r="F36" s="27">
        <f t="shared" si="2"/>
        <v>3268011</v>
      </c>
      <c r="G36" s="27">
        <f t="shared" si="2"/>
        <v>0</v>
      </c>
      <c r="H36" s="27">
        <f t="shared" si="2"/>
        <v>0</v>
      </c>
      <c r="I36" s="27">
        <f t="shared" si="2"/>
        <v>-2357838</v>
      </c>
      <c r="J36" s="27">
        <f t="shared" si="2"/>
        <v>-2357838</v>
      </c>
      <c r="K36" s="27">
        <f t="shared" si="2"/>
        <v>0</v>
      </c>
      <c r="L36" s="27">
        <f t="shared" si="2"/>
        <v>0</v>
      </c>
      <c r="M36" s="27">
        <f t="shared" si="2"/>
        <v>-2090183</v>
      </c>
      <c r="N36" s="27">
        <f t="shared" si="2"/>
        <v>-2090183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-4448021</v>
      </c>
      <c r="X36" s="27">
        <f t="shared" si="2"/>
        <v>-3526215</v>
      </c>
      <c r="Y36" s="27">
        <f t="shared" si="2"/>
        <v>-921806</v>
      </c>
      <c r="Z36" s="28">
        <f>+IF(X36&lt;&gt;0,+(Y36/X36)*100,0)</f>
        <v>26.141514343283095</v>
      </c>
      <c r="AA36" s="29">
        <f>SUM(AA31:AA35)</f>
        <v>3268011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42336561</v>
      </c>
      <c r="D38" s="31">
        <f>+D17+D27+D36</f>
        <v>0</v>
      </c>
      <c r="E38" s="32">
        <f t="shared" si="3"/>
        <v>8182814</v>
      </c>
      <c r="F38" s="33">
        <f t="shared" si="3"/>
        <v>-22867774</v>
      </c>
      <c r="G38" s="33">
        <f t="shared" si="3"/>
        <v>19843882</v>
      </c>
      <c r="H38" s="33">
        <f t="shared" si="3"/>
        <v>-12813377</v>
      </c>
      <c r="I38" s="33">
        <f t="shared" si="3"/>
        <v>-5126537</v>
      </c>
      <c r="J38" s="33">
        <f t="shared" si="3"/>
        <v>1903968</v>
      </c>
      <c r="K38" s="33">
        <f t="shared" si="3"/>
        <v>1484655</v>
      </c>
      <c r="L38" s="33">
        <f t="shared" si="3"/>
        <v>1359958</v>
      </c>
      <c r="M38" s="33">
        <f t="shared" si="3"/>
        <v>1892386</v>
      </c>
      <c r="N38" s="33">
        <f t="shared" si="3"/>
        <v>4736999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6640967</v>
      </c>
      <c r="X38" s="33">
        <f t="shared" si="3"/>
        <v>47667</v>
      </c>
      <c r="Y38" s="33">
        <f t="shared" si="3"/>
        <v>6593300</v>
      </c>
      <c r="Z38" s="34">
        <f>+IF(X38&lt;&gt;0,+(Y38/X38)*100,0)</f>
        <v>13832.00117481696</v>
      </c>
      <c r="AA38" s="35">
        <f>+AA17+AA27+AA36</f>
        <v>-22867774</v>
      </c>
    </row>
    <row r="39" spans="1:27" ht="13.5">
      <c r="A39" s="22" t="s">
        <v>59</v>
      </c>
      <c r="B39" s="16"/>
      <c r="C39" s="31">
        <v>4116055</v>
      </c>
      <c r="D39" s="31"/>
      <c r="E39" s="32">
        <v>19685937</v>
      </c>
      <c r="F39" s="33">
        <v>46452616</v>
      </c>
      <c r="G39" s="33">
        <v>46452616</v>
      </c>
      <c r="H39" s="33">
        <v>66296498</v>
      </c>
      <c r="I39" s="33">
        <v>53483121</v>
      </c>
      <c r="J39" s="33">
        <v>46452616</v>
      </c>
      <c r="K39" s="33">
        <v>48356584</v>
      </c>
      <c r="L39" s="33">
        <v>49841239</v>
      </c>
      <c r="M39" s="33">
        <v>51201197</v>
      </c>
      <c r="N39" s="33">
        <v>48356584</v>
      </c>
      <c r="O39" s="33"/>
      <c r="P39" s="33"/>
      <c r="Q39" s="33"/>
      <c r="R39" s="33"/>
      <c r="S39" s="33"/>
      <c r="T39" s="33"/>
      <c r="U39" s="33"/>
      <c r="V39" s="33"/>
      <c r="W39" s="33">
        <v>46452616</v>
      </c>
      <c r="X39" s="33">
        <v>46452616</v>
      </c>
      <c r="Y39" s="33"/>
      <c r="Z39" s="34"/>
      <c r="AA39" s="35">
        <v>46452616</v>
      </c>
    </row>
    <row r="40" spans="1:27" ht="13.5">
      <c r="A40" s="41" t="s">
        <v>60</v>
      </c>
      <c r="B40" s="42"/>
      <c r="C40" s="43">
        <v>46452616</v>
      </c>
      <c r="D40" s="43"/>
      <c r="E40" s="44">
        <v>27868751</v>
      </c>
      <c r="F40" s="45">
        <v>23584842</v>
      </c>
      <c r="G40" s="45">
        <v>66296498</v>
      </c>
      <c r="H40" s="45">
        <v>53483121</v>
      </c>
      <c r="I40" s="45">
        <v>48356584</v>
      </c>
      <c r="J40" s="45">
        <v>48356584</v>
      </c>
      <c r="K40" s="45">
        <v>49841239</v>
      </c>
      <c r="L40" s="45">
        <v>51201197</v>
      </c>
      <c r="M40" s="45">
        <v>53093583</v>
      </c>
      <c r="N40" s="45">
        <v>53093583</v>
      </c>
      <c r="O40" s="45"/>
      <c r="P40" s="45"/>
      <c r="Q40" s="45"/>
      <c r="R40" s="45"/>
      <c r="S40" s="45"/>
      <c r="T40" s="45"/>
      <c r="U40" s="45"/>
      <c r="V40" s="45"/>
      <c r="W40" s="45">
        <v>53093583</v>
      </c>
      <c r="X40" s="45">
        <v>46500283</v>
      </c>
      <c r="Y40" s="45">
        <v>6593300</v>
      </c>
      <c r="Z40" s="46">
        <v>14.18</v>
      </c>
      <c r="AA40" s="47">
        <v>23584842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42902865</v>
      </c>
      <c r="D6" s="17"/>
      <c r="E6" s="18">
        <v>32629347</v>
      </c>
      <c r="F6" s="19">
        <v>32629347</v>
      </c>
      <c r="G6" s="19">
        <v>1658618</v>
      </c>
      <c r="H6" s="19">
        <v>3094258</v>
      </c>
      <c r="I6" s="19">
        <v>5867900</v>
      </c>
      <c r="J6" s="19">
        <v>10620776</v>
      </c>
      <c r="K6" s="19">
        <v>3658419</v>
      </c>
      <c r="L6" s="19">
        <v>3985093</v>
      </c>
      <c r="M6" s="19">
        <v>1770821</v>
      </c>
      <c r="N6" s="19">
        <v>9414333</v>
      </c>
      <c r="O6" s="19"/>
      <c r="P6" s="19"/>
      <c r="Q6" s="19"/>
      <c r="R6" s="19"/>
      <c r="S6" s="19"/>
      <c r="T6" s="19"/>
      <c r="U6" s="19"/>
      <c r="V6" s="19"/>
      <c r="W6" s="19">
        <v>20035109</v>
      </c>
      <c r="X6" s="19">
        <v>16314672</v>
      </c>
      <c r="Y6" s="19">
        <v>3720437</v>
      </c>
      <c r="Z6" s="20">
        <v>22.8</v>
      </c>
      <c r="AA6" s="21">
        <v>32629347</v>
      </c>
    </row>
    <row r="7" spans="1:27" ht="13.5">
      <c r="A7" s="22" t="s">
        <v>34</v>
      </c>
      <c r="B7" s="16"/>
      <c r="C7" s="17">
        <v>87532672</v>
      </c>
      <c r="D7" s="17"/>
      <c r="E7" s="18">
        <v>113783038</v>
      </c>
      <c r="F7" s="19">
        <v>113783038</v>
      </c>
      <c r="G7" s="19">
        <v>6525278</v>
      </c>
      <c r="H7" s="19">
        <v>9466051</v>
      </c>
      <c r="I7" s="19">
        <v>9378982</v>
      </c>
      <c r="J7" s="19">
        <v>25370311</v>
      </c>
      <c r="K7" s="19">
        <v>8955162</v>
      </c>
      <c r="L7" s="19">
        <v>8660859</v>
      </c>
      <c r="M7" s="19">
        <v>7243221</v>
      </c>
      <c r="N7" s="19">
        <v>24859242</v>
      </c>
      <c r="O7" s="19"/>
      <c r="P7" s="19"/>
      <c r="Q7" s="19"/>
      <c r="R7" s="19"/>
      <c r="S7" s="19"/>
      <c r="T7" s="19"/>
      <c r="U7" s="19"/>
      <c r="V7" s="19"/>
      <c r="W7" s="19">
        <v>50229553</v>
      </c>
      <c r="X7" s="19">
        <v>56891520</v>
      </c>
      <c r="Y7" s="19">
        <v>-6661967</v>
      </c>
      <c r="Z7" s="20">
        <v>-11.71</v>
      </c>
      <c r="AA7" s="21">
        <v>113783038</v>
      </c>
    </row>
    <row r="8" spans="1:27" ht="13.5">
      <c r="A8" s="22" t="s">
        <v>35</v>
      </c>
      <c r="B8" s="16"/>
      <c r="C8" s="17">
        <v>11563894</v>
      </c>
      <c r="D8" s="17"/>
      <c r="E8" s="18">
        <v>30745963</v>
      </c>
      <c r="F8" s="19">
        <v>30745963</v>
      </c>
      <c r="G8" s="19">
        <v>1017407</v>
      </c>
      <c r="H8" s="19">
        <v>748032</v>
      </c>
      <c r="I8" s="19">
        <v>353695</v>
      </c>
      <c r="J8" s="19">
        <v>2119134</v>
      </c>
      <c r="K8" s="19">
        <v>317421</v>
      </c>
      <c r="L8" s="19">
        <v>581739</v>
      </c>
      <c r="M8" s="19">
        <v>636635</v>
      </c>
      <c r="N8" s="19">
        <v>1535795</v>
      </c>
      <c r="O8" s="19"/>
      <c r="P8" s="19"/>
      <c r="Q8" s="19"/>
      <c r="R8" s="19"/>
      <c r="S8" s="19"/>
      <c r="T8" s="19"/>
      <c r="U8" s="19"/>
      <c r="V8" s="19"/>
      <c r="W8" s="19">
        <v>3654929</v>
      </c>
      <c r="X8" s="19">
        <v>15522978</v>
      </c>
      <c r="Y8" s="19">
        <v>-11868049</v>
      </c>
      <c r="Z8" s="20">
        <v>-76.45</v>
      </c>
      <c r="AA8" s="21">
        <v>30745963</v>
      </c>
    </row>
    <row r="9" spans="1:27" ht="13.5">
      <c r="A9" s="22" t="s">
        <v>36</v>
      </c>
      <c r="B9" s="16"/>
      <c r="C9" s="17">
        <v>155329001</v>
      </c>
      <c r="D9" s="17"/>
      <c r="E9" s="18">
        <v>102892800</v>
      </c>
      <c r="F9" s="19">
        <v>102892800</v>
      </c>
      <c r="G9" s="19">
        <v>38673400</v>
      </c>
      <c r="H9" s="19">
        <v>2022000</v>
      </c>
      <c r="I9" s="19">
        <v>11550600</v>
      </c>
      <c r="J9" s="19">
        <v>52246000</v>
      </c>
      <c r="K9" s="19">
        <v>9088100</v>
      </c>
      <c r="L9" s="19">
        <v>15887890</v>
      </c>
      <c r="M9" s="19">
        <v>30807442</v>
      </c>
      <c r="N9" s="19">
        <v>55783432</v>
      </c>
      <c r="O9" s="19"/>
      <c r="P9" s="19"/>
      <c r="Q9" s="19"/>
      <c r="R9" s="19"/>
      <c r="S9" s="19"/>
      <c r="T9" s="19"/>
      <c r="U9" s="19"/>
      <c r="V9" s="19"/>
      <c r="W9" s="19">
        <v>108029432</v>
      </c>
      <c r="X9" s="19">
        <v>51446400</v>
      </c>
      <c r="Y9" s="19">
        <v>56583032</v>
      </c>
      <c r="Z9" s="20">
        <v>109.98</v>
      </c>
      <c r="AA9" s="21">
        <v>102892800</v>
      </c>
    </row>
    <row r="10" spans="1:27" ht="13.5">
      <c r="A10" s="22" t="s">
        <v>37</v>
      </c>
      <c r="B10" s="16"/>
      <c r="C10" s="17"/>
      <c r="D10" s="17"/>
      <c r="E10" s="18">
        <v>23087200</v>
      </c>
      <c r="F10" s="19">
        <v>23087200</v>
      </c>
      <c r="G10" s="19">
        <v>8724800</v>
      </c>
      <c r="H10" s="19"/>
      <c r="I10" s="19"/>
      <c r="J10" s="19">
        <v>8724800</v>
      </c>
      <c r="K10" s="19">
        <v>5000000</v>
      </c>
      <c r="L10" s="19">
        <v>633804</v>
      </c>
      <c r="M10" s="19">
        <v>8207331</v>
      </c>
      <c r="N10" s="19">
        <v>13841135</v>
      </c>
      <c r="O10" s="19"/>
      <c r="P10" s="19"/>
      <c r="Q10" s="19"/>
      <c r="R10" s="19"/>
      <c r="S10" s="19"/>
      <c r="T10" s="19"/>
      <c r="U10" s="19"/>
      <c r="V10" s="19"/>
      <c r="W10" s="19">
        <v>22565935</v>
      </c>
      <c r="X10" s="19">
        <v>11543598</v>
      </c>
      <c r="Y10" s="19">
        <v>11022337</v>
      </c>
      <c r="Z10" s="20">
        <v>95.48</v>
      </c>
      <c r="AA10" s="21">
        <v>23087200</v>
      </c>
    </row>
    <row r="11" spans="1:27" ht="13.5">
      <c r="A11" s="22" t="s">
        <v>38</v>
      </c>
      <c r="B11" s="16"/>
      <c r="C11" s="17">
        <v>4408497</v>
      </c>
      <c r="D11" s="17"/>
      <c r="E11" s="18">
        <v>4200000</v>
      </c>
      <c r="F11" s="19">
        <v>4200000</v>
      </c>
      <c r="G11" s="19">
        <v>218555</v>
      </c>
      <c r="H11" s="19">
        <v>234303</v>
      </c>
      <c r="I11" s="19">
        <v>226780</v>
      </c>
      <c r="J11" s="19">
        <v>679638</v>
      </c>
      <c r="K11" s="19">
        <v>221025</v>
      </c>
      <c r="L11" s="19">
        <v>205262</v>
      </c>
      <c r="M11" s="19">
        <v>273282</v>
      </c>
      <c r="N11" s="19">
        <v>699569</v>
      </c>
      <c r="O11" s="19"/>
      <c r="P11" s="19"/>
      <c r="Q11" s="19"/>
      <c r="R11" s="19"/>
      <c r="S11" s="19"/>
      <c r="T11" s="19"/>
      <c r="U11" s="19"/>
      <c r="V11" s="19"/>
      <c r="W11" s="19">
        <v>1379207</v>
      </c>
      <c r="X11" s="19">
        <v>2100000</v>
      </c>
      <c r="Y11" s="19">
        <v>-720793</v>
      </c>
      <c r="Z11" s="20">
        <v>-34.32</v>
      </c>
      <c r="AA11" s="21">
        <v>4200000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-208944370</v>
      </c>
      <c r="D14" s="17"/>
      <c r="E14" s="18">
        <v>-274531204</v>
      </c>
      <c r="F14" s="19">
        <v>-274531204</v>
      </c>
      <c r="G14" s="19">
        <v>-24273962</v>
      </c>
      <c r="H14" s="19">
        <v>-20151090</v>
      </c>
      <c r="I14" s="19">
        <v>-26274875</v>
      </c>
      <c r="J14" s="19">
        <v>-70699927</v>
      </c>
      <c r="K14" s="19">
        <v>-31881006</v>
      </c>
      <c r="L14" s="19">
        <v>-22942605</v>
      </c>
      <c r="M14" s="19">
        <v>-46760367</v>
      </c>
      <c r="N14" s="19">
        <v>-101583978</v>
      </c>
      <c r="O14" s="19"/>
      <c r="P14" s="19"/>
      <c r="Q14" s="19"/>
      <c r="R14" s="19"/>
      <c r="S14" s="19"/>
      <c r="T14" s="19"/>
      <c r="U14" s="19"/>
      <c r="V14" s="19"/>
      <c r="W14" s="19">
        <v>-172283905</v>
      </c>
      <c r="X14" s="19">
        <v>-140148021</v>
      </c>
      <c r="Y14" s="19">
        <v>-32135884</v>
      </c>
      <c r="Z14" s="20">
        <v>22.93</v>
      </c>
      <c r="AA14" s="21">
        <v>-274531204</v>
      </c>
    </row>
    <row r="15" spans="1:27" ht="13.5">
      <c r="A15" s="22" t="s">
        <v>42</v>
      </c>
      <c r="B15" s="16"/>
      <c r="C15" s="17">
        <v>-6235151</v>
      </c>
      <c r="D15" s="17"/>
      <c r="E15" s="18">
        <v>-1358067</v>
      </c>
      <c r="F15" s="19">
        <v>-1358067</v>
      </c>
      <c r="G15" s="19">
        <v>-93303</v>
      </c>
      <c r="H15" s="19">
        <v>-166843</v>
      </c>
      <c r="I15" s="19">
        <v>-207288</v>
      </c>
      <c r="J15" s="19">
        <v>-467434</v>
      </c>
      <c r="K15" s="19">
        <v>-352049</v>
      </c>
      <c r="L15" s="19">
        <v>-21324</v>
      </c>
      <c r="M15" s="19">
        <v>-568274</v>
      </c>
      <c r="N15" s="19">
        <v>-941647</v>
      </c>
      <c r="O15" s="19"/>
      <c r="P15" s="19"/>
      <c r="Q15" s="19"/>
      <c r="R15" s="19"/>
      <c r="S15" s="19"/>
      <c r="T15" s="19"/>
      <c r="U15" s="19"/>
      <c r="V15" s="19"/>
      <c r="W15" s="19">
        <v>-1409081</v>
      </c>
      <c r="X15" s="19">
        <v>-679032</v>
      </c>
      <c r="Y15" s="19">
        <v>-730049</v>
      </c>
      <c r="Z15" s="20">
        <v>107.51</v>
      </c>
      <c r="AA15" s="21">
        <v>-1358067</v>
      </c>
    </row>
    <row r="16" spans="1:27" ht="13.5">
      <c r="A16" s="22" t="s">
        <v>43</v>
      </c>
      <c r="B16" s="16"/>
      <c r="C16" s="17">
        <v>-223385</v>
      </c>
      <c r="D16" s="17"/>
      <c r="E16" s="18">
        <v>-650000</v>
      </c>
      <c r="F16" s="19">
        <v>-650000</v>
      </c>
      <c r="G16" s="19">
        <v>-126000</v>
      </c>
      <c r="H16" s="19">
        <v>-10500</v>
      </c>
      <c r="I16" s="19">
        <v>-3100</v>
      </c>
      <c r="J16" s="19">
        <v>-139600</v>
      </c>
      <c r="K16" s="19">
        <v>-125000</v>
      </c>
      <c r="L16" s="19"/>
      <c r="M16" s="19">
        <v>-130000</v>
      </c>
      <c r="N16" s="19">
        <v>-255000</v>
      </c>
      <c r="O16" s="19"/>
      <c r="P16" s="19"/>
      <c r="Q16" s="19"/>
      <c r="R16" s="19"/>
      <c r="S16" s="19"/>
      <c r="T16" s="19"/>
      <c r="U16" s="19"/>
      <c r="V16" s="19"/>
      <c r="W16" s="19">
        <v>-394600</v>
      </c>
      <c r="X16" s="19">
        <v>-325002</v>
      </c>
      <c r="Y16" s="19">
        <v>-69598</v>
      </c>
      <c r="Z16" s="20">
        <v>21.41</v>
      </c>
      <c r="AA16" s="21">
        <v>-650000</v>
      </c>
    </row>
    <row r="17" spans="1:27" ht="13.5">
      <c r="A17" s="23" t="s">
        <v>44</v>
      </c>
      <c r="B17" s="24"/>
      <c r="C17" s="25">
        <f aca="true" t="shared" si="0" ref="C17:Y17">SUM(C6:C16)</f>
        <v>86334023</v>
      </c>
      <c r="D17" s="25">
        <f>SUM(D6:D16)</f>
        <v>0</v>
      </c>
      <c r="E17" s="26">
        <f t="shared" si="0"/>
        <v>30799077</v>
      </c>
      <c r="F17" s="27">
        <f t="shared" si="0"/>
        <v>30799077</v>
      </c>
      <c r="G17" s="27">
        <f t="shared" si="0"/>
        <v>32324793</v>
      </c>
      <c r="H17" s="27">
        <f t="shared" si="0"/>
        <v>-4763789</v>
      </c>
      <c r="I17" s="27">
        <f t="shared" si="0"/>
        <v>892694</v>
      </c>
      <c r="J17" s="27">
        <f t="shared" si="0"/>
        <v>28453698</v>
      </c>
      <c r="K17" s="27">
        <f t="shared" si="0"/>
        <v>-5117928</v>
      </c>
      <c r="L17" s="27">
        <f t="shared" si="0"/>
        <v>6990718</v>
      </c>
      <c r="M17" s="27">
        <f t="shared" si="0"/>
        <v>1480091</v>
      </c>
      <c r="N17" s="27">
        <f t="shared" si="0"/>
        <v>3352881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31806579</v>
      </c>
      <c r="X17" s="27">
        <f t="shared" si="0"/>
        <v>12667113</v>
      </c>
      <c r="Y17" s="27">
        <f t="shared" si="0"/>
        <v>19139466</v>
      </c>
      <c r="Z17" s="28">
        <f>+IF(X17&lt;&gt;0,+(Y17/X17)*100,0)</f>
        <v>151.09572323227874</v>
      </c>
      <c r="AA17" s="29">
        <f>SUM(AA6:AA16)</f>
        <v>30799077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-1161467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-79628856</v>
      </c>
      <c r="D26" s="17"/>
      <c r="E26" s="18">
        <v>-24187200</v>
      </c>
      <c r="F26" s="19">
        <v>-24187200</v>
      </c>
      <c r="G26" s="19">
        <v>-139951</v>
      </c>
      <c r="H26" s="19">
        <v>-1579962</v>
      </c>
      <c r="I26" s="19">
        <v>-2240836</v>
      </c>
      <c r="J26" s="19">
        <v>-3960749</v>
      </c>
      <c r="K26" s="19">
        <v>-733748</v>
      </c>
      <c r="L26" s="19">
        <v>-1230980</v>
      </c>
      <c r="M26" s="19">
        <v>-3505387</v>
      </c>
      <c r="N26" s="19">
        <v>-5470115</v>
      </c>
      <c r="O26" s="19"/>
      <c r="P26" s="19"/>
      <c r="Q26" s="19"/>
      <c r="R26" s="19"/>
      <c r="S26" s="19"/>
      <c r="T26" s="19"/>
      <c r="U26" s="19"/>
      <c r="V26" s="19"/>
      <c r="W26" s="19">
        <v>-9430864</v>
      </c>
      <c r="X26" s="19">
        <v>-12093600</v>
      </c>
      <c r="Y26" s="19">
        <v>2662736</v>
      </c>
      <c r="Z26" s="20">
        <v>-22.02</v>
      </c>
      <c r="AA26" s="21">
        <v>-24187200</v>
      </c>
    </row>
    <row r="27" spans="1:27" ht="13.5">
      <c r="A27" s="23" t="s">
        <v>51</v>
      </c>
      <c r="B27" s="24"/>
      <c r="C27" s="25">
        <f aca="true" t="shared" si="1" ref="C27:Y27">SUM(C21:C26)</f>
        <v>-80790323</v>
      </c>
      <c r="D27" s="25">
        <f>SUM(D21:D26)</f>
        <v>0</v>
      </c>
      <c r="E27" s="26">
        <f t="shared" si="1"/>
        <v>-24187200</v>
      </c>
      <c r="F27" s="27">
        <f t="shared" si="1"/>
        <v>-24187200</v>
      </c>
      <c r="G27" s="27">
        <f t="shared" si="1"/>
        <v>-139951</v>
      </c>
      <c r="H27" s="27">
        <f t="shared" si="1"/>
        <v>-1579962</v>
      </c>
      <c r="I27" s="27">
        <f t="shared" si="1"/>
        <v>-2240836</v>
      </c>
      <c r="J27" s="27">
        <f t="shared" si="1"/>
        <v>-3960749</v>
      </c>
      <c r="K27" s="27">
        <f t="shared" si="1"/>
        <v>-733748</v>
      </c>
      <c r="L27" s="27">
        <f t="shared" si="1"/>
        <v>-1230980</v>
      </c>
      <c r="M27" s="27">
        <f t="shared" si="1"/>
        <v>-3505387</v>
      </c>
      <c r="N27" s="27">
        <f t="shared" si="1"/>
        <v>-5470115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-9430864</v>
      </c>
      <c r="X27" s="27">
        <f t="shared" si="1"/>
        <v>-12093600</v>
      </c>
      <c r="Y27" s="27">
        <f t="shared" si="1"/>
        <v>2662736</v>
      </c>
      <c r="Z27" s="28">
        <f>+IF(X27&lt;&gt;0,+(Y27/X27)*100,0)</f>
        <v>-22.017728385261627</v>
      </c>
      <c r="AA27" s="29">
        <f>SUM(AA21:AA26)</f>
        <v>-24187200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40617</v>
      </c>
      <c r="D33" s="17"/>
      <c r="E33" s="18">
        <v>103299</v>
      </c>
      <c r="F33" s="19">
        <v>103299</v>
      </c>
      <c r="G33" s="19">
        <v>16765</v>
      </c>
      <c r="H33" s="36">
        <v>-18309</v>
      </c>
      <c r="I33" s="36"/>
      <c r="J33" s="36">
        <v>-1544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-1544</v>
      </c>
      <c r="X33" s="36">
        <v>51648</v>
      </c>
      <c r="Y33" s="19">
        <v>-53192</v>
      </c>
      <c r="Z33" s="20">
        <v>-102.99</v>
      </c>
      <c r="AA33" s="21">
        <v>103299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-3413090</v>
      </c>
      <c r="D35" s="17"/>
      <c r="E35" s="18">
        <v>-4328959</v>
      </c>
      <c r="F35" s="19">
        <v>-4328959</v>
      </c>
      <c r="G35" s="19">
        <v>-250889</v>
      </c>
      <c r="H35" s="19"/>
      <c r="I35" s="19">
        <v>-160902</v>
      </c>
      <c r="J35" s="19">
        <v>-411791</v>
      </c>
      <c r="K35" s="19"/>
      <c r="L35" s="19"/>
      <c r="M35" s="19">
        <v>-317146</v>
      </c>
      <c r="N35" s="19">
        <v>-317146</v>
      </c>
      <c r="O35" s="19"/>
      <c r="P35" s="19"/>
      <c r="Q35" s="19"/>
      <c r="R35" s="19"/>
      <c r="S35" s="19"/>
      <c r="T35" s="19"/>
      <c r="U35" s="19"/>
      <c r="V35" s="19"/>
      <c r="W35" s="19">
        <v>-728937</v>
      </c>
      <c r="X35" s="19">
        <v>-2164482</v>
      </c>
      <c r="Y35" s="19">
        <v>1435545</v>
      </c>
      <c r="Z35" s="20">
        <v>-66.32</v>
      </c>
      <c r="AA35" s="21">
        <v>-4328959</v>
      </c>
    </row>
    <row r="36" spans="1:27" ht="13.5">
      <c r="A36" s="23" t="s">
        <v>57</v>
      </c>
      <c r="B36" s="24"/>
      <c r="C36" s="25">
        <f aca="true" t="shared" si="2" ref="C36:Y36">SUM(C31:C35)</f>
        <v>-3372473</v>
      </c>
      <c r="D36" s="25">
        <f>SUM(D31:D35)</f>
        <v>0</v>
      </c>
      <c r="E36" s="26">
        <f t="shared" si="2"/>
        <v>-4225660</v>
      </c>
      <c r="F36" s="27">
        <f t="shared" si="2"/>
        <v>-4225660</v>
      </c>
      <c r="G36" s="27">
        <f t="shared" si="2"/>
        <v>-234124</v>
      </c>
      <c r="H36" s="27">
        <f t="shared" si="2"/>
        <v>-18309</v>
      </c>
      <c r="I36" s="27">
        <f t="shared" si="2"/>
        <v>-160902</v>
      </c>
      <c r="J36" s="27">
        <f t="shared" si="2"/>
        <v>-413335</v>
      </c>
      <c r="K36" s="27">
        <f t="shared" si="2"/>
        <v>0</v>
      </c>
      <c r="L36" s="27">
        <f t="shared" si="2"/>
        <v>0</v>
      </c>
      <c r="M36" s="27">
        <f t="shared" si="2"/>
        <v>-317146</v>
      </c>
      <c r="N36" s="27">
        <f t="shared" si="2"/>
        <v>-317146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-730481</v>
      </c>
      <c r="X36" s="27">
        <f t="shared" si="2"/>
        <v>-2112834</v>
      </c>
      <c r="Y36" s="27">
        <f t="shared" si="2"/>
        <v>1382353</v>
      </c>
      <c r="Z36" s="28">
        <f>+IF(X36&lt;&gt;0,+(Y36/X36)*100,0)</f>
        <v>-65.4264840493858</v>
      </c>
      <c r="AA36" s="29">
        <f>SUM(AA31:AA35)</f>
        <v>-4225660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2171227</v>
      </c>
      <c r="D38" s="31">
        <f>+D17+D27+D36</f>
        <v>0</v>
      </c>
      <c r="E38" s="32">
        <f t="shared" si="3"/>
        <v>2386217</v>
      </c>
      <c r="F38" s="33">
        <f t="shared" si="3"/>
        <v>2386217</v>
      </c>
      <c r="G38" s="33">
        <f t="shared" si="3"/>
        <v>31950718</v>
      </c>
      <c r="H38" s="33">
        <f t="shared" si="3"/>
        <v>-6362060</v>
      </c>
      <c r="I38" s="33">
        <f t="shared" si="3"/>
        <v>-1509044</v>
      </c>
      <c r="J38" s="33">
        <f t="shared" si="3"/>
        <v>24079614</v>
      </c>
      <c r="K38" s="33">
        <f t="shared" si="3"/>
        <v>-5851676</v>
      </c>
      <c r="L38" s="33">
        <f t="shared" si="3"/>
        <v>5759738</v>
      </c>
      <c r="M38" s="33">
        <f t="shared" si="3"/>
        <v>-2342442</v>
      </c>
      <c r="N38" s="33">
        <f t="shared" si="3"/>
        <v>-2434380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21645234</v>
      </c>
      <c r="X38" s="33">
        <f t="shared" si="3"/>
        <v>-1539321</v>
      </c>
      <c r="Y38" s="33">
        <f t="shared" si="3"/>
        <v>23184555</v>
      </c>
      <c r="Z38" s="34">
        <f>+IF(X38&lt;&gt;0,+(Y38/X38)*100,0)</f>
        <v>-1506.1546616982423</v>
      </c>
      <c r="AA38" s="35">
        <f>+AA17+AA27+AA36</f>
        <v>2386217</v>
      </c>
    </row>
    <row r="39" spans="1:27" ht="13.5">
      <c r="A39" s="22" t="s">
        <v>59</v>
      </c>
      <c r="B39" s="16"/>
      <c r="C39" s="31">
        <v>6637487</v>
      </c>
      <c r="D39" s="31"/>
      <c r="E39" s="32">
        <v>5198855</v>
      </c>
      <c r="F39" s="33">
        <v>5198855</v>
      </c>
      <c r="G39" s="33">
        <v>5198855</v>
      </c>
      <c r="H39" s="33">
        <v>37149573</v>
      </c>
      <c r="I39" s="33">
        <v>30787513</v>
      </c>
      <c r="J39" s="33">
        <v>5198855</v>
      </c>
      <c r="K39" s="33">
        <v>29278469</v>
      </c>
      <c r="L39" s="33">
        <v>23426793</v>
      </c>
      <c r="M39" s="33">
        <v>29186531</v>
      </c>
      <c r="N39" s="33">
        <v>29278469</v>
      </c>
      <c r="O39" s="33"/>
      <c r="P39" s="33"/>
      <c r="Q39" s="33"/>
      <c r="R39" s="33"/>
      <c r="S39" s="33"/>
      <c r="T39" s="33"/>
      <c r="U39" s="33"/>
      <c r="V39" s="33"/>
      <c r="W39" s="33">
        <v>5198855</v>
      </c>
      <c r="X39" s="33">
        <v>5198855</v>
      </c>
      <c r="Y39" s="33"/>
      <c r="Z39" s="34"/>
      <c r="AA39" s="35">
        <v>5198855</v>
      </c>
    </row>
    <row r="40" spans="1:27" ht="13.5">
      <c r="A40" s="41" t="s">
        <v>60</v>
      </c>
      <c r="B40" s="42"/>
      <c r="C40" s="43">
        <v>8808714</v>
      </c>
      <c r="D40" s="43"/>
      <c r="E40" s="44">
        <v>7585072</v>
      </c>
      <c r="F40" s="45">
        <v>7585072</v>
      </c>
      <c r="G40" s="45">
        <v>37149573</v>
      </c>
      <c r="H40" s="45">
        <v>30787513</v>
      </c>
      <c r="I40" s="45">
        <v>29278469</v>
      </c>
      <c r="J40" s="45">
        <v>29278469</v>
      </c>
      <c r="K40" s="45">
        <v>23426793</v>
      </c>
      <c r="L40" s="45">
        <v>29186531</v>
      </c>
      <c r="M40" s="45">
        <v>26844089</v>
      </c>
      <c r="N40" s="45">
        <v>26844089</v>
      </c>
      <c r="O40" s="45"/>
      <c r="P40" s="45"/>
      <c r="Q40" s="45"/>
      <c r="R40" s="45"/>
      <c r="S40" s="45"/>
      <c r="T40" s="45"/>
      <c r="U40" s="45"/>
      <c r="V40" s="45"/>
      <c r="W40" s="45">
        <v>26844089</v>
      </c>
      <c r="X40" s="45">
        <v>3659534</v>
      </c>
      <c r="Y40" s="45">
        <v>23184555</v>
      </c>
      <c r="Z40" s="46">
        <v>633.54</v>
      </c>
      <c r="AA40" s="47">
        <v>7585072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53543544</v>
      </c>
      <c r="D8" s="17"/>
      <c r="E8" s="18">
        <v>45313908</v>
      </c>
      <c r="F8" s="19">
        <v>45313908</v>
      </c>
      <c r="G8" s="19">
        <v>306762</v>
      </c>
      <c r="H8" s="19">
        <v>7651645</v>
      </c>
      <c r="I8" s="19">
        <v>3833739</v>
      </c>
      <c r="J8" s="19">
        <v>11792146</v>
      </c>
      <c r="K8" s="19">
        <v>3793664</v>
      </c>
      <c r="L8" s="19">
        <v>3932651</v>
      </c>
      <c r="M8" s="19">
        <v>450813</v>
      </c>
      <c r="N8" s="19">
        <v>8177128</v>
      </c>
      <c r="O8" s="19"/>
      <c r="P8" s="19"/>
      <c r="Q8" s="19"/>
      <c r="R8" s="19"/>
      <c r="S8" s="19"/>
      <c r="T8" s="19"/>
      <c r="U8" s="19"/>
      <c r="V8" s="19"/>
      <c r="W8" s="19">
        <v>19969274</v>
      </c>
      <c r="X8" s="19">
        <v>22656954</v>
      </c>
      <c r="Y8" s="19">
        <v>-2687680</v>
      </c>
      <c r="Z8" s="20">
        <v>-11.86</v>
      </c>
      <c r="AA8" s="21">
        <v>45313908</v>
      </c>
    </row>
    <row r="9" spans="1:27" ht="13.5">
      <c r="A9" s="22" t="s">
        <v>36</v>
      </c>
      <c r="B9" s="16"/>
      <c r="C9" s="17">
        <v>31809261</v>
      </c>
      <c r="D9" s="17"/>
      <c r="E9" s="18">
        <v>35883000</v>
      </c>
      <c r="F9" s="19">
        <v>35883000</v>
      </c>
      <c r="G9" s="19">
        <v>11879000</v>
      </c>
      <c r="H9" s="19">
        <v>96000</v>
      </c>
      <c r="I9" s="19">
        <v>1242474</v>
      </c>
      <c r="J9" s="19">
        <v>13217474</v>
      </c>
      <c r="K9" s="19">
        <v>789490</v>
      </c>
      <c r="L9" s="19">
        <v>891490</v>
      </c>
      <c r="M9" s="19">
        <v>9501000</v>
      </c>
      <c r="N9" s="19">
        <v>11181980</v>
      </c>
      <c r="O9" s="19"/>
      <c r="P9" s="19"/>
      <c r="Q9" s="19"/>
      <c r="R9" s="19"/>
      <c r="S9" s="19"/>
      <c r="T9" s="19"/>
      <c r="U9" s="19"/>
      <c r="V9" s="19"/>
      <c r="W9" s="19">
        <v>24399454</v>
      </c>
      <c r="X9" s="19">
        <v>17941500</v>
      </c>
      <c r="Y9" s="19">
        <v>6457954</v>
      </c>
      <c r="Z9" s="20">
        <v>35.99</v>
      </c>
      <c r="AA9" s="21">
        <v>35883000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513228</v>
      </c>
      <c r="D11" s="17"/>
      <c r="E11" s="18">
        <v>699996</v>
      </c>
      <c r="F11" s="19">
        <v>699996</v>
      </c>
      <c r="G11" s="19">
        <v>55691</v>
      </c>
      <c r="H11" s="19">
        <v>58147</v>
      </c>
      <c r="I11" s="19">
        <v>60201</v>
      </c>
      <c r="J11" s="19">
        <v>174039</v>
      </c>
      <c r="K11" s="19">
        <v>47235</v>
      </c>
      <c r="L11" s="19">
        <v>42979</v>
      </c>
      <c r="M11" s="19">
        <v>24195</v>
      </c>
      <c r="N11" s="19">
        <v>114409</v>
      </c>
      <c r="O11" s="19"/>
      <c r="P11" s="19"/>
      <c r="Q11" s="19"/>
      <c r="R11" s="19"/>
      <c r="S11" s="19"/>
      <c r="T11" s="19"/>
      <c r="U11" s="19"/>
      <c r="V11" s="19"/>
      <c r="W11" s="19">
        <v>288448</v>
      </c>
      <c r="X11" s="19">
        <v>349998</v>
      </c>
      <c r="Y11" s="19">
        <v>-61550</v>
      </c>
      <c r="Z11" s="20">
        <v>-17.59</v>
      </c>
      <c r="AA11" s="21">
        <v>699996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-78556600</v>
      </c>
      <c r="D14" s="17"/>
      <c r="E14" s="18">
        <v>-52922340</v>
      </c>
      <c r="F14" s="19">
        <v>-52922340</v>
      </c>
      <c r="G14" s="19">
        <v>-5060532</v>
      </c>
      <c r="H14" s="19">
        <v>-3608959</v>
      </c>
      <c r="I14" s="19">
        <v>-7714755</v>
      </c>
      <c r="J14" s="19">
        <v>-16384246</v>
      </c>
      <c r="K14" s="19">
        <v>-6342233</v>
      </c>
      <c r="L14" s="19">
        <v>-6431566</v>
      </c>
      <c r="M14" s="19">
        <v>-9110789</v>
      </c>
      <c r="N14" s="19">
        <v>-21884588</v>
      </c>
      <c r="O14" s="19"/>
      <c r="P14" s="19"/>
      <c r="Q14" s="19"/>
      <c r="R14" s="19"/>
      <c r="S14" s="19"/>
      <c r="T14" s="19"/>
      <c r="U14" s="19"/>
      <c r="V14" s="19"/>
      <c r="W14" s="19">
        <v>-38268834</v>
      </c>
      <c r="X14" s="19">
        <v>-26461170</v>
      </c>
      <c r="Y14" s="19">
        <v>-11807664</v>
      </c>
      <c r="Z14" s="20">
        <v>44.62</v>
      </c>
      <c r="AA14" s="21">
        <v>-52922340</v>
      </c>
    </row>
    <row r="15" spans="1:27" ht="13.5">
      <c r="A15" s="22" t="s">
        <v>42</v>
      </c>
      <c r="B15" s="16"/>
      <c r="C15" s="17">
        <v>-871307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-27128460</v>
      </c>
      <c r="F16" s="19">
        <v>-27128460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-13564230</v>
      </c>
      <c r="Y16" s="19">
        <v>13564230</v>
      </c>
      <c r="Z16" s="20">
        <v>-100</v>
      </c>
      <c r="AA16" s="21">
        <v>-27128460</v>
      </c>
    </row>
    <row r="17" spans="1:27" ht="13.5">
      <c r="A17" s="23" t="s">
        <v>44</v>
      </c>
      <c r="B17" s="24"/>
      <c r="C17" s="25">
        <f aca="true" t="shared" si="0" ref="C17:Y17">SUM(C6:C16)</f>
        <v>6438126</v>
      </c>
      <c r="D17" s="25">
        <f>SUM(D6:D16)</f>
        <v>0</v>
      </c>
      <c r="E17" s="26">
        <f t="shared" si="0"/>
        <v>1846104</v>
      </c>
      <c r="F17" s="27">
        <f t="shared" si="0"/>
        <v>1846104</v>
      </c>
      <c r="G17" s="27">
        <f t="shared" si="0"/>
        <v>7180921</v>
      </c>
      <c r="H17" s="27">
        <f t="shared" si="0"/>
        <v>4196833</v>
      </c>
      <c r="I17" s="27">
        <f t="shared" si="0"/>
        <v>-2578341</v>
      </c>
      <c r="J17" s="27">
        <f t="shared" si="0"/>
        <v>8799413</v>
      </c>
      <c r="K17" s="27">
        <f t="shared" si="0"/>
        <v>-1711844</v>
      </c>
      <c r="L17" s="27">
        <f t="shared" si="0"/>
        <v>-1564446</v>
      </c>
      <c r="M17" s="27">
        <f t="shared" si="0"/>
        <v>865219</v>
      </c>
      <c r="N17" s="27">
        <f t="shared" si="0"/>
        <v>-2411071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6388342</v>
      </c>
      <c r="X17" s="27">
        <f t="shared" si="0"/>
        <v>923052</v>
      </c>
      <c r="Y17" s="27">
        <f t="shared" si="0"/>
        <v>5465290</v>
      </c>
      <c r="Z17" s="28">
        <f>+IF(X17&lt;&gt;0,+(Y17/X17)*100,0)</f>
        <v>592.0890697382163</v>
      </c>
      <c r="AA17" s="29">
        <f>SUM(AA6:AA16)</f>
        <v>1846104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>
        <v>249861</v>
      </c>
      <c r="M22" s="36"/>
      <c r="N22" s="19">
        <v>249861</v>
      </c>
      <c r="O22" s="19"/>
      <c r="P22" s="19"/>
      <c r="Q22" s="19"/>
      <c r="R22" s="19"/>
      <c r="S22" s="19"/>
      <c r="T22" s="36"/>
      <c r="U22" s="19"/>
      <c r="V22" s="19"/>
      <c r="W22" s="19">
        <v>249861</v>
      </c>
      <c r="X22" s="19"/>
      <c r="Y22" s="19">
        <v>249861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-1335512</v>
      </c>
      <c r="D26" s="17"/>
      <c r="E26" s="18">
        <v>-1015356</v>
      </c>
      <c r="F26" s="19">
        <v>-1015356</v>
      </c>
      <c r="G26" s="19">
        <v>-1250</v>
      </c>
      <c r="H26" s="19">
        <v>-39370</v>
      </c>
      <c r="I26" s="19">
        <v>-90243</v>
      </c>
      <c r="J26" s="19">
        <v>-130863</v>
      </c>
      <c r="K26" s="19">
        <v>-30635</v>
      </c>
      <c r="L26" s="19">
        <v>-5129</v>
      </c>
      <c r="M26" s="19">
        <v>-59435</v>
      </c>
      <c r="N26" s="19">
        <v>-95199</v>
      </c>
      <c r="O26" s="19"/>
      <c r="P26" s="19"/>
      <c r="Q26" s="19"/>
      <c r="R26" s="19"/>
      <c r="S26" s="19"/>
      <c r="T26" s="19"/>
      <c r="U26" s="19"/>
      <c r="V26" s="19"/>
      <c r="W26" s="19">
        <v>-226062</v>
      </c>
      <c r="X26" s="19">
        <v>-507678</v>
      </c>
      <c r="Y26" s="19">
        <v>281616</v>
      </c>
      <c r="Z26" s="20">
        <v>-55.47</v>
      </c>
      <c r="AA26" s="21">
        <v>-1015356</v>
      </c>
    </row>
    <row r="27" spans="1:27" ht="13.5">
      <c r="A27" s="23" t="s">
        <v>51</v>
      </c>
      <c r="B27" s="24"/>
      <c r="C27" s="25">
        <f aca="true" t="shared" si="1" ref="C27:Y27">SUM(C21:C26)</f>
        <v>-1335512</v>
      </c>
      <c r="D27" s="25">
        <f>SUM(D21:D26)</f>
        <v>0</v>
      </c>
      <c r="E27" s="26">
        <f t="shared" si="1"/>
        <v>-1015356</v>
      </c>
      <c r="F27" s="27">
        <f t="shared" si="1"/>
        <v>-1015356</v>
      </c>
      <c r="G27" s="27">
        <f t="shared" si="1"/>
        <v>-1250</v>
      </c>
      <c r="H27" s="27">
        <f t="shared" si="1"/>
        <v>-39370</v>
      </c>
      <c r="I27" s="27">
        <f t="shared" si="1"/>
        <v>-90243</v>
      </c>
      <c r="J27" s="27">
        <f t="shared" si="1"/>
        <v>-130863</v>
      </c>
      <c r="K27" s="27">
        <f t="shared" si="1"/>
        <v>-30635</v>
      </c>
      <c r="L27" s="27">
        <f t="shared" si="1"/>
        <v>244732</v>
      </c>
      <c r="M27" s="27">
        <f t="shared" si="1"/>
        <v>-59435</v>
      </c>
      <c r="N27" s="27">
        <f t="shared" si="1"/>
        <v>154662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23799</v>
      </c>
      <c r="X27" s="27">
        <f t="shared" si="1"/>
        <v>-507678</v>
      </c>
      <c r="Y27" s="27">
        <f t="shared" si="1"/>
        <v>531477</v>
      </c>
      <c r="Z27" s="28">
        <f>+IF(X27&lt;&gt;0,+(Y27/X27)*100,0)</f>
        <v>-104.68781392930164</v>
      </c>
      <c r="AA27" s="29">
        <f>SUM(AA21:AA26)</f>
        <v>-1015356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17212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105696</v>
      </c>
      <c r="F33" s="19">
        <v>105696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52848</v>
      </c>
      <c r="Y33" s="19">
        <v>-52848</v>
      </c>
      <c r="Z33" s="20">
        <v>-100</v>
      </c>
      <c r="AA33" s="21">
        <v>105696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17212</v>
      </c>
      <c r="D36" s="25">
        <f>SUM(D31:D35)</f>
        <v>0</v>
      </c>
      <c r="E36" s="26">
        <f t="shared" si="2"/>
        <v>105696</v>
      </c>
      <c r="F36" s="27">
        <f t="shared" si="2"/>
        <v>105696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52848</v>
      </c>
      <c r="Y36" s="27">
        <f t="shared" si="2"/>
        <v>-52848</v>
      </c>
      <c r="Z36" s="28">
        <f>+IF(X36&lt;&gt;0,+(Y36/X36)*100,0)</f>
        <v>-100</v>
      </c>
      <c r="AA36" s="29">
        <f>SUM(AA31:AA35)</f>
        <v>105696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5119826</v>
      </c>
      <c r="D38" s="31">
        <f>+D17+D27+D36</f>
        <v>0</v>
      </c>
      <c r="E38" s="32">
        <f t="shared" si="3"/>
        <v>936444</v>
      </c>
      <c r="F38" s="33">
        <f t="shared" si="3"/>
        <v>936444</v>
      </c>
      <c r="G38" s="33">
        <f t="shared" si="3"/>
        <v>7179671</v>
      </c>
      <c r="H38" s="33">
        <f t="shared" si="3"/>
        <v>4157463</v>
      </c>
      <c r="I38" s="33">
        <f t="shared" si="3"/>
        <v>-2668584</v>
      </c>
      <c r="J38" s="33">
        <f t="shared" si="3"/>
        <v>8668550</v>
      </c>
      <c r="K38" s="33">
        <f t="shared" si="3"/>
        <v>-1742479</v>
      </c>
      <c r="L38" s="33">
        <f t="shared" si="3"/>
        <v>-1319714</v>
      </c>
      <c r="M38" s="33">
        <f t="shared" si="3"/>
        <v>805784</v>
      </c>
      <c r="N38" s="33">
        <f t="shared" si="3"/>
        <v>-2256409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6412141</v>
      </c>
      <c r="X38" s="33">
        <f t="shared" si="3"/>
        <v>468222</v>
      </c>
      <c r="Y38" s="33">
        <f t="shared" si="3"/>
        <v>5943919</v>
      </c>
      <c r="Z38" s="34">
        <f>+IF(X38&lt;&gt;0,+(Y38/X38)*100,0)</f>
        <v>1269.4659798129946</v>
      </c>
      <c r="AA38" s="35">
        <f>+AA17+AA27+AA36</f>
        <v>936444</v>
      </c>
    </row>
    <row r="39" spans="1:27" ht="13.5">
      <c r="A39" s="22" t="s">
        <v>59</v>
      </c>
      <c r="B39" s="16"/>
      <c r="C39" s="31">
        <v>2988501</v>
      </c>
      <c r="D39" s="31"/>
      <c r="E39" s="32">
        <v>2988501</v>
      </c>
      <c r="F39" s="33">
        <v>2988501</v>
      </c>
      <c r="G39" s="33">
        <v>2989000</v>
      </c>
      <c r="H39" s="33">
        <v>10168671</v>
      </c>
      <c r="I39" s="33">
        <v>14326134</v>
      </c>
      <c r="J39" s="33">
        <v>2989000</v>
      </c>
      <c r="K39" s="33">
        <v>11657550</v>
      </c>
      <c r="L39" s="33">
        <v>9915071</v>
      </c>
      <c r="M39" s="33">
        <v>8595357</v>
      </c>
      <c r="N39" s="33">
        <v>11657550</v>
      </c>
      <c r="O39" s="33"/>
      <c r="P39" s="33"/>
      <c r="Q39" s="33"/>
      <c r="R39" s="33"/>
      <c r="S39" s="33"/>
      <c r="T39" s="33"/>
      <c r="U39" s="33"/>
      <c r="V39" s="33"/>
      <c r="W39" s="33">
        <v>2989000</v>
      </c>
      <c r="X39" s="33">
        <v>2988501</v>
      </c>
      <c r="Y39" s="33">
        <v>499</v>
      </c>
      <c r="Z39" s="34">
        <v>0.02</v>
      </c>
      <c r="AA39" s="35">
        <v>2988501</v>
      </c>
    </row>
    <row r="40" spans="1:27" ht="13.5">
      <c r="A40" s="41" t="s">
        <v>60</v>
      </c>
      <c r="B40" s="42"/>
      <c r="C40" s="43">
        <v>8108327</v>
      </c>
      <c r="D40" s="43"/>
      <c r="E40" s="44">
        <v>3924947</v>
      </c>
      <c r="F40" s="45">
        <v>3924947</v>
      </c>
      <c r="G40" s="45">
        <v>10168671</v>
      </c>
      <c r="H40" s="45">
        <v>14326134</v>
      </c>
      <c r="I40" s="45">
        <v>11657550</v>
      </c>
      <c r="J40" s="45">
        <v>11657550</v>
      </c>
      <c r="K40" s="45">
        <v>9915071</v>
      </c>
      <c r="L40" s="45">
        <v>8595357</v>
      </c>
      <c r="M40" s="45">
        <v>9401141</v>
      </c>
      <c r="N40" s="45">
        <v>9401141</v>
      </c>
      <c r="O40" s="45"/>
      <c r="P40" s="45"/>
      <c r="Q40" s="45"/>
      <c r="R40" s="45"/>
      <c r="S40" s="45"/>
      <c r="T40" s="45"/>
      <c r="U40" s="45"/>
      <c r="V40" s="45"/>
      <c r="W40" s="45">
        <v>9401141</v>
      </c>
      <c r="X40" s="45">
        <v>3456725</v>
      </c>
      <c r="Y40" s="45">
        <v>5944416</v>
      </c>
      <c r="Z40" s="46">
        <v>171.97</v>
      </c>
      <c r="AA40" s="47">
        <v>3924947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37233630</v>
      </c>
      <c r="D6" s="17"/>
      <c r="E6" s="18">
        <v>37127639</v>
      </c>
      <c r="F6" s="19">
        <v>37127641</v>
      </c>
      <c r="G6" s="19">
        <v>1483578</v>
      </c>
      <c r="H6" s="19">
        <v>82607</v>
      </c>
      <c r="I6" s="19">
        <v>844139</v>
      </c>
      <c r="J6" s="19">
        <v>2410324</v>
      </c>
      <c r="K6" s="19">
        <v>574437</v>
      </c>
      <c r="L6" s="19">
        <v>1144227</v>
      </c>
      <c r="M6" s="19">
        <v>771102</v>
      </c>
      <c r="N6" s="19">
        <v>2489766</v>
      </c>
      <c r="O6" s="19"/>
      <c r="P6" s="19"/>
      <c r="Q6" s="19"/>
      <c r="R6" s="19"/>
      <c r="S6" s="19"/>
      <c r="T6" s="19"/>
      <c r="U6" s="19"/>
      <c r="V6" s="19"/>
      <c r="W6" s="19">
        <v>4900090</v>
      </c>
      <c r="X6" s="19">
        <v>11520481</v>
      </c>
      <c r="Y6" s="19">
        <v>-6620391</v>
      </c>
      <c r="Z6" s="20">
        <v>-57.47</v>
      </c>
      <c r="AA6" s="21">
        <v>37127641</v>
      </c>
    </row>
    <row r="7" spans="1:27" ht="13.5">
      <c r="A7" s="22" t="s">
        <v>34</v>
      </c>
      <c r="B7" s="16"/>
      <c r="C7" s="17">
        <v>99585590</v>
      </c>
      <c r="D7" s="17"/>
      <c r="E7" s="18">
        <v>118796985</v>
      </c>
      <c r="F7" s="19">
        <v>118796989</v>
      </c>
      <c r="G7" s="19">
        <v>2059466</v>
      </c>
      <c r="H7" s="19">
        <v>1119937</v>
      </c>
      <c r="I7" s="19">
        <v>2371922</v>
      </c>
      <c r="J7" s="19">
        <v>5551325</v>
      </c>
      <c r="K7" s="19">
        <v>1850632</v>
      </c>
      <c r="L7" s="19">
        <v>3432496</v>
      </c>
      <c r="M7" s="19">
        <v>2325068</v>
      </c>
      <c r="N7" s="19">
        <v>7608196</v>
      </c>
      <c r="O7" s="19"/>
      <c r="P7" s="19"/>
      <c r="Q7" s="19"/>
      <c r="R7" s="19"/>
      <c r="S7" s="19"/>
      <c r="T7" s="19"/>
      <c r="U7" s="19"/>
      <c r="V7" s="19"/>
      <c r="W7" s="19">
        <v>13159521</v>
      </c>
      <c r="X7" s="19">
        <v>35250715</v>
      </c>
      <c r="Y7" s="19">
        <v>-22091194</v>
      </c>
      <c r="Z7" s="20">
        <v>-62.67</v>
      </c>
      <c r="AA7" s="21">
        <v>118796989</v>
      </c>
    </row>
    <row r="8" spans="1:27" ht="13.5">
      <c r="A8" s="22" t="s">
        <v>35</v>
      </c>
      <c r="B8" s="16"/>
      <c r="C8" s="17">
        <v>12203307</v>
      </c>
      <c r="D8" s="17"/>
      <c r="E8" s="18">
        <v>16170200</v>
      </c>
      <c r="F8" s="19">
        <v>16170195</v>
      </c>
      <c r="G8" s="19">
        <v>660262</v>
      </c>
      <c r="H8" s="19">
        <v>639154</v>
      </c>
      <c r="I8" s="19">
        <v>769998</v>
      </c>
      <c r="J8" s="19">
        <v>2069414</v>
      </c>
      <c r="K8" s="19">
        <v>1552909</v>
      </c>
      <c r="L8" s="19">
        <v>1773201</v>
      </c>
      <c r="M8" s="19">
        <v>861477</v>
      </c>
      <c r="N8" s="19">
        <v>4187587</v>
      </c>
      <c r="O8" s="19"/>
      <c r="P8" s="19"/>
      <c r="Q8" s="19"/>
      <c r="R8" s="19"/>
      <c r="S8" s="19"/>
      <c r="T8" s="19"/>
      <c r="U8" s="19"/>
      <c r="V8" s="19"/>
      <c r="W8" s="19">
        <v>6257001</v>
      </c>
      <c r="X8" s="19">
        <v>6759291</v>
      </c>
      <c r="Y8" s="19">
        <v>-502290</v>
      </c>
      <c r="Z8" s="20">
        <v>-7.43</v>
      </c>
      <c r="AA8" s="21">
        <v>16170195</v>
      </c>
    </row>
    <row r="9" spans="1:27" ht="13.5">
      <c r="A9" s="22" t="s">
        <v>36</v>
      </c>
      <c r="B9" s="16"/>
      <c r="C9" s="17">
        <v>58827197</v>
      </c>
      <c r="D9" s="17"/>
      <c r="E9" s="18">
        <v>65299599</v>
      </c>
      <c r="F9" s="19">
        <v>70989326</v>
      </c>
      <c r="G9" s="19">
        <v>20640971</v>
      </c>
      <c r="H9" s="19">
        <v>2076000</v>
      </c>
      <c r="I9" s="19">
        <v>5000</v>
      </c>
      <c r="J9" s="19">
        <v>22721971</v>
      </c>
      <c r="K9" s="19">
        <v>2116667</v>
      </c>
      <c r="L9" s="19">
        <v>6297347</v>
      </c>
      <c r="M9" s="19">
        <v>13915503</v>
      </c>
      <c r="N9" s="19">
        <v>22329517</v>
      </c>
      <c r="O9" s="19"/>
      <c r="P9" s="19"/>
      <c r="Q9" s="19"/>
      <c r="R9" s="19"/>
      <c r="S9" s="19"/>
      <c r="T9" s="19"/>
      <c r="U9" s="19"/>
      <c r="V9" s="19"/>
      <c r="W9" s="19">
        <v>45051488</v>
      </c>
      <c r="X9" s="19">
        <v>36376310</v>
      </c>
      <c r="Y9" s="19">
        <v>8675178</v>
      </c>
      <c r="Z9" s="20">
        <v>23.85</v>
      </c>
      <c r="AA9" s="21">
        <v>70989326</v>
      </c>
    </row>
    <row r="10" spans="1:27" ht="13.5">
      <c r="A10" s="22" t="s">
        <v>37</v>
      </c>
      <c r="B10" s="16"/>
      <c r="C10" s="17">
        <v>33979081</v>
      </c>
      <c r="D10" s="17"/>
      <c r="E10" s="18">
        <v>58473402</v>
      </c>
      <c r="F10" s="19">
        <v>89942170</v>
      </c>
      <c r="G10" s="19">
        <v>9940696</v>
      </c>
      <c r="H10" s="19">
        <v>5880804</v>
      </c>
      <c r="I10" s="19">
        <v>3289933</v>
      </c>
      <c r="J10" s="19">
        <v>19111433</v>
      </c>
      <c r="K10" s="19">
        <v>2438337</v>
      </c>
      <c r="L10" s="19">
        <v>3000000</v>
      </c>
      <c r="M10" s="19">
        <v>44572</v>
      </c>
      <c r="N10" s="19">
        <v>5482909</v>
      </c>
      <c r="O10" s="19"/>
      <c r="P10" s="19"/>
      <c r="Q10" s="19"/>
      <c r="R10" s="19"/>
      <c r="S10" s="19"/>
      <c r="T10" s="19"/>
      <c r="U10" s="19"/>
      <c r="V10" s="19"/>
      <c r="W10" s="19">
        <v>24594342</v>
      </c>
      <c r="X10" s="19">
        <v>38647870</v>
      </c>
      <c r="Y10" s="19">
        <v>-14053528</v>
      </c>
      <c r="Z10" s="20">
        <v>-36.36</v>
      </c>
      <c r="AA10" s="21">
        <v>89942170</v>
      </c>
    </row>
    <row r="11" spans="1:27" ht="13.5">
      <c r="A11" s="22" t="s">
        <v>38</v>
      </c>
      <c r="B11" s="16"/>
      <c r="C11" s="17">
        <v>3494381</v>
      </c>
      <c r="D11" s="17"/>
      <c r="E11" s="18">
        <v>4980100</v>
      </c>
      <c r="F11" s="19">
        <v>4980102</v>
      </c>
      <c r="G11" s="19">
        <v>72856</v>
      </c>
      <c r="H11" s="19">
        <v>432884</v>
      </c>
      <c r="I11" s="19">
        <v>448079</v>
      </c>
      <c r="J11" s="19">
        <v>953819</v>
      </c>
      <c r="K11" s="19">
        <v>437211</v>
      </c>
      <c r="L11" s="19">
        <v>416264</v>
      </c>
      <c r="M11" s="19">
        <v>388521</v>
      </c>
      <c r="N11" s="19">
        <v>1241996</v>
      </c>
      <c r="O11" s="19"/>
      <c r="P11" s="19"/>
      <c r="Q11" s="19"/>
      <c r="R11" s="19"/>
      <c r="S11" s="19"/>
      <c r="T11" s="19"/>
      <c r="U11" s="19"/>
      <c r="V11" s="19"/>
      <c r="W11" s="19">
        <v>2195815</v>
      </c>
      <c r="X11" s="19">
        <v>2288298</v>
      </c>
      <c r="Y11" s="19">
        <v>-92483</v>
      </c>
      <c r="Z11" s="20">
        <v>-4.04</v>
      </c>
      <c r="AA11" s="21">
        <v>4980102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-201111292</v>
      </c>
      <c r="D14" s="17"/>
      <c r="E14" s="18">
        <v>-226027522</v>
      </c>
      <c r="F14" s="19">
        <v>-221411488</v>
      </c>
      <c r="G14" s="19">
        <v>-12599149</v>
      </c>
      <c r="H14" s="19">
        <v>-8884056</v>
      </c>
      <c r="I14" s="19">
        <v>-30959751</v>
      </c>
      <c r="J14" s="19">
        <v>-52442956</v>
      </c>
      <c r="K14" s="19">
        <v>-10200772</v>
      </c>
      <c r="L14" s="19">
        <v>-14280746</v>
      </c>
      <c r="M14" s="19">
        <v>-3607005</v>
      </c>
      <c r="N14" s="19">
        <v>-28088523</v>
      </c>
      <c r="O14" s="19"/>
      <c r="P14" s="19"/>
      <c r="Q14" s="19"/>
      <c r="R14" s="19"/>
      <c r="S14" s="19"/>
      <c r="T14" s="19"/>
      <c r="U14" s="19"/>
      <c r="V14" s="19"/>
      <c r="W14" s="19">
        <v>-80531479</v>
      </c>
      <c r="X14" s="19">
        <v>-102335668</v>
      </c>
      <c r="Y14" s="19">
        <v>21804189</v>
      </c>
      <c r="Z14" s="20">
        <v>-21.31</v>
      </c>
      <c r="AA14" s="21">
        <v>-221411488</v>
      </c>
    </row>
    <row r="15" spans="1:27" ht="13.5">
      <c r="A15" s="22" t="s">
        <v>42</v>
      </c>
      <c r="B15" s="16"/>
      <c r="C15" s="17">
        <v>-2680512</v>
      </c>
      <c r="D15" s="17"/>
      <c r="E15" s="18">
        <v>-2773400</v>
      </c>
      <c r="F15" s="19">
        <v>-2783899</v>
      </c>
      <c r="G15" s="19">
        <v>5</v>
      </c>
      <c r="H15" s="19"/>
      <c r="I15" s="19">
        <v>-498177</v>
      </c>
      <c r="J15" s="19">
        <v>-498172</v>
      </c>
      <c r="K15" s="19">
        <v>-46231</v>
      </c>
      <c r="L15" s="19">
        <v>-61202</v>
      </c>
      <c r="M15" s="19">
        <v>-63352</v>
      </c>
      <c r="N15" s="19">
        <v>-170785</v>
      </c>
      <c r="O15" s="19"/>
      <c r="P15" s="19"/>
      <c r="Q15" s="19"/>
      <c r="R15" s="19"/>
      <c r="S15" s="19"/>
      <c r="T15" s="19"/>
      <c r="U15" s="19"/>
      <c r="V15" s="19"/>
      <c r="W15" s="19">
        <v>-668957</v>
      </c>
      <c r="X15" s="19">
        <v>-1104277</v>
      </c>
      <c r="Y15" s="19">
        <v>435320</v>
      </c>
      <c r="Z15" s="20">
        <v>-39.42</v>
      </c>
      <c r="AA15" s="21">
        <v>-2783899</v>
      </c>
    </row>
    <row r="16" spans="1:27" ht="13.5">
      <c r="A16" s="22" t="s">
        <v>43</v>
      </c>
      <c r="B16" s="16"/>
      <c r="C16" s="17">
        <v>-1021052</v>
      </c>
      <c r="D16" s="17"/>
      <c r="E16" s="18">
        <v>-898800</v>
      </c>
      <c r="F16" s="19">
        <v>-895371</v>
      </c>
      <c r="G16" s="19"/>
      <c r="H16" s="19">
        <v>-2500</v>
      </c>
      <c r="I16" s="19">
        <v>-1500</v>
      </c>
      <c r="J16" s="19">
        <v>-4000</v>
      </c>
      <c r="K16" s="19">
        <v>-3283</v>
      </c>
      <c r="L16" s="19">
        <v>-155000</v>
      </c>
      <c r="M16" s="19">
        <v>-9780</v>
      </c>
      <c r="N16" s="19">
        <v>-168063</v>
      </c>
      <c r="O16" s="19"/>
      <c r="P16" s="19"/>
      <c r="Q16" s="19"/>
      <c r="R16" s="19"/>
      <c r="S16" s="19"/>
      <c r="T16" s="19"/>
      <c r="U16" s="19"/>
      <c r="V16" s="19"/>
      <c r="W16" s="19">
        <v>-172063</v>
      </c>
      <c r="X16" s="19">
        <v>-229305</v>
      </c>
      <c r="Y16" s="19">
        <v>57242</v>
      </c>
      <c r="Z16" s="20">
        <v>-24.96</v>
      </c>
      <c r="AA16" s="21">
        <v>-895371</v>
      </c>
    </row>
    <row r="17" spans="1:27" ht="13.5">
      <c r="A17" s="23" t="s">
        <v>44</v>
      </c>
      <c r="B17" s="24"/>
      <c r="C17" s="25">
        <f aca="true" t="shared" si="0" ref="C17:Y17">SUM(C6:C16)</f>
        <v>40510330</v>
      </c>
      <c r="D17" s="25">
        <f>SUM(D6:D16)</f>
        <v>0</v>
      </c>
      <c r="E17" s="26">
        <f t="shared" si="0"/>
        <v>71148203</v>
      </c>
      <c r="F17" s="27">
        <f t="shared" si="0"/>
        <v>112915665</v>
      </c>
      <c r="G17" s="27">
        <f t="shared" si="0"/>
        <v>22258685</v>
      </c>
      <c r="H17" s="27">
        <f t="shared" si="0"/>
        <v>1344830</v>
      </c>
      <c r="I17" s="27">
        <f t="shared" si="0"/>
        <v>-23730357</v>
      </c>
      <c r="J17" s="27">
        <f t="shared" si="0"/>
        <v>-126842</v>
      </c>
      <c r="K17" s="27">
        <f t="shared" si="0"/>
        <v>-1280093</v>
      </c>
      <c r="L17" s="27">
        <f t="shared" si="0"/>
        <v>1566587</v>
      </c>
      <c r="M17" s="27">
        <f t="shared" si="0"/>
        <v>14626106</v>
      </c>
      <c r="N17" s="27">
        <f t="shared" si="0"/>
        <v>14912600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14785758</v>
      </c>
      <c r="X17" s="27">
        <f t="shared" si="0"/>
        <v>27173715</v>
      </c>
      <c r="Y17" s="27">
        <f t="shared" si="0"/>
        <v>-12387957</v>
      </c>
      <c r="Z17" s="28">
        <f>+IF(X17&lt;&gt;0,+(Y17/X17)*100,0)</f>
        <v>-45.58801400544607</v>
      </c>
      <c r="AA17" s="29">
        <f>SUM(AA6:AA16)</f>
        <v>112915665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501683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-44637945</v>
      </c>
      <c r="D26" s="17"/>
      <c r="E26" s="18">
        <v>-68091327</v>
      </c>
      <c r="F26" s="19">
        <v>-126910828</v>
      </c>
      <c r="G26" s="19">
        <v>-246725</v>
      </c>
      <c r="H26" s="19">
        <v>-3324437</v>
      </c>
      <c r="I26" s="19">
        <v>-406744</v>
      </c>
      <c r="J26" s="19">
        <v>-3977906</v>
      </c>
      <c r="K26" s="19">
        <v>-8488410</v>
      </c>
      <c r="L26" s="19">
        <v>-2523477</v>
      </c>
      <c r="M26" s="19">
        <v>-12456695</v>
      </c>
      <c r="N26" s="19">
        <v>-23468582</v>
      </c>
      <c r="O26" s="19"/>
      <c r="P26" s="19"/>
      <c r="Q26" s="19"/>
      <c r="R26" s="19"/>
      <c r="S26" s="19"/>
      <c r="T26" s="19"/>
      <c r="U26" s="19"/>
      <c r="V26" s="19"/>
      <c r="W26" s="19">
        <v>-27446488</v>
      </c>
      <c r="X26" s="19">
        <v>-41077444</v>
      </c>
      <c r="Y26" s="19">
        <v>13630956</v>
      </c>
      <c r="Z26" s="20">
        <v>-33.18</v>
      </c>
      <c r="AA26" s="21">
        <v>-126910828</v>
      </c>
    </row>
    <row r="27" spans="1:27" ht="13.5">
      <c r="A27" s="23" t="s">
        <v>51</v>
      </c>
      <c r="B27" s="24"/>
      <c r="C27" s="25">
        <f aca="true" t="shared" si="1" ref="C27:Y27">SUM(C21:C26)</f>
        <v>-44136262</v>
      </c>
      <c r="D27" s="25">
        <f>SUM(D21:D26)</f>
        <v>0</v>
      </c>
      <c r="E27" s="26">
        <f t="shared" si="1"/>
        <v>-68091327</v>
      </c>
      <c r="F27" s="27">
        <f t="shared" si="1"/>
        <v>-126910828</v>
      </c>
      <c r="G27" s="27">
        <f t="shared" si="1"/>
        <v>-246725</v>
      </c>
      <c r="H27" s="27">
        <f t="shared" si="1"/>
        <v>-3324437</v>
      </c>
      <c r="I27" s="27">
        <f t="shared" si="1"/>
        <v>-406744</v>
      </c>
      <c r="J27" s="27">
        <f t="shared" si="1"/>
        <v>-3977906</v>
      </c>
      <c r="K27" s="27">
        <f t="shared" si="1"/>
        <v>-8488410</v>
      </c>
      <c r="L27" s="27">
        <f t="shared" si="1"/>
        <v>-2523477</v>
      </c>
      <c r="M27" s="27">
        <f t="shared" si="1"/>
        <v>-12456695</v>
      </c>
      <c r="N27" s="27">
        <f t="shared" si="1"/>
        <v>-23468582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-27446488</v>
      </c>
      <c r="X27" s="27">
        <f t="shared" si="1"/>
        <v>-41077444</v>
      </c>
      <c r="Y27" s="27">
        <f t="shared" si="1"/>
        <v>13630956</v>
      </c>
      <c r="Z27" s="28">
        <f>+IF(X27&lt;&gt;0,+(Y27/X27)*100,0)</f>
        <v>-33.18355445874383</v>
      </c>
      <c r="AA27" s="29">
        <f>SUM(AA21:AA26)</f>
        <v>-126910828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3550129</v>
      </c>
      <c r="D32" s="17"/>
      <c r="E32" s="18">
        <v>800000</v>
      </c>
      <c r="F32" s="19">
        <v>800000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200000</v>
      </c>
      <c r="Y32" s="19">
        <v>-200000</v>
      </c>
      <c r="Z32" s="20">
        <v>-100</v>
      </c>
      <c r="AA32" s="21">
        <v>800000</v>
      </c>
    </row>
    <row r="33" spans="1:27" ht="13.5">
      <c r="A33" s="22" t="s">
        <v>55</v>
      </c>
      <c r="B33" s="16"/>
      <c r="C33" s="17">
        <v>141540</v>
      </c>
      <c r="D33" s="17"/>
      <c r="E33" s="18">
        <v>95926</v>
      </c>
      <c r="F33" s="19">
        <v>2</v>
      </c>
      <c r="G33" s="19">
        <v>-13775</v>
      </c>
      <c r="H33" s="36">
        <v>-22092</v>
      </c>
      <c r="I33" s="36">
        <v>-9852</v>
      </c>
      <c r="J33" s="36">
        <v>-45719</v>
      </c>
      <c r="K33" s="19">
        <v>6849</v>
      </c>
      <c r="L33" s="19">
        <v>-34820</v>
      </c>
      <c r="M33" s="19">
        <v>-13819</v>
      </c>
      <c r="N33" s="19">
        <v>-41790</v>
      </c>
      <c r="O33" s="36"/>
      <c r="P33" s="36"/>
      <c r="Q33" s="36"/>
      <c r="R33" s="19"/>
      <c r="S33" s="19"/>
      <c r="T33" s="19"/>
      <c r="U33" s="19"/>
      <c r="V33" s="36"/>
      <c r="W33" s="36">
        <v>-87509</v>
      </c>
      <c r="X33" s="36">
        <v>-29152</v>
      </c>
      <c r="Y33" s="19">
        <v>-58357</v>
      </c>
      <c r="Z33" s="20">
        <v>200.18</v>
      </c>
      <c r="AA33" s="21">
        <v>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-3834562</v>
      </c>
      <c r="D35" s="17"/>
      <c r="E35" s="18">
        <v>-3051996</v>
      </c>
      <c r="F35" s="19">
        <v>-3052002</v>
      </c>
      <c r="G35" s="19">
        <v>-75310</v>
      </c>
      <c r="H35" s="19"/>
      <c r="I35" s="19">
        <v>-1248026</v>
      </c>
      <c r="J35" s="19">
        <v>-1323336</v>
      </c>
      <c r="K35" s="19">
        <v>-77498</v>
      </c>
      <c r="L35" s="19">
        <v>-77187</v>
      </c>
      <c r="M35" s="19">
        <v>-830474</v>
      </c>
      <c r="N35" s="19">
        <v>-985159</v>
      </c>
      <c r="O35" s="19"/>
      <c r="P35" s="19"/>
      <c r="Q35" s="19"/>
      <c r="R35" s="19"/>
      <c r="S35" s="19"/>
      <c r="T35" s="19"/>
      <c r="U35" s="19"/>
      <c r="V35" s="19"/>
      <c r="W35" s="19">
        <v>-2308495</v>
      </c>
      <c r="X35" s="19">
        <v>-1813626</v>
      </c>
      <c r="Y35" s="19">
        <v>-494869</v>
      </c>
      <c r="Z35" s="20">
        <v>27.29</v>
      </c>
      <c r="AA35" s="21">
        <v>-3052002</v>
      </c>
    </row>
    <row r="36" spans="1:27" ht="13.5">
      <c r="A36" s="23" t="s">
        <v>57</v>
      </c>
      <c r="B36" s="24"/>
      <c r="C36" s="25">
        <f aca="true" t="shared" si="2" ref="C36:Y36">SUM(C31:C35)</f>
        <v>-142893</v>
      </c>
      <c r="D36" s="25">
        <f>SUM(D31:D35)</f>
        <v>0</v>
      </c>
      <c r="E36" s="26">
        <f t="shared" si="2"/>
        <v>-2156070</v>
      </c>
      <c r="F36" s="27">
        <f t="shared" si="2"/>
        <v>-2252000</v>
      </c>
      <c r="G36" s="27">
        <f t="shared" si="2"/>
        <v>-89085</v>
      </c>
      <c r="H36" s="27">
        <f t="shared" si="2"/>
        <v>-22092</v>
      </c>
      <c r="I36" s="27">
        <f t="shared" si="2"/>
        <v>-1257878</v>
      </c>
      <c r="J36" s="27">
        <f t="shared" si="2"/>
        <v>-1369055</v>
      </c>
      <c r="K36" s="27">
        <f t="shared" si="2"/>
        <v>-70649</v>
      </c>
      <c r="L36" s="27">
        <f t="shared" si="2"/>
        <v>-112007</v>
      </c>
      <c r="M36" s="27">
        <f t="shared" si="2"/>
        <v>-844293</v>
      </c>
      <c r="N36" s="27">
        <f t="shared" si="2"/>
        <v>-1026949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-2396004</v>
      </c>
      <c r="X36" s="27">
        <f t="shared" si="2"/>
        <v>-1642778</v>
      </c>
      <c r="Y36" s="27">
        <f t="shared" si="2"/>
        <v>-753226</v>
      </c>
      <c r="Z36" s="28">
        <f>+IF(X36&lt;&gt;0,+(Y36/X36)*100,0)</f>
        <v>45.85074794037904</v>
      </c>
      <c r="AA36" s="29">
        <f>SUM(AA31:AA35)</f>
        <v>-2252000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-3768825</v>
      </c>
      <c r="D38" s="31">
        <f>+D17+D27+D36</f>
        <v>0</v>
      </c>
      <c r="E38" s="32">
        <f t="shared" si="3"/>
        <v>900806</v>
      </c>
      <c r="F38" s="33">
        <f t="shared" si="3"/>
        <v>-16247163</v>
      </c>
      <c r="G38" s="33">
        <f t="shared" si="3"/>
        <v>21922875</v>
      </c>
      <c r="H38" s="33">
        <f t="shared" si="3"/>
        <v>-2001699</v>
      </c>
      <c r="I38" s="33">
        <f t="shared" si="3"/>
        <v>-25394979</v>
      </c>
      <c r="J38" s="33">
        <f t="shared" si="3"/>
        <v>-5473803</v>
      </c>
      <c r="K38" s="33">
        <f t="shared" si="3"/>
        <v>-9839152</v>
      </c>
      <c r="L38" s="33">
        <f t="shared" si="3"/>
        <v>-1068897</v>
      </c>
      <c r="M38" s="33">
        <f t="shared" si="3"/>
        <v>1325118</v>
      </c>
      <c r="N38" s="33">
        <f t="shared" si="3"/>
        <v>-9582931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-15056734</v>
      </c>
      <c r="X38" s="33">
        <f t="shared" si="3"/>
        <v>-15546507</v>
      </c>
      <c r="Y38" s="33">
        <f t="shared" si="3"/>
        <v>489773</v>
      </c>
      <c r="Z38" s="34">
        <f>+IF(X38&lt;&gt;0,+(Y38/X38)*100,0)</f>
        <v>-3.150373263910665</v>
      </c>
      <c r="AA38" s="35">
        <f>+AA17+AA27+AA36</f>
        <v>-16247163</v>
      </c>
    </row>
    <row r="39" spans="1:27" ht="13.5">
      <c r="A39" s="22" t="s">
        <v>59</v>
      </c>
      <c r="B39" s="16"/>
      <c r="C39" s="31">
        <v>22300890</v>
      </c>
      <c r="D39" s="31"/>
      <c r="E39" s="32">
        <v>583825</v>
      </c>
      <c r="F39" s="33">
        <v>18532064</v>
      </c>
      <c r="G39" s="33">
        <v>18532064</v>
      </c>
      <c r="H39" s="33">
        <v>40454939</v>
      </c>
      <c r="I39" s="33">
        <v>38453240</v>
      </c>
      <c r="J39" s="33">
        <v>18532064</v>
      </c>
      <c r="K39" s="33">
        <v>13058261</v>
      </c>
      <c r="L39" s="33">
        <v>3219109</v>
      </c>
      <c r="M39" s="33">
        <v>2150212</v>
      </c>
      <c r="N39" s="33">
        <v>13058261</v>
      </c>
      <c r="O39" s="33"/>
      <c r="P39" s="33"/>
      <c r="Q39" s="33"/>
      <c r="R39" s="33"/>
      <c r="S39" s="33"/>
      <c r="T39" s="33"/>
      <c r="U39" s="33"/>
      <c r="V39" s="33"/>
      <c r="W39" s="33">
        <v>18532064</v>
      </c>
      <c r="X39" s="33">
        <v>18532064</v>
      </c>
      <c r="Y39" s="33"/>
      <c r="Z39" s="34"/>
      <c r="AA39" s="35">
        <v>18532064</v>
      </c>
    </row>
    <row r="40" spans="1:27" ht="13.5">
      <c r="A40" s="41" t="s">
        <v>60</v>
      </c>
      <c r="B40" s="42"/>
      <c r="C40" s="43">
        <v>18532065</v>
      </c>
      <c r="D40" s="43"/>
      <c r="E40" s="44">
        <v>1484630</v>
      </c>
      <c r="F40" s="45">
        <v>2284902</v>
      </c>
      <c r="G40" s="45">
        <v>40454939</v>
      </c>
      <c r="H40" s="45">
        <v>38453240</v>
      </c>
      <c r="I40" s="45">
        <v>13058261</v>
      </c>
      <c r="J40" s="45">
        <v>13058261</v>
      </c>
      <c r="K40" s="45">
        <v>3219109</v>
      </c>
      <c r="L40" s="45">
        <v>2150212</v>
      </c>
      <c r="M40" s="45">
        <v>3475330</v>
      </c>
      <c r="N40" s="45">
        <v>3475330</v>
      </c>
      <c r="O40" s="45"/>
      <c r="P40" s="45"/>
      <c r="Q40" s="45"/>
      <c r="R40" s="45"/>
      <c r="S40" s="45"/>
      <c r="T40" s="45"/>
      <c r="U40" s="45"/>
      <c r="V40" s="45"/>
      <c r="W40" s="45">
        <v>3475330</v>
      </c>
      <c r="X40" s="45">
        <v>2985558</v>
      </c>
      <c r="Y40" s="45">
        <v>489772</v>
      </c>
      <c r="Z40" s="46">
        <v>16.4</v>
      </c>
      <c r="AA40" s="47">
        <v>2284902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54467061</v>
      </c>
      <c r="D6" s="17"/>
      <c r="E6" s="18">
        <v>64830514</v>
      </c>
      <c r="F6" s="19">
        <v>64830514</v>
      </c>
      <c r="G6" s="19">
        <v>4108327</v>
      </c>
      <c r="H6" s="19">
        <v>4665208</v>
      </c>
      <c r="I6" s="19">
        <v>6067408</v>
      </c>
      <c r="J6" s="19">
        <v>14840943</v>
      </c>
      <c r="K6" s="19">
        <v>7717060</v>
      </c>
      <c r="L6" s="19">
        <v>4593203</v>
      </c>
      <c r="M6" s="19">
        <v>4598643</v>
      </c>
      <c r="N6" s="19">
        <v>16908906</v>
      </c>
      <c r="O6" s="19"/>
      <c r="P6" s="19"/>
      <c r="Q6" s="19"/>
      <c r="R6" s="19"/>
      <c r="S6" s="19"/>
      <c r="T6" s="19"/>
      <c r="U6" s="19"/>
      <c r="V6" s="19"/>
      <c r="W6" s="19">
        <v>31749849</v>
      </c>
      <c r="X6" s="19">
        <v>36245126</v>
      </c>
      <c r="Y6" s="19">
        <v>-4495277</v>
      </c>
      <c r="Z6" s="20">
        <v>-12.4</v>
      </c>
      <c r="AA6" s="21">
        <v>64830514</v>
      </c>
    </row>
    <row r="7" spans="1:27" ht="13.5">
      <c r="A7" s="22" t="s">
        <v>34</v>
      </c>
      <c r="B7" s="16"/>
      <c r="C7" s="17">
        <v>141393498</v>
      </c>
      <c r="D7" s="17"/>
      <c r="E7" s="18">
        <v>162311422</v>
      </c>
      <c r="F7" s="19">
        <v>162311422</v>
      </c>
      <c r="G7" s="19">
        <v>11232302</v>
      </c>
      <c r="H7" s="19">
        <v>10116983</v>
      </c>
      <c r="I7" s="19">
        <v>9092489</v>
      </c>
      <c r="J7" s="19">
        <v>30441774</v>
      </c>
      <c r="K7" s="19">
        <v>11564703</v>
      </c>
      <c r="L7" s="19">
        <v>18895269</v>
      </c>
      <c r="M7" s="19">
        <v>8295697</v>
      </c>
      <c r="N7" s="19">
        <v>38755669</v>
      </c>
      <c r="O7" s="19"/>
      <c r="P7" s="19"/>
      <c r="Q7" s="19"/>
      <c r="R7" s="19"/>
      <c r="S7" s="19"/>
      <c r="T7" s="19"/>
      <c r="U7" s="19"/>
      <c r="V7" s="19"/>
      <c r="W7" s="19">
        <v>69197443</v>
      </c>
      <c r="X7" s="19">
        <v>76940503</v>
      </c>
      <c r="Y7" s="19">
        <v>-7743060</v>
      </c>
      <c r="Z7" s="20">
        <v>-10.06</v>
      </c>
      <c r="AA7" s="21">
        <v>162311422</v>
      </c>
    </row>
    <row r="8" spans="1:27" ht="13.5">
      <c r="A8" s="22" t="s">
        <v>35</v>
      </c>
      <c r="B8" s="16"/>
      <c r="C8" s="17">
        <v>18292524</v>
      </c>
      <c r="D8" s="17"/>
      <c r="E8" s="18">
        <v>14223503</v>
      </c>
      <c r="F8" s="19">
        <v>14223503</v>
      </c>
      <c r="G8" s="19">
        <v>4087378</v>
      </c>
      <c r="H8" s="19">
        <v>5141219</v>
      </c>
      <c r="I8" s="19">
        <v>34950613</v>
      </c>
      <c r="J8" s="19">
        <v>44179210</v>
      </c>
      <c r="K8" s="19">
        <v>5190275</v>
      </c>
      <c r="L8" s="19">
        <v>12876590</v>
      </c>
      <c r="M8" s="19">
        <v>5755444</v>
      </c>
      <c r="N8" s="19">
        <v>23822309</v>
      </c>
      <c r="O8" s="19"/>
      <c r="P8" s="19"/>
      <c r="Q8" s="19"/>
      <c r="R8" s="19"/>
      <c r="S8" s="19"/>
      <c r="T8" s="19"/>
      <c r="U8" s="19"/>
      <c r="V8" s="19"/>
      <c r="W8" s="19">
        <v>68001519</v>
      </c>
      <c r="X8" s="19">
        <v>4173649</v>
      </c>
      <c r="Y8" s="19">
        <v>63827870</v>
      </c>
      <c r="Z8" s="20">
        <v>1529.31</v>
      </c>
      <c r="AA8" s="21">
        <v>14223503</v>
      </c>
    </row>
    <row r="9" spans="1:27" ht="13.5">
      <c r="A9" s="22" t="s">
        <v>36</v>
      </c>
      <c r="B9" s="16"/>
      <c r="C9" s="17">
        <v>48878973</v>
      </c>
      <c r="D9" s="17"/>
      <c r="E9" s="18">
        <v>61748131</v>
      </c>
      <c r="F9" s="19">
        <v>61748131</v>
      </c>
      <c r="G9" s="19">
        <v>17281100</v>
      </c>
      <c r="H9" s="19"/>
      <c r="I9" s="19"/>
      <c r="J9" s="19">
        <v>17281100</v>
      </c>
      <c r="K9" s="19">
        <v>5039377</v>
      </c>
      <c r="L9" s="19">
        <v>2177384</v>
      </c>
      <c r="M9" s="19">
        <v>15917933</v>
      </c>
      <c r="N9" s="19">
        <v>23134694</v>
      </c>
      <c r="O9" s="19"/>
      <c r="P9" s="19"/>
      <c r="Q9" s="19"/>
      <c r="R9" s="19"/>
      <c r="S9" s="19"/>
      <c r="T9" s="19"/>
      <c r="U9" s="19"/>
      <c r="V9" s="19"/>
      <c r="W9" s="19">
        <v>40415794</v>
      </c>
      <c r="X9" s="19">
        <v>36379576</v>
      </c>
      <c r="Y9" s="19">
        <v>4036218</v>
      </c>
      <c r="Z9" s="20">
        <v>11.09</v>
      </c>
      <c r="AA9" s="21">
        <v>61748131</v>
      </c>
    </row>
    <row r="10" spans="1:27" ht="13.5">
      <c r="A10" s="22" t="s">
        <v>37</v>
      </c>
      <c r="B10" s="16"/>
      <c r="C10" s="17">
        <v>14625002</v>
      </c>
      <c r="D10" s="17"/>
      <c r="E10" s="18">
        <v>21434869</v>
      </c>
      <c r="F10" s="19">
        <v>21434869</v>
      </c>
      <c r="G10" s="19">
        <v>7764000</v>
      </c>
      <c r="H10" s="19"/>
      <c r="I10" s="19"/>
      <c r="J10" s="19">
        <v>7764000</v>
      </c>
      <c r="K10" s="19">
        <v>2000000</v>
      </c>
      <c r="L10" s="19"/>
      <c r="M10" s="19">
        <v>4689000</v>
      </c>
      <c r="N10" s="19">
        <v>6689000</v>
      </c>
      <c r="O10" s="19"/>
      <c r="P10" s="19"/>
      <c r="Q10" s="19"/>
      <c r="R10" s="19"/>
      <c r="S10" s="19"/>
      <c r="T10" s="19"/>
      <c r="U10" s="19"/>
      <c r="V10" s="19"/>
      <c r="W10" s="19">
        <v>14453000</v>
      </c>
      <c r="X10" s="19">
        <v>15228786</v>
      </c>
      <c r="Y10" s="19">
        <v>-775786</v>
      </c>
      <c r="Z10" s="20">
        <v>-5.09</v>
      </c>
      <c r="AA10" s="21">
        <v>21434869</v>
      </c>
    </row>
    <row r="11" spans="1:27" ht="13.5">
      <c r="A11" s="22" t="s">
        <v>38</v>
      </c>
      <c r="B11" s="16"/>
      <c r="C11" s="17">
        <v>6729330</v>
      </c>
      <c r="D11" s="17"/>
      <c r="E11" s="18">
        <v>9253580</v>
      </c>
      <c r="F11" s="19">
        <v>9253580</v>
      </c>
      <c r="G11" s="19">
        <v>425404</v>
      </c>
      <c r="H11" s="19">
        <v>413989</v>
      </c>
      <c r="I11" s="19">
        <v>130871</v>
      </c>
      <c r="J11" s="19">
        <v>970264</v>
      </c>
      <c r="K11" s="19">
        <v>1081194</v>
      </c>
      <c r="L11" s="19">
        <v>732132</v>
      </c>
      <c r="M11" s="19">
        <v>99803</v>
      </c>
      <c r="N11" s="19">
        <v>1913129</v>
      </c>
      <c r="O11" s="19"/>
      <c r="P11" s="19"/>
      <c r="Q11" s="19"/>
      <c r="R11" s="19"/>
      <c r="S11" s="19"/>
      <c r="T11" s="19"/>
      <c r="U11" s="19"/>
      <c r="V11" s="19"/>
      <c r="W11" s="19">
        <v>2883393</v>
      </c>
      <c r="X11" s="19">
        <v>4917572</v>
      </c>
      <c r="Y11" s="19">
        <v>-2034179</v>
      </c>
      <c r="Z11" s="20">
        <v>-41.37</v>
      </c>
      <c r="AA11" s="21">
        <v>9253580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-251164144</v>
      </c>
      <c r="D14" s="17"/>
      <c r="E14" s="18">
        <v>-279622065</v>
      </c>
      <c r="F14" s="19">
        <v>-279622065</v>
      </c>
      <c r="G14" s="19">
        <v>-22091858</v>
      </c>
      <c r="H14" s="19">
        <v>-26014121</v>
      </c>
      <c r="I14" s="19">
        <v>-23190428</v>
      </c>
      <c r="J14" s="19">
        <v>-71296407</v>
      </c>
      <c r="K14" s="19">
        <v>-52132747</v>
      </c>
      <c r="L14" s="19">
        <v>-16783733</v>
      </c>
      <c r="M14" s="19">
        <v>-17532996</v>
      </c>
      <c r="N14" s="19">
        <v>-86449476</v>
      </c>
      <c r="O14" s="19"/>
      <c r="P14" s="19"/>
      <c r="Q14" s="19"/>
      <c r="R14" s="19"/>
      <c r="S14" s="19"/>
      <c r="T14" s="19"/>
      <c r="U14" s="19"/>
      <c r="V14" s="19"/>
      <c r="W14" s="19">
        <v>-157745883</v>
      </c>
      <c r="X14" s="19">
        <v>-140013196</v>
      </c>
      <c r="Y14" s="19">
        <v>-17732687</v>
      </c>
      <c r="Z14" s="20">
        <v>12.67</v>
      </c>
      <c r="AA14" s="21">
        <v>-279622065</v>
      </c>
    </row>
    <row r="15" spans="1:27" ht="13.5">
      <c r="A15" s="22" t="s">
        <v>42</v>
      </c>
      <c r="B15" s="16"/>
      <c r="C15" s="17">
        <v>-6280107</v>
      </c>
      <c r="D15" s="17"/>
      <c r="E15" s="18">
        <v>-6596328</v>
      </c>
      <c r="F15" s="19">
        <v>-6596328</v>
      </c>
      <c r="G15" s="19"/>
      <c r="H15" s="19"/>
      <c r="I15" s="19"/>
      <c r="J15" s="19"/>
      <c r="K15" s="19"/>
      <c r="L15" s="19"/>
      <c r="M15" s="19">
        <v>-2216411</v>
      </c>
      <c r="N15" s="19">
        <v>-2216411</v>
      </c>
      <c r="O15" s="19"/>
      <c r="P15" s="19"/>
      <c r="Q15" s="19"/>
      <c r="R15" s="19"/>
      <c r="S15" s="19"/>
      <c r="T15" s="19"/>
      <c r="U15" s="19"/>
      <c r="V15" s="19"/>
      <c r="W15" s="19">
        <v>-2216411</v>
      </c>
      <c r="X15" s="19">
        <v>-3298164</v>
      </c>
      <c r="Y15" s="19">
        <v>1081753</v>
      </c>
      <c r="Z15" s="20">
        <v>-32.8</v>
      </c>
      <c r="AA15" s="21">
        <v>-6596328</v>
      </c>
    </row>
    <row r="16" spans="1:27" ht="13.5">
      <c r="A16" s="22" t="s">
        <v>43</v>
      </c>
      <c r="B16" s="16"/>
      <c r="C16" s="17">
        <v>-4150106</v>
      </c>
      <c r="D16" s="17"/>
      <c r="E16" s="18">
        <v>-5280521</v>
      </c>
      <c r="F16" s="19">
        <v>-5280521</v>
      </c>
      <c r="G16" s="19">
        <v>-2038550</v>
      </c>
      <c r="H16" s="19">
        <v>-60563</v>
      </c>
      <c r="I16" s="19">
        <v>-225375</v>
      </c>
      <c r="J16" s="19">
        <v>-2324488</v>
      </c>
      <c r="K16" s="19">
        <v>-42407</v>
      </c>
      <c r="L16" s="19">
        <v>-570613</v>
      </c>
      <c r="M16" s="19">
        <v>-66875</v>
      </c>
      <c r="N16" s="19">
        <v>-679895</v>
      </c>
      <c r="O16" s="19"/>
      <c r="P16" s="19"/>
      <c r="Q16" s="19"/>
      <c r="R16" s="19"/>
      <c r="S16" s="19"/>
      <c r="T16" s="19"/>
      <c r="U16" s="19"/>
      <c r="V16" s="19"/>
      <c r="W16" s="19">
        <v>-3004383</v>
      </c>
      <c r="X16" s="19">
        <v>-2018535</v>
      </c>
      <c r="Y16" s="19">
        <v>-985848</v>
      </c>
      <c r="Z16" s="20">
        <v>48.84</v>
      </c>
      <c r="AA16" s="21">
        <v>-5280521</v>
      </c>
    </row>
    <row r="17" spans="1:27" ht="13.5">
      <c r="A17" s="23" t="s">
        <v>44</v>
      </c>
      <c r="B17" s="24"/>
      <c r="C17" s="25">
        <f aca="true" t="shared" si="0" ref="C17:Y17">SUM(C6:C16)</f>
        <v>22792031</v>
      </c>
      <c r="D17" s="25">
        <f>SUM(D6:D16)</f>
        <v>0</v>
      </c>
      <c r="E17" s="26">
        <f t="shared" si="0"/>
        <v>42303105</v>
      </c>
      <c r="F17" s="27">
        <f t="shared" si="0"/>
        <v>42303105</v>
      </c>
      <c r="G17" s="27">
        <f t="shared" si="0"/>
        <v>20768103</v>
      </c>
      <c r="H17" s="27">
        <f t="shared" si="0"/>
        <v>-5737285</v>
      </c>
      <c r="I17" s="27">
        <f t="shared" si="0"/>
        <v>26825578</v>
      </c>
      <c r="J17" s="27">
        <f t="shared" si="0"/>
        <v>41856396</v>
      </c>
      <c r="K17" s="27">
        <f t="shared" si="0"/>
        <v>-19582545</v>
      </c>
      <c r="L17" s="27">
        <f t="shared" si="0"/>
        <v>21920232</v>
      </c>
      <c r="M17" s="27">
        <f t="shared" si="0"/>
        <v>19540238</v>
      </c>
      <c r="N17" s="27">
        <f t="shared" si="0"/>
        <v>21877925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63734321</v>
      </c>
      <c r="X17" s="27">
        <f t="shared" si="0"/>
        <v>28555317</v>
      </c>
      <c r="Y17" s="27">
        <f t="shared" si="0"/>
        <v>35179004</v>
      </c>
      <c r="Z17" s="28">
        <f>+IF(X17&lt;&gt;0,+(Y17/X17)*100,0)</f>
        <v>123.19598483182659</v>
      </c>
      <c r="AA17" s="29">
        <f>SUM(AA6:AA16)</f>
        <v>42303105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789855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-29468382</v>
      </c>
      <c r="D26" s="17"/>
      <c r="E26" s="18">
        <v>-45663868</v>
      </c>
      <c r="F26" s="19">
        <v>-45663868</v>
      </c>
      <c r="G26" s="19"/>
      <c r="H26" s="19">
        <v>-2699625</v>
      </c>
      <c r="I26" s="19">
        <v>-2808532</v>
      </c>
      <c r="J26" s="19">
        <v>-5508157</v>
      </c>
      <c r="K26" s="19">
        <v>-3029663</v>
      </c>
      <c r="L26" s="19">
        <v>-1230218</v>
      </c>
      <c r="M26" s="19">
        <v>-3243674</v>
      </c>
      <c r="N26" s="19">
        <v>-7503555</v>
      </c>
      <c r="O26" s="19"/>
      <c r="P26" s="19"/>
      <c r="Q26" s="19"/>
      <c r="R26" s="19"/>
      <c r="S26" s="19"/>
      <c r="T26" s="19"/>
      <c r="U26" s="19"/>
      <c r="V26" s="19"/>
      <c r="W26" s="19">
        <v>-13011712</v>
      </c>
      <c r="X26" s="19">
        <v>-15221288</v>
      </c>
      <c r="Y26" s="19">
        <v>2209576</v>
      </c>
      <c r="Z26" s="20">
        <v>-14.52</v>
      </c>
      <c r="AA26" s="21">
        <v>-45663868</v>
      </c>
    </row>
    <row r="27" spans="1:27" ht="13.5">
      <c r="A27" s="23" t="s">
        <v>51</v>
      </c>
      <c r="B27" s="24"/>
      <c r="C27" s="25">
        <f aca="true" t="shared" si="1" ref="C27:Y27">SUM(C21:C26)</f>
        <v>-28678527</v>
      </c>
      <c r="D27" s="25">
        <f>SUM(D21:D26)</f>
        <v>0</v>
      </c>
      <c r="E27" s="26">
        <f t="shared" si="1"/>
        <v>-45663868</v>
      </c>
      <c r="F27" s="27">
        <f t="shared" si="1"/>
        <v>-45663868</v>
      </c>
      <c r="G27" s="27">
        <f t="shared" si="1"/>
        <v>0</v>
      </c>
      <c r="H27" s="27">
        <f t="shared" si="1"/>
        <v>-2699625</v>
      </c>
      <c r="I27" s="27">
        <f t="shared" si="1"/>
        <v>-2808532</v>
      </c>
      <c r="J27" s="27">
        <f t="shared" si="1"/>
        <v>-5508157</v>
      </c>
      <c r="K27" s="27">
        <f t="shared" si="1"/>
        <v>-3029663</v>
      </c>
      <c r="L27" s="27">
        <f t="shared" si="1"/>
        <v>-1230218</v>
      </c>
      <c r="M27" s="27">
        <f t="shared" si="1"/>
        <v>-3243674</v>
      </c>
      <c r="N27" s="27">
        <f t="shared" si="1"/>
        <v>-7503555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-13011712</v>
      </c>
      <c r="X27" s="27">
        <f t="shared" si="1"/>
        <v>-15221288</v>
      </c>
      <c r="Y27" s="27">
        <f t="shared" si="1"/>
        <v>2209576</v>
      </c>
      <c r="Z27" s="28">
        <f>+IF(X27&lt;&gt;0,+(Y27/X27)*100,0)</f>
        <v>-14.516353675194898</v>
      </c>
      <c r="AA27" s="29">
        <f>SUM(AA21:AA26)</f>
        <v>-45663868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6080000</v>
      </c>
      <c r="D32" s="17"/>
      <c r="E32" s="18">
        <v>6950004</v>
      </c>
      <c r="F32" s="19">
        <v>6950004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3475002</v>
      </c>
      <c r="Y32" s="19">
        <v>-3475002</v>
      </c>
      <c r="Z32" s="20">
        <v>-100</v>
      </c>
      <c r="AA32" s="21">
        <v>6950004</v>
      </c>
    </row>
    <row r="33" spans="1:27" ht="13.5">
      <c r="A33" s="22" t="s">
        <v>55</v>
      </c>
      <c r="B33" s="16"/>
      <c r="C33" s="17">
        <v>183376</v>
      </c>
      <c r="D33" s="17"/>
      <c r="E33" s="18">
        <v>133932</v>
      </c>
      <c r="F33" s="19">
        <v>133932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66966</v>
      </c>
      <c r="Y33" s="19">
        <v>-66966</v>
      </c>
      <c r="Z33" s="20">
        <v>-100</v>
      </c>
      <c r="AA33" s="21">
        <v>133932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-4521406</v>
      </c>
      <c r="D35" s="17"/>
      <c r="E35" s="18">
        <v>-4126584</v>
      </c>
      <c r="F35" s="19">
        <v>-4126584</v>
      </c>
      <c r="G35" s="19"/>
      <c r="H35" s="19"/>
      <c r="I35" s="19"/>
      <c r="J35" s="19"/>
      <c r="K35" s="19"/>
      <c r="L35" s="19"/>
      <c r="M35" s="19">
        <v>-1624815</v>
      </c>
      <c r="N35" s="19">
        <v>-1624815</v>
      </c>
      <c r="O35" s="19"/>
      <c r="P35" s="19"/>
      <c r="Q35" s="19"/>
      <c r="R35" s="19"/>
      <c r="S35" s="19"/>
      <c r="T35" s="19"/>
      <c r="U35" s="19"/>
      <c r="V35" s="19"/>
      <c r="W35" s="19">
        <v>-1624815</v>
      </c>
      <c r="X35" s="19">
        <v>-2063292</v>
      </c>
      <c r="Y35" s="19">
        <v>438477</v>
      </c>
      <c r="Z35" s="20">
        <v>-21.25</v>
      </c>
      <c r="AA35" s="21">
        <v>-4126584</v>
      </c>
    </row>
    <row r="36" spans="1:27" ht="13.5">
      <c r="A36" s="23" t="s">
        <v>57</v>
      </c>
      <c r="B36" s="24"/>
      <c r="C36" s="25">
        <f aca="true" t="shared" si="2" ref="C36:Y36">SUM(C31:C35)</f>
        <v>1741970</v>
      </c>
      <c r="D36" s="25">
        <f>SUM(D31:D35)</f>
        <v>0</v>
      </c>
      <c r="E36" s="26">
        <f t="shared" si="2"/>
        <v>2957352</v>
      </c>
      <c r="F36" s="27">
        <f t="shared" si="2"/>
        <v>2957352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-1624815</v>
      </c>
      <c r="N36" s="27">
        <f t="shared" si="2"/>
        <v>-1624815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-1624815</v>
      </c>
      <c r="X36" s="27">
        <f t="shared" si="2"/>
        <v>1478676</v>
      </c>
      <c r="Y36" s="27">
        <f t="shared" si="2"/>
        <v>-3103491</v>
      </c>
      <c r="Z36" s="28">
        <f>+IF(X36&lt;&gt;0,+(Y36/X36)*100,0)</f>
        <v>-209.88309812291536</v>
      </c>
      <c r="AA36" s="29">
        <f>SUM(AA31:AA35)</f>
        <v>2957352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-4144526</v>
      </c>
      <c r="D38" s="31">
        <f>+D17+D27+D36</f>
        <v>0</v>
      </c>
      <c r="E38" s="32">
        <f t="shared" si="3"/>
        <v>-403411</v>
      </c>
      <c r="F38" s="33">
        <f t="shared" si="3"/>
        <v>-403411</v>
      </c>
      <c r="G38" s="33">
        <f t="shared" si="3"/>
        <v>20768103</v>
      </c>
      <c r="H38" s="33">
        <f t="shared" si="3"/>
        <v>-8436910</v>
      </c>
      <c r="I38" s="33">
        <f t="shared" si="3"/>
        <v>24017046</v>
      </c>
      <c r="J38" s="33">
        <f t="shared" si="3"/>
        <v>36348239</v>
      </c>
      <c r="K38" s="33">
        <f t="shared" si="3"/>
        <v>-22612208</v>
      </c>
      <c r="L38" s="33">
        <f t="shared" si="3"/>
        <v>20690014</v>
      </c>
      <c r="M38" s="33">
        <f t="shared" si="3"/>
        <v>14671749</v>
      </c>
      <c r="N38" s="33">
        <f t="shared" si="3"/>
        <v>12749555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49097794</v>
      </c>
      <c r="X38" s="33">
        <f t="shared" si="3"/>
        <v>14812705</v>
      </c>
      <c r="Y38" s="33">
        <f t="shared" si="3"/>
        <v>34285089</v>
      </c>
      <c r="Z38" s="34">
        <f>+IF(X38&lt;&gt;0,+(Y38/X38)*100,0)</f>
        <v>231.45731316461107</v>
      </c>
      <c r="AA38" s="35">
        <f>+AA17+AA27+AA36</f>
        <v>-403411</v>
      </c>
    </row>
    <row r="39" spans="1:27" ht="13.5">
      <c r="A39" s="22" t="s">
        <v>59</v>
      </c>
      <c r="B39" s="16"/>
      <c r="C39" s="31">
        <v>82080490</v>
      </c>
      <c r="D39" s="31"/>
      <c r="E39" s="32">
        <v>84643085</v>
      </c>
      <c r="F39" s="33">
        <v>84643085</v>
      </c>
      <c r="G39" s="33">
        <v>77935964</v>
      </c>
      <c r="H39" s="33">
        <v>98704067</v>
      </c>
      <c r="I39" s="33">
        <v>90267157</v>
      </c>
      <c r="J39" s="33">
        <v>77935964</v>
      </c>
      <c r="K39" s="33">
        <v>114284203</v>
      </c>
      <c r="L39" s="33">
        <v>91671995</v>
      </c>
      <c r="M39" s="33">
        <v>112362009</v>
      </c>
      <c r="N39" s="33">
        <v>114284203</v>
      </c>
      <c r="O39" s="33"/>
      <c r="P39" s="33"/>
      <c r="Q39" s="33"/>
      <c r="R39" s="33"/>
      <c r="S39" s="33"/>
      <c r="T39" s="33"/>
      <c r="U39" s="33"/>
      <c r="V39" s="33"/>
      <c r="W39" s="33">
        <v>77935964</v>
      </c>
      <c r="X39" s="33">
        <v>84643085</v>
      </c>
      <c r="Y39" s="33">
        <v>-6707121</v>
      </c>
      <c r="Z39" s="34">
        <v>-7.92</v>
      </c>
      <c r="AA39" s="35">
        <v>84643085</v>
      </c>
    </row>
    <row r="40" spans="1:27" ht="13.5">
      <c r="A40" s="41" t="s">
        <v>60</v>
      </c>
      <c r="B40" s="42"/>
      <c r="C40" s="43">
        <v>77935964</v>
      </c>
      <c r="D40" s="43"/>
      <c r="E40" s="44">
        <v>84239671</v>
      </c>
      <c r="F40" s="45">
        <v>84239671</v>
      </c>
      <c r="G40" s="45">
        <v>98704067</v>
      </c>
      <c r="H40" s="45">
        <v>90267157</v>
      </c>
      <c r="I40" s="45">
        <v>114284203</v>
      </c>
      <c r="J40" s="45">
        <v>114284203</v>
      </c>
      <c r="K40" s="45">
        <v>91671995</v>
      </c>
      <c r="L40" s="45">
        <v>112362009</v>
      </c>
      <c r="M40" s="45">
        <v>127033758</v>
      </c>
      <c r="N40" s="45">
        <v>127033758</v>
      </c>
      <c r="O40" s="45"/>
      <c r="P40" s="45"/>
      <c r="Q40" s="45"/>
      <c r="R40" s="45"/>
      <c r="S40" s="45"/>
      <c r="T40" s="45"/>
      <c r="U40" s="45"/>
      <c r="V40" s="45"/>
      <c r="W40" s="45">
        <v>127033758</v>
      </c>
      <c r="X40" s="45">
        <v>99455787</v>
      </c>
      <c r="Y40" s="45">
        <v>27577971</v>
      </c>
      <c r="Z40" s="46">
        <v>27.73</v>
      </c>
      <c r="AA40" s="47">
        <v>84239671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195939887</v>
      </c>
      <c r="D6" s="17"/>
      <c r="E6" s="18">
        <v>207120368</v>
      </c>
      <c r="F6" s="19">
        <v>215750383</v>
      </c>
      <c r="G6" s="19">
        <v>9671907</v>
      </c>
      <c r="H6" s="19">
        <v>23465397</v>
      </c>
      <c r="I6" s="19">
        <v>31537213</v>
      </c>
      <c r="J6" s="19">
        <v>64674517</v>
      </c>
      <c r="K6" s="19">
        <v>17814578</v>
      </c>
      <c r="L6" s="19">
        <v>16126684</v>
      </c>
      <c r="M6" s="19">
        <v>14620832</v>
      </c>
      <c r="N6" s="19">
        <v>48562094</v>
      </c>
      <c r="O6" s="19"/>
      <c r="P6" s="19"/>
      <c r="Q6" s="19"/>
      <c r="R6" s="19"/>
      <c r="S6" s="19"/>
      <c r="T6" s="19"/>
      <c r="U6" s="19"/>
      <c r="V6" s="19"/>
      <c r="W6" s="19">
        <v>113236611</v>
      </c>
      <c r="X6" s="19">
        <v>116437281</v>
      </c>
      <c r="Y6" s="19">
        <v>-3200670</v>
      </c>
      <c r="Z6" s="20">
        <v>-2.75</v>
      </c>
      <c r="AA6" s="21">
        <v>215750383</v>
      </c>
    </row>
    <row r="7" spans="1:27" ht="13.5">
      <c r="A7" s="22" t="s">
        <v>34</v>
      </c>
      <c r="B7" s="16"/>
      <c r="C7" s="17">
        <v>562535325</v>
      </c>
      <c r="D7" s="17"/>
      <c r="E7" s="18">
        <v>593276352</v>
      </c>
      <c r="F7" s="19">
        <v>548023962</v>
      </c>
      <c r="G7" s="19">
        <v>45119599</v>
      </c>
      <c r="H7" s="19">
        <v>55662619</v>
      </c>
      <c r="I7" s="19">
        <v>46135849</v>
      </c>
      <c r="J7" s="19">
        <v>146918067</v>
      </c>
      <c r="K7" s="19">
        <v>50243860</v>
      </c>
      <c r="L7" s="19">
        <v>47118174</v>
      </c>
      <c r="M7" s="19">
        <v>46595967</v>
      </c>
      <c r="N7" s="19">
        <v>143958001</v>
      </c>
      <c r="O7" s="19"/>
      <c r="P7" s="19"/>
      <c r="Q7" s="19"/>
      <c r="R7" s="19"/>
      <c r="S7" s="19"/>
      <c r="T7" s="19"/>
      <c r="U7" s="19"/>
      <c r="V7" s="19"/>
      <c r="W7" s="19">
        <v>290876068</v>
      </c>
      <c r="X7" s="19">
        <v>278785762</v>
      </c>
      <c r="Y7" s="19">
        <v>12090306</v>
      </c>
      <c r="Z7" s="20">
        <v>4.34</v>
      </c>
      <c r="AA7" s="21">
        <v>548023962</v>
      </c>
    </row>
    <row r="8" spans="1:27" ht="13.5">
      <c r="A8" s="22" t="s">
        <v>35</v>
      </c>
      <c r="B8" s="16"/>
      <c r="C8" s="17">
        <v>48590849</v>
      </c>
      <c r="D8" s="17"/>
      <c r="E8" s="18">
        <v>69509345</v>
      </c>
      <c r="F8" s="19">
        <v>86117235</v>
      </c>
      <c r="G8" s="19">
        <v>3392532</v>
      </c>
      <c r="H8" s="19">
        <v>4739096</v>
      </c>
      <c r="I8" s="19">
        <v>4407359</v>
      </c>
      <c r="J8" s="19">
        <v>12538987</v>
      </c>
      <c r="K8" s="19">
        <v>9081891</v>
      </c>
      <c r="L8" s="19">
        <v>4602833</v>
      </c>
      <c r="M8" s="19">
        <v>1691350</v>
      </c>
      <c r="N8" s="19">
        <v>15376074</v>
      </c>
      <c r="O8" s="19"/>
      <c r="P8" s="19"/>
      <c r="Q8" s="19"/>
      <c r="R8" s="19"/>
      <c r="S8" s="19"/>
      <c r="T8" s="19"/>
      <c r="U8" s="19"/>
      <c r="V8" s="19"/>
      <c r="W8" s="19">
        <v>27915061</v>
      </c>
      <c r="X8" s="19">
        <v>43058646</v>
      </c>
      <c r="Y8" s="19">
        <v>-15143585</v>
      </c>
      <c r="Z8" s="20">
        <v>-35.17</v>
      </c>
      <c r="AA8" s="21">
        <v>86117235</v>
      </c>
    </row>
    <row r="9" spans="1:27" ht="13.5">
      <c r="A9" s="22" t="s">
        <v>36</v>
      </c>
      <c r="B9" s="16"/>
      <c r="C9" s="17">
        <v>84939683</v>
      </c>
      <c r="D9" s="17"/>
      <c r="E9" s="18">
        <v>94075050</v>
      </c>
      <c r="F9" s="19">
        <v>94698245</v>
      </c>
      <c r="G9" s="19">
        <v>33513000</v>
      </c>
      <c r="H9" s="19"/>
      <c r="I9" s="19">
        <v>2784273</v>
      </c>
      <c r="J9" s="19">
        <v>36297273</v>
      </c>
      <c r="K9" s="19">
        <v>1357748</v>
      </c>
      <c r="L9" s="19"/>
      <c r="M9" s="19">
        <v>2371741</v>
      </c>
      <c r="N9" s="19">
        <v>3729489</v>
      </c>
      <c r="O9" s="19"/>
      <c r="P9" s="19"/>
      <c r="Q9" s="19"/>
      <c r="R9" s="19"/>
      <c r="S9" s="19"/>
      <c r="T9" s="19"/>
      <c r="U9" s="19"/>
      <c r="V9" s="19"/>
      <c r="W9" s="19">
        <v>40026762</v>
      </c>
      <c r="X9" s="19">
        <v>92503312</v>
      </c>
      <c r="Y9" s="19">
        <v>-52476550</v>
      </c>
      <c r="Z9" s="20">
        <v>-56.73</v>
      </c>
      <c r="AA9" s="21">
        <v>94698245</v>
      </c>
    </row>
    <row r="10" spans="1:27" ht="13.5">
      <c r="A10" s="22" t="s">
        <v>37</v>
      </c>
      <c r="B10" s="16"/>
      <c r="C10" s="17">
        <v>77808840</v>
      </c>
      <c r="D10" s="17"/>
      <c r="E10" s="18">
        <v>43618498</v>
      </c>
      <c r="F10" s="19">
        <v>83294365</v>
      </c>
      <c r="G10" s="19"/>
      <c r="H10" s="19"/>
      <c r="I10" s="19">
        <v>371687</v>
      </c>
      <c r="J10" s="19">
        <v>371687</v>
      </c>
      <c r="K10" s="19">
        <v>30236029</v>
      </c>
      <c r="L10" s="19"/>
      <c r="M10" s="19">
        <v>3584220</v>
      </c>
      <c r="N10" s="19">
        <v>33820249</v>
      </c>
      <c r="O10" s="19"/>
      <c r="P10" s="19"/>
      <c r="Q10" s="19"/>
      <c r="R10" s="19"/>
      <c r="S10" s="19"/>
      <c r="T10" s="19"/>
      <c r="U10" s="19"/>
      <c r="V10" s="19"/>
      <c r="W10" s="19">
        <v>34191936</v>
      </c>
      <c r="X10" s="19">
        <v>81944365</v>
      </c>
      <c r="Y10" s="19">
        <v>-47752429</v>
      </c>
      <c r="Z10" s="20">
        <v>-58.27</v>
      </c>
      <c r="AA10" s="21">
        <v>83294365</v>
      </c>
    </row>
    <row r="11" spans="1:27" ht="13.5">
      <c r="A11" s="22" t="s">
        <v>38</v>
      </c>
      <c r="B11" s="16"/>
      <c r="C11" s="17">
        <v>43701454</v>
      </c>
      <c r="D11" s="17"/>
      <c r="E11" s="18">
        <v>53857205</v>
      </c>
      <c r="F11" s="19">
        <v>54380004</v>
      </c>
      <c r="G11" s="19">
        <v>4658341</v>
      </c>
      <c r="H11" s="19">
        <v>2327802</v>
      </c>
      <c r="I11" s="19">
        <v>4813968</v>
      </c>
      <c r="J11" s="19">
        <v>11800111</v>
      </c>
      <c r="K11" s="19">
        <v>4542188</v>
      </c>
      <c r="L11" s="19">
        <v>3241780</v>
      </c>
      <c r="M11" s="19">
        <v>6387683</v>
      </c>
      <c r="N11" s="19">
        <v>14171651</v>
      </c>
      <c r="O11" s="19"/>
      <c r="P11" s="19"/>
      <c r="Q11" s="19"/>
      <c r="R11" s="19"/>
      <c r="S11" s="19"/>
      <c r="T11" s="19"/>
      <c r="U11" s="19"/>
      <c r="V11" s="19"/>
      <c r="W11" s="19">
        <v>25971762</v>
      </c>
      <c r="X11" s="19">
        <v>27190020</v>
      </c>
      <c r="Y11" s="19">
        <v>-1218258</v>
      </c>
      <c r="Z11" s="20">
        <v>-4.48</v>
      </c>
      <c r="AA11" s="21">
        <v>54380004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-715514752</v>
      </c>
      <c r="D14" s="17"/>
      <c r="E14" s="18">
        <v>-866732141</v>
      </c>
      <c r="F14" s="19">
        <v>-936306301</v>
      </c>
      <c r="G14" s="19">
        <v>-79113769</v>
      </c>
      <c r="H14" s="19">
        <v>6760099</v>
      </c>
      <c r="I14" s="19">
        <v>-116630007</v>
      </c>
      <c r="J14" s="19">
        <v>-188983677</v>
      </c>
      <c r="K14" s="19">
        <v>-97752089</v>
      </c>
      <c r="L14" s="19">
        <v>-96046640</v>
      </c>
      <c r="M14" s="19">
        <v>-44156378</v>
      </c>
      <c r="N14" s="19">
        <v>-237955107</v>
      </c>
      <c r="O14" s="19"/>
      <c r="P14" s="19"/>
      <c r="Q14" s="19"/>
      <c r="R14" s="19"/>
      <c r="S14" s="19"/>
      <c r="T14" s="19"/>
      <c r="U14" s="19"/>
      <c r="V14" s="19"/>
      <c r="W14" s="19">
        <v>-426938784</v>
      </c>
      <c r="X14" s="19">
        <v>-495180164</v>
      </c>
      <c r="Y14" s="19">
        <v>68241380</v>
      </c>
      <c r="Z14" s="20">
        <v>-13.78</v>
      </c>
      <c r="AA14" s="21">
        <v>-936306301</v>
      </c>
    </row>
    <row r="15" spans="1:27" ht="13.5">
      <c r="A15" s="22" t="s">
        <v>42</v>
      </c>
      <c r="B15" s="16"/>
      <c r="C15" s="17">
        <v>-16355120</v>
      </c>
      <c r="D15" s="17"/>
      <c r="E15" s="18">
        <v>-13316478</v>
      </c>
      <c r="F15" s="19">
        <v>-21100000</v>
      </c>
      <c r="G15" s="19"/>
      <c r="H15" s="19"/>
      <c r="I15" s="19"/>
      <c r="J15" s="19"/>
      <c r="K15" s="19"/>
      <c r="L15" s="19"/>
      <c r="M15" s="19">
        <v>-7200547</v>
      </c>
      <c r="N15" s="19">
        <v>-7200547</v>
      </c>
      <c r="O15" s="19"/>
      <c r="P15" s="19"/>
      <c r="Q15" s="19"/>
      <c r="R15" s="19"/>
      <c r="S15" s="19"/>
      <c r="T15" s="19"/>
      <c r="U15" s="19"/>
      <c r="V15" s="19"/>
      <c r="W15" s="19">
        <v>-7200547</v>
      </c>
      <c r="X15" s="19">
        <v>-10478949</v>
      </c>
      <c r="Y15" s="19">
        <v>3278402</v>
      </c>
      <c r="Z15" s="20">
        <v>-31.29</v>
      </c>
      <c r="AA15" s="21">
        <v>-21100000</v>
      </c>
    </row>
    <row r="16" spans="1:27" ht="13.5">
      <c r="A16" s="22" t="s">
        <v>43</v>
      </c>
      <c r="B16" s="16"/>
      <c r="C16" s="17"/>
      <c r="D16" s="17"/>
      <c r="E16" s="18">
        <v>-3722174</v>
      </c>
      <c r="F16" s="19">
        <v>-3966397</v>
      </c>
      <c r="G16" s="19">
        <v>-30122</v>
      </c>
      <c r="H16" s="19">
        <v>-6890</v>
      </c>
      <c r="I16" s="19">
        <v>-831938</v>
      </c>
      <c r="J16" s="19">
        <v>-868950</v>
      </c>
      <c r="K16" s="19">
        <v>-14442</v>
      </c>
      <c r="L16" s="19"/>
      <c r="M16" s="19"/>
      <c r="N16" s="19">
        <v>-14442</v>
      </c>
      <c r="O16" s="19"/>
      <c r="P16" s="19"/>
      <c r="Q16" s="19"/>
      <c r="R16" s="19"/>
      <c r="S16" s="19"/>
      <c r="T16" s="19"/>
      <c r="U16" s="19"/>
      <c r="V16" s="19"/>
      <c r="W16" s="19">
        <v>-883392</v>
      </c>
      <c r="X16" s="19">
        <v>-2225299</v>
      </c>
      <c r="Y16" s="19">
        <v>1341907</v>
      </c>
      <c r="Z16" s="20">
        <v>-60.3</v>
      </c>
      <c r="AA16" s="21">
        <v>-3966397</v>
      </c>
    </row>
    <row r="17" spans="1:27" ht="13.5">
      <c r="A17" s="23" t="s">
        <v>44</v>
      </c>
      <c r="B17" s="24"/>
      <c r="C17" s="25">
        <f aca="true" t="shared" si="0" ref="C17:Y17">SUM(C6:C16)</f>
        <v>281646166</v>
      </c>
      <c r="D17" s="25">
        <f>SUM(D6:D16)</f>
        <v>0</v>
      </c>
      <c r="E17" s="26">
        <f t="shared" si="0"/>
        <v>177686025</v>
      </c>
      <c r="F17" s="27">
        <f t="shared" si="0"/>
        <v>120891496</v>
      </c>
      <c r="G17" s="27">
        <f t="shared" si="0"/>
        <v>17211488</v>
      </c>
      <c r="H17" s="27">
        <f t="shared" si="0"/>
        <v>92948123</v>
      </c>
      <c r="I17" s="27">
        <f t="shared" si="0"/>
        <v>-27411596</v>
      </c>
      <c r="J17" s="27">
        <f t="shared" si="0"/>
        <v>82748015</v>
      </c>
      <c r="K17" s="27">
        <f t="shared" si="0"/>
        <v>15509763</v>
      </c>
      <c r="L17" s="27">
        <f t="shared" si="0"/>
        <v>-24957169</v>
      </c>
      <c r="M17" s="27">
        <f t="shared" si="0"/>
        <v>23894868</v>
      </c>
      <c r="N17" s="27">
        <f t="shared" si="0"/>
        <v>14447462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97195477</v>
      </c>
      <c r="X17" s="27">
        <f t="shared" si="0"/>
        <v>132034974</v>
      </c>
      <c r="Y17" s="27">
        <f t="shared" si="0"/>
        <v>-34839497</v>
      </c>
      <c r="Z17" s="28">
        <f>+IF(X17&lt;&gt;0,+(Y17/X17)*100,0)</f>
        <v>-26.386567092443247</v>
      </c>
      <c r="AA17" s="29">
        <f>SUM(AA6:AA16)</f>
        <v>120891496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2524692</v>
      </c>
      <c r="D21" s="17"/>
      <c r="E21" s="18">
        <v>2700000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-55000000</v>
      </c>
      <c r="D24" s="17"/>
      <c r="E24" s="18">
        <v>157250000</v>
      </c>
      <c r="F24" s="19">
        <v>309372189</v>
      </c>
      <c r="G24" s="19"/>
      <c r="H24" s="19">
        <v>-60000000</v>
      </c>
      <c r="I24" s="19">
        <v>40000000</v>
      </c>
      <c r="J24" s="19">
        <v>-20000000</v>
      </c>
      <c r="K24" s="19">
        <v>5000000</v>
      </c>
      <c r="L24" s="19">
        <v>25000000</v>
      </c>
      <c r="M24" s="19">
        <v>5000000</v>
      </c>
      <c r="N24" s="19">
        <v>35000000</v>
      </c>
      <c r="O24" s="19"/>
      <c r="P24" s="19"/>
      <c r="Q24" s="19"/>
      <c r="R24" s="19"/>
      <c r="S24" s="19"/>
      <c r="T24" s="19"/>
      <c r="U24" s="19"/>
      <c r="V24" s="19"/>
      <c r="W24" s="19">
        <v>15000000</v>
      </c>
      <c r="X24" s="19">
        <v>207699515</v>
      </c>
      <c r="Y24" s="19">
        <v>-192699515</v>
      </c>
      <c r="Z24" s="20">
        <v>-92.78</v>
      </c>
      <c r="AA24" s="21">
        <v>309372189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-203399338</v>
      </c>
      <c r="D26" s="17"/>
      <c r="E26" s="18">
        <v>-329140434</v>
      </c>
      <c r="F26" s="19">
        <v>-426225577</v>
      </c>
      <c r="G26" s="19">
        <v>-663012</v>
      </c>
      <c r="H26" s="19">
        <v>-11999754</v>
      </c>
      <c r="I26" s="19">
        <v>-47275756</v>
      </c>
      <c r="J26" s="19">
        <v>-59938522</v>
      </c>
      <c r="K26" s="19">
        <v>-31792647</v>
      </c>
      <c r="L26" s="19">
        <v>-15790706</v>
      </c>
      <c r="M26" s="19">
        <v>-23485813</v>
      </c>
      <c r="N26" s="19">
        <v>-71069166</v>
      </c>
      <c r="O26" s="19"/>
      <c r="P26" s="19"/>
      <c r="Q26" s="19"/>
      <c r="R26" s="19"/>
      <c r="S26" s="19"/>
      <c r="T26" s="19"/>
      <c r="U26" s="19"/>
      <c r="V26" s="19"/>
      <c r="W26" s="19">
        <v>-131007688</v>
      </c>
      <c r="X26" s="19">
        <v>-271765264</v>
      </c>
      <c r="Y26" s="19">
        <v>140757576</v>
      </c>
      <c r="Z26" s="20">
        <v>-51.79</v>
      </c>
      <c r="AA26" s="21">
        <v>-426225577</v>
      </c>
    </row>
    <row r="27" spans="1:27" ht="13.5">
      <c r="A27" s="23" t="s">
        <v>51</v>
      </c>
      <c r="B27" s="24"/>
      <c r="C27" s="25">
        <f aca="true" t="shared" si="1" ref="C27:Y27">SUM(C21:C26)</f>
        <v>-255874646</v>
      </c>
      <c r="D27" s="25">
        <f>SUM(D21:D26)</f>
        <v>0</v>
      </c>
      <c r="E27" s="26">
        <f t="shared" si="1"/>
        <v>-169190434</v>
      </c>
      <c r="F27" s="27">
        <f t="shared" si="1"/>
        <v>-116853388</v>
      </c>
      <c r="G27" s="27">
        <f t="shared" si="1"/>
        <v>-663012</v>
      </c>
      <c r="H27" s="27">
        <f t="shared" si="1"/>
        <v>-71999754</v>
      </c>
      <c r="I27" s="27">
        <f t="shared" si="1"/>
        <v>-7275756</v>
      </c>
      <c r="J27" s="27">
        <f t="shared" si="1"/>
        <v>-79938522</v>
      </c>
      <c r="K27" s="27">
        <f t="shared" si="1"/>
        <v>-26792647</v>
      </c>
      <c r="L27" s="27">
        <f t="shared" si="1"/>
        <v>9209294</v>
      </c>
      <c r="M27" s="27">
        <f t="shared" si="1"/>
        <v>-18485813</v>
      </c>
      <c r="N27" s="27">
        <f t="shared" si="1"/>
        <v>-36069166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-116007688</v>
      </c>
      <c r="X27" s="27">
        <f t="shared" si="1"/>
        <v>-64065749</v>
      </c>
      <c r="Y27" s="27">
        <f t="shared" si="1"/>
        <v>-51941939</v>
      </c>
      <c r="Z27" s="28">
        <f>+IF(X27&lt;&gt;0,+(Y27/X27)*100,0)</f>
        <v>81.0759880447195</v>
      </c>
      <c r="AA27" s="29">
        <f>SUM(AA21:AA26)</f>
        <v>-116853388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17822852</v>
      </c>
      <c r="D32" s="17"/>
      <c r="E32" s="18"/>
      <c r="F32" s="19">
        <v>-1884317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-1884317</v>
      </c>
      <c r="Y32" s="19">
        <v>1884317</v>
      </c>
      <c r="Z32" s="20">
        <v>-100</v>
      </c>
      <c r="AA32" s="21">
        <v>-1884317</v>
      </c>
    </row>
    <row r="33" spans="1:27" ht="13.5">
      <c r="A33" s="22" t="s">
        <v>55</v>
      </c>
      <c r="B33" s="16"/>
      <c r="C33" s="17"/>
      <c r="D33" s="17"/>
      <c r="E33" s="18">
        <v>2000004</v>
      </c>
      <c r="F33" s="19">
        <v>2000000</v>
      </c>
      <c r="G33" s="19">
        <v>153859</v>
      </c>
      <c r="H33" s="36">
        <v>290009</v>
      </c>
      <c r="I33" s="36">
        <v>157889</v>
      </c>
      <c r="J33" s="36">
        <v>601757</v>
      </c>
      <c r="K33" s="19">
        <v>171547</v>
      </c>
      <c r="L33" s="19">
        <v>197840</v>
      </c>
      <c r="M33" s="19">
        <v>154454</v>
      </c>
      <c r="N33" s="19">
        <v>523841</v>
      </c>
      <c r="O33" s="36"/>
      <c r="P33" s="36"/>
      <c r="Q33" s="36"/>
      <c r="R33" s="19"/>
      <c r="S33" s="19"/>
      <c r="T33" s="19"/>
      <c r="U33" s="19"/>
      <c r="V33" s="36"/>
      <c r="W33" s="36">
        <v>1125598</v>
      </c>
      <c r="X33" s="36">
        <v>2000000</v>
      </c>
      <c r="Y33" s="19">
        <v>-874402</v>
      </c>
      <c r="Z33" s="20">
        <v>-43.72</v>
      </c>
      <c r="AA33" s="21">
        <v>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-18924123</v>
      </c>
      <c r="D35" s="17"/>
      <c r="E35" s="18">
        <v>-9540000</v>
      </c>
      <c r="F35" s="19">
        <v>-9540000</v>
      </c>
      <c r="G35" s="19"/>
      <c r="H35" s="19"/>
      <c r="I35" s="19"/>
      <c r="J35" s="19"/>
      <c r="K35" s="19"/>
      <c r="L35" s="19"/>
      <c r="M35" s="19">
        <v>-4377230</v>
      </c>
      <c r="N35" s="19">
        <v>-4377230</v>
      </c>
      <c r="O35" s="19"/>
      <c r="P35" s="19"/>
      <c r="Q35" s="19"/>
      <c r="R35" s="19"/>
      <c r="S35" s="19"/>
      <c r="T35" s="19"/>
      <c r="U35" s="19"/>
      <c r="V35" s="19"/>
      <c r="W35" s="19">
        <v>-4377230</v>
      </c>
      <c r="X35" s="19">
        <v>-9540000</v>
      </c>
      <c r="Y35" s="19">
        <v>5162770</v>
      </c>
      <c r="Z35" s="20">
        <v>-54.12</v>
      </c>
      <c r="AA35" s="21">
        <v>-9540000</v>
      </c>
    </row>
    <row r="36" spans="1:27" ht="13.5">
      <c r="A36" s="23" t="s">
        <v>57</v>
      </c>
      <c r="B36" s="24"/>
      <c r="C36" s="25">
        <f aca="true" t="shared" si="2" ref="C36:Y36">SUM(C31:C35)</f>
        <v>-1101271</v>
      </c>
      <c r="D36" s="25">
        <f>SUM(D31:D35)</f>
        <v>0</v>
      </c>
      <c r="E36" s="26">
        <f t="shared" si="2"/>
        <v>-7539996</v>
      </c>
      <c r="F36" s="27">
        <f t="shared" si="2"/>
        <v>-9424317</v>
      </c>
      <c r="G36" s="27">
        <f t="shared" si="2"/>
        <v>153859</v>
      </c>
      <c r="H36" s="27">
        <f t="shared" si="2"/>
        <v>290009</v>
      </c>
      <c r="I36" s="27">
        <f t="shared" si="2"/>
        <v>157889</v>
      </c>
      <c r="J36" s="27">
        <f t="shared" si="2"/>
        <v>601757</v>
      </c>
      <c r="K36" s="27">
        <f t="shared" si="2"/>
        <v>171547</v>
      </c>
      <c r="L36" s="27">
        <f t="shared" si="2"/>
        <v>197840</v>
      </c>
      <c r="M36" s="27">
        <f t="shared" si="2"/>
        <v>-4222776</v>
      </c>
      <c r="N36" s="27">
        <f t="shared" si="2"/>
        <v>-3853389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-3251632</v>
      </c>
      <c r="X36" s="27">
        <f t="shared" si="2"/>
        <v>-9424317</v>
      </c>
      <c r="Y36" s="27">
        <f t="shared" si="2"/>
        <v>6172685</v>
      </c>
      <c r="Z36" s="28">
        <f>+IF(X36&lt;&gt;0,+(Y36/X36)*100,0)</f>
        <v>-65.4974254367717</v>
      </c>
      <c r="AA36" s="29">
        <f>SUM(AA31:AA35)</f>
        <v>-9424317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24670249</v>
      </c>
      <c r="D38" s="31">
        <f>+D17+D27+D36</f>
        <v>0</v>
      </c>
      <c r="E38" s="32">
        <f t="shared" si="3"/>
        <v>955595</v>
      </c>
      <c r="F38" s="33">
        <f t="shared" si="3"/>
        <v>-5386209</v>
      </c>
      <c r="G38" s="33">
        <f t="shared" si="3"/>
        <v>16702335</v>
      </c>
      <c r="H38" s="33">
        <f t="shared" si="3"/>
        <v>21238378</v>
      </c>
      <c r="I38" s="33">
        <f t="shared" si="3"/>
        <v>-34529463</v>
      </c>
      <c r="J38" s="33">
        <f t="shared" si="3"/>
        <v>3411250</v>
      </c>
      <c r="K38" s="33">
        <f t="shared" si="3"/>
        <v>-11111337</v>
      </c>
      <c r="L38" s="33">
        <f t="shared" si="3"/>
        <v>-15550035</v>
      </c>
      <c r="M38" s="33">
        <f t="shared" si="3"/>
        <v>1186279</v>
      </c>
      <c r="N38" s="33">
        <f t="shared" si="3"/>
        <v>-25475093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-22063843</v>
      </c>
      <c r="X38" s="33">
        <f t="shared" si="3"/>
        <v>58544908</v>
      </c>
      <c r="Y38" s="33">
        <f t="shared" si="3"/>
        <v>-80608751</v>
      </c>
      <c r="Z38" s="34">
        <f>+IF(X38&lt;&gt;0,+(Y38/X38)*100,0)</f>
        <v>-137.6870401777726</v>
      </c>
      <c r="AA38" s="35">
        <f>+AA17+AA27+AA36</f>
        <v>-5386209</v>
      </c>
    </row>
    <row r="39" spans="1:27" ht="13.5">
      <c r="A39" s="22" t="s">
        <v>59</v>
      </c>
      <c r="B39" s="16"/>
      <c r="C39" s="31">
        <v>47188229</v>
      </c>
      <c r="D39" s="31"/>
      <c r="E39" s="32">
        <v>41044393</v>
      </c>
      <c r="F39" s="33">
        <v>568139094</v>
      </c>
      <c r="G39" s="33">
        <v>636887102</v>
      </c>
      <c r="H39" s="33">
        <v>653589437</v>
      </c>
      <c r="I39" s="33">
        <v>674827815</v>
      </c>
      <c r="J39" s="33">
        <v>636887102</v>
      </c>
      <c r="K39" s="33">
        <v>640298352</v>
      </c>
      <c r="L39" s="33">
        <v>629187015</v>
      </c>
      <c r="M39" s="33">
        <v>613636980</v>
      </c>
      <c r="N39" s="33">
        <v>640298352</v>
      </c>
      <c r="O39" s="33"/>
      <c r="P39" s="33"/>
      <c r="Q39" s="33"/>
      <c r="R39" s="33"/>
      <c r="S39" s="33"/>
      <c r="T39" s="33"/>
      <c r="U39" s="33"/>
      <c r="V39" s="33"/>
      <c r="W39" s="33">
        <v>636887102</v>
      </c>
      <c r="X39" s="33">
        <v>568139094</v>
      </c>
      <c r="Y39" s="33">
        <v>68748008</v>
      </c>
      <c r="Z39" s="34">
        <v>12.1</v>
      </c>
      <c r="AA39" s="35">
        <v>568139094</v>
      </c>
    </row>
    <row r="40" spans="1:27" ht="13.5">
      <c r="A40" s="41" t="s">
        <v>60</v>
      </c>
      <c r="B40" s="42"/>
      <c r="C40" s="43">
        <v>71858479</v>
      </c>
      <c r="D40" s="43"/>
      <c r="E40" s="44">
        <v>41999989</v>
      </c>
      <c r="F40" s="45">
        <v>562752885</v>
      </c>
      <c r="G40" s="45">
        <v>653589437</v>
      </c>
      <c r="H40" s="45">
        <v>674827815</v>
      </c>
      <c r="I40" s="45">
        <v>640298352</v>
      </c>
      <c r="J40" s="45">
        <v>640298352</v>
      </c>
      <c r="K40" s="45">
        <v>629187015</v>
      </c>
      <c r="L40" s="45">
        <v>613636980</v>
      </c>
      <c r="M40" s="45">
        <v>614823259</v>
      </c>
      <c r="N40" s="45">
        <v>614823259</v>
      </c>
      <c r="O40" s="45"/>
      <c r="P40" s="45"/>
      <c r="Q40" s="45"/>
      <c r="R40" s="45"/>
      <c r="S40" s="45"/>
      <c r="T40" s="45"/>
      <c r="U40" s="45"/>
      <c r="V40" s="45"/>
      <c r="W40" s="45">
        <v>614823259</v>
      </c>
      <c r="X40" s="45">
        <v>626684002</v>
      </c>
      <c r="Y40" s="45">
        <v>-11860743</v>
      </c>
      <c r="Z40" s="46">
        <v>-1.89</v>
      </c>
      <c r="AA40" s="47">
        <v>562752885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102723525</v>
      </c>
      <c r="D6" s="17"/>
      <c r="E6" s="18">
        <v>98462664</v>
      </c>
      <c r="F6" s="19">
        <v>98462664</v>
      </c>
      <c r="G6" s="19">
        <v>7115117</v>
      </c>
      <c r="H6" s="19">
        <v>13998062</v>
      </c>
      <c r="I6" s="19">
        <v>10727875</v>
      </c>
      <c r="J6" s="19">
        <v>31841054</v>
      </c>
      <c r="K6" s="19">
        <v>8904177</v>
      </c>
      <c r="L6" s="19">
        <v>8458066</v>
      </c>
      <c r="M6" s="19">
        <v>8595524</v>
      </c>
      <c r="N6" s="19">
        <v>25957767</v>
      </c>
      <c r="O6" s="19"/>
      <c r="P6" s="19"/>
      <c r="Q6" s="19"/>
      <c r="R6" s="19"/>
      <c r="S6" s="19"/>
      <c r="T6" s="19"/>
      <c r="U6" s="19"/>
      <c r="V6" s="19"/>
      <c r="W6" s="19">
        <v>57798821</v>
      </c>
      <c r="X6" s="19">
        <v>55101586</v>
      </c>
      <c r="Y6" s="19">
        <v>2697235</v>
      </c>
      <c r="Z6" s="20">
        <v>4.9</v>
      </c>
      <c r="AA6" s="21">
        <v>98462664</v>
      </c>
    </row>
    <row r="7" spans="1:27" ht="13.5">
      <c r="A7" s="22" t="s">
        <v>34</v>
      </c>
      <c r="B7" s="16"/>
      <c r="C7" s="17">
        <v>358502063</v>
      </c>
      <c r="D7" s="17"/>
      <c r="E7" s="18">
        <v>362025579</v>
      </c>
      <c r="F7" s="19">
        <v>362025579</v>
      </c>
      <c r="G7" s="19">
        <v>25688175</v>
      </c>
      <c r="H7" s="19">
        <v>28937466</v>
      </c>
      <c r="I7" s="19">
        <v>25336053</v>
      </c>
      <c r="J7" s="19">
        <v>79961694</v>
      </c>
      <c r="K7" s="19">
        <v>33116768</v>
      </c>
      <c r="L7" s="19">
        <v>27205372</v>
      </c>
      <c r="M7" s="19">
        <v>32037498</v>
      </c>
      <c r="N7" s="19">
        <v>92359638</v>
      </c>
      <c r="O7" s="19"/>
      <c r="P7" s="19"/>
      <c r="Q7" s="19"/>
      <c r="R7" s="19"/>
      <c r="S7" s="19"/>
      <c r="T7" s="19"/>
      <c r="U7" s="19"/>
      <c r="V7" s="19"/>
      <c r="W7" s="19">
        <v>172321332</v>
      </c>
      <c r="X7" s="19">
        <v>180786144</v>
      </c>
      <c r="Y7" s="19">
        <v>-8464812</v>
      </c>
      <c r="Z7" s="20">
        <v>-4.68</v>
      </c>
      <c r="AA7" s="21">
        <v>362025579</v>
      </c>
    </row>
    <row r="8" spans="1:27" ht="13.5">
      <c r="A8" s="22" t="s">
        <v>35</v>
      </c>
      <c r="B8" s="16"/>
      <c r="C8" s="17">
        <v>55336511</v>
      </c>
      <c r="D8" s="17"/>
      <c r="E8" s="18">
        <v>26529456</v>
      </c>
      <c r="F8" s="19">
        <v>26529456</v>
      </c>
      <c r="G8" s="19">
        <v>71040465</v>
      </c>
      <c r="H8" s="19">
        <v>45514049</v>
      </c>
      <c r="I8" s="19">
        <v>39620646</v>
      </c>
      <c r="J8" s="19">
        <v>156175160</v>
      </c>
      <c r="K8" s="19">
        <v>50773497</v>
      </c>
      <c r="L8" s="19">
        <v>46225124</v>
      </c>
      <c r="M8" s="19">
        <v>74926644</v>
      </c>
      <c r="N8" s="19">
        <v>171925265</v>
      </c>
      <c r="O8" s="19"/>
      <c r="P8" s="19"/>
      <c r="Q8" s="19"/>
      <c r="R8" s="19"/>
      <c r="S8" s="19"/>
      <c r="T8" s="19"/>
      <c r="U8" s="19"/>
      <c r="V8" s="19"/>
      <c r="W8" s="19">
        <v>328100425</v>
      </c>
      <c r="X8" s="19">
        <v>13264728</v>
      </c>
      <c r="Y8" s="19">
        <v>314835697</v>
      </c>
      <c r="Z8" s="20">
        <v>2373.48</v>
      </c>
      <c r="AA8" s="21">
        <v>26529456</v>
      </c>
    </row>
    <row r="9" spans="1:27" ht="13.5">
      <c r="A9" s="22" t="s">
        <v>36</v>
      </c>
      <c r="B9" s="16"/>
      <c r="C9" s="17">
        <v>99556582</v>
      </c>
      <c r="D9" s="17"/>
      <c r="E9" s="18">
        <v>132185177</v>
      </c>
      <c r="F9" s="19">
        <v>132185177</v>
      </c>
      <c r="G9" s="19">
        <v>34187000</v>
      </c>
      <c r="H9" s="19"/>
      <c r="I9" s="19"/>
      <c r="J9" s="19">
        <v>34187000</v>
      </c>
      <c r="K9" s="19"/>
      <c r="L9" s="19">
        <v>2500000</v>
      </c>
      <c r="M9" s="19">
        <v>27349000</v>
      </c>
      <c r="N9" s="19">
        <v>29849000</v>
      </c>
      <c r="O9" s="19"/>
      <c r="P9" s="19"/>
      <c r="Q9" s="19"/>
      <c r="R9" s="19"/>
      <c r="S9" s="19"/>
      <c r="T9" s="19"/>
      <c r="U9" s="19"/>
      <c r="V9" s="19"/>
      <c r="W9" s="19">
        <v>64036000</v>
      </c>
      <c r="X9" s="19">
        <v>61536000</v>
      </c>
      <c r="Y9" s="19">
        <v>2500000</v>
      </c>
      <c r="Z9" s="20">
        <v>4.06</v>
      </c>
      <c r="AA9" s="21">
        <v>132185177</v>
      </c>
    </row>
    <row r="10" spans="1:27" ht="13.5">
      <c r="A10" s="22" t="s">
        <v>37</v>
      </c>
      <c r="B10" s="16"/>
      <c r="C10" s="17">
        <v>56742562</v>
      </c>
      <c r="D10" s="17"/>
      <c r="E10" s="18">
        <v>36975000</v>
      </c>
      <c r="F10" s="19">
        <v>36975000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>
        <v>36975000</v>
      </c>
    </row>
    <row r="11" spans="1:27" ht="13.5">
      <c r="A11" s="22" t="s">
        <v>38</v>
      </c>
      <c r="B11" s="16"/>
      <c r="C11" s="17">
        <v>33247994</v>
      </c>
      <c r="D11" s="17"/>
      <c r="E11" s="18">
        <v>32065374</v>
      </c>
      <c r="F11" s="19">
        <v>32065374</v>
      </c>
      <c r="G11" s="19">
        <v>643184</v>
      </c>
      <c r="H11" s="19">
        <v>660223</v>
      </c>
      <c r="I11" s="19">
        <v>574376</v>
      </c>
      <c r="J11" s="19">
        <v>1877783</v>
      </c>
      <c r="K11" s="19">
        <v>565022</v>
      </c>
      <c r="L11" s="19"/>
      <c r="M11" s="19"/>
      <c r="N11" s="19">
        <v>565022</v>
      </c>
      <c r="O11" s="19"/>
      <c r="P11" s="19"/>
      <c r="Q11" s="19"/>
      <c r="R11" s="19"/>
      <c r="S11" s="19"/>
      <c r="T11" s="19"/>
      <c r="U11" s="19"/>
      <c r="V11" s="19"/>
      <c r="W11" s="19">
        <v>2442805</v>
      </c>
      <c r="X11" s="19">
        <v>4151256</v>
      </c>
      <c r="Y11" s="19">
        <v>-1708451</v>
      </c>
      <c r="Z11" s="20">
        <v>-41.16</v>
      </c>
      <c r="AA11" s="21">
        <v>32065374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-448396088</v>
      </c>
      <c r="D14" s="17"/>
      <c r="E14" s="18">
        <v>-556341548</v>
      </c>
      <c r="F14" s="19">
        <v>-556341548</v>
      </c>
      <c r="G14" s="19">
        <v>-30280340</v>
      </c>
      <c r="H14" s="19">
        <v>-97208578</v>
      </c>
      <c r="I14" s="19">
        <v>-62677409</v>
      </c>
      <c r="J14" s="19">
        <v>-190166327</v>
      </c>
      <c r="K14" s="19">
        <v>-89270396</v>
      </c>
      <c r="L14" s="19">
        <v>-89605747</v>
      </c>
      <c r="M14" s="19">
        <v>-108581661</v>
      </c>
      <c r="N14" s="19">
        <v>-287457804</v>
      </c>
      <c r="O14" s="19"/>
      <c r="P14" s="19"/>
      <c r="Q14" s="19"/>
      <c r="R14" s="19"/>
      <c r="S14" s="19"/>
      <c r="T14" s="19"/>
      <c r="U14" s="19"/>
      <c r="V14" s="19"/>
      <c r="W14" s="19">
        <v>-477624131</v>
      </c>
      <c r="X14" s="19">
        <v>-267967064</v>
      </c>
      <c r="Y14" s="19">
        <v>-209657067</v>
      </c>
      <c r="Z14" s="20">
        <v>78.24</v>
      </c>
      <c r="AA14" s="21">
        <v>-556341548</v>
      </c>
    </row>
    <row r="15" spans="1:27" ht="13.5">
      <c r="A15" s="22" t="s">
        <v>42</v>
      </c>
      <c r="B15" s="16"/>
      <c r="C15" s="17">
        <v>-13337174</v>
      </c>
      <c r="D15" s="17"/>
      <c r="E15" s="18">
        <v>-15134954</v>
      </c>
      <c r="F15" s="19">
        <v>-15134954</v>
      </c>
      <c r="G15" s="19"/>
      <c r="H15" s="19"/>
      <c r="I15" s="19"/>
      <c r="J15" s="19"/>
      <c r="K15" s="19"/>
      <c r="L15" s="19"/>
      <c r="M15" s="19">
        <v>-6523900</v>
      </c>
      <c r="N15" s="19">
        <v>-6523900</v>
      </c>
      <c r="O15" s="19"/>
      <c r="P15" s="19"/>
      <c r="Q15" s="19"/>
      <c r="R15" s="19"/>
      <c r="S15" s="19"/>
      <c r="T15" s="19"/>
      <c r="U15" s="19"/>
      <c r="V15" s="19"/>
      <c r="W15" s="19">
        <v>-6523900</v>
      </c>
      <c r="X15" s="19">
        <v>-7567477</v>
      </c>
      <c r="Y15" s="19">
        <v>1043577</v>
      </c>
      <c r="Z15" s="20">
        <v>-13.79</v>
      </c>
      <c r="AA15" s="21">
        <v>-15134954</v>
      </c>
    </row>
    <row r="16" spans="1:27" ht="13.5">
      <c r="A16" s="22" t="s">
        <v>43</v>
      </c>
      <c r="B16" s="16"/>
      <c r="C16" s="17">
        <v>-2471270</v>
      </c>
      <c r="D16" s="17"/>
      <c r="E16" s="18">
        <v>-2882752</v>
      </c>
      <c r="F16" s="19">
        <v>-2882752</v>
      </c>
      <c r="G16" s="19">
        <v>-265000</v>
      </c>
      <c r="H16" s="19">
        <v>-306216</v>
      </c>
      <c r="I16" s="19">
        <v>-164503</v>
      </c>
      <c r="J16" s="19">
        <v>-735719</v>
      </c>
      <c r="K16" s="19">
        <v>-220744</v>
      </c>
      <c r="L16" s="19">
        <v>-260586</v>
      </c>
      <c r="M16" s="19">
        <v>-203170</v>
      </c>
      <c r="N16" s="19">
        <v>-684500</v>
      </c>
      <c r="O16" s="19"/>
      <c r="P16" s="19"/>
      <c r="Q16" s="19"/>
      <c r="R16" s="19"/>
      <c r="S16" s="19"/>
      <c r="T16" s="19"/>
      <c r="U16" s="19"/>
      <c r="V16" s="19"/>
      <c r="W16" s="19">
        <v>-1420219</v>
      </c>
      <c r="X16" s="19">
        <v>-1416372</v>
      </c>
      <c r="Y16" s="19">
        <v>-3847</v>
      </c>
      <c r="Z16" s="20">
        <v>0.27</v>
      </c>
      <c r="AA16" s="21">
        <v>-2882752</v>
      </c>
    </row>
    <row r="17" spans="1:27" ht="13.5">
      <c r="A17" s="23" t="s">
        <v>44</v>
      </c>
      <c r="B17" s="24"/>
      <c r="C17" s="25">
        <f aca="true" t="shared" si="0" ref="C17:Y17">SUM(C6:C16)</f>
        <v>241904705</v>
      </c>
      <c r="D17" s="25">
        <f>SUM(D6:D16)</f>
        <v>0</v>
      </c>
      <c r="E17" s="26">
        <f t="shared" si="0"/>
        <v>113883996</v>
      </c>
      <c r="F17" s="27">
        <f t="shared" si="0"/>
        <v>113883996</v>
      </c>
      <c r="G17" s="27">
        <f t="shared" si="0"/>
        <v>108128601</v>
      </c>
      <c r="H17" s="27">
        <f t="shared" si="0"/>
        <v>-8404994</v>
      </c>
      <c r="I17" s="27">
        <f t="shared" si="0"/>
        <v>13417038</v>
      </c>
      <c r="J17" s="27">
        <f t="shared" si="0"/>
        <v>113140645</v>
      </c>
      <c r="K17" s="27">
        <f t="shared" si="0"/>
        <v>3868324</v>
      </c>
      <c r="L17" s="27">
        <f t="shared" si="0"/>
        <v>-5477771</v>
      </c>
      <c r="M17" s="27">
        <f t="shared" si="0"/>
        <v>27599935</v>
      </c>
      <c r="N17" s="27">
        <f t="shared" si="0"/>
        <v>25990488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139131133</v>
      </c>
      <c r="X17" s="27">
        <f t="shared" si="0"/>
        <v>37888801</v>
      </c>
      <c r="Y17" s="27">
        <f t="shared" si="0"/>
        <v>101242332</v>
      </c>
      <c r="Z17" s="28">
        <f>+IF(X17&lt;&gt;0,+(Y17/X17)*100,0)</f>
        <v>267.20912071089293</v>
      </c>
      <c r="AA17" s="29">
        <f>SUM(AA6:AA16)</f>
        <v>113883996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11981196</v>
      </c>
      <c r="D21" s="17"/>
      <c r="E21" s="18">
        <v>200000</v>
      </c>
      <c r="F21" s="19">
        <v>200000</v>
      </c>
      <c r="G21" s="36">
        <v>50000</v>
      </c>
      <c r="H21" s="36"/>
      <c r="I21" s="36">
        <v>230435</v>
      </c>
      <c r="J21" s="19">
        <v>280435</v>
      </c>
      <c r="K21" s="36">
        <v>1409361</v>
      </c>
      <c r="L21" s="36">
        <v>272065</v>
      </c>
      <c r="M21" s="19">
        <v>1802268</v>
      </c>
      <c r="N21" s="36">
        <v>3483694</v>
      </c>
      <c r="O21" s="36"/>
      <c r="P21" s="36"/>
      <c r="Q21" s="19"/>
      <c r="R21" s="36"/>
      <c r="S21" s="36"/>
      <c r="T21" s="19"/>
      <c r="U21" s="36"/>
      <c r="V21" s="36"/>
      <c r="W21" s="36">
        <v>3764129</v>
      </c>
      <c r="X21" s="19">
        <v>200000</v>
      </c>
      <c r="Y21" s="36">
        <v>3564129</v>
      </c>
      <c r="Z21" s="37">
        <v>1782.06</v>
      </c>
      <c r="AA21" s="38">
        <v>200000</v>
      </c>
    </row>
    <row r="22" spans="1:27" ht="13.5">
      <c r="A22" s="22" t="s">
        <v>47</v>
      </c>
      <c r="B22" s="16"/>
      <c r="C22" s="17">
        <v>-7430983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-30677201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-93630077</v>
      </c>
      <c r="D26" s="17"/>
      <c r="E26" s="18">
        <v>-94343985</v>
      </c>
      <c r="F26" s="19">
        <v>-94343985</v>
      </c>
      <c r="G26" s="19">
        <v>-3262</v>
      </c>
      <c r="H26" s="19">
        <v>-1713784</v>
      </c>
      <c r="I26" s="19">
        <v>-2721601</v>
      </c>
      <c r="J26" s="19">
        <v>-4438647</v>
      </c>
      <c r="K26" s="19">
        <v>-6946496</v>
      </c>
      <c r="L26" s="19">
        <v>-4904050</v>
      </c>
      <c r="M26" s="19">
        <v>-6801284</v>
      </c>
      <c r="N26" s="19">
        <v>-18651830</v>
      </c>
      <c r="O26" s="19"/>
      <c r="P26" s="19"/>
      <c r="Q26" s="19"/>
      <c r="R26" s="19"/>
      <c r="S26" s="19"/>
      <c r="T26" s="19"/>
      <c r="U26" s="19"/>
      <c r="V26" s="19"/>
      <c r="W26" s="19">
        <v>-23090477</v>
      </c>
      <c r="X26" s="19">
        <v>-32122780</v>
      </c>
      <c r="Y26" s="19">
        <v>9032303</v>
      </c>
      <c r="Z26" s="20">
        <v>-28.12</v>
      </c>
      <c r="AA26" s="21">
        <v>-94343985</v>
      </c>
    </row>
    <row r="27" spans="1:27" ht="13.5">
      <c r="A27" s="23" t="s">
        <v>51</v>
      </c>
      <c r="B27" s="24"/>
      <c r="C27" s="25">
        <f aca="true" t="shared" si="1" ref="C27:Y27">SUM(C21:C26)</f>
        <v>-119757065</v>
      </c>
      <c r="D27" s="25">
        <f>SUM(D21:D26)</f>
        <v>0</v>
      </c>
      <c r="E27" s="26">
        <f t="shared" si="1"/>
        <v>-94143985</v>
      </c>
      <c r="F27" s="27">
        <f t="shared" si="1"/>
        <v>-94143985</v>
      </c>
      <c r="G27" s="27">
        <f t="shared" si="1"/>
        <v>46738</v>
      </c>
      <c r="H27" s="27">
        <f t="shared" si="1"/>
        <v>-1713784</v>
      </c>
      <c r="I27" s="27">
        <f t="shared" si="1"/>
        <v>-2491166</v>
      </c>
      <c r="J27" s="27">
        <f t="shared" si="1"/>
        <v>-4158212</v>
      </c>
      <c r="K27" s="27">
        <f t="shared" si="1"/>
        <v>-5537135</v>
      </c>
      <c r="L27" s="27">
        <f t="shared" si="1"/>
        <v>-4631985</v>
      </c>
      <c r="M27" s="27">
        <f t="shared" si="1"/>
        <v>-4999016</v>
      </c>
      <c r="N27" s="27">
        <f t="shared" si="1"/>
        <v>-15168136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-19326348</v>
      </c>
      <c r="X27" s="27">
        <f t="shared" si="1"/>
        <v>-31922780</v>
      </c>
      <c r="Y27" s="27">
        <f t="shared" si="1"/>
        <v>12596432</v>
      </c>
      <c r="Z27" s="28">
        <f>+IF(X27&lt;&gt;0,+(Y27/X27)*100,0)</f>
        <v>-39.45906966749136</v>
      </c>
      <c r="AA27" s="29">
        <f>SUM(AA21:AA26)</f>
        <v>-94143985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1661345</v>
      </c>
      <c r="D33" s="17"/>
      <c r="E33" s="18">
        <v>618964</v>
      </c>
      <c r="F33" s="19">
        <v>618964</v>
      </c>
      <c r="G33" s="19">
        <v>78961</v>
      </c>
      <c r="H33" s="36"/>
      <c r="I33" s="36"/>
      <c r="J33" s="36">
        <v>78961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78961</v>
      </c>
      <c r="X33" s="36"/>
      <c r="Y33" s="19">
        <v>78961</v>
      </c>
      <c r="Z33" s="20"/>
      <c r="AA33" s="21">
        <v>618964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-11899543</v>
      </c>
      <c r="D35" s="17"/>
      <c r="E35" s="18">
        <v>-4954336</v>
      </c>
      <c r="F35" s="19">
        <v>-4954336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-2477168</v>
      </c>
      <c r="Y35" s="19">
        <v>2477168</v>
      </c>
      <c r="Z35" s="20">
        <v>-100</v>
      </c>
      <c r="AA35" s="21">
        <v>-4954336</v>
      </c>
    </row>
    <row r="36" spans="1:27" ht="13.5">
      <c r="A36" s="23" t="s">
        <v>57</v>
      </c>
      <c r="B36" s="24"/>
      <c r="C36" s="25">
        <f aca="true" t="shared" si="2" ref="C36:Y36">SUM(C31:C35)</f>
        <v>-10238198</v>
      </c>
      <c r="D36" s="25">
        <f>SUM(D31:D35)</f>
        <v>0</v>
      </c>
      <c r="E36" s="26">
        <f t="shared" si="2"/>
        <v>-4335372</v>
      </c>
      <c r="F36" s="27">
        <f t="shared" si="2"/>
        <v>-4335372</v>
      </c>
      <c r="G36" s="27">
        <f t="shared" si="2"/>
        <v>78961</v>
      </c>
      <c r="H36" s="27">
        <f t="shared" si="2"/>
        <v>0</v>
      </c>
      <c r="I36" s="27">
        <f t="shared" si="2"/>
        <v>0</v>
      </c>
      <c r="J36" s="27">
        <f t="shared" si="2"/>
        <v>78961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78961</v>
      </c>
      <c r="X36" s="27">
        <f t="shared" si="2"/>
        <v>-2477168</v>
      </c>
      <c r="Y36" s="27">
        <f t="shared" si="2"/>
        <v>2556129</v>
      </c>
      <c r="Z36" s="28">
        <f>+IF(X36&lt;&gt;0,+(Y36/X36)*100,0)</f>
        <v>-103.18755126822244</v>
      </c>
      <c r="AA36" s="29">
        <f>SUM(AA31:AA35)</f>
        <v>-4335372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111909442</v>
      </c>
      <c r="D38" s="31">
        <f>+D17+D27+D36</f>
        <v>0</v>
      </c>
      <c r="E38" s="32">
        <f t="shared" si="3"/>
        <v>15404639</v>
      </c>
      <c r="F38" s="33">
        <f t="shared" si="3"/>
        <v>15404639</v>
      </c>
      <c r="G38" s="33">
        <f t="shared" si="3"/>
        <v>108254300</v>
      </c>
      <c r="H38" s="33">
        <f t="shared" si="3"/>
        <v>-10118778</v>
      </c>
      <c r="I38" s="33">
        <f t="shared" si="3"/>
        <v>10925872</v>
      </c>
      <c r="J38" s="33">
        <f t="shared" si="3"/>
        <v>109061394</v>
      </c>
      <c r="K38" s="33">
        <f t="shared" si="3"/>
        <v>-1668811</v>
      </c>
      <c r="L38" s="33">
        <f t="shared" si="3"/>
        <v>-10109756</v>
      </c>
      <c r="M38" s="33">
        <f t="shared" si="3"/>
        <v>22600919</v>
      </c>
      <c r="N38" s="33">
        <f t="shared" si="3"/>
        <v>10822352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119883746</v>
      </c>
      <c r="X38" s="33">
        <f t="shared" si="3"/>
        <v>3488853</v>
      </c>
      <c r="Y38" s="33">
        <f t="shared" si="3"/>
        <v>116394893</v>
      </c>
      <c r="Z38" s="34">
        <f>+IF(X38&lt;&gt;0,+(Y38/X38)*100,0)</f>
        <v>3336.193671673757</v>
      </c>
      <c r="AA38" s="35">
        <f>+AA17+AA27+AA36</f>
        <v>15404639</v>
      </c>
    </row>
    <row r="39" spans="1:27" ht="13.5">
      <c r="A39" s="22" t="s">
        <v>59</v>
      </c>
      <c r="B39" s="16"/>
      <c r="C39" s="31">
        <v>348889949</v>
      </c>
      <c r="D39" s="31"/>
      <c r="E39" s="32">
        <v>368485614</v>
      </c>
      <c r="F39" s="33">
        <v>368485614</v>
      </c>
      <c r="G39" s="33">
        <v>368485614</v>
      </c>
      <c r="H39" s="33">
        <v>476739914</v>
      </c>
      <c r="I39" s="33">
        <v>466621136</v>
      </c>
      <c r="J39" s="33">
        <v>368485614</v>
      </c>
      <c r="K39" s="33">
        <v>477547008</v>
      </c>
      <c r="L39" s="33">
        <v>475878197</v>
      </c>
      <c r="M39" s="33">
        <v>465768441</v>
      </c>
      <c r="N39" s="33">
        <v>477547008</v>
      </c>
      <c r="O39" s="33"/>
      <c r="P39" s="33"/>
      <c r="Q39" s="33"/>
      <c r="R39" s="33"/>
      <c r="S39" s="33"/>
      <c r="T39" s="33"/>
      <c r="U39" s="33"/>
      <c r="V39" s="33"/>
      <c r="W39" s="33">
        <v>368485614</v>
      </c>
      <c r="X39" s="33">
        <v>368485614</v>
      </c>
      <c r="Y39" s="33"/>
      <c r="Z39" s="34"/>
      <c r="AA39" s="35">
        <v>368485614</v>
      </c>
    </row>
    <row r="40" spans="1:27" ht="13.5">
      <c r="A40" s="41" t="s">
        <v>60</v>
      </c>
      <c r="B40" s="42"/>
      <c r="C40" s="43">
        <v>460799391</v>
      </c>
      <c r="D40" s="43"/>
      <c r="E40" s="44">
        <v>383890253</v>
      </c>
      <c r="F40" s="45">
        <v>383890253</v>
      </c>
      <c r="G40" s="45">
        <v>476739914</v>
      </c>
      <c r="H40" s="45">
        <v>466621136</v>
      </c>
      <c r="I40" s="45">
        <v>477547008</v>
      </c>
      <c r="J40" s="45">
        <v>477547008</v>
      </c>
      <c r="K40" s="45">
        <v>475878197</v>
      </c>
      <c r="L40" s="45">
        <v>465768441</v>
      </c>
      <c r="M40" s="45">
        <v>488369360</v>
      </c>
      <c r="N40" s="45">
        <v>488369360</v>
      </c>
      <c r="O40" s="45"/>
      <c r="P40" s="45"/>
      <c r="Q40" s="45"/>
      <c r="R40" s="45"/>
      <c r="S40" s="45"/>
      <c r="T40" s="45"/>
      <c r="U40" s="45"/>
      <c r="V40" s="45"/>
      <c r="W40" s="45">
        <v>488369360</v>
      </c>
      <c r="X40" s="45">
        <v>371974467</v>
      </c>
      <c r="Y40" s="45">
        <v>116394893</v>
      </c>
      <c r="Z40" s="46">
        <v>31.29</v>
      </c>
      <c r="AA40" s="47">
        <v>383890253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94340302</v>
      </c>
      <c r="D7" s="17"/>
      <c r="E7" s="18">
        <v>100637084</v>
      </c>
      <c r="F7" s="19">
        <v>100637084</v>
      </c>
      <c r="G7" s="19">
        <v>4134435</v>
      </c>
      <c r="H7" s="19">
        <v>8494296</v>
      </c>
      <c r="I7" s="19">
        <v>7739054</v>
      </c>
      <c r="J7" s="19">
        <v>20367785</v>
      </c>
      <c r="K7" s="19">
        <v>8681543</v>
      </c>
      <c r="L7" s="19">
        <v>9458996</v>
      </c>
      <c r="M7" s="19">
        <v>9729460</v>
      </c>
      <c r="N7" s="19">
        <v>27869999</v>
      </c>
      <c r="O7" s="19"/>
      <c r="P7" s="19"/>
      <c r="Q7" s="19"/>
      <c r="R7" s="19"/>
      <c r="S7" s="19"/>
      <c r="T7" s="19"/>
      <c r="U7" s="19"/>
      <c r="V7" s="19"/>
      <c r="W7" s="19">
        <v>48237784</v>
      </c>
      <c r="X7" s="19">
        <v>52877203</v>
      </c>
      <c r="Y7" s="19">
        <v>-4639419</v>
      </c>
      <c r="Z7" s="20">
        <v>-8.77</v>
      </c>
      <c r="AA7" s="21">
        <v>100637084</v>
      </c>
    </row>
    <row r="8" spans="1:27" ht="13.5">
      <c r="A8" s="22" t="s">
        <v>35</v>
      </c>
      <c r="B8" s="16"/>
      <c r="C8" s="17">
        <v>179002269</v>
      </c>
      <c r="D8" s="17"/>
      <c r="E8" s="18">
        <v>140541669</v>
      </c>
      <c r="F8" s="19">
        <v>142291669</v>
      </c>
      <c r="G8" s="19">
        <v>9358922</v>
      </c>
      <c r="H8" s="19">
        <v>20041428</v>
      </c>
      <c r="I8" s="19">
        <v>281034948</v>
      </c>
      <c r="J8" s="19">
        <v>310435298</v>
      </c>
      <c r="K8" s="19">
        <v>11958581</v>
      </c>
      <c r="L8" s="19">
        <v>51057733</v>
      </c>
      <c r="M8" s="19">
        <v>44109763</v>
      </c>
      <c r="N8" s="19">
        <v>107126077</v>
      </c>
      <c r="O8" s="19"/>
      <c r="P8" s="19"/>
      <c r="Q8" s="19"/>
      <c r="R8" s="19"/>
      <c r="S8" s="19"/>
      <c r="T8" s="19"/>
      <c r="U8" s="19"/>
      <c r="V8" s="19"/>
      <c r="W8" s="19">
        <v>417561375</v>
      </c>
      <c r="X8" s="19">
        <v>76390510</v>
      </c>
      <c r="Y8" s="19">
        <v>341170865</v>
      </c>
      <c r="Z8" s="20">
        <v>446.61</v>
      </c>
      <c r="AA8" s="21">
        <v>142291669</v>
      </c>
    </row>
    <row r="9" spans="1:27" ht="13.5">
      <c r="A9" s="22" t="s">
        <v>36</v>
      </c>
      <c r="B9" s="16"/>
      <c r="C9" s="17">
        <v>93566169</v>
      </c>
      <c r="D9" s="17"/>
      <c r="E9" s="18">
        <v>92612000</v>
      </c>
      <c r="F9" s="19">
        <v>93684301</v>
      </c>
      <c r="G9" s="19">
        <v>37136532</v>
      </c>
      <c r="H9" s="19">
        <v>285539</v>
      </c>
      <c r="I9" s="19">
        <v>187444</v>
      </c>
      <c r="J9" s="19">
        <v>37609515</v>
      </c>
      <c r="K9" s="19">
        <v>234072</v>
      </c>
      <c r="L9" s="19">
        <v>232447</v>
      </c>
      <c r="M9" s="19">
        <v>30056304</v>
      </c>
      <c r="N9" s="19">
        <v>30522823</v>
      </c>
      <c r="O9" s="19"/>
      <c r="P9" s="19"/>
      <c r="Q9" s="19"/>
      <c r="R9" s="19"/>
      <c r="S9" s="19"/>
      <c r="T9" s="19"/>
      <c r="U9" s="19"/>
      <c r="V9" s="19"/>
      <c r="W9" s="19">
        <v>68132338</v>
      </c>
      <c r="X9" s="19">
        <v>69022366</v>
      </c>
      <c r="Y9" s="19">
        <v>-890028</v>
      </c>
      <c r="Z9" s="20">
        <v>-1.29</v>
      </c>
      <c r="AA9" s="21">
        <v>93684301</v>
      </c>
    </row>
    <row r="10" spans="1:27" ht="13.5">
      <c r="A10" s="22" t="s">
        <v>37</v>
      </c>
      <c r="B10" s="16"/>
      <c r="C10" s="17"/>
      <c r="D10" s="17"/>
      <c r="E10" s="18">
        <v>2558000</v>
      </c>
      <c r="F10" s="19">
        <v>2558000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1160672</v>
      </c>
      <c r="Y10" s="19">
        <v>-1160672</v>
      </c>
      <c r="Z10" s="20">
        <v>-100</v>
      </c>
      <c r="AA10" s="21">
        <v>2558000</v>
      </c>
    </row>
    <row r="11" spans="1:27" ht="13.5">
      <c r="A11" s="22" t="s">
        <v>38</v>
      </c>
      <c r="B11" s="16"/>
      <c r="C11" s="17">
        <v>21753463</v>
      </c>
      <c r="D11" s="17"/>
      <c r="E11" s="18">
        <v>18029804</v>
      </c>
      <c r="F11" s="19">
        <v>18029804</v>
      </c>
      <c r="G11" s="19">
        <v>358743</v>
      </c>
      <c r="H11" s="19">
        <v>294021</v>
      </c>
      <c r="I11" s="19">
        <v>538429</v>
      </c>
      <c r="J11" s="19">
        <v>1191193</v>
      </c>
      <c r="K11" s="19">
        <v>103631</v>
      </c>
      <c r="L11" s="19">
        <v>433116</v>
      </c>
      <c r="M11" s="19">
        <v>241163</v>
      </c>
      <c r="N11" s="19">
        <v>777910</v>
      </c>
      <c r="O11" s="19"/>
      <c r="P11" s="19"/>
      <c r="Q11" s="19"/>
      <c r="R11" s="19"/>
      <c r="S11" s="19"/>
      <c r="T11" s="19"/>
      <c r="U11" s="19"/>
      <c r="V11" s="19"/>
      <c r="W11" s="19">
        <v>1969103</v>
      </c>
      <c r="X11" s="19">
        <v>2831339</v>
      </c>
      <c r="Y11" s="19">
        <v>-862236</v>
      </c>
      <c r="Z11" s="20">
        <v>-30.45</v>
      </c>
      <c r="AA11" s="21">
        <v>18029804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-321198798</v>
      </c>
      <c r="D14" s="17"/>
      <c r="E14" s="18">
        <v>-341229887</v>
      </c>
      <c r="F14" s="19">
        <v>-343452188</v>
      </c>
      <c r="G14" s="19">
        <v>-298028950</v>
      </c>
      <c r="H14" s="19">
        <v>-25218048</v>
      </c>
      <c r="I14" s="19">
        <v>-24497655</v>
      </c>
      <c r="J14" s="19">
        <v>-347744653</v>
      </c>
      <c r="K14" s="19">
        <v>-66025212</v>
      </c>
      <c r="L14" s="19">
        <v>-53853181</v>
      </c>
      <c r="M14" s="19">
        <v>-77738839</v>
      </c>
      <c r="N14" s="19">
        <v>-197617232</v>
      </c>
      <c r="O14" s="19"/>
      <c r="P14" s="19"/>
      <c r="Q14" s="19"/>
      <c r="R14" s="19"/>
      <c r="S14" s="19"/>
      <c r="T14" s="19"/>
      <c r="U14" s="19"/>
      <c r="V14" s="19"/>
      <c r="W14" s="19">
        <v>-545361885</v>
      </c>
      <c r="X14" s="19">
        <v>-171513643</v>
      </c>
      <c r="Y14" s="19">
        <v>-373848242</v>
      </c>
      <c r="Z14" s="20">
        <v>217.97</v>
      </c>
      <c r="AA14" s="21">
        <v>-343452188</v>
      </c>
    </row>
    <row r="15" spans="1:27" ht="13.5">
      <c r="A15" s="22" t="s">
        <v>42</v>
      </c>
      <c r="B15" s="16"/>
      <c r="C15" s="17">
        <v>-5474311</v>
      </c>
      <c r="D15" s="17"/>
      <c r="E15" s="18">
        <v>-165165</v>
      </c>
      <c r="F15" s="19">
        <v>-165165</v>
      </c>
      <c r="G15" s="19">
        <v>-1419</v>
      </c>
      <c r="H15" s="19"/>
      <c r="I15" s="19">
        <v>-1419</v>
      </c>
      <c r="J15" s="19">
        <v>-2838</v>
      </c>
      <c r="K15" s="19">
        <v>-1419</v>
      </c>
      <c r="L15" s="19">
        <v>-1419</v>
      </c>
      <c r="M15" s="19">
        <v>-1234</v>
      </c>
      <c r="N15" s="19">
        <v>-4072</v>
      </c>
      <c r="O15" s="19"/>
      <c r="P15" s="19"/>
      <c r="Q15" s="19"/>
      <c r="R15" s="19"/>
      <c r="S15" s="19"/>
      <c r="T15" s="19"/>
      <c r="U15" s="19"/>
      <c r="V15" s="19"/>
      <c r="W15" s="19">
        <v>-6910</v>
      </c>
      <c r="X15" s="19">
        <v>-82578</v>
      </c>
      <c r="Y15" s="19">
        <v>75668</v>
      </c>
      <c r="Z15" s="20">
        <v>-91.63</v>
      </c>
      <c r="AA15" s="21">
        <v>-165165</v>
      </c>
    </row>
    <row r="16" spans="1:27" ht="13.5">
      <c r="A16" s="22" t="s">
        <v>43</v>
      </c>
      <c r="B16" s="16"/>
      <c r="C16" s="17">
        <v>-1567071</v>
      </c>
      <c r="D16" s="17"/>
      <c r="E16" s="18">
        <v>-2675000</v>
      </c>
      <c r="F16" s="19">
        <v>-2675000</v>
      </c>
      <c r="G16" s="19">
        <v>-87750</v>
      </c>
      <c r="H16" s="19">
        <v>-157202</v>
      </c>
      <c r="I16" s="19">
        <v>-324203</v>
      </c>
      <c r="J16" s="19">
        <v>-569155</v>
      </c>
      <c r="K16" s="19">
        <v>-121163</v>
      </c>
      <c r="L16" s="19">
        <v>-119750</v>
      </c>
      <c r="M16" s="19">
        <v>-40050</v>
      </c>
      <c r="N16" s="19">
        <v>-280963</v>
      </c>
      <c r="O16" s="19"/>
      <c r="P16" s="19"/>
      <c r="Q16" s="19"/>
      <c r="R16" s="19"/>
      <c r="S16" s="19"/>
      <c r="T16" s="19"/>
      <c r="U16" s="19"/>
      <c r="V16" s="19"/>
      <c r="W16" s="19">
        <v>-850118</v>
      </c>
      <c r="X16" s="19">
        <v>-1337496</v>
      </c>
      <c r="Y16" s="19">
        <v>487378</v>
      </c>
      <c r="Z16" s="20">
        <v>-36.44</v>
      </c>
      <c r="AA16" s="21">
        <v>-2675000</v>
      </c>
    </row>
    <row r="17" spans="1:27" ht="13.5">
      <c r="A17" s="23" t="s">
        <v>44</v>
      </c>
      <c r="B17" s="24"/>
      <c r="C17" s="25">
        <f aca="true" t="shared" si="0" ref="C17:Y17">SUM(C6:C16)</f>
        <v>60422023</v>
      </c>
      <c r="D17" s="25">
        <f>SUM(D6:D16)</f>
        <v>0</v>
      </c>
      <c r="E17" s="26">
        <f t="shared" si="0"/>
        <v>10308505</v>
      </c>
      <c r="F17" s="27">
        <f t="shared" si="0"/>
        <v>10908505</v>
      </c>
      <c r="G17" s="27">
        <f t="shared" si="0"/>
        <v>-247129487</v>
      </c>
      <c r="H17" s="27">
        <f t="shared" si="0"/>
        <v>3740034</v>
      </c>
      <c r="I17" s="27">
        <f t="shared" si="0"/>
        <v>264676598</v>
      </c>
      <c r="J17" s="27">
        <f t="shared" si="0"/>
        <v>21287145</v>
      </c>
      <c r="K17" s="27">
        <f t="shared" si="0"/>
        <v>-45169967</v>
      </c>
      <c r="L17" s="27">
        <f t="shared" si="0"/>
        <v>7207942</v>
      </c>
      <c r="M17" s="27">
        <f t="shared" si="0"/>
        <v>6356567</v>
      </c>
      <c r="N17" s="27">
        <f t="shared" si="0"/>
        <v>-31605458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-10318313</v>
      </c>
      <c r="X17" s="27">
        <f t="shared" si="0"/>
        <v>29348373</v>
      </c>
      <c r="Y17" s="27">
        <f t="shared" si="0"/>
        <v>-39666686</v>
      </c>
      <c r="Z17" s="28">
        <f>+IF(X17&lt;&gt;0,+(Y17/X17)*100,0)</f>
        <v>-135.15804095852263</v>
      </c>
      <c r="AA17" s="29">
        <f>SUM(AA6:AA16)</f>
        <v>10908505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61170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-8095890</v>
      </c>
      <c r="D26" s="17"/>
      <c r="E26" s="18">
        <v>-3354590</v>
      </c>
      <c r="F26" s="19">
        <v>-5199590</v>
      </c>
      <c r="G26" s="19">
        <v>-2165</v>
      </c>
      <c r="H26" s="19"/>
      <c r="I26" s="19">
        <v>-192257</v>
      </c>
      <c r="J26" s="19">
        <v>-194422</v>
      </c>
      <c r="K26" s="19">
        <v>-206670</v>
      </c>
      <c r="L26" s="19">
        <v>-390236</v>
      </c>
      <c r="M26" s="19">
        <v>-353552</v>
      </c>
      <c r="N26" s="19">
        <v>-950458</v>
      </c>
      <c r="O26" s="19"/>
      <c r="P26" s="19"/>
      <c r="Q26" s="19"/>
      <c r="R26" s="19"/>
      <c r="S26" s="19"/>
      <c r="T26" s="19"/>
      <c r="U26" s="19"/>
      <c r="V26" s="19"/>
      <c r="W26" s="19">
        <v>-1144880</v>
      </c>
      <c r="X26" s="19">
        <v>-1797186</v>
      </c>
      <c r="Y26" s="19">
        <v>652306</v>
      </c>
      <c r="Z26" s="20">
        <v>-36.3</v>
      </c>
      <c r="AA26" s="21">
        <v>-5199590</v>
      </c>
    </row>
    <row r="27" spans="1:27" ht="13.5">
      <c r="A27" s="23" t="s">
        <v>51</v>
      </c>
      <c r="B27" s="24"/>
      <c r="C27" s="25">
        <f aca="true" t="shared" si="1" ref="C27:Y27">SUM(C21:C26)</f>
        <v>-8034720</v>
      </c>
      <c r="D27" s="25">
        <f>SUM(D21:D26)</f>
        <v>0</v>
      </c>
      <c r="E27" s="26">
        <f t="shared" si="1"/>
        <v>-3354590</v>
      </c>
      <c r="F27" s="27">
        <f t="shared" si="1"/>
        <v>-5199590</v>
      </c>
      <c r="G27" s="27">
        <f t="shared" si="1"/>
        <v>-2165</v>
      </c>
      <c r="H27" s="27">
        <f t="shared" si="1"/>
        <v>0</v>
      </c>
      <c r="I27" s="27">
        <f t="shared" si="1"/>
        <v>-192257</v>
      </c>
      <c r="J27" s="27">
        <f t="shared" si="1"/>
        <v>-194422</v>
      </c>
      <c r="K27" s="27">
        <f t="shared" si="1"/>
        <v>-206670</v>
      </c>
      <c r="L27" s="27">
        <f t="shared" si="1"/>
        <v>-390236</v>
      </c>
      <c r="M27" s="27">
        <f t="shared" si="1"/>
        <v>-353552</v>
      </c>
      <c r="N27" s="27">
        <f t="shared" si="1"/>
        <v>-950458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-1144880</v>
      </c>
      <c r="X27" s="27">
        <f t="shared" si="1"/>
        <v>-1797186</v>
      </c>
      <c r="Y27" s="27">
        <f t="shared" si="1"/>
        <v>652306</v>
      </c>
      <c r="Z27" s="28">
        <f>+IF(X27&lt;&gt;0,+(Y27/X27)*100,0)</f>
        <v>-36.29596491403784</v>
      </c>
      <c r="AA27" s="29">
        <f>SUM(AA21:AA26)</f>
        <v>-5199590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-17013227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-17013227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35374076</v>
      </c>
      <c r="D38" s="31">
        <f>+D17+D27+D36</f>
        <v>0</v>
      </c>
      <c r="E38" s="32">
        <f t="shared" si="3"/>
        <v>6953915</v>
      </c>
      <c r="F38" s="33">
        <f t="shared" si="3"/>
        <v>5708915</v>
      </c>
      <c r="G38" s="33">
        <f t="shared" si="3"/>
        <v>-247131652</v>
      </c>
      <c r="H38" s="33">
        <f t="shared" si="3"/>
        <v>3740034</v>
      </c>
      <c r="I38" s="33">
        <f t="shared" si="3"/>
        <v>264484341</v>
      </c>
      <c r="J38" s="33">
        <f t="shared" si="3"/>
        <v>21092723</v>
      </c>
      <c r="K38" s="33">
        <f t="shared" si="3"/>
        <v>-45376637</v>
      </c>
      <c r="L38" s="33">
        <f t="shared" si="3"/>
        <v>6817706</v>
      </c>
      <c r="M38" s="33">
        <f t="shared" si="3"/>
        <v>6003015</v>
      </c>
      <c r="N38" s="33">
        <f t="shared" si="3"/>
        <v>-32555916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-11463193</v>
      </c>
      <c r="X38" s="33">
        <f t="shared" si="3"/>
        <v>27551187</v>
      </c>
      <c r="Y38" s="33">
        <f t="shared" si="3"/>
        <v>-39014380</v>
      </c>
      <c r="Z38" s="34">
        <f>+IF(X38&lt;&gt;0,+(Y38/X38)*100,0)</f>
        <v>-141.60689337994765</v>
      </c>
      <c r="AA38" s="35">
        <f>+AA17+AA27+AA36</f>
        <v>5708915</v>
      </c>
    </row>
    <row r="39" spans="1:27" ht="13.5">
      <c r="A39" s="22" t="s">
        <v>59</v>
      </c>
      <c r="B39" s="16"/>
      <c r="C39" s="31">
        <v>234434001</v>
      </c>
      <c r="D39" s="31"/>
      <c r="E39" s="32">
        <v>252467037</v>
      </c>
      <c r="F39" s="33">
        <v>252467037</v>
      </c>
      <c r="G39" s="33">
        <v>269808077</v>
      </c>
      <c r="H39" s="33">
        <v>22676425</v>
      </c>
      <c r="I39" s="33">
        <v>26416459</v>
      </c>
      <c r="J39" s="33">
        <v>269808077</v>
      </c>
      <c r="K39" s="33">
        <v>290900800</v>
      </c>
      <c r="L39" s="33">
        <v>245524163</v>
      </c>
      <c r="M39" s="33">
        <v>252341869</v>
      </c>
      <c r="N39" s="33">
        <v>290900800</v>
      </c>
      <c r="O39" s="33"/>
      <c r="P39" s="33"/>
      <c r="Q39" s="33"/>
      <c r="R39" s="33"/>
      <c r="S39" s="33"/>
      <c r="T39" s="33"/>
      <c r="U39" s="33"/>
      <c r="V39" s="33"/>
      <c r="W39" s="33">
        <v>269808077</v>
      </c>
      <c r="X39" s="33">
        <v>252467037</v>
      </c>
      <c r="Y39" s="33">
        <v>17341040</v>
      </c>
      <c r="Z39" s="34">
        <v>6.87</v>
      </c>
      <c r="AA39" s="35">
        <v>252467037</v>
      </c>
    </row>
    <row r="40" spans="1:27" ht="13.5">
      <c r="A40" s="41" t="s">
        <v>60</v>
      </c>
      <c r="B40" s="42"/>
      <c r="C40" s="43">
        <v>269808077</v>
      </c>
      <c r="D40" s="43"/>
      <c r="E40" s="44">
        <v>259420952</v>
      </c>
      <c r="F40" s="45">
        <v>258175952</v>
      </c>
      <c r="G40" s="45">
        <v>22676425</v>
      </c>
      <c r="H40" s="45">
        <v>26416459</v>
      </c>
      <c r="I40" s="45">
        <v>290900800</v>
      </c>
      <c r="J40" s="45">
        <v>290900800</v>
      </c>
      <c r="K40" s="45">
        <v>245524163</v>
      </c>
      <c r="L40" s="45">
        <v>252341869</v>
      </c>
      <c r="M40" s="45">
        <v>258344884</v>
      </c>
      <c r="N40" s="45">
        <v>258344884</v>
      </c>
      <c r="O40" s="45"/>
      <c r="P40" s="45"/>
      <c r="Q40" s="45"/>
      <c r="R40" s="45"/>
      <c r="S40" s="45"/>
      <c r="T40" s="45"/>
      <c r="U40" s="45"/>
      <c r="V40" s="45"/>
      <c r="W40" s="45">
        <v>258344884</v>
      </c>
      <c r="X40" s="45">
        <v>280018224</v>
      </c>
      <c r="Y40" s="45">
        <v>-21673340</v>
      </c>
      <c r="Z40" s="46">
        <v>-7.74</v>
      </c>
      <c r="AA40" s="47">
        <v>258175952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63592093</v>
      </c>
      <c r="D6" s="17"/>
      <c r="E6" s="18">
        <v>70001874</v>
      </c>
      <c r="F6" s="19">
        <v>70001874</v>
      </c>
      <c r="G6" s="19">
        <v>3856823</v>
      </c>
      <c r="H6" s="19">
        <v>8243926</v>
      </c>
      <c r="I6" s="19">
        <v>6776297</v>
      </c>
      <c r="J6" s="19">
        <v>18877046</v>
      </c>
      <c r="K6" s="19">
        <v>19563274</v>
      </c>
      <c r="L6" s="19">
        <v>4044829</v>
      </c>
      <c r="M6" s="19">
        <v>3164127</v>
      </c>
      <c r="N6" s="19">
        <v>26772230</v>
      </c>
      <c r="O6" s="19"/>
      <c r="P6" s="19"/>
      <c r="Q6" s="19"/>
      <c r="R6" s="19"/>
      <c r="S6" s="19"/>
      <c r="T6" s="19"/>
      <c r="U6" s="19"/>
      <c r="V6" s="19"/>
      <c r="W6" s="19">
        <v>45649276</v>
      </c>
      <c r="X6" s="19">
        <v>37788488</v>
      </c>
      <c r="Y6" s="19">
        <v>7860788</v>
      </c>
      <c r="Z6" s="20">
        <v>20.8</v>
      </c>
      <c r="AA6" s="21">
        <v>70001874</v>
      </c>
    </row>
    <row r="7" spans="1:27" ht="13.5">
      <c r="A7" s="22" t="s">
        <v>34</v>
      </c>
      <c r="B7" s="16"/>
      <c r="C7" s="17">
        <v>306169572</v>
      </c>
      <c r="D7" s="17"/>
      <c r="E7" s="18">
        <v>334012351</v>
      </c>
      <c r="F7" s="19">
        <v>334012351</v>
      </c>
      <c r="G7" s="19">
        <v>28875228</v>
      </c>
      <c r="H7" s="19">
        <v>29546104</v>
      </c>
      <c r="I7" s="19">
        <v>29999912</v>
      </c>
      <c r="J7" s="19">
        <v>88421244</v>
      </c>
      <c r="K7" s="19">
        <v>26231179</v>
      </c>
      <c r="L7" s="19">
        <v>22514805</v>
      </c>
      <c r="M7" s="19">
        <v>22285768</v>
      </c>
      <c r="N7" s="19">
        <v>71031752</v>
      </c>
      <c r="O7" s="19"/>
      <c r="P7" s="19"/>
      <c r="Q7" s="19"/>
      <c r="R7" s="19"/>
      <c r="S7" s="19"/>
      <c r="T7" s="19"/>
      <c r="U7" s="19"/>
      <c r="V7" s="19"/>
      <c r="W7" s="19">
        <v>159452996</v>
      </c>
      <c r="X7" s="19">
        <v>167006190</v>
      </c>
      <c r="Y7" s="19">
        <v>-7553194</v>
      </c>
      <c r="Z7" s="20">
        <v>-4.52</v>
      </c>
      <c r="AA7" s="21">
        <v>334012351</v>
      </c>
    </row>
    <row r="8" spans="1:27" ht="13.5">
      <c r="A8" s="22" t="s">
        <v>35</v>
      </c>
      <c r="B8" s="16"/>
      <c r="C8" s="17">
        <v>2445437</v>
      </c>
      <c r="D8" s="17"/>
      <c r="E8" s="18">
        <v>21058068</v>
      </c>
      <c r="F8" s="19">
        <v>21058068</v>
      </c>
      <c r="G8" s="19">
        <v>1219489</v>
      </c>
      <c r="H8" s="19">
        <v>932798</v>
      </c>
      <c r="I8" s="19">
        <v>1985597</v>
      </c>
      <c r="J8" s="19">
        <v>4137884</v>
      </c>
      <c r="K8" s="19">
        <v>3245497</v>
      </c>
      <c r="L8" s="19">
        <v>2955252</v>
      </c>
      <c r="M8" s="19">
        <v>745213</v>
      </c>
      <c r="N8" s="19">
        <v>6945962</v>
      </c>
      <c r="O8" s="19"/>
      <c r="P8" s="19"/>
      <c r="Q8" s="19"/>
      <c r="R8" s="19"/>
      <c r="S8" s="19"/>
      <c r="T8" s="19"/>
      <c r="U8" s="19"/>
      <c r="V8" s="19"/>
      <c r="W8" s="19">
        <v>11083846</v>
      </c>
      <c r="X8" s="19">
        <v>10528120</v>
      </c>
      <c r="Y8" s="19">
        <v>555726</v>
      </c>
      <c r="Z8" s="20">
        <v>5.28</v>
      </c>
      <c r="AA8" s="21">
        <v>21058068</v>
      </c>
    </row>
    <row r="9" spans="1:27" ht="13.5">
      <c r="A9" s="22" t="s">
        <v>36</v>
      </c>
      <c r="B9" s="16"/>
      <c r="C9" s="17">
        <v>37513187</v>
      </c>
      <c r="D9" s="17"/>
      <c r="E9" s="18">
        <v>118737800</v>
      </c>
      <c r="F9" s="19">
        <v>118737800</v>
      </c>
      <c r="G9" s="19">
        <v>36118686</v>
      </c>
      <c r="H9" s="19">
        <v>1991534</v>
      </c>
      <c r="I9" s="19">
        <v>3514001</v>
      </c>
      <c r="J9" s="19">
        <v>41624221</v>
      </c>
      <c r="K9" s="19">
        <v>1986667</v>
      </c>
      <c r="L9" s="19">
        <v>2028333</v>
      </c>
      <c r="M9" s="19">
        <v>28183000</v>
      </c>
      <c r="N9" s="19">
        <v>32198000</v>
      </c>
      <c r="O9" s="19"/>
      <c r="P9" s="19"/>
      <c r="Q9" s="19"/>
      <c r="R9" s="19"/>
      <c r="S9" s="19"/>
      <c r="T9" s="19"/>
      <c r="U9" s="19"/>
      <c r="V9" s="19"/>
      <c r="W9" s="19">
        <v>73822221</v>
      </c>
      <c r="X9" s="19">
        <v>59368920</v>
      </c>
      <c r="Y9" s="19">
        <v>14453301</v>
      </c>
      <c r="Z9" s="20">
        <v>24.34</v>
      </c>
      <c r="AA9" s="21">
        <v>118737800</v>
      </c>
    </row>
    <row r="10" spans="1:27" ht="13.5">
      <c r="A10" s="22" t="s">
        <v>37</v>
      </c>
      <c r="B10" s="16"/>
      <c r="C10" s="17">
        <v>93967249</v>
      </c>
      <c r="D10" s="17"/>
      <c r="E10" s="18">
        <v>40838000</v>
      </c>
      <c r="F10" s="19">
        <v>40838000</v>
      </c>
      <c r="G10" s="19">
        <v>17000000</v>
      </c>
      <c r="H10" s="19"/>
      <c r="I10" s="19"/>
      <c r="J10" s="19">
        <v>17000000</v>
      </c>
      <c r="K10" s="19">
        <v>3500000</v>
      </c>
      <c r="L10" s="19">
        <v>5400000</v>
      </c>
      <c r="M10" s="19">
        <v>7566000</v>
      </c>
      <c r="N10" s="19">
        <v>16466000</v>
      </c>
      <c r="O10" s="19"/>
      <c r="P10" s="19"/>
      <c r="Q10" s="19"/>
      <c r="R10" s="19"/>
      <c r="S10" s="19"/>
      <c r="T10" s="19"/>
      <c r="U10" s="19"/>
      <c r="V10" s="19"/>
      <c r="W10" s="19">
        <v>33466000</v>
      </c>
      <c r="X10" s="19">
        <v>17015840</v>
      </c>
      <c r="Y10" s="19">
        <v>16450160</v>
      </c>
      <c r="Z10" s="20">
        <v>96.68</v>
      </c>
      <c r="AA10" s="21">
        <v>40838000</v>
      </c>
    </row>
    <row r="11" spans="1:27" ht="13.5">
      <c r="A11" s="22" t="s">
        <v>38</v>
      </c>
      <c r="B11" s="16"/>
      <c r="C11" s="17">
        <v>19165776</v>
      </c>
      <c r="D11" s="17"/>
      <c r="E11" s="18">
        <v>8175646</v>
      </c>
      <c r="F11" s="19">
        <v>8175646</v>
      </c>
      <c r="G11" s="19">
        <v>371486</v>
      </c>
      <c r="H11" s="19">
        <v>538721</v>
      </c>
      <c r="I11" s="19">
        <v>704797</v>
      </c>
      <c r="J11" s="19">
        <v>1615004</v>
      </c>
      <c r="K11" s="19">
        <v>423043</v>
      </c>
      <c r="L11" s="19">
        <v>651221</v>
      </c>
      <c r="M11" s="19">
        <v>491260</v>
      </c>
      <c r="N11" s="19">
        <v>1565524</v>
      </c>
      <c r="O11" s="19"/>
      <c r="P11" s="19"/>
      <c r="Q11" s="19"/>
      <c r="R11" s="19"/>
      <c r="S11" s="19"/>
      <c r="T11" s="19"/>
      <c r="U11" s="19"/>
      <c r="V11" s="19"/>
      <c r="W11" s="19">
        <v>3180528</v>
      </c>
      <c r="X11" s="19">
        <v>4087860</v>
      </c>
      <c r="Y11" s="19">
        <v>-907332</v>
      </c>
      <c r="Z11" s="20">
        <v>-22.2</v>
      </c>
      <c r="AA11" s="21">
        <v>8175646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-424385527</v>
      </c>
      <c r="D14" s="17"/>
      <c r="E14" s="18">
        <v>-550705988</v>
      </c>
      <c r="F14" s="19">
        <v>-550705988</v>
      </c>
      <c r="G14" s="19">
        <v>-42842073</v>
      </c>
      <c r="H14" s="19">
        <v>-46801108</v>
      </c>
      <c r="I14" s="19">
        <v>-45863543</v>
      </c>
      <c r="J14" s="19">
        <v>-135506724</v>
      </c>
      <c r="K14" s="19">
        <v>-43439932</v>
      </c>
      <c r="L14" s="19">
        <v>-14940556</v>
      </c>
      <c r="M14" s="19">
        <v>-71540147</v>
      </c>
      <c r="N14" s="19">
        <v>-129920635</v>
      </c>
      <c r="O14" s="19"/>
      <c r="P14" s="19"/>
      <c r="Q14" s="19"/>
      <c r="R14" s="19"/>
      <c r="S14" s="19"/>
      <c r="T14" s="19"/>
      <c r="U14" s="19"/>
      <c r="V14" s="19"/>
      <c r="W14" s="19">
        <v>-265427359</v>
      </c>
      <c r="X14" s="19">
        <v>-273193703</v>
      </c>
      <c r="Y14" s="19">
        <v>7766344</v>
      </c>
      <c r="Z14" s="20">
        <v>-2.84</v>
      </c>
      <c r="AA14" s="21">
        <v>-550705988</v>
      </c>
    </row>
    <row r="15" spans="1:27" ht="13.5">
      <c r="A15" s="22" t="s">
        <v>42</v>
      </c>
      <c r="B15" s="16"/>
      <c r="C15" s="17">
        <v>-15675980</v>
      </c>
      <c r="D15" s="17"/>
      <c r="E15" s="18">
        <v>-3671385</v>
      </c>
      <c r="F15" s="19">
        <v>-3671385</v>
      </c>
      <c r="G15" s="19"/>
      <c r="H15" s="19"/>
      <c r="I15" s="19"/>
      <c r="J15" s="19"/>
      <c r="K15" s="19"/>
      <c r="L15" s="19"/>
      <c r="M15" s="19">
        <v>-57426</v>
      </c>
      <c r="N15" s="19">
        <v>-57426</v>
      </c>
      <c r="O15" s="19"/>
      <c r="P15" s="19"/>
      <c r="Q15" s="19"/>
      <c r="R15" s="19"/>
      <c r="S15" s="19"/>
      <c r="T15" s="19"/>
      <c r="U15" s="19"/>
      <c r="V15" s="19"/>
      <c r="W15" s="19">
        <v>-57426</v>
      </c>
      <c r="X15" s="19">
        <v>-1223795</v>
      </c>
      <c r="Y15" s="19">
        <v>1166369</v>
      </c>
      <c r="Z15" s="20">
        <v>-95.31</v>
      </c>
      <c r="AA15" s="21">
        <v>-3671385</v>
      </c>
    </row>
    <row r="16" spans="1:27" ht="13.5">
      <c r="A16" s="22" t="s">
        <v>43</v>
      </c>
      <c r="B16" s="16"/>
      <c r="C16" s="17"/>
      <c r="D16" s="17"/>
      <c r="E16" s="18">
        <v>-14407038</v>
      </c>
      <c r="F16" s="19">
        <v>-14407038</v>
      </c>
      <c r="G16" s="19">
        <v>-200196</v>
      </c>
      <c r="H16" s="19">
        <v>-154940</v>
      </c>
      <c r="I16" s="19">
        <v>-121000</v>
      </c>
      <c r="J16" s="19">
        <v>-476136</v>
      </c>
      <c r="K16" s="19">
        <v>-205400</v>
      </c>
      <c r="L16" s="19"/>
      <c r="M16" s="19">
        <v>-1682</v>
      </c>
      <c r="N16" s="19">
        <v>-207082</v>
      </c>
      <c r="O16" s="19"/>
      <c r="P16" s="19"/>
      <c r="Q16" s="19"/>
      <c r="R16" s="19"/>
      <c r="S16" s="19"/>
      <c r="T16" s="19"/>
      <c r="U16" s="19"/>
      <c r="V16" s="19"/>
      <c r="W16" s="19">
        <v>-683218</v>
      </c>
      <c r="X16" s="19">
        <v>-7200000</v>
      </c>
      <c r="Y16" s="19">
        <v>6516782</v>
      </c>
      <c r="Z16" s="20">
        <v>-90.51</v>
      </c>
      <c r="AA16" s="21">
        <v>-14407038</v>
      </c>
    </row>
    <row r="17" spans="1:27" ht="13.5">
      <c r="A17" s="23" t="s">
        <v>44</v>
      </c>
      <c r="B17" s="24"/>
      <c r="C17" s="25">
        <f aca="true" t="shared" si="0" ref="C17:Y17">SUM(C6:C16)</f>
        <v>82791807</v>
      </c>
      <c r="D17" s="25">
        <f>SUM(D6:D16)</f>
        <v>0</v>
      </c>
      <c r="E17" s="26">
        <f t="shared" si="0"/>
        <v>24039328</v>
      </c>
      <c r="F17" s="27">
        <f t="shared" si="0"/>
        <v>24039328</v>
      </c>
      <c r="G17" s="27">
        <f t="shared" si="0"/>
        <v>44399443</v>
      </c>
      <c r="H17" s="27">
        <f t="shared" si="0"/>
        <v>-5702965</v>
      </c>
      <c r="I17" s="27">
        <f t="shared" si="0"/>
        <v>-3003939</v>
      </c>
      <c r="J17" s="27">
        <f t="shared" si="0"/>
        <v>35692539</v>
      </c>
      <c r="K17" s="27">
        <f t="shared" si="0"/>
        <v>11304328</v>
      </c>
      <c r="L17" s="27">
        <f t="shared" si="0"/>
        <v>22653884</v>
      </c>
      <c r="M17" s="27">
        <f t="shared" si="0"/>
        <v>-9163887</v>
      </c>
      <c r="N17" s="27">
        <f t="shared" si="0"/>
        <v>24794325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60486864</v>
      </c>
      <c r="X17" s="27">
        <f t="shared" si="0"/>
        <v>14177920</v>
      </c>
      <c r="Y17" s="27">
        <f t="shared" si="0"/>
        <v>46308944</v>
      </c>
      <c r="Z17" s="28">
        <f>+IF(X17&lt;&gt;0,+(Y17/X17)*100,0)</f>
        <v>326.62720624746083</v>
      </c>
      <c r="AA17" s="29">
        <f>SUM(AA6:AA16)</f>
        <v>24039328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4976043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>
        <v>-100000000</v>
      </c>
      <c r="J24" s="19">
        <v>-100000000</v>
      </c>
      <c r="K24" s="19">
        <v>25000000</v>
      </c>
      <c r="L24" s="19">
        <v>25000000</v>
      </c>
      <c r="M24" s="19">
        <v>-35000000</v>
      </c>
      <c r="N24" s="19">
        <v>15000000</v>
      </c>
      <c r="O24" s="19"/>
      <c r="P24" s="19"/>
      <c r="Q24" s="19"/>
      <c r="R24" s="19"/>
      <c r="S24" s="19"/>
      <c r="T24" s="19"/>
      <c r="U24" s="19"/>
      <c r="V24" s="19"/>
      <c r="W24" s="19">
        <v>-85000000</v>
      </c>
      <c r="X24" s="19"/>
      <c r="Y24" s="19">
        <v>-85000000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-63800406</v>
      </c>
      <c r="D26" s="17"/>
      <c r="E26" s="18">
        <v>-69004807</v>
      </c>
      <c r="F26" s="19">
        <v>-69004807</v>
      </c>
      <c r="G26" s="19">
        <v>-1685601</v>
      </c>
      <c r="H26" s="19">
        <v>-4061446</v>
      </c>
      <c r="I26" s="19">
        <v>-8878551</v>
      </c>
      <c r="J26" s="19">
        <v>-14625598</v>
      </c>
      <c r="K26" s="19">
        <v>-6351717</v>
      </c>
      <c r="L26" s="19">
        <v>-10008311</v>
      </c>
      <c r="M26" s="19">
        <v>-2511083</v>
      </c>
      <c r="N26" s="19">
        <v>-18871111</v>
      </c>
      <c r="O26" s="19"/>
      <c r="P26" s="19"/>
      <c r="Q26" s="19"/>
      <c r="R26" s="19"/>
      <c r="S26" s="19"/>
      <c r="T26" s="19"/>
      <c r="U26" s="19"/>
      <c r="V26" s="19"/>
      <c r="W26" s="19">
        <v>-33496709</v>
      </c>
      <c r="X26" s="19">
        <v>-27601923</v>
      </c>
      <c r="Y26" s="19">
        <v>-5894786</v>
      </c>
      <c r="Z26" s="20">
        <v>21.36</v>
      </c>
      <c r="AA26" s="21">
        <v>-69004807</v>
      </c>
    </row>
    <row r="27" spans="1:27" ht="13.5">
      <c r="A27" s="23" t="s">
        <v>51</v>
      </c>
      <c r="B27" s="24"/>
      <c r="C27" s="25">
        <f aca="true" t="shared" si="1" ref="C27:Y27">SUM(C21:C26)</f>
        <v>-58824363</v>
      </c>
      <c r="D27" s="25">
        <f>SUM(D21:D26)</f>
        <v>0</v>
      </c>
      <c r="E27" s="26">
        <f t="shared" si="1"/>
        <v>-69004807</v>
      </c>
      <c r="F27" s="27">
        <f t="shared" si="1"/>
        <v>-69004807</v>
      </c>
      <c r="G27" s="27">
        <f t="shared" si="1"/>
        <v>-1685601</v>
      </c>
      <c r="H27" s="27">
        <f t="shared" si="1"/>
        <v>-4061446</v>
      </c>
      <c r="I27" s="27">
        <f t="shared" si="1"/>
        <v>-108878551</v>
      </c>
      <c r="J27" s="27">
        <f t="shared" si="1"/>
        <v>-114625598</v>
      </c>
      <c r="K27" s="27">
        <f t="shared" si="1"/>
        <v>18648283</v>
      </c>
      <c r="L27" s="27">
        <f t="shared" si="1"/>
        <v>14991689</v>
      </c>
      <c r="M27" s="27">
        <f t="shared" si="1"/>
        <v>-37511083</v>
      </c>
      <c r="N27" s="27">
        <f t="shared" si="1"/>
        <v>-3871111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-118496709</v>
      </c>
      <c r="X27" s="27">
        <f t="shared" si="1"/>
        <v>-27601923</v>
      </c>
      <c r="Y27" s="27">
        <f t="shared" si="1"/>
        <v>-90894786</v>
      </c>
      <c r="Z27" s="28">
        <f>+IF(X27&lt;&gt;0,+(Y27/X27)*100,0)</f>
        <v>329.30599074564475</v>
      </c>
      <c r="AA27" s="29">
        <f>SUM(AA21:AA26)</f>
        <v>-69004807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1022973</v>
      </c>
      <c r="D33" s="17"/>
      <c r="E33" s="18"/>
      <c r="F33" s="19"/>
      <c r="G33" s="19">
        <v>63194</v>
      </c>
      <c r="H33" s="36">
        <v>80514</v>
      </c>
      <c r="I33" s="36">
        <v>50682</v>
      </c>
      <c r="J33" s="36">
        <v>194390</v>
      </c>
      <c r="K33" s="19">
        <v>74353</v>
      </c>
      <c r="L33" s="19">
        <v>94557</v>
      </c>
      <c r="M33" s="19">
        <v>45987</v>
      </c>
      <c r="N33" s="19">
        <v>214897</v>
      </c>
      <c r="O33" s="36"/>
      <c r="P33" s="36"/>
      <c r="Q33" s="36"/>
      <c r="R33" s="19"/>
      <c r="S33" s="19"/>
      <c r="T33" s="19"/>
      <c r="U33" s="19"/>
      <c r="V33" s="36"/>
      <c r="W33" s="36">
        <v>409287</v>
      </c>
      <c r="X33" s="36"/>
      <c r="Y33" s="19">
        <v>409287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-3817652</v>
      </c>
      <c r="D35" s="17"/>
      <c r="E35" s="18">
        <v>-859979</v>
      </c>
      <c r="F35" s="19">
        <v>-859979</v>
      </c>
      <c r="G35" s="19"/>
      <c r="H35" s="19"/>
      <c r="I35" s="19">
        <v>-1145785</v>
      </c>
      <c r="J35" s="19">
        <v>-1145785</v>
      </c>
      <c r="K35" s="19"/>
      <c r="L35" s="19"/>
      <c r="M35" s="19">
        <v>-109001</v>
      </c>
      <c r="N35" s="19">
        <v>-109001</v>
      </c>
      <c r="O35" s="19"/>
      <c r="P35" s="19"/>
      <c r="Q35" s="19"/>
      <c r="R35" s="19"/>
      <c r="S35" s="19"/>
      <c r="T35" s="19"/>
      <c r="U35" s="19"/>
      <c r="V35" s="19"/>
      <c r="W35" s="19">
        <v>-1254786</v>
      </c>
      <c r="X35" s="19">
        <v>-429990</v>
      </c>
      <c r="Y35" s="19">
        <v>-824796</v>
      </c>
      <c r="Z35" s="20">
        <v>191.82</v>
      </c>
      <c r="AA35" s="21">
        <v>-859979</v>
      </c>
    </row>
    <row r="36" spans="1:27" ht="13.5">
      <c r="A36" s="23" t="s">
        <v>57</v>
      </c>
      <c r="B36" s="24"/>
      <c r="C36" s="25">
        <f aca="true" t="shared" si="2" ref="C36:Y36">SUM(C31:C35)</f>
        <v>-2794679</v>
      </c>
      <c r="D36" s="25">
        <f>SUM(D31:D35)</f>
        <v>0</v>
      </c>
      <c r="E36" s="26">
        <f t="shared" si="2"/>
        <v>-859979</v>
      </c>
      <c r="F36" s="27">
        <f t="shared" si="2"/>
        <v>-859979</v>
      </c>
      <c r="G36" s="27">
        <f t="shared" si="2"/>
        <v>63194</v>
      </c>
      <c r="H36" s="27">
        <f t="shared" si="2"/>
        <v>80514</v>
      </c>
      <c r="I36" s="27">
        <f t="shared" si="2"/>
        <v>-1095103</v>
      </c>
      <c r="J36" s="27">
        <f t="shared" si="2"/>
        <v>-951395</v>
      </c>
      <c r="K36" s="27">
        <f t="shared" si="2"/>
        <v>74353</v>
      </c>
      <c r="L36" s="27">
        <f t="shared" si="2"/>
        <v>94557</v>
      </c>
      <c r="M36" s="27">
        <f t="shared" si="2"/>
        <v>-63014</v>
      </c>
      <c r="N36" s="27">
        <f t="shared" si="2"/>
        <v>105896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-845499</v>
      </c>
      <c r="X36" s="27">
        <f t="shared" si="2"/>
        <v>-429990</v>
      </c>
      <c r="Y36" s="27">
        <f t="shared" si="2"/>
        <v>-415509</v>
      </c>
      <c r="Z36" s="28">
        <f>+IF(X36&lt;&gt;0,+(Y36/X36)*100,0)</f>
        <v>96.63224726156422</v>
      </c>
      <c r="AA36" s="29">
        <f>SUM(AA31:AA35)</f>
        <v>-859979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21172765</v>
      </c>
      <c r="D38" s="31">
        <f>+D17+D27+D36</f>
        <v>0</v>
      </c>
      <c r="E38" s="32">
        <f t="shared" si="3"/>
        <v>-45825458</v>
      </c>
      <c r="F38" s="33">
        <f t="shared" si="3"/>
        <v>-45825458</v>
      </c>
      <c r="G38" s="33">
        <f t="shared" si="3"/>
        <v>42777036</v>
      </c>
      <c r="H38" s="33">
        <f t="shared" si="3"/>
        <v>-9683897</v>
      </c>
      <c r="I38" s="33">
        <f t="shared" si="3"/>
        <v>-112977593</v>
      </c>
      <c r="J38" s="33">
        <f t="shared" si="3"/>
        <v>-79884454</v>
      </c>
      <c r="K38" s="33">
        <f t="shared" si="3"/>
        <v>30026964</v>
      </c>
      <c r="L38" s="33">
        <f t="shared" si="3"/>
        <v>37740130</v>
      </c>
      <c r="M38" s="33">
        <f t="shared" si="3"/>
        <v>-46737984</v>
      </c>
      <c r="N38" s="33">
        <f t="shared" si="3"/>
        <v>21029110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-58855344</v>
      </c>
      <c r="X38" s="33">
        <f t="shared" si="3"/>
        <v>-13853993</v>
      </c>
      <c r="Y38" s="33">
        <f t="shared" si="3"/>
        <v>-45001351</v>
      </c>
      <c r="Z38" s="34">
        <f>+IF(X38&lt;&gt;0,+(Y38/X38)*100,0)</f>
        <v>324.8258534561119</v>
      </c>
      <c r="AA38" s="35">
        <f>+AA17+AA27+AA36</f>
        <v>-45825458</v>
      </c>
    </row>
    <row r="39" spans="1:27" ht="13.5">
      <c r="A39" s="22" t="s">
        <v>59</v>
      </c>
      <c r="B39" s="16"/>
      <c r="C39" s="31">
        <v>76333137</v>
      </c>
      <c r="D39" s="31"/>
      <c r="E39" s="32">
        <v>127059906</v>
      </c>
      <c r="F39" s="33">
        <v>127059906</v>
      </c>
      <c r="G39" s="33">
        <v>97502137</v>
      </c>
      <c r="H39" s="33">
        <v>140279173</v>
      </c>
      <c r="I39" s="33">
        <v>130595276</v>
      </c>
      <c r="J39" s="33">
        <v>97502137</v>
      </c>
      <c r="K39" s="33">
        <v>17617683</v>
      </c>
      <c r="L39" s="33">
        <v>47644647</v>
      </c>
      <c r="M39" s="33">
        <v>85384777</v>
      </c>
      <c r="N39" s="33">
        <v>17617683</v>
      </c>
      <c r="O39" s="33"/>
      <c r="P39" s="33"/>
      <c r="Q39" s="33"/>
      <c r="R39" s="33"/>
      <c r="S39" s="33"/>
      <c r="T39" s="33"/>
      <c r="U39" s="33"/>
      <c r="V39" s="33"/>
      <c r="W39" s="33">
        <v>97502137</v>
      </c>
      <c r="X39" s="33">
        <v>127059906</v>
      </c>
      <c r="Y39" s="33">
        <v>-29557769</v>
      </c>
      <c r="Z39" s="34">
        <v>-23.26</v>
      </c>
      <c r="AA39" s="35">
        <v>127059906</v>
      </c>
    </row>
    <row r="40" spans="1:27" ht="13.5">
      <c r="A40" s="41" t="s">
        <v>60</v>
      </c>
      <c r="B40" s="42"/>
      <c r="C40" s="43">
        <v>97505902</v>
      </c>
      <c r="D40" s="43"/>
      <c r="E40" s="44">
        <v>81234448</v>
      </c>
      <c r="F40" s="45">
        <v>81234448</v>
      </c>
      <c r="G40" s="45">
        <v>140279173</v>
      </c>
      <c r="H40" s="45">
        <v>130595276</v>
      </c>
      <c r="I40" s="45">
        <v>17617683</v>
      </c>
      <c r="J40" s="45">
        <v>17617683</v>
      </c>
      <c r="K40" s="45">
        <v>47644647</v>
      </c>
      <c r="L40" s="45">
        <v>85384777</v>
      </c>
      <c r="M40" s="45">
        <v>38646793</v>
      </c>
      <c r="N40" s="45">
        <v>38646793</v>
      </c>
      <c r="O40" s="45"/>
      <c r="P40" s="45"/>
      <c r="Q40" s="45"/>
      <c r="R40" s="45"/>
      <c r="S40" s="45"/>
      <c r="T40" s="45"/>
      <c r="U40" s="45"/>
      <c r="V40" s="45"/>
      <c r="W40" s="45">
        <v>38646793</v>
      </c>
      <c r="X40" s="45">
        <v>113205913</v>
      </c>
      <c r="Y40" s="45">
        <v>-74559120</v>
      </c>
      <c r="Z40" s="46">
        <v>-65.86</v>
      </c>
      <c r="AA40" s="47">
        <v>81234448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2019-01-31T10:14:28Z</dcterms:created>
  <dcterms:modified xsi:type="dcterms:W3CDTF">2019-01-31T10:15:09Z</dcterms:modified>
  <cp:category/>
  <cp:version/>
  <cp:contentType/>
  <cp:contentStatus/>
</cp:coreProperties>
</file>