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'DC16'!$A$1:$AA$74</definedName>
    <definedName name="_xlnm.Print_Area" localSheetId="11">'DC18'!$A$1:$AA$74</definedName>
    <definedName name="_xlnm.Print_Area" localSheetId="18">'DC19'!$A$1:$AA$74</definedName>
    <definedName name="_xlnm.Print_Area" localSheetId="23">'DC20'!$A$1:$AA$74</definedName>
    <definedName name="_xlnm.Print_Area" localSheetId="2">'FS161'!$A$1:$AA$74</definedName>
    <definedName name="_xlnm.Print_Area" localSheetId="3">'FS162'!$A$1:$AA$74</definedName>
    <definedName name="_xlnm.Print_Area" localSheetId="4">'FS163'!$A$1:$AA$74</definedName>
    <definedName name="_xlnm.Print_Area" localSheetId="6">'FS181'!$A$1:$AA$74</definedName>
    <definedName name="_xlnm.Print_Area" localSheetId="7">'FS182'!$A$1:$AA$74</definedName>
    <definedName name="_xlnm.Print_Area" localSheetId="8">'FS183'!$A$1:$AA$74</definedName>
    <definedName name="_xlnm.Print_Area" localSheetId="9">'FS184'!$A$1:$AA$74</definedName>
    <definedName name="_xlnm.Print_Area" localSheetId="10">'FS185'!$A$1:$AA$74</definedName>
    <definedName name="_xlnm.Print_Area" localSheetId="12">'FS191'!$A$1:$AA$74</definedName>
    <definedName name="_xlnm.Print_Area" localSheetId="13">'FS192'!$A$1:$AA$74</definedName>
    <definedName name="_xlnm.Print_Area" localSheetId="14">'FS193'!$A$1:$AA$74</definedName>
    <definedName name="_xlnm.Print_Area" localSheetId="15">'FS194'!$A$1:$AA$74</definedName>
    <definedName name="_xlnm.Print_Area" localSheetId="16">'FS195'!$A$1:$AA$74</definedName>
    <definedName name="_xlnm.Print_Area" localSheetId="17">'FS196'!$A$1:$AA$74</definedName>
    <definedName name="_xlnm.Print_Area" localSheetId="19">'FS201'!$A$1:$AA$74</definedName>
    <definedName name="_xlnm.Print_Area" localSheetId="20">'FS203'!$A$1:$AA$74</definedName>
    <definedName name="_xlnm.Print_Area" localSheetId="21">'FS204'!$A$1:$AA$74</definedName>
    <definedName name="_xlnm.Print_Area" localSheetId="22">'FS205'!$A$1:$AA$74</definedName>
    <definedName name="_xlnm.Print_Area" localSheetId="1">'MAN'!$A$1:$AA$74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<sst xmlns="http://schemas.openxmlformats.org/spreadsheetml/2006/main" count="2472" uniqueCount="87">
  <si>
    <t>Free State: Mangaung(MAN) - Table C9 Quarterly Budget Statement - Capital Expenditure by Asset Clas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</si>
  <si>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</si>
  <si>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</si>
  <si>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</si>
  <si>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</si>
  <si>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</si>
  <si>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</si>
  <si>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</si>
  <si>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</si>
  <si>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</si>
  <si>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</si>
  <si>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</si>
  <si>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</si>
  <si>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</si>
  <si>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</si>
  <si>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</si>
  <si>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</si>
  <si>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</si>
  <si>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</si>
  <si>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</si>
  <si>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</si>
  <si>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</si>
  <si>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</si>
  <si>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</si>
  <si>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</si>
  <si>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</si>
  <si>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</si>
  <si>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</si>
  <si>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</si>
  <si>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</si>
  <si>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</si>
  <si>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</si>
  <si>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</si>
  <si>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</si>
  <si>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</si>
  <si>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</si>
  <si>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</si>
  <si>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</si>
  <si>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</si>
  <si>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</si>
  <si>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</si>
  <si>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</si>
  <si>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</si>
  <si>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</si>
  <si>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</si>
  <si>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</si>
  <si>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</si>
  <si>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</si>
  <si>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</si>
  <si>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</si>
  <si>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</si>
  <si>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</si>
  <si>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</si>
  <si>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</si>
  <si>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</si>
  <si>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</si>
  <si>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</si>
  <si>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</si>
  <si>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Free State: Letsemeng(FS161) - Table C9 Quarterly Budget Statement - Capital Expenditure by Asset Clas ( All ) for 2nd Quarter ended 31 December 2018 (Figures Finalised as at 2019/01/30)</t>
  </si>
  <si>
    <t>Free State: Kopanong(FS162) - Table C9 Quarterly Budget Statement - Capital Expenditure by Asset Clas ( All ) for 2nd Quarter ended 31 December 2018 (Figures Finalised as at 2019/01/30)</t>
  </si>
  <si>
    <t>Free State: Mohokare(FS163) - Table C9 Quarterly Budget Statement - Capital Expenditure by Asset Clas ( All ) for 2nd Quarter ended 31 December 2018 (Figures Finalised as at 2019/01/30)</t>
  </si>
  <si>
    <t>Free State: Xhariep(DC16) - Table C9 Quarterly Budget Statement - Capital Expenditure by Asset Clas ( All ) for 2nd Quarter ended 31 December 2018 (Figures Finalised as at 2019/01/30)</t>
  </si>
  <si>
    <t>Free State: Masilonyana(FS181) - Table C9 Quarterly Budget Statement - Capital Expenditure by Asset Clas ( All ) for 2nd Quarter ended 31 December 2018 (Figures Finalised as at 2019/01/30)</t>
  </si>
  <si>
    <t>Free State: Tokologo(FS182) - Table C9 Quarterly Budget Statement - Capital Expenditure by Asset Clas ( All ) for 2nd Quarter ended 31 December 2018 (Figures Finalised as at 2019/01/30)</t>
  </si>
  <si>
    <t>Free State: Tswelopele(FS183) - Table C9 Quarterly Budget Statement - Capital Expenditure by Asset Clas ( All ) for 2nd Quarter ended 31 December 2018 (Figures Finalised as at 2019/01/30)</t>
  </si>
  <si>
    <t>Free State: Matjhabeng(FS184) - Table C9 Quarterly Budget Statement - Capital Expenditure by Asset Clas ( All ) for 2nd Quarter ended 31 December 2018 (Figures Finalised as at 2019/01/30)</t>
  </si>
  <si>
    <t>Free State: Nala(FS185) - Table C9 Quarterly Budget Statement - Capital Expenditure by Asset Clas ( All ) for 2nd Quarter ended 31 December 2018 (Figures Finalised as at 2019/01/30)</t>
  </si>
  <si>
    <t>Free State: Lejweleputswa(DC18) - Table C9 Quarterly Budget Statement - Capital Expenditure by Asset Clas ( All ) for 2nd Quarter ended 31 December 2018 (Figures Finalised as at 2019/01/30)</t>
  </si>
  <si>
    <t>Free State: Setsoto(FS191) - Table C9 Quarterly Budget Statement - Capital Expenditure by Asset Clas ( All ) for 2nd Quarter ended 31 December 2018 (Figures Finalised as at 2019/01/30)</t>
  </si>
  <si>
    <t>Free State: Dihlabeng(FS192) - Table C9 Quarterly Budget Statement - Capital Expenditure by Asset Clas ( All ) for 2nd Quarter ended 31 December 2018 (Figures Finalised as at 2019/01/30)</t>
  </si>
  <si>
    <t>Free State: Nketoana(FS193) - Table C9 Quarterly Budget Statement - Capital Expenditure by Asset Clas ( All ) for 2nd Quarter ended 31 December 2018 (Figures Finalised as at 2019/01/30)</t>
  </si>
  <si>
    <t>Free State: Maluti-a-Phofung(FS194) - Table C9 Quarterly Budget Statement - Capital Expenditure by Asset Clas ( All ) for 2nd Quarter ended 31 December 2018 (Figures Finalised as at 2019/01/30)</t>
  </si>
  <si>
    <t>Free State: Phumelela(FS195) - Table C9 Quarterly Budget Statement - Capital Expenditure by Asset Clas ( All ) for 2nd Quarter ended 31 December 2018 (Figures Finalised as at 2019/01/30)</t>
  </si>
  <si>
    <t>Free State: Mantsopa(FS196) - Table C9 Quarterly Budget Statement - Capital Expenditure by Asset Clas ( All ) for 2nd Quarter ended 31 December 2018 (Figures Finalised as at 2019/01/30)</t>
  </si>
  <si>
    <t>Free State: Thabo Mofutsanyana(DC19) - Table C9 Quarterly Budget Statement - Capital Expenditure by Asset Clas ( All ) for 2nd Quarter ended 31 December 2018 (Figures Finalised as at 2019/01/30)</t>
  </si>
  <si>
    <t>Free State: Moqhaka(FS201) - Table C9 Quarterly Budget Statement - Capital Expenditure by Asset Clas ( All ) for 2nd Quarter ended 31 December 2018 (Figures Finalised as at 2019/01/30)</t>
  </si>
  <si>
    <t>Free State: Ngwathe(FS203) - Table C9 Quarterly Budget Statement - Capital Expenditure by Asset Clas ( All ) for 2nd Quarter ended 31 December 2018 (Figures Finalised as at 2019/01/30)</t>
  </si>
  <si>
    <t>Free State: Metsimaholo(FS204) - Table C9 Quarterly Budget Statement - Capital Expenditure by Asset Clas ( All ) for 2nd Quarter ended 31 December 2018 (Figures Finalised as at 2019/01/30)</t>
  </si>
  <si>
    <t>Free State: Mafube(FS205) - Table C9 Quarterly Budget Statement - Capital Expenditure by Asset Clas ( All ) for 2nd Quarter ended 31 December 2018 (Figures Finalised as at 2019/01/30)</t>
  </si>
  <si>
    <t>Free State: Fezile Dabi(DC20) - Table C9 Quarterly Budget Statement - Capital Expenditure by Asset Clas ( All ) for 2nd Quarter ended 31 December 2018 (Figures Finalised as at 2019/01/30)</t>
  </si>
  <si>
    <t>Summary - Table C9 Quarterly Budget Statement - Capital Expenditure by Asset Class ( All ) for 2nd Quarter ended 31 December 2018 (Figures Finalised as at 2019/01/30)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</si>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</sst>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0.0%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179" fontId="4" fillId="0" borderId="13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5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6" xfId="42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81" fontId="6" fillId="0" borderId="29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/>
      <protection/>
    </xf>
    <xf numFmtId="179" fontId="6" fillId="0" borderId="31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81" fontId="4" fillId="0" borderId="14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181" fontId="4" fillId="0" borderId="14" xfId="42" applyNumberFormat="1" applyFont="1" applyBorder="1" applyAlignment="1" applyProtection="1">
      <alignment/>
      <protection/>
    </xf>
    <xf numFmtId="181" fontId="4" fillId="0" borderId="15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/>
    </xf>
    <xf numFmtId="179" fontId="4" fillId="0" borderId="11" xfId="42" applyNumberFormat="1" applyFont="1" applyBorder="1" applyAlignment="1" applyProtection="1">
      <alignment/>
      <protection/>
    </xf>
    <xf numFmtId="181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81" fontId="6" fillId="0" borderId="14" xfId="59" applyNumberFormat="1" applyFont="1" applyFill="1" applyBorder="1" applyAlignment="1" applyProtection="1">
      <alignment horizontal="center"/>
      <protection/>
    </xf>
    <xf numFmtId="181" fontId="6" fillId="0" borderId="15" xfId="59" applyNumberFormat="1" applyFont="1" applyFill="1" applyBorder="1" applyAlignment="1" applyProtection="1">
      <alignment horizontal="center"/>
      <protection/>
    </xf>
    <xf numFmtId="181" fontId="6" fillId="0" borderId="11" xfId="59" applyNumberFormat="1" applyFont="1" applyFill="1" applyBorder="1" applyAlignment="1" applyProtection="1">
      <alignment horizontal="center"/>
      <protection/>
    </xf>
    <xf numFmtId="181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2846988462</v>
      </c>
      <c r="D5" s="42">
        <f t="shared" si="0"/>
        <v>0</v>
      </c>
      <c r="E5" s="43">
        <f t="shared" si="0"/>
        <v>1786641006</v>
      </c>
      <c r="F5" s="43">
        <f t="shared" si="0"/>
        <v>1786641006</v>
      </c>
      <c r="G5" s="43">
        <f t="shared" si="0"/>
        <v>65616426</v>
      </c>
      <c r="H5" s="43">
        <f t="shared" si="0"/>
        <v>101404430</v>
      </c>
      <c r="I5" s="43">
        <f t="shared" si="0"/>
        <v>77956411</v>
      </c>
      <c r="J5" s="43">
        <f t="shared" si="0"/>
        <v>244977267</v>
      </c>
      <c r="K5" s="43">
        <f t="shared" si="0"/>
        <v>87951786</v>
      </c>
      <c r="L5" s="43">
        <f t="shared" si="0"/>
        <v>103667310</v>
      </c>
      <c r="M5" s="43">
        <f t="shared" si="0"/>
        <v>162435031</v>
      </c>
      <c r="N5" s="43">
        <f t="shared" si="0"/>
        <v>354054127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599031394</v>
      </c>
      <c r="X5" s="43">
        <f t="shared" si="0"/>
        <v>893320513</v>
      </c>
      <c r="Y5" s="43">
        <f t="shared" si="0"/>
        <v>-294289119</v>
      </c>
      <c r="Z5" s="44">
        <f>+IF(X5&lt;&gt;0,+(Y5/X5)*100,0)</f>
        <v>-32.94328460136905</v>
      </c>
      <c r="AA5" s="45">
        <f>SUM(AA11:AA18)</f>
        <v>1786641006</v>
      </c>
    </row>
    <row r="6" spans="1:27" ht="13.5">
      <c r="A6" s="46" t="s">
        <v>32</v>
      </c>
      <c r="B6" s="47"/>
      <c r="C6" s="9">
        <v>1081585609</v>
      </c>
      <c r="D6" s="10"/>
      <c r="E6" s="11">
        <v>310460407</v>
      </c>
      <c r="F6" s="11">
        <v>310460407</v>
      </c>
      <c r="G6" s="11">
        <v>9560825</v>
      </c>
      <c r="H6" s="11">
        <v>29646171</v>
      </c>
      <c r="I6" s="11">
        <v>27589687</v>
      </c>
      <c r="J6" s="11">
        <v>66796683</v>
      </c>
      <c r="K6" s="11">
        <v>13345261</v>
      </c>
      <c r="L6" s="11">
        <v>27428044</v>
      </c>
      <c r="M6" s="11">
        <v>33953450</v>
      </c>
      <c r="N6" s="11">
        <v>74726755</v>
      </c>
      <c r="O6" s="11"/>
      <c r="P6" s="11"/>
      <c r="Q6" s="11"/>
      <c r="R6" s="11"/>
      <c r="S6" s="11"/>
      <c r="T6" s="11"/>
      <c r="U6" s="11"/>
      <c r="V6" s="11"/>
      <c r="W6" s="11">
        <v>141523438</v>
      </c>
      <c r="X6" s="11">
        <v>155230206</v>
      </c>
      <c r="Y6" s="11">
        <v>-13706768</v>
      </c>
      <c r="Z6" s="2">
        <v>-8.83</v>
      </c>
      <c r="AA6" s="15">
        <v>310460407</v>
      </c>
    </row>
    <row r="7" spans="1:27" ht="13.5">
      <c r="A7" s="46" t="s">
        <v>33</v>
      </c>
      <c r="B7" s="47"/>
      <c r="C7" s="9">
        <v>226378048</v>
      </c>
      <c r="D7" s="10"/>
      <c r="E7" s="11">
        <v>141497951</v>
      </c>
      <c r="F7" s="11">
        <v>141497951</v>
      </c>
      <c r="G7" s="11">
        <v>11290146</v>
      </c>
      <c r="H7" s="11">
        <v>22870183</v>
      </c>
      <c r="I7" s="11">
        <v>6592506</v>
      </c>
      <c r="J7" s="11">
        <v>40752835</v>
      </c>
      <c r="K7" s="11">
        <v>22628409</v>
      </c>
      <c r="L7" s="11">
        <v>7899834</v>
      </c>
      <c r="M7" s="11">
        <v>18141798</v>
      </c>
      <c r="N7" s="11">
        <v>48670041</v>
      </c>
      <c r="O7" s="11"/>
      <c r="P7" s="11"/>
      <c r="Q7" s="11"/>
      <c r="R7" s="11"/>
      <c r="S7" s="11"/>
      <c r="T7" s="11"/>
      <c r="U7" s="11"/>
      <c r="V7" s="11"/>
      <c r="W7" s="11">
        <v>89422876</v>
      </c>
      <c r="X7" s="11">
        <v>70748977</v>
      </c>
      <c r="Y7" s="11">
        <v>18673899</v>
      </c>
      <c r="Z7" s="2">
        <v>26.39</v>
      </c>
      <c r="AA7" s="15">
        <v>141497951</v>
      </c>
    </row>
    <row r="8" spans="1:27" ht="13.5">
      <c r="A8" s="46" t="s">
        <v>34</v>
      </c>
      <c r="B8" s="47"/>
      <c r="C8" s="9">
        <v>541606667</v>
      </c>
      <c r="D8" s="10"/>
      <c r="E8" s="11">
        <v>587111329</v>
      </c>
      <c r="F8" s="11">
        <v>587111329</v>
      </c>
      <c r="G8" s="11">
        <v>29879130</v>
      </c>
      <c r="H8" s="11">
        <v>19165596</v>
      </c>
      <c r="I8" s="11">
        <v>13413829</v>
      </c>
      <c r="J8" s="11">
        <v>62458555</v>
      </c>
      <c r="K8" s="11">
        <v>13519583</v>
      </c>
      <c r="L8" s="11">
        <v>23384448</v>
      </c>
      <c r="M8" s="11">
        <v>26866422</v>
      </c>
      <c r="N8" s="11">
        <v>63770453</v>
      </c>
      <c r="O8" s="11"/>
      <c r="P8" s="11"/>
      <c r="Q8" s="11"/>
      <c r="R8" s="11"/>
      <c r="S8" s="11"/>
      <c r="T8" s="11"/>
      <c r="U8" s="11"/>
      <c r="V8" s="11"/>
      <c r="W8" s="11">
        <v>126229008</v>
      </c>
      <c r="X8" s="11">
        <v>293555666</v>
      </c>
      <c r="Y8" s="11">
        <v>-167326658</v>
      </c>
      <c r="Z8" s="2">
        <v>-57</v>
      </c>
      <c r="AA8" s="15">
        <v>587111329</v>
      </c>
    </row>
    <row r="9" spans="1:27" ht="13.5">
      <c r="A9" s="46" t="s">
        <v>35</v>
      </c>
      <c r="B9" s="47"/>
      <c r="C9" s="9">
        <v>158877072</v>
      </c>
      <c r="D9" s="10"/>
      <c r="E9" s="11">
        <v>191348912</v>
      </c>
      <c r="F9" s="11">
        <v>191348912</v>
      </c>
      <c r="G9" s="11">
        <v>10632912</v>
      </c>
      <c r="H9" s="11">
        <v>14434218</v>
      </c>
      <c r="I9" s="11">
        <v>17885650</v>
      </c>
      <c r="J9" s="11">
        <v>42952780</v>
      </c>
      <c r="K9" s="11">
        <v>20087861</v>
      </c>
      <c r="L9" s="11">
        <v>26948212</v>
      </c>
      <c r="M9" s="11">
        <v>56900286</v>
      </c>
      <c r="N9" s="11">
        <v>103936359</v>
      </c>
      <c r="O9" s="11"/>
      <c r="P9" s="11"/>
      <c r="Q9" s="11"/>
      <c r="R9" s="11"/>
      <c r="S9" s="11"/>
      <c r="T9" s="11"/>
      <c r="U9" s="11"/>
      <c r="V9" s="11"/>
      <c r="W9" s="11">
        <v>146889139</v>
      </c>
      <c r="X9" s="11">
        <v>95674458</v>
      </c>
      <c r="Y9" s="11">
        <v>51214681</v>
      </c>
      <c r="Z9" s="2">
        <v>53.53</v>
      </c>
      <c r="AA9" s="15">
        <v>191348912</v>
      </c>
    </row>
    <row r="10" spans="1:27" ht="13.5">
      <c r="A10" s="46" t="s">
        <v>36</v>
      </c>
      <c r="B10" s="47"/>
      <c r="C10" s="9">
        <v>312192712</v>
      </c>
      <c r="D10" s="10"/>
      <c r="E10" s="11">
        <v>66562251</v>
      </c>
      <c r="F10" s="11">
        <v>66562251</v>
      </c>
      <c r="G10" s="11">
        <v>742369</v>
      </c>
      <c r="H10" s="11">
        <v>4183459</v>
      </c>
      <c r="I10" s="11">
        <v>4590492</v>
      </c>
      <c r="J10" s="11">
        <v>9516320</v>
      </c>
      <c r="K10" s="11">
        <v>11989137</v>
      </c>
      <c r="L10" s="11">
        <v>13174303</v>
      </c>
      <c r="M10" s="11">
        <v>15932269</v>
      </c>
      <c r="N10" s="11">
        <v>41095709</v>
      </c>
      <c r="O10" s="11"/>
      <c r="P10" s="11"/>
      <c r="Q10" s="11"/>
      <c r="R10" s="11"/>
      <c r="S10" s="11"/>
      <c r="T10" s="11"/>
      <c r="U10" s="11"/>
      <c r="V10" s="11"/>
      <c r="W10" s="11">
        <v>50612029</v>
      </c>
      <c r="X10" s="11">
        <v>33281127</v>
      </c>
      <c r="Y10" s="11">
        <v>17330902</v>
      </c>
      <c r="Z10" s="2">
        <v>52.07</v>
      </c>
      <c r="AA10" s="15">
        <v>66562251</v>
      </c>
    </row>
    <row r="11" spans="1:27" ht="13.5">
      <c r="A11" s="48" t="s">
        <v>37</v>
      </c>
      <c r="B11" s="47"/>
      <c r="C11" s="49">
        <f aca="true" t="shared" si="1" ref="C11:Y11">SUM(C6:C10)</f>
        <v>2320640108</v>
      </c>
      <c r="D11" s="50">
        <f t="shared" si="1"/>
        <v>0</v>
      </c>
      <c r="E11" s="51">
        <f t="shared" si="1"/>
        <v>1296980850</v>
      </c>
      <c r="F11" s="51">
        <f t="shared" si="1"/>
        <v>1296980850</v>
      </c>
      <c r="G11" s="51">
        <f t="shared" si="1"/>
        <v>62105382</v>
      </c>
      <c r="H11" s="51">
        <f t="shared" si="1"/>
        <v>90299627</v>
      </c>
      <c r="I11" s="51">
        <f t="shared" si="1"/>
        <v>70072164</v>
      </c>
      <c r="J11" s="51">
        <f t="shared" si="1"/>
        <v>222477173</v>
      </c>
      <c r="K11" s="51">
        <f t="shared" si="1"/>
        <v>81570251</v>
      </c>
      <c r="L11" s="51">
        <f t="shared" si="1"/>
        <v>98834841</v>
      </c>
      <c r="M11" s="51">
        <f t="shared" si="1"/>
        <v>151794225</v>
      </c>
      <c r="N11" s="51">
        <f t="shared" si="1"/>
        <v>332199317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554676490</v>
      </c>
      <c r="X11" s="51">
        <f t="shared" si="1"/>
        <v>648490434</v>
      </c>
      <c r="Y11" s="51">
        <f t="shared" si="1"/>
        <v>-93813944</v>
      </c>
      <c r="Z11" s="52">
        <f>+IF(X11&lt;&gt;0,+(Y11/X11)*100,0)</f>
        <v>-14.466511621665648</v>
      </c>
      <c r="AA11" s="53">
        <f>SUM(AA6:AA10)</f>
        <v>1296980850</v>
      </c>
    </row>
    <row r="12" spans="1:27" ht="13.5">
      <c r="A12" s="54" t="s">
        <v>38</v>
      </c>
      <c r="B12" s="35"/>
      <c r="C12" s="9">
        <v>92386792</v>
      </c>
      <c r="D12" s="10"/>
      <c r="E12" s="11">
        <v>185790865</v>
      </c>
      <c r="F12" s="11">
        <v>185790865</v>
      </c>
      <c r="G12" s="11">
        <v>1783414</v>
      </c>
      <c r="H12" s="11">
        <v>6956313</v>
      </c>
      <c r="I12" s="11">
        <v>4583903</v>
      </c>
      <c r="J12" s="11">
        <v>13323630</v>
      </c>
      <c r="K12" s="11">
        <v>2209801</v>
      </c>
      <c r="L12" s="11">
        <v>3064082</v>
      </c>
      <c r="M12" s="11">
        <v>8461228</v>
      </c>
      <c r="N12" s="11">
        <v>13735111</v>
      </c>
      <c r="O12" s="11"/>
      <c r="P12" s="11"/>
      <c r="Q12" s="11"/>
      <c r="R12" s="11"/>
      <c r="S12" s="11"/>
      <c r="T12" s="11"/>
      <c r="U12" s="11"/>
      <c r="V12" s="11"/>
      <c r="W12" s="11">
        <v>27058741</v>
      </c>
      <c r="X12" s="11">
        <v>92895433</v>
      </c>
      <c r="Y12" s="11">
        <v>-65836692</v>
      </c>
      <c r="Z12" s="2">
        <v>-70.87</v>
      </c>
      <c r="AA12" s="15">
        <v>185790865</v>
      </c>
    </row>
    <row r="13" spans="1:27" ht="13.5">
      <c r="A13" s="54" t="s">
        <v>39</v>
      </c>
      <c r="B13" s="35"/>
      <c r="C13" s="12"/>
      <c r="D13" s="13"/>
      <c r="E13" s="14">
        <v>2000000</v>
      </c>
      <c r="F13" s="14">
        <v>2000000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1000000</v>
      </c>
      <c r="Y13" s="14">
        <v>-1000000</v>
      </c>
      <c r="Z13" s="2">
        <v>-100</v>
      </c>
      <c r="AA13" s="22">
        <v>2000000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432649192</v>
      </c>
      <c r="D15" s="10"/>
      <c r="E15" s="11">
        <v>292740291</v>
      </c>
      <c r="F15" s="11">
        <v>292740291</v>
      </c>
      <c r="G15" s="11">
        <v>1645054</v>
      </c>
      <c r="H15" s="11">
        <v>3617899</v>
      </c>
      <c r="I15" s="11">
        <v>3140708</v>
      </c>
      <c r="J15" s="11">
        <v>8403661</v>
      </c>
      <c r="K15" s="11">
        <v>3947971</v>
      </c>
      <c r="L15" s="11">
        <v>1678519</v>
      </c>
      <c r="M15" s="11">
        <v>2040092</v>
      </c>
      <c r="N15" s="11">
        <v>7666582</v>
      </c>
      <c r="O15" s="11"/>
      <c r="P15" s="11"/>
      <c r="Q15" s="11"/>
      <c r="R15" s="11"/>
      <c r="S15" s="11"/>
      <c r="T15" s="11"/>
      <c r="U15" s="11"/>
      <c r="V15" s="11"/>
      <c r="W15" s="11">
        <v>16070243</v>
      </c>
      <c r="X15" s="11">
        <v>146370146</v>
      </c>
      <c r="Y15" s="11">
        <v>-130299903</v>
      </c>
      <c r="Z15" s="2">
        <v>-89.02</v>
      </c>
      <c r="AA15" s="15">
        <v>292740291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1312370</v>
      </c>
      <c r="D18" s="17"/>
      <c r="E18" s="18">
        <v>9129000</v>
      </c>
      <c r="F18" s="18">
        <v>9129000</v>
      </c>
      <c r="G18" s="18">
        <v>82576</v>
      </c>
      <c r="H18" s="18">
        <v>530591</v>
      </c>
      <c r="I18" s="18">
        <v>159636</v>
      </c>
      <c r="J18" s="18">
        <v>772803</v>
      </c>
      <c r="K18" s="18">
        <v>223763</v>
      </c>
      <c r="L18" s="18">
        <v>89868</v>
      </c>
      <c r="M18" s="18">
        <v>139486</v>
      </c>
      <c r="N18" s="18">
        <v>453117</v>
      </c>
      <c r="O18" s="18"/>
      <c r="P18" s="18"/>
      <c r="Q18" s="18"/>
      <c r="R18" s="18"/>
      <c r="S18" s="18"/>
      <c r="T18" s="18"/>
      <c r="U18" s="18"/>
      <c r="V18" s="18"/>
      <c r="W18" s="18">
        <v>1225920</v>
      </c>
      <c r="X18" s="18">
        <v>4564500</v>
      </c>
      <c r="Y18" s="18">
        <v>-3338580</v>
      </c>
      <c r="Z18" s="3">
        <v>-73.14</v>
      </c>
      <c r="AA18" s="23">
        <v>9129000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409823835</v>
      </c>
      <c r="D20" s="59">
        <f t="shared" si="2"/>
        <v>0</v>
      </c>
      <c r="E20" s="60">
        <f t="shared" si="2"/>
        <v>1552745111</v>
      </c>
      <c r="F20" s="60">
        <f t="shared" si="2"/>
        <v>1552745111</v>
      </c>
      <c r="G20" s="60">
        <f t="shared" si="2"/>
        <v>3797403</v>
      </c>
      <c r="H20" s="60">
        <f t="shared" si="2"/>
        <v>18508342</v>
      </c>
      <c r="I20" s="60">
        <f t="shared" si="2"/>
        <v>22652807</v>
      </c>
      <c r="J20" s="60">
        <f t="shared" si="2"/>
        <v>44958552</v>
      </c>
      <c r="K20" s="60">
        <f t="shared" si="2"/>
        <v>60673422</v>
      </c>
      <c r="L20" s="60">
        <f t="shared" si="2"/>
        <v>26955898</v>
      </c>
      <c r="M20" s="60">
        <f t="shared" si="2"/>
        <v>44709095</v>
      </c>
      <c r="N20" s="60">
        <f t="shared" si="2"/>
        <v>132338415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177296967</v>
      </c>
      <c r="X20" s="60">
        <f t="shared" si="2"/>
        <v>776372558</v>
      </c>
      <c r="Y20" s="60">
        <f t="shared" si="2"/>
        <v>-599075591</v>
      </c>
      <c r="Z20" s="61">
        <f>+IF(X20&lt;&gt;0,+(Y20/X20)*100,0)</f>
        <v>-77.16341656166574</v>
      </c>
      <c r="AA20" s="62">
        <f>SUM(AA26:AA33)</f>
        <v>1552745111</v>
      </c>
    </row>
    <row r="21" spans="1:27" ht="13.5">
      <c r="A21" s="46" t="s">
        <v>32</v>
      </c>
      <c r="B21" s="47"/>
      <c r="C21" s="9">
        <v>127538794</v>
      </c>
      <c r="D21" s="10"/>
      <c r="E21" s="11">
        <v>59066574</v>
      </c>
      <c r="F21" s="11">
        <v>59066574</v>
      </c>
      <c r="G21" s="11"/>
      <c r="H21" s="11">
        <v>5557961</v>
      </c>
      <c r="I21" s="11">
        <v>11034068</v>
      </c>
      <c r="J21" s="11">
        <v>16592029</v>
      </c>
      <c r="K21" s="11">
        <v>6545023</v>
      </c>
      <c r="L21" s="11">
        <v>3762284</v>
      </c>
      <c r="M21" s="11">
        <v>3682561</v>
      </c>
      <c r="N21" s="11">
        <v>13989868</v>
      </c>
      <c r="O21" s="11"/>
      <c r="P21" s="11"/>
      <c r="Q21" s="11"/>
      <c r="R21" s="11"/>
      <c r="S21" s="11"/>
      <c r="T21" s="11"/>
      <c r="U21" s="11"/>
      <c r="V21" s="11"/>
      <c r="W21" s="11">
        <v>30581897</v>
      </c>
      <c r="X21" s="11">
        <v>29533288</v>
      </c>
      <c r="Y21" s="11">
        <v>1048609</v>
      </c>
      <c r="Z21" s="2">
        <v>3.55</v>
      </c>
      <c r="AA21" s="15">
        <v>59066574</v>
      </c>
    </row>
    <row r="22" spans="1:27" ht="13.5">
      <c r="A22" s="46" t="s">
        <v>33</v>
      </c>
      <c r="B22" s="47"/>
      <c r="C22" s="9"/>
      <c r="D22" s="10"/>
      <c r="E22" s="11">
        <v>42558652</v>
      </c>
      <c r="F22" s="11">
        <v>42558652</v>
      </c>
      <c r="G22" s="11">
        <v>773326</v>
      </c>
      <c r="H22" s="11">
        <v>6843511</v>
      </c>
      <c r="I22" s="11">
        <v>4864935</v>
      </c>
      <c r="J22" s="11">
        <v>12481772</v>
      </c>
      <c r="K22" s="11">
        <v>748732</v>
      </c>
      <c r="L22" s="11">
        <v>477080</v>
      </c>
      <c r="M22" s="11">
        <v>1689926</v>
      </c>
      <c r="N22" s="11">
        <v>2915738</v>
      </c>
      <c r="O22" s="11"/>
      <c r="P22" s="11"/>
      <c r="Q22" s="11"/>
      <c r="R22" s="11"/>
      <c r="S22" s="11"/>
      <c r="T22" s="11"/>
      <c r="U22" s="11"/>
      <c r="V22" s="11"/>
      <c r="W22" s="11">
        <v>15397510</v>
      </c>
      <c r="X22" s="11">
        <v>21279326</v>
      </c>
      <c r="Y22" s="11">
        <v>-5881816</v>
      </c>
      <c r="Z22" s="2">
        <v>-27.64</v>
      </c>
      <c r="AA22" s="15">
        <v>42558652</v>
      </c>
    </row>
    <row r="23" spans="1:27" ht="13.5">
      <c r="A23" s="46" t="s">
        <v>34</v>
      </c>
      <c r="B23" s="47"/>
      <c r="C23" s="9">
        <v>1786739</v>
      </c>
      <c r="D23" s="10"/>
      <c r="E23" s="11">
        <v>484432383</v>
      </c>
      <c r="F23" s="11">
        <v>484432383</v>
      </c>
      <c r="G23" s="11"/>
      <c r="H23" s="11">
        <v>1014478</v>
      </c>
      <c r="I23" s="11">
        <v>278354</v>
      </c>
      <c r="J23" s="11">
        <v>1292832</v>
      </c>
      <c r="K23" s="11">
        <v>8255305</v>
      </c>
      <c r="L23" s="11"/>
      <c r="M23" s="11">
        <v>11767119</v>
      </c>
      <c r="N23" s="11">
        <v>20022424</v>
      </c>
      <c r="O23" s="11"/>
      <c r="P23" s="11"/>
      <c r="Q23" s="11"/>
      <c r="R23" s="11"/>
      <c r="S23" s="11"/>
      <c r="T23" s="11"/>
      <c r="U23" s="11"/>
      <c r="V23" s="11"/>
      <c r="W23" s="11">
        <v>21315256</v>
      </c>
      <c r="X23" s="11">
        <v>242216192</v>
      </c>
      <c r="Y23" s="11">
        <v>-220900936</v>
      </c>
      <c r="Z23" s="2">
        <v>-91.2</v>
      </c>
      <c r="AA23" s="15">
        <v>484432383</v>
      </c>
    </row>
    <row r="24" spans="1:27" ht="13.5">
      <c r="A24" s="46" t="s">
        <v>35</v>
      </c>
      <c r="B24" s="47"/>
      <c r="C24" s="9">
        <v>272924908</v>
      </c>
      <c r="D24" s="10"/>
      <c r="E24" s="11">
        <v>218830349</v>
      </c>
      <c r="F24" s="11">
        <v>218830349</v>
      </c>
      <c r="G24" s="11">
        <v>2627714</v>
      </c>
      <c r="H24" s="11">
        <v>2738730</v>
      </c>
      <c r="I24" s="11">
        <v>5287961</v>
      </c>
      <c r="J24" s="11">
        <v>10654405</v>
      </c>
      <c r="K24" s="11">
        <v>39525096</v>
      </c>
      <c r="L24" s="11">
        <v>16994637</v>
      </c>
      <c r="M24" s="11">
        <v>25330280</v>
      </c>
      <c r="N24" s="11">
        <v>81850013</v>
      </c>
      <c r="O24" s="11"/>
      <c r="P24" s="11"/>
      <c r="Q24" s="11"/>
      <c r="R24" s="11"/>
      <c r="S24" s="11"/>
      <c r="T24" s="11"/>
      <c r="U24" s="11"/>
      <c r="V24" s="11"/>
      <c r="W24" s="11">
        <v>92504418</v>
      </c>
      <c r="X24" s="11">
        <v>109415175</v>
      </c>
      <c r="Y24" s="11">
        <v>-16910757</v>
      </c>
      <c r="Z24" s="2">
        <v>-15.46</v>
      </c>
      <c r="AA24" s="15">
        <v>218830349</v>
      </c>
    </row>
    <row r="25" spans="1:27" ht="13.5">
      <c r="A25" s="46" t="s">
        <v>36</v>
      </c>
      <c r="B25" s="47"/>
      <c r="C25" s="9">
        <v>1562283</v>
      </c>
      <c r="D25" s="10"/>
      <c r="E25" s="11">
        <v>5798516</v>
      </c>
      <c r="F25" s="11">
        <v>5798516</v>
      </c>
      <c r="G25" s="11"/>
      <c r="H25" s="11">
        <v>1062772</v>
      </c>
      <c r="I25" s="11">
        <v>924400</v>
      </c>
      <c r="J25" s="11">
        <v>1987172</v>
      </c>
      <c r="K25" s="11">
        <v>878173</v>
      </c>
      <c r="L25" s="11">
        <v>1749076</v>
      </c>
      <c r="M25" s="11">
        <v>933833</v>
      </c>
      <c r="N25" s="11">
        <v>3561082</v>
      </c>
      <c r="O25" s="11"/>
      <c r="P25" s="11"/>
      <c r="Q25" s="11"/>
      <c r="R25" s="11"/>
      <c r="S25" s="11"/>
      <c r="T25" s="11"/>
      <c r="U25" s="11"/>
      <c r="V25" s="11"/>
      <c r="W25" s="11">
        <v>5548254</v>
      </c>
      <c r="X25" s="11">
        <v>2899258</v>
      </c>
      <c r="Y25" s="11">
        <v>2648996</v>
      </c>
      <c r="Z25" s="2">
        <v>91.37</v>
      </c>
      <c r="AA25" s="15">
        <v>5798516</v>
      </c>
    </row>
    <row r="26" spans="1:27" ht="13.5">
      <c r="A26" s="48" t="s">
        <v>37</v>
      </c>
      <c r="B26" s="63"/>
      <c r="C26" s="49">
        <f aca="true" t="shared" si="3" ref="C26:Y26">SUM(C21:C25)</f>
        <v>403812724</v>
      </c>
      <c r="D26" s="50">
        <f t="shared" si="3"/>
        <v>0</v>
      </c>
      <c r="E26" s="51">
        <f t="shared" si="3"/>
        <v>810686474</v>
      </c>
      <c r="F26" s="51">
        <f t="shared" si="3"/>
        <v>810686474</v>
      </c>
      <c r="G26" s="51">
        <f t="shared" si="3"/>
        <v>3401040</v>
      </c>
      <c r="H26" s="51">
        <f t="shared" si="3"/>
        <v>17217452</v>
      </c>
      <c r="I26" s="51">
        <f t="shared" si="3"/>
        <v>22389718</v>
      </c>
      <c r="J26" s="51">
        <f t="shared" si="3"/>
        <v>43008210</v>
      </c>
      <c r="K26" s="51">
        <f t="shared" si="3"/>
        <v>55952329</v>
      </c>
      <c r="L26" s="51">
        <f t="shared" si="3"/>
        <v>22983077</v>
      </c>
      <c r="M26" s="51">
        <f t="shared" si="3"/>
        <v>43403719</v>
      </c>
      <c r="N26" s="51">
        <f t="shared" si="3"/>
        <v>122339125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165347335</v>
      </c>
      <c r="X26" s="51">
        <f t="shared" si="3"/>
        <v>405343239</v>
      </c>
      <c r="Y26" s="51">
        <f t="shared" si="3"/>
        <v>-239995904</v>
      </c>
      <c r="Z26" s="52">
        <f>+IF(X26&lt;&gt;0,+(Y26/X26)*100,0)</f>
        <v>-59.20806884360047</v>
      </c>
      <c r="AA26" s="53">
        <f>SUM(AA21:AA25)</f>
        <v>810686474</v>
      </c>
    </row>
    <row r="27" spans="1:27" ht="13.5">
      <c r="A27" s="54" t="s">
        <v>38</v>
      </c>
      <c r="B27" s="64"/>
      <c r="C27" s="9"/>
      <c r="D27" s="10"/>
      <c r="E27" s="11">
        <v>716794047</v>
      </c>
      <c r="F27" s="11">
        <v>716794047</v>
      </c>
      <c r="G27" s="11">
        <v>186974</v>
      </c>
      <c r="H27" s="11">
        <v>1081501</v>
      </c>
      <c r="I27" s="11">
        <v>263089</v>
      </c>
      <c r="J27" s="11">
        <v>1531564</v>
      </c>
      <c r="K27" s="11">
        <v>4721093</v>
      </c>
      <c r="L27" s="11">
        <v>3972821</v>
      </c>
      <c r="M27" s="11">
        <v>1179865</v>
      </c>
      <c r="N27" s="11">
        <v>9873779</v>
      </c>
      <c r="O27" s="11"/>
      <c r="P27" s="11"/>
      <c r="Q27" s="11"/>
      <c r="R27" s="11"/>
      <c r="S27" s="11"/>
      <c r="T27" s="11"/>
      <c r="U27" s="11"/>
      <c r="V27" s="11"/>
      <c r="W27" s="11">
        <v>11405343</v>
      </c>
      <c r="X27" s="11">
        <v>358397024</v>
      </c>
      <c r="Y27" s="11">
        <v>-346991681</v>
      </c>
      <c r="Z27" s="2">
        <v>-96.82</v>
      </c>
      <c r="AA27" s="15">
        <v>716794047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6011111</v>
      </c>
      <c r="D30" s="10"/>
      <c r="E30" s="11">
        <v>24914590</v>
      </c>
      <c r="F30" s="11">
        <v>24914590</v>
      </c>
      <c r="G30" s="11">
        <v>209389</v>
      </c>
      <c r="H30" s="11">
        <v>209389</v>
      </c>
      <c r="I30" s="11"/>
      <c r="J30" s="11">
        <v>418778</v>
      </c>
      <c r="K30" s="11"/>
      <c r="L30" s="11"/>
      <c r="M30" s="11">
        <v>125511</v>
      </c>
      <c r="N30" s="11">
        <v>125511</v>
      </c>
      <c r="O30" s="11"/>
      <c r="P30" s="11"/>
      <c r="Q30" s="11"/>
      <c r="R30" s="11"/>
      <c r="S30" s="11"/>
      <c r="T30" s="11"/>
      <c r="U30" s="11"/>
      <c r="V30" s="11"/>
      <c r="W30" s="11">
        <v>544289</v>
      </c>
      <c r="X30" s="11">
        <v>12457295</v>
      </c>
      <c r="Y30" s="11">
        <v>-11913006</v>
      </c>
      <c r="Z30" s="2">
        <v>-95.63</v>
      </c>
      <c r="AA30" s="15">
        <v>24914590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350000</v>
      </c>
      <c r="F33" s="18">
        <v>350000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175000</v>
      </c>
      <c r="Y33" s="18">
        <v>-175000</v>
      </c>
      <c r="Z33" s="3">
        <v>-100</v>
      </c>
      <c r="AA33" s="23">
        <v>350000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1209124403</v>
      </c>
      <c r="D36" s="10">
        <f t="shared" si="4"/>
        <v>0</v>
      </c>
      <c r="E36" s="11">
        <f t="shared" si="4"/>
        <v>369526981</v>
      </c>
      <c r="F36" s="11">
        <f t="shared" si="4"/>
        <v>369526981</v>
      </c>
      <c r="G36" s="11">
        <f t="shared" si="4"/>
        <v>9560825</v>
      </c>
      <c r="H36" s="11">
        <f t="shared" si="4"/>
        <v>35204132</v>
      </c>
      <c r="I36" s="11">
        <f t="shared" si="4"/>
        <v>38623755</v>
      </c>
      <c r="J36" s="11">
        <f t="shared" si="4"/>
        <v>83388712</v>
      </c>
      <c r="K36" s="11">
        <f t="shared" si="4"/>
        <v>19890284</v>
      </c>
      <c r="L36" s="11">
        <f t="shared" si="4"/>
        <v>31190328</v>
      </c>
      <c r="M36" s="11">
        <f t="shared" si="4"/>
        <v>37636011</v>
      </c>
      <c r="N36" s="11">
        <f t="shared" si="4"/>
        <v>88716623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172105335</v>
      </c>
      <c r="X36" s="11">
        <f t="shared" si="4"/>
        <v>184763494</v>
      </c>
      <c r="Y36" s="11">
        <f t="shared" si="4"/>
        <v>-12658159</v>
      </c>
      <c r="Z36" s="2">
        <f aca="true" t="shared" si="5" ref="Z36:Z49">+IF(X36&lt;&gt;0,+(Y36/X36)*100,0)</f>
        <v>-6.851006508894013</v>
      </c>
      <c r="AA36" s="15">
        <f>AA6+AA21</f>
        <v>369526981</v>
      </c>
    </row>
    <row r="37" spans="1:27" ht="13.5">
      <c r="A37" s="46" t="s">
        <v>33</v>
      </c>
      <c r="B37" s="47"/>
      <c r="C37" s="9">
        <f t="shared" si="4"/>
        <v>226378048</v>
      </c>
      <c r="D37" s="10">
        <f t="shared" si="4"/>
        <v>0</v>
      </c>
      <c r="E37" s="11">
        <f t="shared" si="4"/>
        <v>184056603</v>
      </c>
      <c r="F37" s="11">
        <f t="shared" si="4"/>
        <v>184056603</v>
      </c>
      <c r="G37" s="11">
        <f t="shared" si="4"/>
        <v>12063472</v>
      </c>
      <c r="H37" s="11">
        <f t="shared" si="4"/>
        <v>29713694</v>
      </c>
      <c r="I37" s="11">
        <f t="shared" si="4"/>
        <v>11457441</v>
      </c>
      <c r="J37" s="11">
        <f t="shared" si="4"/>
        <v>53234607</v>
      </c>
      <c r="K37" s="11">
        <f t="shared" si="4"/>
        <v>23377141</v>
      </c>
      <c r="L37" s="11">
        <f t="shared" si="4"/>
        <v>8376914</v>
      </c>
      <c r="M37" s="11">
        <f t="shared" si="4"/>
        <v>19831724</v>
      </c>
      <c r="N37" s="11">
        <f t="shared" si="4"/>
        <v>51585779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104820386</v>
      </c>
      <c r="X37" s="11">
        <f t="shared" si="4"/>
        <v>92028303</v>
      </c>
      <c r="Y37" s="11">
        <f t="shared" si="4"/>
        <v>12792083</v>
      </c>
      <c r="Z37" s="2">
        <f t="shared" si="5"/>
        <v>13.900161779577747</v>
      </c>
      <c r="AA37" s="15">
        <f>AA7+AA22</f>
        <v>184056603</v>
      </c>
    </row>
    <row r="38" spans="1:27" ht="13.5">
      <c r="A38" s="46" t="s">
        <v>34</v>
      </c>
      <c r="B38" s="47"/>
      <c r="C38" s="9">
        <f t="shared" si="4"/>
        <v>543393406</v>
      </c>
      <c r="D38" s="10">
        <f t="shared" si="4"/>
        <v>0</v>
      </c>
      <c r="E38" s="11">
        <f t="shared" si="4"/>
        <v>1071543712</v>
      </c>
      <c r="F38" s="11">
        <f t="shared" si="4"/>
        <v>1071543712</v>
      </c>
      <c r="G38" s="11">
        <f t="shared" si="4"/>
        <v>29879130</v>
      </c>
      <c r="H38" s="11">
        <f t="shared" si="4"/>
        <v>20180074</v>
      </c>
      <c r="I38" s="11">
        <f t="shared" si="4"/>
        <v>13692183</v>
      </c>
      <c r="J38" s="11">
        <f t="shared" si="4"/>
        <v>63751387</v>
      </c>
      <c r="K38" s="11">
        <f t="shared" si="4"/>
        <v>21774888</v>
      </c>
      <c r="L38" s="11">
        <f t="shared" si="4"/>
        <v>23384448</v>
      </c>
      <c r="M38" s="11">
        <f t="shared" si="4"/>
        <v>38633541</v>
      </c>
      <c r="N38" s="11">
        <f t="shared" si="4"/>
        <v>83792877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147544264</v>
      </c>
      <c r="X38" s="11">
        <f t="shared" si="4"/>
        <v>535771858</v>
      </c>
      <c r="Y38" s="11">
        <f t="shared" si="4"/>
        <v>-388227594</v>
      </c>
      <c r="Z38" s="2">
        <f t="shared" si="5"/>
        <v>-72.46136358285544</v>
      </c>
      <c r="AA38" s="15">
        <f>AA8+AA23</f>
        <v>1071543712</v>
      </c>
    </row>
    <row r="39" spans="1:27" ht="13.5">
      <c r="A39" s="46" t="s">
        <v>35</v>
      </c>
      <c r="B39" s="47"/>
      <c r="C39" s="9">
        <f t="shared" si="4"/>
        <v>431801980</v>
      </c>
      <c r="D39" s="10">
        <f t="shared" si="4"/>
        <v>0</v>
      </c>
      <c r="E39" s="11">
        <f t="shared" si="4"/>
        <v>410179261</v>
      </c>
      <c r="F39" s="11">
        <f t="shared" si="4"/>
        <v>410179261</v>
      </c>
      <c r="G39" s="11">
        <f t="shared" si="4"/>
        <v>13260626</v>
      </c>
      <c r="H39" s="11">
        <f t="shared" si="4"/>
        <v>17172948</v>
      </c>
      <c r="I39" s="11">
        <f t="shared" si="4"/>
        <v>23173611</v>
      </c>
      <c r="J39" s="11">
        <f t="shared" si="4"/>
        <v>53607185</v>
      </c>
      <c r="K39" s="11">
        <f t="shared" si="4"/>
        <v>59612957</v>
      </c>
      <c r="L39" s="11">
        <f t="shared" si="4"/>
        <v>43942849</v>
      </c>
      <c r="M39" s="11">
        <f t="shared" si="4"/>
        <v>82230566</v>
      </c>
      <c r="N39" s="11">
        <f t="shared" si="4"/>
        <v>185786372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239393557</v>
      </c>
      <c r="X39" s="11">
        <f t="shared" si="4"/>
        <v>205089633</v>
      </c>
      <c r="Y39" s="11">
        <f t="shared" si="4"/>
        <v>34303924</v>
      </c>
      <c r="Z39" s="2">
        <f t="shared" si="5"/>
        <v>16.726308150349073</v>
      </c>
      <c r="AA39" s="15">
        <f>AA9+AA24</f>
        <v>410179261</v>
      </c>
    </row>
    <row r="40" spans="1:27" ht="13.5">
      <c r="A40" s="46" t="s">
        <v>36</v>
      </c>
      <c r="B40" s="47"/>
      <c r="C40" s="9">
        <f t="shared" si="4"/>
        <v>313754995</v>
      </c>
      <c r="D40" s="10">
        <f t="shared" si="4"/>
        <v>0</v>
      </c>
      <c r="E40" s="11">
        <f t="shared" si="4"/>
        <v>72360767</v>
      </c>
      <c r="F40" s="11">
        <f t="shared" si="4"/>
        <v>72360767</v>
      </c>
      <c r="G40" s="11">
        <f t="shared" si="4"/>
        <v>742369</v>
      </c>
      <c r="H40" s="11">
        <f t="shared" si="4"/>
        <v>5246231</v>
      </c>
      <c r="I40" s="11">
        <f t="shared" si="4"/>
        <v>5514892</v>
      </c>
      <c r="J40" s="11">
        <f t="shared" si="4"/>
        <v>11503492</v>
      </c>
      <c r="K40" s="11">
        <f t="shared" si="4"/>
        <v>12867310</v>
      </c>
      <c r="L40" s="11">
        <f t="shared" si="4"/>
        <v>14923379</v>
      </c>
      <c r="M40" s="11">
        <f t="shared" si="4"/>
        <v>16866102</v>
      </c>
      <c r="N40" s="11">
        <f t="shared" si="4"/>
        <v>44656791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56160283</v>
      </c>
      <c r="X40" s="11">
        <f t="shared" si="4"/>
        <v>36180385</v>
      </c>
      <c r="Y40" s="11">
        <f t="shared" si="4"/>
        <v>19979898</v>
      </c>
      <c r="Z40" s="2">
        <f t="shared" si="5"/>
        <v>55.22301103208272</v>
      </c>
      <c r="AA40" s="15">
        <f>AA10+AA25</f>
        <v>72360767</v>
      </c>
    </row>
    <row r="41" spans="1:27" ht="13.5">
      <c r="A41" s="48" t="s">
        <v>37</v>
      </c>
      <c r="B41" s="47"/>
      <c r="C41" s="49">
        <f aca="true" t="shared" si="6" ref="C41:Y41">SUM(C36:C40)</f>
        <v>2724452832</v>
      </c>
      <c r="D41" s="50">
        <f t="shared" si="6"/>
        <v>0</v>
      </c>
      <c r="E41" s="51">
        <f t="shared" si="6"/>
        <v>2107667324</v>
      </c>
      <c r="F41" s="51">
        <f t="shared" si="6"/>
        <v>2107667324</v>
      </c>
      <c r="G41" s="51">
        <f t="shared" si="6"/>
        <v>65506422</v>
      </c>
      <c r="H41" s="51">
        <f t="shared" si="6"/>
        <v>107517079</v>
      </c>
      <c r="I41" s="51">
        <f t="shared" si="6"/>
        <v>92461882</v>
      </c>
      <c r="J41" s="51">
        <f t="shared" si="6"/>
        <v>265485383</v>
      </c>
      <c r="K41" s="51">
        <f t="shared" si="6"/>
        <v>137522580</v>
      </c>
      <c r="L41" s="51">
        <f t="shared" si="6"/>
        <v>121817918</v>
      </c>
      <c r="M41" s="51">
        <f t="shared" si="6"/>
        <v>195197944</v>
      </c>
      <c r="N41" s="51">
        <f t="shared" si="6"/>
        <v>454538442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720023825</v>
      </c>
      <c r="X41" s="51">
        <f t="shared" si="6"/>
        <v>1053833673</v>
      </c>
      <c r="Y41" s="51">
        <f t="shared" si="6"/>
        <v>-333809848</v>
      </c>
      <c r="Z41" s="52">
        <f t="shared" si="5"/>
        <v>-31.675762176940804</v>
      </c>
      <c r="AA41" s="53">
        <f>SUM(AA36:AA40)</f>
        <v>2107667324</v>
      </c>
    </row>
    <row r="42" spans="1:27" ht="13.5">
      <c r="A42" s="54" t="s">
        <v>38</v>
      </c>
      <c r="B42" s="35"/>
      <c r="C42" s="65">
        <f aca="true" t="shared" si="7" ref="C42:Y48">C12+C27</f>
        <v>92386792</v>
      </c>
      <c r="D42" s="66">
        <f t="shared" si="7"/>
        <v>0</v>
      </c>
      <c r="E42" s="67">
        <f t="shared" si="7"/>
        <v>902584912</v>
      </c>
      <c r="F42" s="67">
        <f t="shared" si="7"/>
        <v>902584912</v>
      </c>
      <c r="G42" s="67">
        <f t="shared" si="7"/>
        <v>1970388</v>
      </c>
      <c r="H42" s="67">
        <f t="shared" si="7"/>
        <v>8037814</v>
      </c>
      <c r="I42" s="67">
        <f t="shared" si="7"/>
        <v>4846992</v>
      </c>
      <c r="J42" s="67">
        <f t="shared" si="7"/>
        <v>14855194</v>
      </c>
      <c r="K42" s="67">
        <f t="shared" si="7"/>
        <v>6930894</v>
      </c>
      <c r="L42" s="67">
        <f t="shared" si="7"/>
        <v>7036903</v>
      </c>
      <c r="M42" s="67">
        <f t="shared" si="7"/>
        <v>9641093</v>
      </c>
      <c r="N42" s="67">
        <f t="shared" si="7"/>
        <v>23608890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38464084</v>
      </c>
      <c r="X42" s="67">
        <f t="shared" si="7"/>
        <v>451292457</v>
      </c>
      <c r="Y42" s="67">
        <f t="shared" si="7"/>
        <v>-412828373</v>
      </c>
      <c r="Z42" s="69">
        <f t="shared" si="5"/>
        <v>-91.47690518567653</v>
      </c>
      <c r="AA42" s="68">
        <f aca="true" t="shared" si="8" ref="AA42:AA48">AA12+AA27</f>
        <v>902584912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2000000</v>
      </c>
      <c r="F43" s="72">
        <f t="shared" si="7"/>
        <v>2000000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1000000</v>
      </c>
      <c r="Y43" s="72">
        <f t="shared" si="7"/>
        <v>-1000000</v>
      </c>
      <c r="Z43" s="73">
        <f t="shared" si="5"/>
        <v>-100</v>
      </c>
      <c r="AA43" s="74">
        <f t="shared" si="8"/>
        <v>2000000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438660303</v>
      </c>
      <c r="D45" s="66">
        <f t="shared" si="7"/>
        <v>0</v>
      </c>
      <c r="E45" s="67">
        <f t="shared" si="7"/>
        <v>317654881</v>
      </c>
      <c r="F45" s="67">
        <f t="shared" si="7"/>
        <v>317654881</v>
      </c>
      <c r="G45" s="67">
        <f t="shared" si="7"/>
        <v>1854443</v>
      </c>
      <c r="H45" s="67">
        <f t="shared" si="7"/>
        <v>3827288</v>
      </c>
      <c r="I45" s="67">
        <f t="shared" si="7"/>
        <v>3140708</v>
      </c>
      <c r="J45" s="67">
        <f t="shared" si="7"/>
        <v>8822439</v>
      </c>
      <c r="K45" s="67">
        <f t="shared" si="7"/>
        <v>3947971</v>
      </c>
      <c r="L45" s="67">
        <f t="shared" si="7"/>
        <v>1678519</v>
      </c>
      <c r="M45" s="67">
        <f t="shared" si="7"/>
        <v>2165603</v>
      </c>
      <c r="N45" s="67">
        <f t="shared" si="7"/>
        <v>7792093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16614532</v>
      </c>
      <c r="X45" s="67">
        <f t="shared" si="7"/>
        <v>158827441</v>
      </c>
      <c r="Y45" s="67">
        <f t="shared" si="7"/>
        <v>-142212909</v>
      </c>
      <c r="Z45" s="69">
        <f t="shared" si="5"/>
        <v>-89.53925600299762</v>
      </c>
      <c r="AA45" s="68">
        <f t="shared" si="8"/>
        <v>317654881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1312370</v>
      </c>
      <c r="D48" s="66">
        <f t="shared" si="7"/>
        <v>0</v>
      </c>
      <c r="E48" s="67">
        <f t="shared" si="7"/>
        <v>9479000</v>
      </c>
      <c r="F48" s="67">
        <f t="shared" si="7"/>
        <v>9479000</v>
      </c>
      <c r="G48" s="67">
        <f t="shared" si="7"/>
        <v>82576</v>
      </c>
      <c r="H48" s="67">
        <f t="shared" si="7"/>
        <v>530591</v>
      </c>
      <c r="I48" s="67">
        <f t="shared" si="7"/>
        <v>159636</v>
      </c>
      <c r="J48" s="67">
        <f t="shared" si="7"/>
        <v>772803</v>
      </c>
      <c r="K48" s="67">
        <f t="shared" si="7"/>
        <v>223763</v>
      </c>
      <c r="L48" s="67">
        <f t="shared" si="7"/>
        <v>89868</v>
      </c>
      <c r="M48" s="67">
        <f t="shared" si="7"/>
        <v>139486</v>
      </c>
      <c r="N48" s="67">
        <f t="shared" si="7"/>
        <v>453117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1225920</v>
      </c>
      <c r="X48" s="67">
        <f t="shared" si="7"/>
        <v>4739500</v>
      </c>
      <c r="Y48" s="67">
        <f t="shared" si="7"/>
        <v>-3513580</v>
      </c>
      <c r="Z48" s="69">
        <f t="shared" si="5"/>
        <v>-74.13398037767696</v>
      </c>
      <c r="AA48" s="68">
        <f t="shared" si="8"/>
        <v>9479000</v>
      </c>
    </row>
    <row r="49" spans="1:27" ht="13.5">
      <c r="A49" s="75" t="s">
        <v>49</v>
      </c>
      <c r="B49" s="76"/>
      <c r="C49" s="77">
        <f aca="true" t="shared" si="9" ref="C49:Y49">SUM(C41:C48)</f>
        <v>3256812297</v>
      </c>
      <c r="D49" s="78">
        <f t="shared" si="9"/>
        <v>0</v>
      </c>
      <c r="E49" s="79">
        <f t="shared" si="9"/>
        <v>3339386117</v>
      </c>
      <c r="F49" s="79">
        <f t="shared" si="9"/>
        <v>3339386117</v>
      </c>
      <c r="G49" s="79">
        <f t="shared" si="9"/>
        <v>69413829</v>
      </c>
      <c r="H49" s="79">
        <f t="shared" si="9"/>
        <v>119912772</v>
      </c>
      <c r="I49" s="79">
        <f t="shared" si="9"/>
        <v>100609218</v>
      </c>
      <c r="J49" s="79">
        <f t="shared" si="9"/>
        <v>289935819</v>
      </c>
      <c r="K49" s="79">
        <f t="shared" si="9"/>
        <v>148625208</v>
      </c>
      <c r="L49" s="79">
        <f t="shared" si="9"/>
        <v>130623208</v>
      </c>
      <c r="M49" s="79">
        <f t="shared" si="9"/>
        <v>207144126</v>
      </c>
      <c r="N49" s="79">
        <f t="shared" si="9"/>
        <v>486392542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776328361</v>
      </c>
      <c r="X49" s="79">
        <f t="shared" si="9"/>
        <v>1669693071</v>
      </c>
      <c r="Y49" s="79">
        <f t="shared" si="9"/>
        <v>-893364710</v>
      </c>
      <c r="Z49" s="80">
        <f t="shared" si="5"/>
        <v>-53.504726438431746</v>
      </c>
      <c r="AA49" s="81">
        <f>SUM(AA41:AA48)</f>
        <v>3339386117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347069293</v>
      </c>
      <c r="D51" s="66">
        <f t="shared" si="10"/>
        <v>0</v>
      </c>
      <c r="E51" s="67">
        <f t="shared" si="10"/>
        <v>1157289296</v>
      </c>
      <c r="F51" s="67">
        <f t="shared" si="10"/>
        <v>1157289296</v>
      </c>
      <c r="G51" s="67">
        <f t="shared" si="10"/>
        <v>3212</v>
      </c>
      <c r="H51" s="67">
        <f t="shared" si="10"/>
        <v>7829</v>
      </c>
      <c r="I51" s="67">
        <f t="shared" si="10"/>
        <v>63974</v>
      </c>
      <c r="J51" s="67">
        <f t="shared" si="10"/>
        <v>75015</v>
      </c>
      <c r="K51" s="67">
        <f t="shared" si="10"/>
        <v>43646</v>
      </c>
      <c r="L51" s="67">
        <f t="shared" si="10"/>
        <v>470</v>
      </c>
      <c r="M51" s="67">
        <f t="shared" si="10"/>
        <v>29581</v>
      </c>
      <c r="N51" s="67">
        <f t="shared" si="10"/>
        <v>73697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148712</v>
      </c>
      <c r="X51" s="67">
        <f t="shared" si="10"/>
        <v>578644658</v>
      </c>
      <c r="Y51" s="67">
        <f t="shared" si="10"/>
        <v>-578495946</v>
      </c>
      <c r="Z51" s="69">
        <f>+IF(X51&lt;&gt;0,+(Y51/X51)*100,0)</f>
        <v>-99.97429994419822</v>
      </c>
      <c r="AA51" s="68">
        <f>SUM(AA57:AA61)</f>
        <v>1157289296</v>
      </c>
    </row>
    <row r="52" spans="1:27" ht="13.5">
      <c r="A52" s="84" t="s">
        <v>32</v>
      </c>
      <c r="B52" s="47"/>
      <c r="C52" s="9">
        <v>27140701</v>
      </c>
      <c r="D52" s="10"/>
      <c r="E52" s="11">
        <v>217781360</v>
      </c>
      <c r="F52" s="11">
        <v>217781360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108890681</v>
      </c>
      <c r="Y52" s="11">
        <v>-108890681</v>
      </c>
      <c r="Z52" s="2">
        <v>-100</v>
      </c>
      <c r="AA52" s="15">
        <v>217781360</v>
      </c>
    </row>
    <row r="53" spans="1:27" ht="13.5">
      <c r="A53" s="84" t="s">
        <v>33</v>
      </c>
      <c r="B53" s="47"/>
      <c r="C53" s="9"/>
      <c r="D53" s="10"/>
      <c r="E53" s="11">
        <v>193900824</v>
      </c>
      <c r="F53" s="11">
        <v>193900824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96950414</v>
      </c>
      <c r="Y53" s="11">
        <v>-96950414</v>
      </c>
      <c r="Z53" s="2">
        <v>-100</v>
      </c>
      <c r="AA53" s="15">
        <v>193900824</v>
      </c>
    </row>
    <row r="54" spans="1:27" ht="13.5">
      <c r="A54" s="84" t="s">
        <v>34</v>
      </c>
      <c r="B54" s="47"/>
      <c r="C54" s="9">
        <v>136240723</v>
      </c>
      <c r="D54" s="10"/>
      <c r="E54" s="11">
        <v>191126389</v>
      </c>
      <c r="F54" s="11">
        <v>191126389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95563196</v>
      </c>
      <c r="Y54" s="11">
        <v>-95563196</v>
      </c>
      <c r="Z54" s="2">
        <v>-100</v>
      </c>
      <c r="AA54" s="15">
        <v>191126389</v>
      </c>
    </row>
    <row r="55" spans="1:27" ht="13.5">
      <c r="A55" s="84" t="s">
        <v>35</v>
      </c>
      <c r="B55" s="47"/>
      <c r="C55" s="9">
        <v>22492279</v>
      </c>
      <c r="D55" s="10"/>
      <c r="E55" s="11">
        <v>141783467</v>
      </c>
      <c r="F55" s="11">
        <v>141783467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70891735</v>
      </c>
      <c r="Y55" s="11">
        <v>-70891735</v>
      </c>
      <c r="Z55" s="2">
        <v>-100</v>
      </c>
      <c r="AA55" s="15">
        <v>141783467</v>
      </c>
    </row>
    <row r="56" spans="1:27" ht="13.5">
      <c r="A56" s="84" t="s">
        <v>36</v>
      </c>
      <c r="B56" s="47"/>
      <c r="C56" s="9">
        <v>19241517</v>
      </c>
      <c r="D56" s="10"/>
      <c r="E56" s="11">
        <v>14500351</v>
      </c>
      <c r="F56" s="11">
        <v>14500351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7250177</v>
      </c>
      <c r="Y56" s="11">
        <v>-7250177</v>
      </c>
      <c r="Z56" s="2">
        <v>-100</v>
      </c>
      <c r="AA56" s="15">
        <v>14500351</v>
      </c>
    </row>
    <row r="57" spans="1:27" ht="13.5">
      <c r="A57" s="85" t="s">
        <v>37</v>
      </c>
      <c r="B57" s="47"/>
      <c r="C57" s="49">
        <f aca="true" t="shared" si="11" ref="C57:Y57">SUM(C52:C56)</f>
        <v>205115220</v>
      </c>
      <c r="D57" s="50">
        <f t="shared" si="11"/>
        <v>0</v>
      </c>
      <c r="E57" s="51">
        <f t="shared" si="11"/>
        <v>759092391</v>
      </c>
      <c r="F57" s="51">
        <f t="shared" si="11"/>
        <v>759092391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379546203</v>
      </c>
      <c r="Y57" s="51">
        <f t="shared" si="11"/>
        <v>-379546203</v>
      </c>
      <c r="Z57" s="52">
        <f>+IF(X57&lt;&gt;0,+(Y57/X57)*100,0)</f>
        <v>-100</v>
      </c>
      <c r="AA57" s="53">
        <f>SUM(AA52:AA56)</f>
        <v>759092391</v>
      </c>
    </row>
    <row r="58" spans="1:27" ht="13.5">
      <c r="A58" s="86" t="s">
        <v>38</v>
      </c>
      <c r="B58" s="35"/>
      <c r="C58" s="9"/>
      <c r="D58" s="10"/>
      <c r="E58" s="11">
        <v>21721527</v>
      </c>
      <c r="F58" s="11">
        <v>21721527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10860764</v>
      </c>
      <c r="Y58" s="11">
        <v>-10860764</v>
      </c>
      <c r="Z58" s="2">
        <v>-100</v>
      </c>
      <c r="AA58" s="15">
        <v>21721527</v>
      </c>
    </row>
    <row r="59" spans="1:27" ht="13.5">
      <c r="A59" s="86" t="s">
        <v>39</v>
      </c>
      <c r="B59" s="35"/>
      <c r="C59" s="12"/>
      <c r="D59" s="13"/>
      <c r="E59" s="14">
        <v>345000</v>
      </c>
      <c r="F59" s="14">
        <v>345000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172500</v>
      </c>
      <c r="Y59" s="14">
        <v>-172500</v>
      </c>
      <c r="Z59" s="2">
        <v>-100</v>
      </c>
      <c r="AA59" s="22">
        <v>345000</v>
      </c>
    </row>
    <row r="60" spans="1:27" ht="13.5">
      <c r="A60" s="86" t="s">
        <v>40</v>
      </c>
      <c r="B60" s="35"/>
      <c r="C60" s="9"/>
      <c r="D60" s="10"/>
      <c r="E60" s="11">
        <v>757600</v>
      </c>
      <c r="F60" s="11">
        <v>757600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378800</v>
      </c>
      <c r="Y60" s="11">
        <v>-378800</v>
      </c>
      <c r="Z60" s="2">
        <v>-100</v>
      </c>
      <c r="AA60" s="15">
        <v>757600</v>
      </c>
    </row>
    <row r="61" spans="1:27" ht="13.5">
      <c r="A61" s="86" t="s">
        <v>41</v>
      </c>
      <c r="B61" s="35" t="s">
        <v>51</v>
      </c>
      <c r="C61" s="9">
        <v>141954073</v>
      </c>
      <c r="D61" s="10"/>
      <c r="E61" s="11">
        <v>375372778</v>
      </c>
      <c r="F61" s="11">
        <v>375372778</v>
      </c>
      <c r="G61" s="11">
        <v>3212</v>
      </c>
      <c r="H61" s="11">
        <v>7829</v>
      </c>
      <c r="I61" s="11">
        <v>63974</v>
      </c>
      <c r="J61" s="11">
        <v>75015</v>
      </c>
      <c r="K61" s="11">
        <v>43646</v>
      </c>
      <c r="L61" s="11">
        <v>470</v>
      </c>
      <c r="M61" s="11">
        <v>29581</v>
      </c>
      <c r="N61" s="11">
        <v>73697</v>
      </c>
      <c r="O61" s="11"/>
      <c r="P61" s="11"/>
      <c r="Q61" s="11"/>
      <c r="R61" s="11"/>
      <c r="S61" s="11"/>
      <c r="T61" s="11"/>
      <c r="U61" s="11"/>
      <c r="V61" s="11"/>
      <c r="W61" s="11">
        <v>148712</v>
      </c>
      <c r="X61" s="11">
        <v>187686391</v>
      </c>
      <c r="Y61" s="11">
        <v>-187537679</v>
      </c>
      <c r="Z61" s="2">
        <v>-99.92</v>
      </c>
      <c r="AA61" s="15">
        <v>375372778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1300000</v>
      </c>
      <c r="F65" s="11"/>
      <c r="G65" s="11">
        <v>13683530</v>
      </c>
      <c r="H65" s="11">
        <v>15459664</v>
      </c>
      <c r="I65" s="11">
        <v>14663412</v>
      </c>
      <c r="J65" s="11">
        <v>43806606</v>
      </c>
      <c r="K65" s="11">
        <v>21062316</v>
      </c>
      <c r="L65" s="11">
        <v>20846317</v>
      </c>
      <c r="M65" s="11">
        <v>15984523</v>
      </c>
      <c r="N65" s="11">
        <v>57893156</v>
      </c>
      <c r="O65" s="11"/>
      <c r="P65" s="11"/>
      <c r="Q65" s="11"/>
      <c r="R65" s="11"/>
      <c r="S65" s="11"/>
      <c r="T65" s="11"/>
      <c r="U65" s="11"/>
      <c r="V65" s="11"/>
      <c r="W65" s="11">
        <v>101699762</v>
      </c>
      <c r="X65" s="11"/>
      <c r="Y65" s="11">
        <v>101699762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127158321</v>
      </c>
      <c r="F66" s="14"/>
      <c r="G66" s="14">
        <v>13558538</v>
      </c>
      <c r="H66" s="14">
        <v>13127498</v>
      </c>
      <c r="I66" s="14">
        <v>13107412</v>
      </c>
      <c r="J66" s="14">
        <v>39793448</v>
      </c>
      <c r="K66" s="14">
        <v>13514873</v>
      </c>
      <c r="L66" s="14">
        <v>4388299</v>
      </c>
      <c r="M66" s="14">
        <v>45742326</v>
      </c>
      <c r="N66" s="14">
        <v>63645498</v>
      </c>
      <c r="O66" s="14"/>
      <c r="P66" s="14"/>
      <c r="Q66" s="14"/>
      <c r="R66" s="14"/>
      <c r="S66" s="14"/>
      <c r="T66" s="14"/>
      <c r="U66" s="14"/>
      <c r="V66" s="14"/>
      <c r="W66" s="14">
        <v>103438946</v>
      </c>
      <c r="X66" s="14"/>
      <c r="Y66" s="14">
        <v>103438946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131330289</v>
      </c>
      <c r="F67" s="11"/>
      <c r="G67" s="11">
        <v>1320740</v>
      </c>
      <c r="H67" s="11">
        <v>37811321</v>
      </c>
      <c r="I67" s="11">
        <v>40051404</v>
      </c>
      <c r="J67" s="11">
        <v>79183465</v>
      </c>
      <c r="K67" s="11">
        <v>48729378</v>
      </c>
      <c r="L67" s="11">
        <v>36863633</v>
      </c>
      <c r="M67" s="11">
        <v>51544704</v>
      </c>
      <c r="N67" s="11">
        <v>137137715</v>
      </c>
      <c r="O67" s="11"/>
      <c r="P67" s="11"/>
      <c r="Q67" s="11"/>
      <c r="R67" s="11"/>
      <c r="S67" s="11"/>
      <c r="T67" s="11"/>
      <c r="U67" s="11"/>
      <c r="V67" s="11"/>
      <c r="W67" s="11">
        <v>216321180</v>
      </c>
      <c r="X67" s="11"/>
      <c r="Y67" s="11">
        <v>216321180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81523410</v>
      </c>
      <c r="F68" s="11"/>
      <c r="G68" s="11">
        <v>8660840</v>
      </c>
      <c r="H68" s="11">
        <v>2985240</v>
      </c>
      <c r="I68" s="11">
        <v>10864693</v>
      </c>
      <c r="J68" s="11">
        <v>22510773</v>
      </c>
      <c r="K68" s="11">
        <v>27659642</v>
      </c>
      <c r="L68" s="11">
        <v>18628465</v>
      </c>
      <c r="M68" s="11">
        <v>4429878</v>
      </c>
      <c r="N68" s="11">
        <v>50717985</v>
      </c>
      <c r="O68" s="11"/>
      <c r="P68" s="11"/>
      <c r="Q68" s="11"/>
      <c r="R68" s="11"/>
      <c r="S68" s="11"/>
      <c r="T68" s="11"/>
      <c r="U68" s="11"/>
      <c r="V68" s="11"/>
      <c r="W68" s="11">
        <v>73228758</v>
      </c>
      <c r="X68" s="11"/>
      <c r="Y68" s="11">
        <v>73228758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341312020</v>
      </c>
      <c r="F69" s="79">
        <f t="shared" si="12"/>
        <v>0</v>
      </c>
      <c r="G69" s="79">
        <f t="shared" si="12"/>
        <v>37223648</v>
      </c>
      <c r="H69" s="79">
        <f t="shared" si="12"/>
        <v>69383723</v>
      </c>
      <c r="I69" s="79">
        <f t="shared" si="12"/>
        <v>78686921</v>
      </c>
      <c r="J69" s="79">
        <f t="shared" si="12"/>
        <v>185294292</v>
      </c>
      <c r="K69" s="79">
        <f t="shared" si="12"/>
        <v>110966209</v>
      </c>
      <c r="L69" s="79">
        <f t="shared" si="12"/>
        <v>80726714</v>
      </c>
      <c r="M69" s="79">
        <f t="shared" si="12"/>
        <v>117701431</v>
      </c>
      <c r="N69" s="79">
        <f t="shared" si="12"/>
        <v>309394354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494688646</v>
      </c>
      <c r="X69" s="79">
        <f t="shared" si="12"/>
        <v>0</v>
      </c>
      <c r="Y69" s="79">
        <f t="shared" si="12"/>
        <v>494688646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170249094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11052965</v>
      </c>
      <c r="H5" s="43">
        <f t="shared" si="0"/>
        <v>0</v>
      </c>
      <c r="I5" s="43">
        <f t="shared" si="0"/>
        <v>0</v>
      </c>
      <c r="J5" s="43">
        <f t="shared" si="0"/>
        <v>11052965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11052965</v>
      </c>
      <c r="X5" s="43">
        <f t="shared" si="0"/>
        <v>0</v>
      </c>
      <c r="Y5" s="43">
        <f t="shared" si="0"/>
        <v>11052965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>
        <v>29961782</v>
      </c>
      <c r="D6" s="10"/>
      <c r="E6" s="11"/>
      <c r="F6" s="11"/>
      <c r="G6" s="11">
        <v>1482744</v>
      </c>
      <c r="H6" s="11"/>
      <c r="I6" s="11"/>
      <c r="J6" s="11">
        <v>1482744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1482744</v>
      </c>
      <c r="X6" s="11"/>
      <c r="Y6" s="11">
        <v>1482744</v>
      </c>
      <c r="Z6" s="2"/>
      <c r="AA6" s="15"/>
    </row>
    <row r="7" spans="1:27" ht="13.5">
      <c r="A7" s="46" t="s">
        <v>33</v>
      </c>
      <c r="B7" s="47"/>
      <c r="C7" s="9">
        <v>2065034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832905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85397478</v>
      </c>
      <c r="D9" s="10"/>
      <c r="E9" s="11"/>
      <c r="F9" s="11"/>
      <c r="G9" s="11">
        <v>9186293</v>
      </c>
      <c r="H9" s="11"/>
      <c r="I9" s="11"/>
      <c r="J9" s="11">
        <v>9186293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9186293</v>
      </c>
      <c r="X9" s="11"/>
      <c r="Y9" s="11">
        <v>9186293</v>
      </c>
      <c r="Z9" s="2"/>
      <c r="AA9" s="15"/>
    </row>
    <row r="10" spans="1:27" ht="13.5">
      <c r="A10" s="46" t="s">
        <v>36</v>
      </c>
      <c r="B10" s="47"/>
      <c r="C10" s="9">
        <v>25161481</v>
      </c>
      <c r="D10" s="10"/>
      <c r="E10" s="11"/>
      <c r="F10" s="11"/>
      <c r="G10" s="11">
        <v>383928</v>
      </c>
      <c r="H10" s="11"/>
      <c r="I10" s="11"/>
      <c r="J10" s="11">
        <v>383928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383928</v>
      </c>
      <c r="X10" s="11"/>
      <c r="Y10" s="11">
        <v>383928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143418680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11052965</v>
      </c>
      <c r="H11" s="51">
        <f t="shared" si="1"/>
        <v>0</v>
      </c>
      <c r="I11" s="51">
        <f t="shared" si="1"/>
        <v>0</v>
      </c>
      <c r="J11" s="51">
        <f t="shared" si="1"/>
        <v>11052965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11052965</v>
      </c>
      <c r="X11" s="51">
        <f t="shared" si="1"/>
        <v>0</v>
      </c>
      <c r="Y11" s="51">
        <f t="shared" si="1"/>
        <v>11052965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22901344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3929070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163406000</v>
      </c>
      <c r="F20" s="60">
        <f t="shared" si="2"/>
        <v>163406000</v>
      </c>
      <c r="G20" s="60">
        <f t="shared" si="2"/>
        <v>0</v>
      </c>
      <c r="H20" s="60">
        <f t="shared" si="2"/>
        <v>5308382</v>
      </c>
      <c r="I20" s="60">
        <f t="shared" si="2"/>
        <v>6727156</v>
      </c>
      <c r="J20" s="60">
        <f t="shared" si="2"/>
        <v>12035538</v>
      </c>
      <c r="K20" s="60">
        <f t="shared" si="2"/>
        <v>14408882</v>
      </c>
      <c r="L20" s="60">
        <f t="shared" si="2"/>
        <v>14477530</v>
      </c>
      <c r="M20" s="60">
        <f t="shared" si="2"/>
        <v>6611018</v>
      </c>
      <c r="N20" s="60">
        <f t="shared" si="2"/>
        <v>35497430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47532968</v>
      </c>
      <c r="X20" s="60">
        <f t="shared" si="2"/>
        <v>81703000</v>
      </c>
      <c r="Y20" s="60">
        <f t="shared" si="2"/>
        <v>-34170032</v>
      </c>
      <c r="Z20" s="61">
        <f>+IF(X20&lt;&gt;0,+(Y20/X20)*100,0)</f>
        <v>-41.82224887703022</v>
      </c>
      <c r="AA20" s="62">
        <f>SUM(AA26:AA33)</f>
        <v>163406000</v>
      </c>
    </row>
    <row r="21" spans="1:27" ht="13.5">
      <c r="A21" s="46" t="s">
        <v>32</v>
      </c>
      <c r="B21" s="47"/>
      <c r="C21" s="9"/>
      <c r="D21" s="10"/>
      <c r="E21" s="11">
        <v>13158936</v>
      </c>
      <c r="F21" s="11">
        <v>13158936</v>
      </c>
      <c r="G21" s="11"/>
      <c r="H21" s="11">
        <v>676168</v>
      </c>
      <c r="I21" s="11">
        <v>3901174</v>
      </c>
      <c r="J21" s="11">
        <v>4577342</v>
      </c>
      <c r="K21" s="11">
        <v>483563</v>
      </c>
      <c r="L21" s="11">
        <v>948004</v>
      </c>
      <c r="M21" s="11">
        <v>1871251</v>
      </c>
      <c r="N21" s="11">
        <v>3302818</v>
      </c>
      <c r="O21" s="11"/>
      <c r="P21" s="11"/>
      <c r="Q21" s="11"/>
      <c r="R21" s="11"/>
      <c r="S21" s="11"/>
      <c r="T21" s="11"/>
      <c r="U21" s="11"/>
      <c r="V21" s="11"/>
      <c r="W21" s="11">
        <v>7880160</v>
      </c>
      <c r="X21" s="11">
        <v>6579468</v>
      </c>
      <c r="Y21" s="11">
        <v>1300692</v>
      </c>
      <c r="Z21" s="2">
        <v>19.77</v>
      </c>
      <c r="AA21" s="15">
        <v>13158936</v>
      </c>
    </row>
    <row r="22" spans="1:27" ht="13.5">
      <c r="A22" s="46" t="s">
        <v>33</v>
      </c>
      <c r="B22" s="47"/>
      <c r="C22" s="9"/>
      <c r="D22" s="10"/>
      <c r="E22" s="11">
        <v>12912200</v>
      </c>
      <c r="F22" s="11">
        <v>12912200</v>
      </c>
      <c r="G22" s="11"/>
      <c r="H22" s="11"/>
      <c r="I22" s="11"/>
      <c r="J22" s="11"/>
      <c r="K22" s="11">
        <v>248103</v>
      </c>
      <c r="L22" s="11"/>
      <c r="M22" s="11"/>
      <c r="N22" s="11">
        <v>248103</v>
      </c>
      <c r="O22" s="11"/>
      <c r="P22" s="11"/>
      <c r="Q22" s="11"/>
      <c r="R22" s="11"/>
      <c r="S22" s="11"/>
      <c r="T22" s="11"/>
      <c r="U22" s="11"/>
      <c r="V22" s="11"/>
      <c r="W22" s="11">
        <v>248103</v>
      </c>
      <c r="X22" s="11">
        <v>6456100</v>
      </c>
      <c r="Y22" s="11">
        <v>-6207997</v>
      </c>
      <c r="Z22" s="2">
        <v>-96.16</v>
      </c>
      <c r="AA22" s="15">
        <v>12912200</v>
      </c>
    </row>
    <row r="23" spans="1:27" ht="13.5">
      <c r="A23" s="46" t="s">
        <v>34</v>
      </c>
      <c r="B23" s="47"/>
      <c r="C23" s="9"/>
      <c r="D23" s="10"/>
      <c r="E23" s="11">
        <v>44202424</v>
      </c>
      <c r="F23" s="11">
        <v>44202424</v>
      </c>
      <c r="G23" s="11"/>
      <c r="H23" s="11">
        <v>205850</v>
      </c>
      <c r="I23" s="11"/>
      <c r="J23" s="11">
        <v>205850</v>
      </c>
      <c r="K23" s="11"/>
      <c r="L23" s="11"/>
      <c r="M23" s="11">
        <v>1708294</v>
      </c>
      <c r="N23" s="11">
        <v>1708294</v>
      </c>
      <c r="O23" s="11"/>
      <c r="P23" s="11"/>
      <c r="Q23" s="11"/>
      <c r="R23" s="11"/>
      <c r="S23" s="11"/>
      <c r="T23" s="11"/>
      <c r="U23" s="11"/>
      <c r="V23" s="11"/>
      <c r="W23" s="11">
        <v>1914144</v>
      </c>
      <c r="X23" s="11">
        <v>22101212</v>
      </c>
      <c r="Y23" s="11">
        <v>-20187068</v>
      </c>
      <c r="Z23" s="2">
        <v>-91.34</v>
      </c>
      <c r="AA23" s="15">
        <v>44202424</v>
      </c>
    </row>
    <row r="24" spans="1:27" ht="13.5">
      <c r="A24" s="46" t="s">
        <v>35</v>
      </c>
      <c r="B24" s="47"/>
      <c r="C24" s="9"/>
      <c r="D24" s="10"/>
      <c r="E24" s="11">
        <v>41141336</v>
      </c>
      <c r="F24" s="11">
        <v>41141336</v>
      </c>
      <c r="G24" s="11"/>
      <c r="H24" s="11">
        <v>2469065</v>
      </c>
      <c r="I24" s="11">
        <v>1638493</v>
      </c>
      <c r="J24" s="11">
        <v>4107558</v>
      </c>
      <c r="K24" s="11">
        <v>10144680</v>
      </c>
      <c r="L24" s="11">
        <v>9707698</v>
      </c>
      <c r="M24" s="11">
        <v>917775</v>
      </c>
      <c r="N24" s="11">
        <v>20770153</v>
      </c>
      <c r="O24" s="11"/>
      <c r="P24" s="11"/>
      <c r="Q24" s="11"/>
      <c r="R24" s="11"/>
      <c r="S24" s="11"/>
      <c r="T24" s="11"/>
      <c r="U24" s="11"/>
      <c r="V24" s="11"/>
      <c r="W24" s="11">
        <v>24877711</v>
      </c>
      <c r="X24" s="11">
        <v>20570668</v>
      </c>
      <c r="Y24" s="11">
        <v>4307043</v>
      </c>
      <c r="Z24" s="2">
        <v>20.94</v>
      </c>
      <c r="AA24" s="15">
        <v>41141336</v>
      </c>
    </row>
    <row r="25" spans="1:27" ht="13.5">
      <c r="A25" s="46" t="s">
        <v>36</v>
      </c>
      <c r="B25" s="47"/>
      <c r="C25" s="9"/>
      <c r="D25" s="10"/>
      <c r="E25" s="11">
        <v>3198516</v>
      </c>
      <c r="F25" s="11">
        <v>3198516</v>
      </c>
      <c r="G25" s="11"/>
      <c r="H25" s="11">
        <v>1062772</v>
      </c>
      <c r="I25" s="11">
        <v>924400</v>
      </c>
      <c r="J25" s="11">
        <v>1987172</v>
      </c>
      <c r="K25" s="11">
        <v>878173</v>
      </c>
      <c r="L25" s="11">
        <v>1849007</v>
      </c>
      <c r="M25" s="11">
        <v>933833</v>
      </c>
      <c r="N25" s="11">
        <v>3661013</v>
      </c>
      <c r="O25" s="11"/>
      <c r="P25" s="11"/>
      <c r="Q25" s="11"/>
      <c r="R25" s="11"/>
      <c r="S25" s="11"/>
      <c r="T25" s="11"/>
      <c r="U25" s="11"/>
      <c r="V25" s="11"/>
      <c r="W25" s="11">
        <v>5648185</v>
      </c>
      <c r="X25" s="11">
        <v>1599258</v>
      </c>
      <c r="Y25" s="11">
        <v>4048927</v>
      </c>
      <c r="Z25" s="2">
        <v>253.18</v>
      </c>
      <c r="AA25" s="15">
        <v>3198516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114613412</v>
      </c>
      <c r="F26" s="51">
        <f t="shared" si="3"/>
        <v>114613412</v>
      </c>
      <c r="G26" s="51">
        <f t="shared" si="3"/>
        <v>0</v>
      </c>
      <c r="H26" s="51">
        <f t="shared" si="3"/>
        <v>4413855</v>
      </c>
      <c r="I26" s="51">
        <f t="shared" si="3"/>
        <v>6464067</v>
      </c>
      <c r="J26" s="51">
        <f t="shared" si="3"/>
        <v>10877922</v>
      </c>
      <c r="K26" s="51">
        <f t="shared" si="3"/>
        <v>11754519</v>
      </c>
      <c r="L26" s="51">
        <f t="shared" si="3"/>
        <v>12504709</v>
      </c>
      <c r="M26" s="51">
        <f t="shared" si="3"/>
        <v>5431153</v>
      </c>
      <c r="N26" s="51">
        <f t="shared" si="3"/>
        <v>29690381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40568303</v>
      </c>
      <c r="X26" s="51">
        <f t="shared" si="3"/>
        <v>57306706</v>
      </c>
      <c r="Y26" s="51">
        <f t="shared" si="3"/>
        <v>-16738403</v>
      </c>
      <c r="Z26" s="52">
        <f>+IF(X26&lt;&gt;0,+(Y26/X26)*100,0)</f>
        <v>-29.208454242684965</v>
      </c>
      <c r="AA26" s="53">
        <f>SUM(AA21:AA25)</f>
        <v>114613412</v>
      </c>
    </row>
    <row r="27" spans="1:27" ht="13.5">
      <c r="A27" s="54" t="s">
        <v>38</v>
      </c>
      <c r="B27" s="64"/>
      <c r="C27" s="9"/>
      <c r="D27" s="10"/>
      <c r="E27" s="11">
        <v>41454798</v>
      </c>
      <c r="F27" s="11">
        <v>41454798</v>
      </c>
      <c r="G27" s="11"/>
      <c r="H27" s="11">
        <v>894527</v>
      </c>
      <c r="I27" s="11">
        <v>263089</v>
      </c>
      <c r="J27" s="11">
        <v>1157616</v>
      </c>
      <c r="K27" s="11">
        <v>2654363</v>
      </c>
      <c r="L27" s="11">
        <v>1972821</v>
      </c>
      <c r="M27" s="11">
        <v>1179865</v>
      </c>
      <c r="N27" s="11">
        <v>5807049</v>
      </c>
      <c r="O27" s="11"/>
      <c r="P27" s="11"/>
      <c r="Q27" s="11"/>
      <c r="R27" s="11"/>
      <c r="S27" s="11"/>
      <c r="T27" s="11"/>
      <c r="U27" s="11"/>
      <c r="V27" s="11"/>
      <c r="W27" s="11">
        <v>6964665</v>
      </c>
      <c r="X27" s="11">
        <v>20727399</v>
      </c>
      <c r="Y27" s="11">
        <v>-13762734</v>
      </c>
      <c r="Z27" s="2">
        <v>-66.4</v>
      </c>
      <c r="AA27" s="15">
        <v>41454798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7337790</v>
      </c>
      <c r="F30" s="11">
        <v>7337790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3668895</v>
      </c>
      <c r="Y30" s="11">
        <v>-3668895</v>
      </c>
      <c r="Z30" s="2">
        <v>-100</v>
      </c>
      <c r="AA30" s="15">
        <v>7337790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29961782</v>
      </c>
      <c r="D36" s="10">
        <f t="shared" si="4"/>
        <v>0</v>
      </c>
      <c r="E36" s="11">
        <f t="shared" si="4"/>
        <v>13158936</v>
      </c>
      <c r="F36" s="11">
        <f t="shared" si="4"/>
        <v>13158936</v>
      </c>
      <c r="G36" s="11">
        <f t="shared" si="4"/>
        <v>1482744</v>
      </c>
      <c r="H36" s="11">
        <f t="shared" si="4"/>
        <v>676168</v>
      </c>
      <c r="I36" s="11">
        <f t="shared" si="4"/>
        <v>3901174</v>
      </c>
      <c r="J36" s="11">
        <f t="shared" si="4"/>
        <v>6060086</v>
      </c>
      <c r="K36" s="11">
        <f t="shared" si="4"/>
        <v>483563</v>
      </c>
      <c r="L36" s="11">
        <f t="shared" si="4"/>
        <v>948004</v>
      </c>
      <c r="M36" s="11">
        <f t="shared" si="4"/>
        <v>1871251</v>
      </c>
      <c r="N36" s="11">
        <f t="shared" si="4"/>
        <v>3302818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9362904</v>
      </c>
      <c r="X36" s="11">
        <f t="shared" si="4"/>
        <v>6579468</v>
      </c>
      <c r="Y36" s="11">
        <f t="shared" si="4"/>
        <v>2783436</v>
      </c>
      <c r="Z36" s="2">
        <f aca="true" t="shared" si="5" ref="Z36:Z49">+IF(X36&lt;&gt;0,+(Y36/X36)*100,0)</f>
        <v>42.30487936106688</v>
      </c>
      <c r="AA36" s="15">
        <f>AA6+AA21</f>
        <v>13158936</v>
      </c>
    </row>
    <row r="37" spans="1:27" ht="13.5">
      <c r="A37" s="46" t="s">
        <v>33</v>
      </c>
      <c r="B37" s="47"/>
      <c r="C37" s="9">
        <f t="shared" si="4"/>
        <v>2065034</v>
      </c>
      <c r="D37" s="10">
        <f t="shared" si="4"/>
        <v>0</v>
      </c>
      <c r="E37" s="11">
        <f t="shared" si="4"/>
        <v>12912200</v>
      </c>
      <c r="F37" s="11">
        <f t="shared" si="4"/>
        <v>12912200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248103</v>
      </c>
      <c r="L37" s="11">
        <f t="shared" si="4"/>
        <v>0</v>
      </c>
      <c r="M37" s="11">
        <f t="shared" si="4"/>
        <v>0</v>
      </c>
      <c r="N37" s="11">
        <f t="shared" si="4"/>
        <v>248103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248103</v>
      </c>
      <c r="X37" s="11">
        <f t="shared" si="4"/>
        <v>6456100</v>
      </c>
      <c r="Y37" s="11">
        <f t="shared" si="4"/>
        <v>-6207997</v>
      </c>
      <c r="Z37" s="2">
        <f t="shared" si="5"/>
        <v>-96.15707625346572</v>
      </c>
      <c r="AA37" s="15">
        <f>AA7+AA22</f>
        <v>12912200</v>
      </c>
    </row>
    <row r="38" spans="1:27" ht="13.5">
      <c r="A38" s="46" t="s">
        <v>34</v>
      </c>
      <c r="B38" s="47"/>
      <c r="C38" s="9">
        <f t="shared" si="4"/>
        <v>832905</v>
      </c>
      <c r="D38" s="10">
        <f t="shared" si="4"/>
        <v>0</v>
      </c>
      <c r="E38" s="11">
        <f t="shared" si="4"/>
        <v>44202424</v>
      </c>
      <c r="F38" s="11">
        <f t="shared" si="4"/>
        <v>44202424</v>
      </c>
      <c r="G38" s="11">
        <f t="shared" si="4"/>
        <v>0</v>
      </c>
      <c r="H38" s="11">
        <f t="shared" si="4"/>
        <v>205850</v>
      </c>
      <c r="I38" s="11">
        <f t="shared" si="4"/>
        <v>0</v>
      </c>
      <c r="J38" s="11">
        <f t="shared" si="4"/>
        <v>205850</v>
      </c>
      <c r="K38" s="11">
        <f t="shared" si="4"/>
        <v>0</v>
      </c>
      <c r="L38" s="11">
        <f t="shared" si="4"/>
        <v>0</v>
      </c>
      <c r="M38" s="11">
        <f t="shared" si="4"/>
        <v>1708294</v>
      </c>
      <c r="N38" s="11">
        <f t="shared" si="4"/>
        <v>1708294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1914144</v>
      </c>
      <c r="X38" s="11">
        <f t="shared" si="4"/>
        <v>22101212</v>
      </c>
      <c r="Y38" s="11">
        <f t="shared" si="4"/>
        <v>-20187068</v>
      </c>
      <c r="Z38" s="2">
        <f t="shared" si="5"/>
        <v>-91.33918990506041</v>
      </c>
      <c r="AA38" s="15">
        <f>AA8+AA23</f>
        <v>44202424</v>
      </c>
    </row>
    <row r="39" spans="1:27" ht="13.5">
      <c r="A39" s="46" t="s">
        <v>35</v>
      </c>
      <c r="B39" s="47"/>
      <c r="C39" s="9">
        <f t="shared" si="4"/>
        <v>85397478</v>
      </c>
      <c r="D39" s="10">
        <f t="shared" si="4"/>
        <v>0</v>
      </c>
      <c r="E39" s="11">
        <f t="shared" si="4"/>
        <v>41141336</v>
      </c>
      <c r="F39" s="11">
        <f t="shared" si="4"/>
        <v>41141336</v>
      </c>
      <c r="G39" s="11">
        <f t="shared" si="4"/>
        <v>9186293</v>
      </c>
      <c r="H39" s="11">
        <f t="shared" si="4"/>
        <v>2469065</v>
      </c>
      <c r="I39" s="11">
        <f t="shared" si="4"/>
        <v>1638493</v>
      </c>
      <c r="J39" s="11">
        <f t="shared" si="4"/>
        <v>13293851</v>
      </c>
      <c r="K39" s="11">
        <f t="shared" si="4"/>
        <v>10144680</v>
      </c>
      <c r="L39" s="11">
        <f t="shared" si="4"/>
        <v>9707698</v>
      </c>
      <c r="M39" s="11">
        <f t="shared" si="4"/>
        <v>917775</v>
      </c>
      <c r="N39" s="11">
        <f t="shared" si="4"/>
        <v>20770153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34064004</v>
      </c>
      <c r="X39" s="11">
        <f t="shared" si="4"/>
        <v>20570668</v>
      </c>
      <c r="Y39" s="11">
        <f t="shared" si="4"/>
        <v>13493336</v>
      </c>
      <c r="Z39" s="2">
        <f t="shared" si="5"/>
        <v>65.59503074960911</v>
      </c>
      <c r="AA39" s="15">
        <f>AA9+AA24</f>
        <v>41141336</v>
      </c>
    </row>
    <row r="40" spans="1:27" ht="13.5">
      <c r="A40" s="46" t="s">
        <v>36</v>
      </c>
      <c r="B40" s="47"/>
      <c r="C40" s="9">
        <f t="shared" si="4"/>
        <v>25161481</v>
      </c>
      <c r="D40" s="10">
        <f t="shared" si="4"/>
        <v>0</v>
      </c>
      <c r="E40" s="11">
        <f t="shared" si="4"/>
        <v>3198516</v>
      </c>
      <c r="F40" s="11">
        <f t="shared" si="4"/>
        <v>3198516</v>
      </c>
      <c r="G40" s="11">
        <f t="shared" si="4"/>
        <v>383928</v>
      </c>
      <c r="H40" s="11">
        <f t="shared" si="4"/>
        <v>1062772</v>
      </c>
      <c r="I40" s="11">
        <f t="shared" si="4"/>
        <v>924400</v>
      </c>
      <c r="J40" s="11">
        <f t="shared" si="4"/>
        <v>2371100</v>
      </c>
      <c r="K40" s="11">
        <f t="shared" si="4"/>
        <v>878173</v>
      </c>
      <c r="L40" s="11">
        <f t="shared" si="4"/>
        <v>1849007</v>
      </c>
      <c r="M40" s="11">
        <f t="shared" si="4"/>
        <v>933833</v>
      </c>
      <c r="N40" s="11">
        <f t="shared" si="4"/>
        <v>3661013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6032113</v>
      </c>
      <c r="X40" s="11">
        <f t="shared" si="4"/>
        <v>1599258</v>
      </c>
      <c r="Y40" s="11">
        <f t="shared" si="4"/>
        <v>4432855</v>
      </c>
      <c r="Z40" s="2">
        <f t="shared" si="5"/>
        <v>277.18198064352345</v>
      </c>
      <c r="AA40" s="15">
        <f>AA10+AA25</f>
        <v>3198516</v>
      </c>
    </row>
    <row r="41" spans="1:27" ht="13.5">
      <c r="A41" s="48" t="s">
        <v>37</v>
      </c>
      <c r="B41" s="47"/>
      <c r="C41" s="49">
        <f aca="true" t="shared" si="6" ref="C41:Y41">SUM(C36:C40)</f>
        <v>143418680</v>
      </c>
      <c r="D41" s="50">
        <f t="shared" si="6"/>
        <v>0</v>
      </c>
      <c r="E41" s="51">
        <f t="shared" si="6"/>
        <v>114613412</v>
      </c>
      <c r="F41" s="51">
        <f t="shared" si="6"/>
        <v>114613412</v>
      </c>
      <c r="G41" s="51">
        <f t="shared" si="6"/>
        <v>11052965</v>
      </c>
      <c r="H41" s="51">
        <f t="shared" si="6"/>
        <v>4413855</v>
      </c>
      <c r="I41" s="51">
        <f t="shared" si="6"/>
        <v>6464067</v>
      </c>
      <c r="J41" s="51">
        <f t="shared" si="6"/>
        <v>21930887</v>
      </c>
      <c r="K41" s="51">
        <f t="shared" si="6"/>
        <v>11754519</v>
      </c>
      <c r="L41" s="51">
        <f t="shared" si="6"/>
        <v>12504709</v>
      </c>
      <c r="M41" s="51">
        <f t="shared" si="6"/>
        <v>5431153</v>
      </c>
      <c r="N41" s="51">
        <f t="shared" si="6"/>
        <v>29690381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51621268</v>
      </c>
      <c r="X41" s="51">
        <f t="shared" si="6"/>
        <v>57306706</v>
      </c>
      <c r="Y41" s="51">
        <f t="shared" si="6"/>
        <v>-5685438</v>
      </c>
      <c r="Z41" s="52">
        <f t="shared" si="5"/>
        <v>-9.92106927241639</v>
      </c>
      <c r="AA41" s="53">
        <f>SUM(AA36:AA40)</f>
        <v>114613412</v>
      </c>
    </row>
    <row r="42" spans="1:27" ht="13.5">
      <c r="A42" s="54" t="s">
        <v>38</v>
      </c>
      <c r="B42" s="35"/>
      <c r="C42" s="65">
        <f aca="true" t="shared" si="7" ref="C42:Y48">C12+C27</f>
        <v>22901344</v>
      </c>
      <c r="D42" s="66">
        <f t="shared" si="7"/>
        <v>0</v>
      </c>
      <c r="E42" s="67">
        <f t="shared" si="7"/>
        <v>41454798</v>
      </c>
      <c r="F42" s="67">
        <f t="shared" si="7"/>
        <v>41454798</v>
      </c>
      <c r="G42" s="67">
        <f t="shared" si="7"/>
        <v>0</v>
      </c>
      <c r="H42" s="67">
        <f t="shared" si="7"/>
        <v>894527</v>
      </c>
      <c r="I42" s="67">
        <f t="shared" si="7"/>
        <v>263089</v>
      </c>
      <c r="J42" s="67">
        <f t="shared" si="7"/>
        <v>1157616</v>
      </c>
      <c r="K42" s="67">
        <f t="shared" si="7"/>
        <v>2654363</v>
      </c>
      <c r="L42" s="67">
        <f t="shared" si="7"/>
        <v>1972821</v>
      </c>
      <c r="M42" s="67">
        <f t="shared" si="7"/>
        <v>1179865</v>
      </c>
      <c r="N42" s="67">
        <f t="shared" si="7"/>
        <v>5807049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6964665</v>
      </c>
      <c r="X42" s="67">
        <f t="shared" si="7"/>
        <v>20727399</v>
      </c>
      <c r="Y42" s="67">
        <f t="shared" si="7"/>
        <v>-13762734</v>
      </c>
      <c r="Z42" s="69">
        <f t="shared" si="5"/>
        <v>-66.39875075497895</v>
      </c>
      <c r="AA42" s="68">
        <f aca="true" t="shared" si="8" ref="AA42:AA48">AA12+AA27</f>
        <v>41454798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3929070</v>
      </c>
      <c r="D45" s="66">
        <f t="shared" si="7"/>
        <v>0</v>
      </c>
      <c r="E45" s="67">
        <f t="shared" si="7"/>
        <v>7337790</v>
      </c>
      <c r="F45" s="67">
        <f t="shared" si="7"/>
        <v>7337790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3668895</v>
      </c>
      <c r="Y45" s="67">
        <f t="shared" si="7"/>
        <v>-3668895</v>
      </c>
      <c r="Z45" s="69">
        <f t="shared" si="5"/>
        <v>-100</v>
      </c>
      <c r="AA45" s="68">
        <f t="shared" si="8"/>
        <v>7337790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170249094</v>
      </c>
      <c r="D49" s="78">
        <f t="shared" si="9"/>
        <v>0</v>
      </c>
      <c r="E49" s="79">
        <f t="shared" si="9"/>
        <v>163406000</v>
      </c>
      <c r="F49" s="79">
        <f t="shared" si="9"/>
        <v>163406000</v>
      </c>
      <c r="G49" s="79">
        <f t="shared" si="9"/>
        <v>11052965</v>
      </c>
      <c r="H49" s="79">
        <f t="shared" si="9"/>
        <v>5308382</v>
      </c>
      <c r="I49" s="79">
        <f t="shared" si="9"/>
        <v>6727156</v>
      </c>
      <c r="J49" s="79">
        <f t="shared" si="9"/>
        <v>23088503</v>
      </c>
      <c r="K49" s="79">
        <f t="shared" si="9"/>
        <v>14408882</v>
      </c>
      <c r="L49" s="79">
        <f t="shared" si="9"/>
        <v>14477530</v>
      </c>
      <c r="M49" s="79">
        <f t="shared" si="9"/>
        <v>6611018</v>
      </c>
      <c r="N49" s="79">
        <f t="shared" si="9"/>
        <v>35497430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58585933</v>
      </c>
      <c r="X49" s="79">
        <f t="shared" si="9"/>
        <v>81703000</v>
      </c>
      <c r="Y49" s="79">
        <f t="shared" si="9"/>
        <v>-23117067</v>
      </c>
      <c r="Z49" s="80">
        <f t="shared" si="5"/>
        <v>-28.294024699215452</v>
      </c>
      <c r="AA49" s="81">
        <f>SUM(AA41:AA48)</f>
        <v>163406000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98354118</v>
      </c>
      <c r="F51" s="67">
        <f t="shared" si="10"/>
        <v>98354118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49177061</v>
      </c>
      <c r="Y51" s="67">
        <f t="shared" si="10"/>
        <v>-49177061</v>
      </c>
      <c r="Z51" s="69">
        <f>+IF(X51&lt;&gt;0,+(Y51/X51)*100,0)</f>
        <v>-100</v>
      </c>
      <c r="AA51" s="68">
        <f>SUM(AA57:AA61)</f>
        <v>98354118</v>
      </c>
    </row>
    <row r="52" spans="1:27" ht="13.5">
      <c r="A52" s="84" t="s">
        <v>32</v>
      </c>
      <c r="B52" s="47"/>
      <c r="C52" s="9"/>
      <c r="D52" s="10"/>
      <c r="E52" s="11">
        <v>29048173</v>
      </c>
      <c r="F52" s="11">
        <v>29048173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14524087</v>
      </c>
      <c r="Y52" s="11">
        <v>-14524087</v>
      </c>
      <c r="Z52" s="2">
        <v>-100</v>
      </c>
      <c r="AA52" s="15">
        <v>29048173</v>
      </c>
    </row>
    <row r="53" spans="1:27" ht="13.5">
      <c r="A53" s="84" t="s">
        <v>33</v>
      </c>
      <c r="B53" s="47"/>
      <c r="C53" s="9"/>
      <c r="D53" s="10"/>
      <c r="E53" s="11">
        <v>22343592</v>
      </c>
      <c r="F53" s="11">
        <v>22343592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11171796</v>
      </c>
      <c r="Y53" s="11">
        <v>-11171796</v>
      </c>
      <c r="Z53" s="2">
        <v>-100</v>
      </c>
      <c r="AA53" s="15">
        <v>22343592</v>
      </c>
    </row>
    <row r="54" spans="1:27" ht="13.5">
      <c r="A54" s="84" t="s">
        <v>34</v>
      </c>
      <c r="B54" s="47"/>
      <c r="C54" s="9"/>
      <c r="D54" s="10"/>
      <c r="E54" s="11">
        <v>11780351</v>
      </c>
      <c r="F54" s="11">
        <v>11780351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5890176</v>
      </c>
      <c r="Y54" s="11">
        <v>-5890176</v>
      </c>
      <c r="Z54" s="2">
        <v>-100</v>
      </c>
      <c r="AA54" s="15">
        <v>11780351</v>
      </c>
    </row>
    <row r="55" spans="1:27" ht="13.5">
      <c r="A55" s="84" t="s">
        <v>35</v>
      </c>
      <c r="B55" s="47"/>
      <c r="C55" s="9"/>
      <c r="D55" s="10"/>
      <c r="E55" s="11">
        <v>14735162</v>
      </c>
      <c r="F55" s="11">
        <v>14735162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7367581</v>
      </c>
      <c r="Y55" s="11">
        <v>-7367581</v>
      </c>
      <c r="Z55" s="2">
        <v>-100</v>
      </c>
      <c r="AA55" s="15">
        <v>14735162</v>
      </c>
    </row>
    <row r="56" spans="1:27" ht="13.5">
      <c r="A56" s="84" t="s">
        <v>36</v>
      </c>
      <c r="B56" s="47"/>
      <c r="C56" s="9"/>
      <c r="D56" s="10"/>
      <c r="E56" s="11">
        <v>6737801</v>
      </c>
      <c r="F56" s="11">
        <v>6737801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3368901</v>
      </c>
      <c r="Y56" s="11">
        <v>-3368901</v>
      </c>
      <c r="Z56" s="2">
        <v>-100</v>
      </c>
      <c r="AA56" s="15">
        <v>6737801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84645079</v>
      </c>
      <c r="F57" s="51">
        <f t="shared" si="11"/>
        <v>84645079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42322541</v>
      </c>
      <c r="Y57" s="51">
        <f t="shared" si="11"/>
        <v>-42322541</v>
      </c>
      <c r="Z57" s="52">
        <f>+IF(X57&lt;&gt;0,+(Y57/X57)*100,0)</f>
        <v>-100</v>
      </c>
      <c r="AA57" s="53">
        <f>SUM(AA52:AA56)</f>
        <v>84645079</v>
      </c>
    </row>
    <row r="58" spans="1:27" ht="13.5">
      <c r="A58" s="86" t="s">
        <v>38</v>
      </c>
      <c r="B58" s="35"/>
      <c r="C58" s="9"/>
      <c r="D58" s="10"/>
      <c r="E58" s="11">
        <v>2270636</v>
      </c>
      <c r="F58" s="11">
        <v>2270636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1135318</v>
      </c>
      <c r="Y58" s="11">
        <v>-1135318</v>
      </c>
      <c r="Z58" s="2">
        <v>-100</v>
      </c>
      <c r="AA58" s="15">
        <v>2270636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11438403</v>
      </c>
      <c r="F61" s="11">
        <v>11438403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5719202</v>
      </c>
      <c r="Y61" s="11">
        <v>-5719202</v>
      </c>
      <c r="Z61" s="2">
        <v>-100</v>
      </c>
      <c r="AA61" s="15">
        <v>11438403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577066</v>
      </c>
      <c r="H65" s="11">
        <v>1050785</v>
      </c>
      <c r="I65" s="11">
        <v>801389</v>
      </c>
      <c r="J65" s="11">
        <v>2429240</v>
      </c>
      <c r="K65" s="11">
        <v>643772</v>
      </c>
      <c r="L65" s="11">
        <v>635185</v>
      </c>
      <c r="M65" s="11">
        <v>635185</v>
      </c>
      <c r="N65" s="11">
        <v>1914142</v>
      </c>
      <c r="O65" s="11"/>
      <c r="P65" s="11"/>
      <c r="Q65" s="11"/>
      <c r="R65" s="11"/>
      <c r="S65" s="11"/>
      <c r="T65" s="11"/>
      <c r="U65" s="11"/>
      <c r="V65" s="11"/>
      <c r="W65" s="11">
        <v>4343382</v>
      </c>
      <c r="X65" s="11"/>
      <c r="Y65" s="11">
        <v>4343382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3649164</v>
      </c>
      <c r="H66" s="14">
        <v>9754576</v>
      </c>
      <c r="I66" s="14">
        <v>9381449</v>
      </c>
      <c r="J66" s="14">
        <v>22785189</v>
      </c>
      <c r="K66" s="14">
        <v>8768817</v>
      </c>
      <c r="L66" s="14">
        <v>461870</v>
      </c>
      <c r="M66" s="14">
        <v>33020674</v>
      </c>
      <c r="N66" s="14">
        <v>42251361</v>
      </c>
      <c r="O66" s="14"/>
      <c r="P66" s="14"/>
      <c r="Q66" s="14"/>
      <c r="R66" s="14"/>
      <c r="S66" s="14"/>
      <c r="T66" s="14"/>
      <c r="U66" s="14"/>
      <c r="V66" s="14"/>
      <c r="W66" s="14">
        <v>65036550</v>
      </c>
      <c r="X66" s="14"/>
      <c r="Y66" s="14">
        <v>65036550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123424289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33310</v>
      </c>
      <c r="I68" s="11">
        <v>83299</v>
      </c>
      <c r="J68" s="11">
        <v>116609</v>
      </c>
      <c r="K68" s="11">
        <v>381955</v>
      </c>
      <c r="L68" s="11">
        <v>5563</v>
      </c>
      <c r="M68" s="11">
        <v>491864</v>
      </c>
      <c r="N68" s="11">
        <v>879382</v>
      </c>
      <c r="O68" s="11"/>
      <c r="P68" s="11"/>
      <c r="Q68" s="11"/>
      <c r="R68" s="11"/>
      <c r="S68" s="11"/>
      <c r="T68" s="11"/>
      <c r="U68" s="11"/>
      <c r="V68" s="11"/>
      <c r="W68" s="11">
        <v>995991</v>
      </c>
      <c r="X68" s="11"/>
      <c r="Y68" s="11">
        <v>995991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123424289</v>
      </c>
      <c r="F69" s="79">
        <f t="shared" si="12"/>
        <v>0</v>
      </c>
      <c r="G69" s="79">
        <f t="shared" si="12"/>
        <v>4226230</v>
      </c>
      <c r="H69" s="79">
        <f t="shared" si="12"/>
        <v>10838671</v>
      </c>
      <c r="I69" s="79">
        <f t="shared" si="12"/>
        <v>10266137</v>
      </c>
      <c r="J69" s="79">
        <f t="shared" si="12"/>
        <v>25331038</v>
      </c>
      <c r="K69" s="79">
        <f t="shared" si="12"/>
        <v>9794544</v>
      </c>
      <c r="L69" s="79">
        <f t="shared" si="12"/>
        <v>1102618</v>
      </c>
      <c r="M69" s="79">
        <f t="shared" si="12"/>
        <v>34147723</v>
      </c>
      <c r="N69" s="79">
        <f t="shared" si="12"/>
        <v>45044885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70375923</v>
      </c>
      <c r="X69" s="79">
        <f t="shared" si="12"/>
        <v>0</v>
      </c>
      <c r="Y69" s="79">
        <f t="shared" si="12"/>
        <v>70375923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1217800381</v>
      </c>
      <c r="D5" s="42">
        <f t="shared" si="0"/>
        <v>0</v>
      </c>
      <c r="E5" s="43">
        <f t="shared" si="0"/>
        <v>33406000</v>
      </c>
      <c r="F5" s="43">
        <f t="shared" si="0"/>
        <v>33406000</v>
      </c>
      <c r="G5" s="43">
        <f t="shared" si="0"/>
        <v>4327831</v>
      </c>
      <c r="H5" s="43">
        <f t="shared" si="0"/>
        <v>3277284</v>
      </c>
      <c r="I5" s="43">
        <f t="shared" si="0"/>
        <v>4502140</v>
      </c>
      <c r="J5" s="43">
        <f t="shared" si="0"/>
        <v>12107255</v>
      </c>
      <c r="K5" s="43">
        <f t="shared" si="0"/>
        <v>1037705</v>
      </c>
      <c r="L5" s="43">
        <f t="shared" si="0"/>
        <v>89868</v>
      </c>
      <c r="M5" s="43">
        <f t="shared" si="0"/>
        <v>2575459</v>
      </c>
      <c r="N5" s="43">
        <f t="shared" si="0"/>
        <v>3703032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15810287</v>
      </c>
      <c r="X5" s="43">
        <f t="shared" si="0"/>
        <v>16703000</v>
      </c>
      <c r="Y5" s="43">
        <f t="shared" si="0"/>
        <v>-892713</v>
      </c>
      <c r="Z5" s="44">
        <f>+IF(X5&lt;&gt;0,+(Y5/X5)*100,0)</f>
        <v>-5.3446267137639945</v>
      </c>
      <c r="AA5" s="45">
        <f>SUM(AA11:AA18)</f>
        <v>33406000</v>
      </c>
    </row>
    <row r="6" spans="1:27" ht="13.5">
      <c r="A6" s="46" t="s">
        <v>32</v>
      </c>
      <c r="B6" s="47"/>
      <c r="C6" s="9">
        <v>935515650</v>
      </c>
      <c r="D6" s="10"/>
      <c r="E6" s="11">
        <v>21925000</v>
      </c>
      <c r="F6" s="11">
        <v>21925000</v>
      </c>
      <c r="G6" s="11">
        <v>4116869</v>
      </c>
      <c r="H6" s="11">
        <v>2795977</v>
      </c>
      <c r="I6" s="11">
        <v>3520691</v>
      </c>
      <c r="J6" s="11">
        <v>10433537</v>
      </c>
      <c r="K6" s="11">
        <v>662705</v>
      </c>
      <c r="L6" s="11"/>
      <c r="M6" s="11">
        <v>2435973</v>
      </c>
      <c r="N6" s="11">
        <v>3098678</v>
      </c>
      <c r="O6" s="11"/>
      <c r="P6" s="11"/>
      <c r="Q6" s="11"/>
      <c r="R6" s="11"/>
      <c r="S6" s="11"/>
      <c r="T6" s="11"/>
      <c r="U6" s="11"/>
      <c r="V6" s="11"/>
      <c r="W6" s="11">
        <v>13532215</v>
      </c>
      <c r="X6" s="11">
        <v>10962500</v>
      </c>
      <c r="Y6" s="11">
        <v>2569715</v>
      </c>
      <c r="Z6" s="2">
        <v>23.44</v>
      </c>
      <c r="AA6" s="15">
        <v>21925000</v>
      </c>
    </row>
    <row r="7" spans="1:27" ht="13.5">
      <c r="A7" s="46" t="s">
        <v>33</v>
      </c>
      <c r="B7" s="47"/>
      <c r="C7" s="9"/>
      <c r="D7" s="10"/>
      <c r="E7" s="11">
        <v>3300000</v>
      </c>
      <c r="F7" s="11">
        <v>3300000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1650000</v>
      </c>
      <c r="Y7" s="11">
        <v>-1650000</v>
      </c>
      <c r="Z7" s="2">
        <v>-100</v>
      </c>
      <c r="AA7" s="15">
        <v>3300000</v>
      </c>
    </row>
    <row r="8" spans="1:27" ht="13.5">
      <c r="A8" s="46" t="s">
        <v>34</v>
      </c>
      <c r="B8" s="47"/>
      <c r="C8" s="9"/>
      <c r="D8" s="10"/>
      <c r="E8" s="11">
        <v>66000</v>
      </c>
      <c r="F8" s="11">
        <v>66000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33000</v>
      </c>
      <c r="Y8" s="11">
        <v>-33000</v>
      </c>
      <c r="Z8" s="2">
        <v>-100</v>
      </c>
      <c r="AA8" s="15">
        <v>66000</v>
      </c>
    </row>
    <row r="9" spans="1:27" ht="13.5">
      <c r="A9" s="46" t="s">
        <v>35</v>
      </c>
      <c r="B9" s="47"/>
      <c r="C9" s="9"/>
      <c r="D9" s="10"/>
      <c r="E9" s="11">
        <v>829000</v>
      </c>
      <c r="F9" s="11">
        <v>829000</v>
      </c>
      <c r="G9" s="11"/>
      <c r="H9" s="11"/>
      <c r="I9" s="11">
        <v>821813</v>
      </c>
      <c r="J9" s="11">
        <v>821813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821813</v>
      </c>
      <c r="X9" s="11">
        <v>414500</v>
      </c>
      <c r="Y9" s="11">
        <v>407313</v>
      </c>
      <c r="Z9" s="2">
        <v>98.27</v>
      </c>
      <c r="AA9" s="15">
        <v>829000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935515650</v>
      </c>
      <c r="D11" s="50">
        <f t="shared" si="1"/>
        <v>0</v>
      </c>
      <c r="E11" s="51">
        <f t="shared" si="1"/>
        <v>26120000</v>
      </c>
      <c r="F11" s="51">
        <f t="shared" si="1"/>
        <v>26120000</v>
      </c>
      <c r="G11" s="51">
        <f t="shared" si="1"/>
        <v>4116869</v>
      </c>
      <c r="H11" s="51">
        <f t="shared" si="1"/>
        <v>2795977</v>
      </c>
      <c r="I11" s="51">
        <f t="shared" si="1"/>
        <v>4342504</v>
      </c>
      <c r="J11" s="51">
        <f t="shared" si="1"/>
        <v>11255350</v>
      </c>
      <c r="K11" s="51">
        <f t="shared" si="1"/>
        <v>662705</v>
      </c>
      <c r="L11" s="51">
        <f t="shared" si="1"/>
        <v>0</v>
      </c>
      <c r="M11" s="51">
        <f t="shared" si="1"/>
        <v>2435973</v>
      </c>
      <c r="N11" s="51">
        <f t="shared" si="1"/>
        <v>3098678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14354028</v>
      </c>
      <c r="X11" s="51">
        <f t="shared" si="1"/>
        <v>13060000</v>
      </c>
      <c r="Y11" s="51">
        <f t="shared" si="1"/>
        <v>1294028</v>
      </c>
      <c r="Z11" s="52">
        <f>+IF(X11&lt;&gt;0,+(Y11/X11)*100,0)</f>
        <v>9.90833078101072</v>
      </c>
      <c r="AA11" s="53">
        <f>SUM(AA6:AA10)</f>
        <v>26120000</v>
      </c>
    </row>
    <row r="12" spans="1:27" ht="13.5">
      <c r="A12" s="54" t="s">
        <v>38</v>
      </c>
      <c r="B12" s="35"/>
      <c r="C12" s="9"/>
      <c r="D12" s="10"/>
      <c r="E12" s="11">
        <v>4831000</v>
      </c>
      <c r="F12" s="11">
        <v>4831000</v>
      </c>
      <c r="G12" s="11">
        <v>128386</v>
      </c>
      <c r="H12" s="11">
        <v>368593</v>
      </c>
      <c r="I12" s="11"/>
      <c r="J12" s="11">
        <v>496979</v>
      </c>
      <c r="K12" s="11">
        <v>296637</v>
      </c>
      <c r="L12" s="11"/>
      <c r="M12" s="11"/>
      <c r="N12" s="11">
        <v>296637</v>
      </c>
      <c r="O12" s="11"/>
      <c r="P12" s="11"/>
      <c r="Q12" s="11"/>
      <c r="R12" s="11"/>
      <c r="S12" s="11"/>
      <c r="T12" s="11"/>
      <c r="U12" s="11"/>
      <c r="V12" s="11"/>
      <c r="W12" s="11">
        <v>793616</v>
      </c>
      <c r="X12" s="11">
        <v>2415500</v>
      </c>
      <c r="Y12" s="11">
        <v>-1621884</v>
      </c>
      <c r="Z12" s="2">
        <v>-67.14</v>
      </c>
      <c r="AA12" s="15">
        <v>4831000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282284731</v>
      </c>
      <c r="D15" s="10"/>
      <c r="E15" s="11">
        <v>1000000</v>
      </c>
      <c r="F15" s="11">
        <v>1000000</v>
      </c>
      <c r="G15" s="11"/>
      <c r="H15" s="11">
        <v>21070</v>
      </c>
      <c r="I15" s="11"/>
      <c r="J15" s="11">
        <v>21070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21070</v>
      </c>
      <c r="X15" s="11">
        <v>500000</v>
      </c>
      <c r="Y15" s="11">
        <v>-478930</v>
      </c>
      <c r="Z15" s="2">
        <v>-95.79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1455000</v>
      </c>
      <c r="F18" s="18">
        <v>1455000</v>
      </c>
      <c r="G18" s="18">
        <v>82576</v>
      </c>
      <c r="H18" s="18">
        <v>91644</v>
      </c>
      <c r="I18" s="18">
        <v>159636</v>
      </c>
      <c r="J18" s="18">
        <v>333856</v>
      </c>
      <c r="K18" s="18">
        <v>78363</v>
      </c>
      <c r="L18" s="18">
        <v>89868</v>
      </c>
      <c r="M18" s="18">
        <v>139486</v>
      </c>
      <c r="N18" s="18">
        <v>307717</v>
      </c>
      <c r="O18" s="18"/>
      <c r="P18" s="18"/>
      <c r="Q18" s="18"/>
      <c r="R18" s="18"/>
      <c r="S18" s="18"/>
      <c r="T18" s="18"/>
      <c r="U18" s="18"/>
      <c r="V18" s="18"/>
      <c r="W18" s="18">
        <v>641573</v>
      </c>
      <c r="X18" s="18">
        <v>727500</v>
      </c>
      <c r="Y18" s="18">
        <v>-85927</v>
      </c>
      <c r="Z18" s="3">
        <v>-11.81</v>
      </c>
      <c r="AA18" s="23">
        <v>1455000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935515650</v>
      </c>
      <c r="D36" s="10">
        <f t="shared" si="4"/>
        <v>0</v>
      </c>
      <c r="E36" s="11">
        <f t="shared" si="4"/>
        <v>21925000</v>
      </c>
      <c r="F36" s="11">
        <f t="shared" si="4"/>
        <v>21925000</v>
      </c>
      <c r="G36" s="11">
        <f t="shared" si="4"/>
        <v>4116869</v>
      </c>
      <c r="H36" s="11">
        <f t="shared" si="4"/>
        <v>2795977</v>
      </c>
      <c r="I36" s="11">
        <f t="shared" si="4"/>
        <v>3520691</v>
      </c>
      <c r="J36" s="11">
        <f t="shared" si="4"/>
        <v>10433537</v>
      </c>
      <c r="K36" s="11">
        <f t="shared" si="4"/>
        <v>662705</v>
      </c>
      <c r="L36" s="11">
        <f t="shared" si="4"/>
        <v>0</v>
      </c>
      <c r="M36" s="11">
        <f t="shared" si="4"/>
        <v>2435973</v>
      </c>
      <c r="N36" s="11">
        <f t="shared" si="4"/>
        <v>3098678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13532215</v>
      </c>
      <c r="X36" s="11">
        <f t="shared" si="4"/>
        <v>10962500</v>
      </c>
      <c r="Y36" s="11">
        <f t="shared" si="4"/>
        <v>2569715</v>
      </c>
      <c r="Z36" s="2">
        <f aca="true" t="shared" si="5" ref="Z36:Z49">+IF(X36&lt;&gt;0,+(Y36/X36)*100,0)</f>
        <v>23.44095781071836</v>
      </c>
      <c r="AA36" s="15">
        <f>AA6+AA21</f>
        <v>21925000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3300000</v>
      </c>
      <c r="F37" s="11">
        <f t="shared" si="4"/>
        <v>3300000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1650000</v>
      </c>
      <c r="Y37" s="11">
        <f t="shared" si="4"/>
        <v>-1650000</v>
      </c>
      <c r="Z37" s="2">
        <f t="shared" si="5"/>
        <v>-100</v>
      </c>
      <c r="AA37" s="15">
        <f>AA7+AA22</f>
        <v>3300000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66000</v>
      </c>
      <c r="F38" s="11">
        <f t="shared" si="4"/>
        <v>66000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33000</v>
      </c>
      <c r="Y38" s="11">
        <f t="shared" si="4"/>
        <v>-33000</v>
      </c>
      <c r="Z38" s="2">
        <f t="shared" si="5"/>
        <v>-100</v>
      </c>
      <c r="AA38" s="15">
        <f>AA8+AA23</f>
        <v>66000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829000</v>
      </c>
      <c r="F39" s="11">
        <f t="shared" si="4"/>
        <v>829000</v>
      </c>
      <c r="G39" s="11">
        <f t="shared" si="4"/>
        <v>0</v>
      </c>
      <c r="H39" s="11">
        <f t="shared" si="4"/>
        <v>0</v>
      </c>
      <c r="I39" s="11">
        <f t="shared" si="4"/>
        <v>821813</v>
      </c>
      <c r="J39" s="11">
        <f t="shared" si="4"/>
        <v>821813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821813</v>
      </c>
      <c r="X39" s="11">
        <f t="shared" si="4"/>
        <v>414500</v>
      </c>
      <c r="Y39" s="11">
        <f t="shared" si="4"/>
        <v>407313</v>
      </c>
      <c r="Z39" s="2">
        <f t="shared" si="5"/>
        <v>98.26610373944511</v>
      </c>
      <c r="AA39" s="15">
        <f>AA9+AA24</f>
        <v>829000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935515650</v>
      </c>
      <c r="D41" s="50">
        <f t="shared" si="6"/>
        <v>0</v>
      </c>
      <c r="E41" s="51">
        <f t="shared" si="6"/>
        <v>26120000</v>
      </c>
      <c r="F41" s="51">
        <f t="shared" si="6"/>
        <v>26120000</v>
      </c>
      <c r="G41" s="51">
        <f t="shared" si="6"/>
        <v>4116869</v>
      </c>
      <c r="H41" s="51">
        <f t="shared" si="6"/>
        <v>2795977</v>
      </c>
      <c r="I41" s="51">
        <f t="shared" si="6"/>
        <v>4342504</v>
      </c>
      <c r="J41" s="51">
        <f t="shared" si="6"/>
        <v>11255350</v>
      </c>
      <c r="K41" s="51">
        <f t="shared" si="6"/>
        <v>662705</v>
      </c>
      <c r="L41" s="51">
        <f t="shared" si="6"/>
        <v>0</v>
      </c>
      <c r="M41" s="51">
        <f t="shared" si="6"/>
        <v>2435973</v>
      </c>
      <c r="N41" s="51">
        <f t="shared" si="6"/>
        <v>3098678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14354028</v>
      </c>
      <c r="X41" s="51">
        <f t="shared" si="6"/>
        <v>13060000</v>
      </c>
      <c r="Y41" s="51">
        <f t="shared" si="6"/>
        <v>1294028</v>
      </c>
      <c r="Z41" s="52">
        <f t="shared" si="5"/>
        <v>9.90833078101072</v>
      </c>
      <c r="AA41" s="53">
        <f>SUM(AA36:AA40)</f>
        <v>26120000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4831000</v>
      </c>
      <c r="F42" s="67">
        <f t="shared" si="7"/>
        <v>4831000</v>
      </c>
      <c r="G42" s="67">
        <f t="shared" si="7"/>
        <v>128386</v>
      </c>
      <c r="H42" s="67">
        <f t="shared" si="7"/>
        <v>368593</v>
      </c>
      <c r="I42" s="67">
        <f t="shared" si="7"/>
        <v>0</v>
      </c>
      <c r="J42" s="67">
        <f t="shared" si="7"/>
        <v>496979</v>
      </c>
      <c r="K42" s="67">
        <f t="shared" si="7"/>
        <v>296637</v>
      </c>
      <c r="L42" s="67">
        <f t="shared" si="7"/>
        <v>0</v>
      </c>
      <c r="M42" s="67">
        <f t="shared" si="7"/>
        <v>0</v>
      </c>
      <c r="N42" s="67">
        <f t="shared" si="7"/>
        <v>296637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793616</v>
      </c>
      <c r="X42" s="67">
        <f t="shared" si="7"/>
        <v>2415500</v>
      </c>
      <c r="Y42" s="67">
        <f t="shared" si="7"/>
        <v>-1621884</v>
      </c>
      <c r="Z42" s="69">
        <f t="shared" si="5"/>
        <v>-67.14485613744566</v>
      </c>
      <c r="AA42" s="68">
        <f aca="true" t="shared" si="8" ref="AA42:AA48">AA12+AA27</f>
        <v>4831000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282284731</v>
      </c>
      <c r="D45" s="66">
        <f t="shared" si="7"/>
        <v>0</v>
      </c>
      <c r="E45" s="67">
        <f t="shared" si="7"/>
        <v>1000000</v>
      </c>
      <c r="F45" s="67">
        <f t="shared" si="7"/>
        <v>1000000</v>
      </c>
      <c r="G45" s="67">
        <f t="shared" si="7"/>
        <v>0</v>
      </c>
      <c r="H45" s="67">
        <f t="shared" si="7"/>
        <v>21070</v>
      </c>
      <c r="I45" s="67">
        <f t="shared" si="7"/>
        <v>0</v>
      </c>
      <c r="J45" s="67">
        <f t="shared" si="7"/>
        <v>21070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21070</v>
      </c>
      <c r="X45" s="67">
        <f t="shared" si="7"/>
        <v>500000</v>
      </c>
      <c r="Y45" s="67">
        <f t="shared" si="7"/>
        <v>-478930</v>
      </c>
      <c r="Z45" s="69">
        <f t="shared" si="5"/>
        <v>-95.786</v>
      </c>
      <c r="AA45" s="68">
        <f t="shared" si="8"/>
        <v>1000000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1455000</v>
      </c>
      <c r="F48" s="67">
        <f t="shared" si="7"/>
        <v>1455000</v>
      </c>
      <c r="G48" s="67">
        <f t="shared" si="7"/>
        <v>82576</v>
      </c>
      <c r="H48" s="67">
        <f t="shared" si="7"/>
        <v>91644</v>
      </c>
      <c r="I48" s="67">
        <f t="shared" si="7"/>
        <v>159636</v>
      </c>
      <c r="J48" s="67">
        <f t="shared" si="7"/>
        <v>333856</v>
      </c>
      <c r="K48" s="67">
        <f t="shared" si="7"/>
        <v>78363</v>
      </c>
      <c r="L48" s="67">
        <f t="shared" si="7"/>
        <v>89868</v>
      </c>
      <c r="M48" s="67">
        <f t="shared" si="7"/>
        <v>139486</v>
      </c>
      <c r="N48" s="67">
        <f t="shared" si="7"/>
        <v>307717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641573</v>
      </c>
      <c r="X48" s="67">
        <f t="shared" si="7"/>
        <v>727500</v>
      </c>
      <c r="Y48" s="67">
        <f t="shared" si="7"/>
        <v>-85927</v>
      </c>
      <c r="Z48" s="69">
        <f t="shared" si="5"/>
        <v>-11.811271477663231</v>
      </c>
      <c r="AA48" s="68">
        <f t="shared" si="8"/>
        <v>1455000</v>
      </c>
    </row>
    <row r="49" spans="1:27" ht="13.5">
      <c r="A49" s="75" t="s">
        <v>49</v>
      </c>
      <c r="B49" s="76"/>
      <c r="C49" s="77">
        <f aca="true" t="shared" si="9" ref="C49:Y49">SUM(C41:C48)</f>
        <v>1217800381</v>
      </c>
      <c r="D49" s="78">
        <f t="shared" si="9"/>
        <v>0</v>
      </c>
      <c r="E49" s="79">
        <f t="shared" si="9"/>
        <v>33406000</v>
      </c>
      <c r="F49" s="79">
        <f t="shared" si="9"/>
        <v>33406000</v>
      </c>
      <c r="G49" s="79">
        <f t="shared" si="9"/>
        <v>4327831</v>
      </c>
      <c r="H49" s="79">
        <f t="shared" si="9"/>
        <v>3277284</v>
      </c>
      <c r="I49" s="79">
        <f t="shared" si="9"/>
        <v>4502140</v>
      </c>
      <c r="J49" s="79">
        <f t="shared" si="9"/>
        <v>12107255</v>
      </c>
      <c r="K49" s="79">
        <f t="shared" si="9"/>
        <v>1037705</v>
      </c>
      <c r="L49" s="79">
        <f t="shared" si="9"/>
        <v>89868</v>
      </c>
      <c r="M49" s="79">
        <f t="shared" si="9"/>
        <v>2575459</v>
      </c>
      <c r="N49" s="79">
        <f t="shared" si="9"/>
        <v>3703032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15810287</v>
      </c>
      <c r="X49" s="79">
        <f t="shared" si="9"/>
        <v>16703000</v>
      </c>
      <c r="Y49" s="79">
        <f t="shared" si="9"/>
        <v>-892713</v>
      </c>
      <c r="Z49" s="80">
        <f t="shared" si="5"/>
        <v>-5.3446267137639945</v>
      </c>
      <c r="AA49" s="81">
        <f>SUM(AA41:AA48)</f>
        <v>33406000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8138000</v>
      </c>
      <c r="F51" s="67">
        <f t="shared" si="10"/>
        <v>8138000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4069000</v>
      </c>
      <c r="Y51" s="67">
        <f t="shared" si="10"/>
        <v>-4069000</v>
      </c>
      <c r="Z51" s="69">
        <f>+IF(X51&lt;&gt;0,+(Y51/X51)*100,0)</f>
        <v>-100</v>
      </c>
      <c r="AA51" s="68">
        <f>SUM(AA57:AA61)</f>
        <v>8138000</v>
      </c>
    </row>
    <row r="52" spans="1:27" ht="13.5">
      <c r="A52" s="84" t="s">
        <v>32</v>
      </c>
      <c r="B52" s="47"/>
      <c r="C52" s="9"/>
      <c r="D52" s="10"/>
      <c r="E52" s="11">
        <v>690000</v>
      </c>
      <c r="F52" s="11">
        <v>690000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345000</v>
      </c>
      <c r="Y52" s="11">
        <v>-345000</v>
      </c>
      <c r="Z52" s="2">
        <v>-100</v>
      </c>
      <c r="AA52" s="15">
        <v>690000</v>
      </c>
    </row>
    <row r="53" spans="1:27" ht="13.5">
      <c r="A53" s="84" t="s">
        <v>33</v>
      </c>
      <c r="B53" s="47"/>
      <c r="C53" s="9"/>
      <c r="D53" s="10"/>
      <c r="E53" s="11">
        <v>4290000</v>
      </c>
      <c r="F53" s="11">
        <v>4290000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2145000</v>
      </c>
      <c r="Y53" s="11">
        <v>-2145000</v>
      </c>
      <c r="Z53" s="2">
        <v>-100</v>
      </c>
      <c r="AA53" s="15">
        <v>4290000</v>
      </c>
    </row>
    <row r="54" spans="1:27" ht="13.5">
      <c r="A54" s="84" t="s">
        <v>34</v>
      </c>
      <c r="B54" s="47"/>
      <c r="C54" s="9"/>
      <c r="D54" s="10"/>
      <c r="E54" s="11">
        <v>530000</v>
      </c>
      <c r="F54" s="11">
        <v>530000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265000</v>
      </c>
      <c r="Y54" s="11">
        <v>-265000</v>
      </c>
      <c r="Z54" s="2">
        <v>-100</v>
      </c>
      <c r="AA54" s="15">
        <v>530000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5510000</v>
      </c>
      <c r="F57" s="51">
        <f t="shared" si="11"/>
        <v>5510000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2755000</v>
      </c>
      <c r="Y57" s="51">
        <f t="shared" si="11"/>
        <v>-2755000</v>
      </c>
      <c r="Z57" s="52">
        <f>+IF(X57&lt;&gt;0,+(Y57/X57)*100,0)</f>
        <v>-100</v>
      </c>
      <c r="AA57" s="53">
        <f>SUM(AA52:AA56)</f>
        <v>5510000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2628000</v>
      </c>
      <c r="F61" s="11">
        <v>2628000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1314000</v>
      </c>
      <c r="Y61" s="11">
        <v>-1314000</v>
      </c>
      <c r="Z61" s="2">
        <v>-100</v>
      </c>
      <c r="AA61" s="15">
        <v>2628000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743341</v>
      </c>
      <c r="H65" s="11">
        <v>1251255</v>
      </c>
      <c r="I65" s="11">
        <v>811203</v>
      </c>
      <c r="J65" s="11">
        <v>2805799</v>
      </c>
      <c r="K65" s="11">
        <v>781877</v>
      </c>
      <c r="L65" s="11">
        <v>744254</v>
      </c>
      <c r="M65" s="11">
        <v>1413768</v>
      </c>
      <c r="N65" s="11">
        <v>2939899</v>
      </c>
      <c r="O65" s="11"/>
      <c r="P65" s="11"/>
      <c r="Q65" s="11"/>
      <c r="R65" s="11"/>
      <c r="S65" s="11"/>
      <c r="T65" s="11"/>
      <c r="U65" s="11"/>
      <c r="V65" s="11"/>
      <c r="W65" s="11">
        <v>5745698</v>
      </c>
      <c r="X65" s="11"/>
      <c r="Y65" s="11">
        <v>5745698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15693</v>
      </c>
      <c r="H66" s="14">
        <v>77445</v>
      </c>
      <c r="I66" s="14">
        <v>159348</v>
      </c>
      <c r="J66" s="14">
        <v>252486</v>
      </c>
      <c r="K66" s="14">
        <v>132270</v>
      </c>
      <c r="L66" s="14">
        <v>138256</v>
      </c>
      <c r="M66" s="14">
        <v>747657</v>
      </c>
      <c r="N66" s="14">
        <v>1018183</v>
      </c>
      <c r="O66" s="14"/>
      <c r="P66" s="14"/>
      <c r="Q66" s="14"/>
      <c r="R66" s="14"/>
      <c r="S66" s="14"/>
      <c r="T66" s="14"/>
      <c r="U66" s="14"/>
      <c r="V66" s="14"/>
      <c r="W66" s="14">
        <v>1270669</v>
      </c>
      <c r="X66" s="14"/>
      <c r="Y66" s="14">
        <v>1270669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759034</v>
      </c>
      <c r="H69" s="79">
        <f t="shared" si="12"/>
        <v>1328700</v>
      </c>
      <c r="I69" s="79">
        <f t="shared" si="12"/>
        <v>970551</v>
      </c>
      <c r="J69" s="79">
        <f t="shared" si="12"/>
        <v>3058285</v>
      </c>
      <c r="K69" s="79">
        <f t="shared" si="12"/>
        <v>914147</v>
      </c>
      <c r="L69" s="79">
        <f t="shared" si="12"/>
        <v>882510</v>
      </c>
      <c r="M69" s="79">
        <f t="shared" si="12"/>
        <v>2161425</v>
      </c>
      <c r="N69" s="79">
        <f t="shared" si="12"/>
        <v>3958082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7016367</v>
      </c>
      <c r="X69" s="79">
        <f t="shared" si="12"/>
        <v>0</v>
      </c>
      <c r="Y69" s="79">
        <f t="shared" si="12"/>
        <v>7016367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4745000</v>
      </c>
      <c r="F5" s="43">
        <f t="shared" si="0"/>
        <v>4745000</v>
      </c>
      <c r="G5" s="43">
        <f t="shared" si="0"/>
        <v>0</v>
      </c>
      <c r="H5" s="43">
        <f t="shared" si="0"/>
        <v>202741</v>
      </c>
      <c r="I5" s="43">
        <f t="shared" si="0"/>
        <v>199607</v>
      </c>
      <c r="J5" s="43">
        <f t="shared" si="0"/>
        <v>402348</v>
      </c>
      <c r="K5" s="43">
        <f t="shared" si="0"/>
        <v>235480</v>
      </c>
      <c r="L5" s="43">
        <f t="shared" si="0"/>
        <v>0</v>
      </c>
      <c r="M5" s="43">
        <f t="shared" si="0"/>
        <v>351994</v>
      </c>
      <c r="N5" s="43">
        <f t="shared" si="0"/>
        <v>587474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989822</v>
      </c>
      <c r="X5" s="43">
        <f t="shared" si="0"/>
        <v>2372500</v>
      </c>
      <c r="Y5" s="43">
        <f t="shared" si="0"/>
        <v>-1382678</v>
      </c>
      <c r="Z5" s="44">
        <f>+IF(X5&lt;&gt;0,+(Y5/X5)*100,0)</f>
        <v>-58.27936775553214</v>
      </c>
      <c r="AA5" s="45">
        <f>SUM(AA11:AA18)</f>
        <v>4745000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4445000</v>
      </c>
      <c r="F15" s="11">
        <v>4445000</v>
      </c>
      <c r="G15" s="11"/>
      <c r="H15" s="11">
        <v>202741</v>
      </c>
      <c r="I15" s="11">
        <v>199607</v>
      </c>
      <c r="J15" s="11">
        <v>402348</v>
      </c>
      <c r="K15" s="11">
        <v>235480</v>
      </c>
      <c r="L15" s="11"/>
      <c r="M15" s="11">
        <v>351994</v>
      </c>
      <c r="N15" s="11">
        <v>587474</v>
      </c>
      <c r="O15" s="11"/>
      <c r="P15" s="11"/>
      <c r="Q15" s="11"/>
      <c r="R15" s="11"/>
      <c r="S15" s="11"/>
      <c r="T15" s="11"/>
      <c r="U15" s="11"/>
      <c r="V15" s="11"/>
      <c r="W15" s="11">
        <v>989822</v>
      </c>
      <c r="X15" s="11">
        <v>2222500</v>
      </c>
      <c r="Y15" s="11">
        <v>-1232678</v>
      </c>
      <c r="Z15" s="2">
        <v>-55.46</v>
      </c>
      <c r="AA15" s="15">
        <v>4445000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300000</v>
      </c>
      <c r="F18" s="18">
        <v>300000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150000</v>
      </c>
      <c r="Y18" s="18">
        <v>-150000</v>
      </c>
      <c r="Z18" s="3">
        <v>-100</v>
      </c>
      <c r="AA18" s="23">
        <v>300000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4445000</v>
      </c>
      <c r="F45" s="67">
        <f t="shared" si="7"/>
        <v>4445000</v>
      </c>
      <c r="G45" s="67">
        <f t="shared" si="7"/>
        <v>0</v>
      </c>
      <c r="H45" s="67">
        <f t="shared" si="7"/>
        <v>202741</v>
      </c>
      <c r="I45" s="67">
        <f t="shared" si="7"/>
        <v>199607</v>
      </c>
      <c r="J45" s="67">
        <f t="shared" si="7"/>
        <v>402348</v>
      </c>
      <c r="K45" s="67">
        <f t="shared" si="7"/>
        <v>235480</v>
      </c>
      <c r="L45" s="67">
        <f t="shared" si="7"/>
        <v>0</v>
      </c>
      <c r="M45" s="67">
        <f t="shared" si="7"/>
        <v>351994</v>
      </c>
      <c r="N45" s="67">
        <f t="shared" si="7"/>
        <v>587474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989822</v>
      </c>
      <c r="X45" s="67">
        <f t="shared" si="7"/>
        <v>2222500</v>
      </c>
      <c r="Y45" s="67">
        <f t="shared" si="7"/>
        <v>-1232678</v>
      </c>
      <c r="Z45" s="69">
        <f t="shared" si="5"/>
        <v>-55.463577052868395</v>
      </c>
      <c r="AA45" s="68">
        <f t="shared" si="8"/>
        <v>4445000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300000</v>
      </c>
      <c r="F48" s="67">
        <f t="shared" si="7"/>
        <v>300000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150000</v>
      </c>
      <c r="Y48" s="67">
        <f t="shared" si="7"/>
        <v>-150000</v>
      </c>
      <c r="Z48" s="69">
        <f t="shared" si="5"/>
        <v>-100</v>
      </c>
      <c r="AA48" s="68">
        <f t="shared" si="8"/>
        <v>300000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4745000</v>
      </c>
      <c r="F49" s="79">
        <f t="shared" si="9"/>
        <v>4745000</v>
      </c>
      <c r="G49" s="79">
        <f t="shared" si="9"/>
        <v>0</v>
      </c>
      <c r="H49" s="79">
        <f t="shared" si="9"/>
        <v>202741</v>
      </c>
      <c r="I49" s="79">
        <f t="shared" si="9"/>
        <v>199607</v>
      </c>
      <c r="J49" s="79">
        <f t="shared" si="9"/>
        <v>402348</v>
      </c>
      <c r="K49" s="79">
        <f t="shared" si="9"/>
        <v>235480</v>
      </c>
      <c r="L49" s="79">
        <f t="shared" si="9"/>
        <v>0</v>
      </c>
      <c r="M49" s="79">
        <f t="shared" si="9"/>
        <v>351994</v>
      </c>
      <c r="N49" s="79">
        <f t="shared" si="9"/>
        <v>587474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989822</v>
      </c>
      <c r="X49" s="79">
        <f t="shared" si="9"/>
        <v>2372500</v>
      </c>
      <c r="Y49" s="79">
        <f t="shared" si="9"/>
        <v>-1382678</v>
      </c>
      <c r="Z49" s="80">
        <f t="shared" si="5"/>
        <v>-58.27936775553214</v>
      </c>
      <c r="AA49" s="81">
        <f>SUM(AA41:AA48)</f>
        <v>4745000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573450</v>
      </c>
      <c r="F51" s="67">
        <f t="shared" si="10"/>
        <v>573450</v>
      </c>
      <c r="G51" s="67">
        <f t="shared" si="10"/>
        <v>2120</v>
      </c>
      <c r="H51" s="67">
        <f t="shared" si="10"/>
        <v>0</v>
      </c>
      <c r="I51" s="67">
        <f t="shared" si="10"/>
        <v>63763</v>
      </c>
      <c r="J51" s="67">
        <f t="shared" si="10"/>
        <v>65883</v>
      </c>
      <c r="K51" s="67">
        <f t="shared" si="10"/>
        <v>43435</v>
      </c>
      <c r="L51" s="67">
        <f t="shared" si="10"/>
        <v>0</v>
      </c>
      <c r="M51" s="67">
        <f t="shared" si="10"/>
        <v>28900</v>
      </c>
      <c r="N51" s="67">
        <f t="shared" si="10"/>
        <v>72335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138218</v>
      </c>
      <c r="X51" s="67">
        <f t="shared" si="10"/>
        <v>286725</v>
      </c>
      <c r="Y51" s="67">
        <f t="shared" si="10"/>
        <v>-148507</v>
      </c>
      <c r="Z51" s="69">
        <f>+IF(X51&lt;&gt;0,+(Y51/X51)*100,0)</f>
        <v>-51.79422791873747</v>
      </c>
      <c r="AA51" s="68">
        <f>SUM(AA57:AA61)</f>
        <v>573450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573450</v>
      </c>
      <c r="F61" s="11">
        <v>573450</v>
      </c>
      <c r="G61" s="11">
        <v>2120</v>
      </c>
      <c r="H61" s="11"/>
      <c r="I61" s="11">
        <v>63763</v>
      </c>
      <c r="J61" s="11">
        <v>65883</v>
      </c>
      <c r="K61" s="11">
        <v>43435</v>
      </c>
      <c r="L61" s="11"/>
      <c r="M61" s="11">
        <v>28900</v>
      </c>
      <c r="N61" s="11">
        <v>72335</v>
      </c>
      <c r="O61" s="11"/>
      <c r="P61" s="11"/>
      <c r="Q61" s="11"/>
      <c r="R61" s="11"/>
      <c r="S61" s="11"/>
      <c r="T61" s="11"/>
      <c r="U61" s="11"/>
      <c r="V61" s="11"/>
      <c r="W61" s="11">
        <v>138218</v>
      </c>
      <c r="X61" s="11">
        <v>286725</v>
      </c>
      <c r="Y61" s="11">
        <v>-148507</v>
      </c>
      <c r="Z61" s="2">
        <v>-51.79</v>
      </c>
      <c r="AA61" s="15">
        <v>573450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2120</v>
      </c>
      <c r="H67" s="11"/>
      <c r="I67" s="11">
        <v>63763</v>
      </c>
      <c r="J67" s="11">
        <v>65883</v>
      </c>
      <c r="K67" s="11">
        <v>43435</v>
      </c>
      <c r="L67" s="11"/>
      <c r="M67" s="11">
        <v>28900</v>
      </c>
      <c r="N67" s="11">
        <v>72335</v>
      </c>
      <c r="O67" s="11"/>
      <c r="P67" s="11"/>
      <c r="Q67" s="11"/>
      <c r="R67" s="11"/>
      <c r="S67" s="11"/>
      <c r="T67" s="11"/>
      <c r="U67" s="11"/>
      <c r="V67" s="11"/>
      <c r="W67" s="11">
        <v>138218</v>
      </c>
      <c r="X67" s="11"/>
      <c r="Y67" s="11">
        <v>138218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2120</v>
      </c>
      <c r="H69" s="79">
        <f t="shared" si="12"/>
        <v>0</v>
      </c>
      <c r="I69" s="79">
        <f t="shared" si="12"/>
        <v>63763</v>
      </c>
      <c r="J69" s="79">
        <f t="shared" si="12"/>
        <v>65883</v>
      </c>
      <c r="K69" s="79">
        <f t="shared" si="12"/>
        <v>43435</v>
      </c>
      <c r="L69" s="79">
        <f t="shared" si="12"/>
        <v>0</v>
      </c>
      <c r="M69" s="79">
        <f t="shared" si="12"/>
        <v>28900</v>
      </c>
      <c r="N69" s="79">
        <f t="shared" si="12"/>
        <v>72335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138218</v>
      </c>
      <c r="X69" s="79">
        <f t="shared" si="12"/>
        <v>0</v>
      </c>
      <c r="Y69" s="79">
        <f t="shared" si="12"/>
        <v>138218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110930295</v>
      </c>
      <c r="D5" s="42">
        <f t="shared" si="0"/>
        <v>0</v>
      </c>
      <c r="E5" s="43">
        <f t="shared" si="0"/>
        <v>129720370</v>
      </c>
      <c r="F5" s="43">
        <f t="shared" si="0"/>
        <v>129720370</v>
      </c>
      <c r="G5" s="43">
        <f t="shared" si="0"/>
        <v>6581684</v>
      </c>
      <c r="H5" s="43">
        <f t="shared" si="0"/>
        <v>2527106</v>
      </c>
      <c r="I5" s="43">
        <f t="shared" si="0"/>
        <v>3117427</v>
      </c>
      <c r="J5" s="43">
        <f t="shared" si="0"/>
        <v>12226217</v>
      </c>
      <c r="K5" s="43">
        <f t="shared" si="0"/>
        <v>2082475</v>
      </c>
      <c r="L5" s="43">
        <f t="shared" si="0"/>
        <v>4303837</v>
      </c>
      <c r="M5" s="43">
        <f t="shared" si="0"/>
        <v>17308522</v>
      </c>
      <c r="N5" s="43">
        <f t="shared" si="0"/>
        <v>23694834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35921051</v>
      </c>
      <c r="X5" s="43">
        <f t="shared" si="0"/>
        <v>64860185</v>
      </c>
      <c r="Y5" s="43">
        <f t="shared" si="0"/>
        <v>-28939134</v>
      </c>
      <c r="Z5" s="44">
        <f>+IF(X5&lt;&gt;0,+(Y5/X5)*100,0)</f>
        <v>-44.61771732535145</v>
      </c>
      <c r="AA5" s="45">
        <f>SUM(AA11:AA18)</f>
        <v>129720370</v>
      </c>
    </row>
    <row r="6" spans="1:27" ht="13.5">
      <c r="A6" s="46" t="s">
        <v>32</v>
      </c>
      <c r="B6" s="47"/>
      <c r="C6" s="9">
        <v>23932758</v>
      </c>
      <c r="D6" s="10"/>
      <c r="E6" s="11">
        <v>405000</v>
      </c>
      <c r="F6" s="11">
        <v>405000</v>
      </c>
      <c r="G6" s="11">
        <v>343687</v>
      </c>
      <c r="H6" s="11">
        <v>417992</v>
      </c>
      <c r="I6" s="11">
        <v>794921</v>
      </c>
      <c r="J6" s="11">
        <v>1556600</v>
      </c>
      <c r="K6" s="11">
        <v>320892</v>
      </c>
      <c r="L6" s="11">
        <v>603521</v>
      </c>
      <c r="M6" s="11">
        <v>1145164</v>
      </c>
      <c r="N6" s="11">
        <v>2069577</v>
      </c>
      <c r="O6" s="11"/>
      <c r="P6" s="11"/>
      <c r="Q6" s="11"/>
      <c r="R6" s="11"/>
      <c r="S6" s="11"/>
      <c r="T6" s="11"/>
      <c r="U6" s="11"/>
      <c r="V6" s="11"/>
      <c r="W6" s="11">
        <v>3626177</v>
      </c>
      <c r="X6" s="11">
        <v>202500</v>
      </c>
      <c r="Y6" s="11">
        <v>3423677</v>
      </c>
      <c r="Z6" s="2">
        <v>1690.7</v>
      </c>
      <c r="AA6" s="15">
        <v>405000</v>
      </c>
    </row>
    <row r="7" spans="1:27" ht="13.5">
      <c r="A7" s="46" t="s">
        <v>33</v>
      </c>
      <c r="B7" s="47"/>
      <c r="C7" s="9"/>
      <c r="D7" s="10"/>
      <c r="E7" s="11">
        <v>6630000</v>
      </c>
      <c r="F7" s="11">
        <v>6630000</v>
      </c>
      <c r="G7" s="11">
        <v>1551318</v>
      </c>
      <c r="H7" s="11"/>
      <c r="I7" s="11"/>
      <c r="J7" s="11">
        <v>1551318</v>
      </c>
      <c r="K7" s="11">
        <v>132442</v>
      </c>
      <c r="L7" s="11"/>
      <c r="M7" s="11"/>
      <c r="N7" s="11">
        <v>132442</v>
      </c>
      <c r="O7" s="11"/>
      <c r="P7" s="11"/>
      <c r="Q7" s="11"/>
      <c r="R7" s="11"/>
      <c r="S7" s="11"/>
      <c r="T7" s="11"/>
      <c r="U7" s="11"/>
      <c r="V7" s="11"/>
      <c r="W7" s="11">
        <v>1683760</v>
      </c>
      <c r="X7" s="11">
        <v>3315000</v>
      </c>
      <c r="Y7" s="11">
        <v>-1631240</v>
      </c>
      <c r="Z7" s="2">
        <v>-49.21</v>
      </c>
      <c r="AA7" s="15">
        <v>6630000</v>
      </c>
    </row>
    <row r="8" spans="1:27" ht="13.5">
      <c r="A8" s="46" t="s">
        <v>34</v>
      </c>
      <c r="B8" s="47"/>
      <c r="C8" s="9">
        <v>59460315</v>
      </c>
      <c r="D8" s="10"/>
      <c r="E8" s="11">
        <v>108162000</v>
      </c>
      <c r="F8" s="11">
        <v>108162000</v>
      </c>
      <c r="G8" s="11">
        <v>2680513</v>
      </c>
      <c r="H8" s="11">
        <v>725682</v>
      </c>
      <c r="I8" s="11"/>
      <c r="J8" s="11">
        <v>3406195</v>
      </c>
      <c r="K8" s="11">
        <v>262400</v>
      </c>
      <c r="L8" s="11"/>
      <c r="M8" s="11">
        <v>1067373</v>
      </c>
      <c r="N8" s="11">
        <v>1329773</v>
      </c>
      <c r="O8" s="11"/>
      <c r="P8" s="11"/>
      <c r="Q8" s="11"/>
      <c r="R8" s="11"/>
      <c r="S8" s="11"/>
      <c r="T8" s="11"/>
      <c r="U8" s="11"/>
      <c r="V8" s="11"/>
      <c r="W8" s="11">
        <v>4735968</v>
      </c>
      <c r="X8" s="11">
        <v>54081000</v>
      </c>
      <c r="Y8" s="11">
        <v>-49345032</v>
      </c>
      <c r="Z8" s="2">
        <v>-91.24</v>
      </c>
      <c r="AA8" s="15">
        <v>108162000</v>
      </c>
    </row>
    <row r="9" spans="1:27" ht="13.5">
      <c r="A9" s="46" t="s">
        <v>35</v>
      </c>
      <c r="B9" s="47"/>
      <c r="C9" s="9"/>
      <c r="D9" s="10"/>
      <c r="E9" s="11">
        <v>400000</v>
      </c>
      <c r="F9" s="11">
        <v>400000</v>
      </c>
      <c r="G9" s="11"/>
      <c r="H9" s="11">
        <v>665028</v>
      </c>
      <c r="I9" s="11">
        <v>2268055</v>
      </c>
      <c r="J9" s="11">
        <v>2933083</v>
      </c>
      <c r="K9" s="11">
        <v>1072341</v>
      </c>
      <c r="L9" s="11">
        <v>2731172</v>
      </c>
      <c r="M9" s="11">
        <v>15095985</v>
      </c>
      <c r="N9" s="11">
        <v>18899498</v>
      </c>
      <c r="O9" s="11"/>
      <c r="P9" s="11"/>
      <c r="Q9" s="11"/>
      <c r="R9" s="11"/>
      <c r="S9" s="11"/>
      <c r="T9" s="11"/>
      <c r="U9" s="11"/>
      <c r="V9" s="11"/>
      <c r="W9" s="11">
        <v>21832581</v>
      </c>
      <c r="X9" s="11">
        <v>200000</v>
      </c>
      <c r="Y9" s="11">
        <v>21632581</v>
      </c>
      <c r="Z9" s="2">
        <v>10816.29</v>
      </c>
      <c r="AA9" s="15">
        <v>400000</v>
      </c>
    </row>
    <row r="10" spans="1:27" ht="13.5">
      <c r="A10" s="46" t="s">
        <v>36</v>
      </c>
      <c r="B10" s="47"/>
      <c r="C10" s="9"/>
      <c r="D10" s="10"/>
      <c r="E10" s="11">
        <v>475000</v>
      </c>
      <c r="F10" s="11">
        <v>475000</v>
      </c>
      <c r="G10" s="11">
        <v>358441</v>
      </c>
      <c r="H10" s="11"/>
      <c r="I10" s="11"/>
      <c r="J10" s="11">
        <v>358441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358441</v>
      </c>
      <c r="X10" s="11">
        <v>237500</v>
      </c>
      <c r="Y10" s="11">
        <v>120941</v>
      </c>
      <c r="Z10" s="2">
        <v>50.92</v>
      </c>
      <c r="AA10" s="15">
        <v>475000</v>
      </c>
    </row>
    <row r="11" spans="1:27" ht="13.5">
      <c r="A11" s="48" t="s">
        <v>37</v>
      </c>
      <c r="B11" s="47"/>
      <c r="C11" s="49">
        <f aca="true" t="shared" si="1" ref="C11:Y11">SUM(C6:C10)</f>
        <v>83393073</v>
      </c>
      <c r="D11" s="50">
        <f t="shared" si="1"/>
        <v>0</v>
      </c>
      <c r="E11" s="51">
        <f t="shared" si="1"/>
        <v>116072000</v>
      </c>
      <c r="F11" s="51">
        <f t="shared" si="1"/>
        <v>116072000</v>
      </c>
      <c r="G11" s="51">
        <f t="shared" si="1"/>
        <v>4933959</v>
      </c>
      <c r="H11" s="51">
        <f t="shared" si="1"/>
        <v>1808702</v>
      </c>
      <c r="I11" s="51">
        <f t="shared" si="1"/>
        <v>3062976</v>
      </c>
      <c r="J11" s="51">
        <f t="shared" si="1"/>
        <v>9805637</v>
      </c>
      <c r="K11" s="51">
        <f t="shared" si="1"/>
        <v>1788075</v>
      </c>
      <c r="L11" s="51">
        <f t="shared" si="1"/>
        <v>3334693</v>
      </c>
      <c r="M11" s="51">
        <f t="shared" si="1"/>
        <v>17308522</v>
      </c>
      <c r="N11" s="51">
        <f t="shared" si="1"/>
        <v>22431290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32236927</v>
      </c>
      <c r="X11" s="51">
        <f t="shared" si="1"/>
        <v>58036000</v>
      </c>
      <c r="Y11" s="51">
        <f t="shared" si="1"/>
        <v>-25799073</v>
      </c>
      <c r="Z11" s="52">
        <f>+IF(X11&lt;&gt;0,+(Y11/X11)*100,0)</f>
        <v>-44.45356847473982</v>
      </c>
      <c r="AA11" s="53">
        <f>SUM(AA6:AA10)</f>
        <v>116072000</v>
      </c>
    </row>
    <row r="12" spans="1:27" ht="13.5">
      <c r="A12" s="54" t="s">
        <v>38</v>
      </c>
      <c r="B12" s="35"/>
      <c r="C12" s="9"/>
      <c r="D12" s="10"/>
      <c r="E12" s="11">
        <v>11715000</v>
      </c>
      <c r="F12" s="11">
        <v>11715000</v>
      </c>
      <c r="G12" s="11">
        <v>1635591</v>
      </c>
      <c r="H12" s="11">
        <v>718404</v>
      </c>
      <c r="I12" s="11"/>
      <c r="J12" s="11">
        <v>2353995</v>
      </c>
      <c r="K12" s="11">
        <v>294400</v>
      </c>
      <c r="L12" s="11"/>
      <c r="M12" s="11"/>
      <c r="N12" s="11">
        <v>294400</v>
      </c>
      <c r="O12" s="11"/>
      <c r="P12" s="11"/>
      <c r="Q12" s="11"/>
      <c r="R12" s="11"/>
      <c r="S12" s="11"/>
      <c r="T12" s="11"/>
      <c r="U12" s="11"/>
      <c r="V12" s="11"/>
      <c r="W12" s="11">
        <v>2648395</v>
      </c>
      <c r="X12" s="11">
        <v>5857500</v>
      </c>
      <c r="Y12" s="11">
        <v>-3209105</v>
      </c>
      <c r="Z12" s="2">
        <v>-54.79</v>
      </c>
      <c r="AA12" s="15">
        <v>11715000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27537222</v>
      </c>
      <c r="D15" s="10"/>
      <c r="E15" s="11">
        <v>1933370</v>
      </c>
      <c r="F15" s="11">
        <v>1933370</v>
      </c>
      <c r="G15" s="11">
        <v>12134</v>
      </c>
      <c r="H15" s="11"/>
      <c r="I15" s="11">
        <v>54451</v>
      </c>
      <c r="J15" s="11">
        <v>66585</v>
      </c>
      <c r="K15" s="11"/>
      <c r="L15" s="11">
        <v>969144</v>
      </c>
      <c r="M15" s="11"/>
      <c r="N15" s="11">
        <v>969144</v>
      </c>
      <c r="O15" s="11"/>
      <c r="P15" s="11"/>
      <c r="Q15" s="11"/>
      <c r="R15" s="11"/>
      <c r="S15" s="11"/>
      <c r="T15" s="11"/>
      <c r="U15" s="11"/>
      <c r="V15" s="11"/>
      <c r="W15" s="11">
        <v>1035729</v>
      </c>
      <c r="X15" s="11">
        <v>966685</v>
      </c>
      <c r="Y15" s="11">
        <v>69044</v>
      </c>
      <c r="Z15" s="2">
        <v>7.14</v>
      </c>
      <c r="AA15" s="15">
        <v>1933370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23932758</v>
      </c>
      <c r="D36" s="10">
        <f t="shared" si="4"/>
        <v>0</v>
      </c>
      <c r="E36" s="11">
        <f t="shared" si="4"/>
        <v>405000</v>
      </c>
      <c r="F36" s="11">
        <f t="shared" si="4"/>
        <v>405000</v>
      </c>
      <c r="G36" s="11">
        <f t="shared" si="4"/>
        <v>343687</v>
      </c>
      <c r="H36" s="11">
        <f t="shared" si="4"/>
        <v>417992</v>
      </c>
      <c r="I36" s="11">
        <f t="shared" si="4"/>
        <v>794921</v>
      </c>
      <c r="J36" s="11">
        <f t="shared" si="4"/>
        <v>1556600</v>
      </c>
      <c r="K36" s="11">
        <f t="shared" si="4"/>
        <v>320892</v>
      </c>
      <c r="L36" s="11">
        <f t="shared" si="4"/>
        <v>603521</v>
      </c>
      <c r="M36" s="11">
        <f t="shared" si="4"/>
        <v>1145164</v>
      </c>
      <c r="N36" s="11">
        <f t="shared" si="4"/>
        <v>2069577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3626177</v>
      </c>
      <c r="X36" s="11">
        <f t="shared" si="4"/>
        <v>202500</v>
      </c>
      <c r="Y36" s="11">
        <f t="shared" si="4"/>
        <v>3423677</v>
      </c>
      <c r="Z36" s="2">
        <f aca="true" t="shared" si="5" ref="Z36:Z49">+IF(X36&lt;&gt;0,+(Y36/X36)*100,0)</f>
        <v>1690.7046913580245</v>
      </c>
      <c r="AA36" s="15">
        <f>AA6+AA21</f>
        <v>405000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6630000</v>
      </c>
      <c r="F37" s="11">
        <f t="shared" si="4"/>
        <v>6630000</v>
      </c>
      <c r="G37" s="11">
        <f t="shared" si="4"/>
        <v>1551318</v>
      </c>
      <c r="H37" s="11">
        <f t="shared" si="4"/>
        <v>0</v>
      </c>
      <c r="I37" s="11">
        <f t="shared" si="4"/>
        <v>0</v>
      </c>
      <c r="J37" s="11">
        <f t="shared" si="4"/>
        <v>1551318</v>
      </c>
      <c r="K37" s="11">
        <f t="shared" si="4"/>
        <v>132442</v>
      </c>
      <c r="L37" s="11">
        <f t="shared" si="4"/>
        <v>0</v>
      </c>
      <c r="M37" s="11">
        <f t="shared" si="4"/>
        <v>0</v>
      </c>
      <c r="N37" s="11">
        <f t="shared" si="4"/>
        <v>132442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1683760</v>
      </c>
      <c r="X37" s="11">
        <f t="shared" si="4"/>
        <v>3315000</v>
      </c>
      <c r="Y37" s="11">
        <f t="shared" si="4"/>
        <v>-1631240</v>
      </c>
      <c r="Z37" s="2">
        <f t="shared" si="5"/>
        <v>-49.207843137254905</v>
      </c>
      <c r="AA37" s="15">
        <f>AA7+AA22</f>
        <v>6630000</v>
      </c>
    </row>
    <row r="38" spans="1:27" ht="13.5">
      <c r="A38" s="46" t="s">
        <v>34</v>
      </c>
      <c r="B38" s="47"/>
      <c r="C38" s="9">
        <f t="shared" si="4"/>
        <v>59460315</v>
      </c>
      <c r="D38" s="10">
        <f t="shared" si="4"/>
        <v>0</v>
      </c>
      <c r="E38" s="11">
        <f t="shared" si="4"/>
        <v>108162000</v>
      </c>
      <c r="F38" s="11">
        <f t="shared" si="4"/>
        <v>108162000</v>
      </c>
      <c r="G38" s="11">
        <f t="shared" si="4"/>
        <v>2680513</v>
      </c>
      <c r="H38" s="11">
        <f t="shared" si="4"/>
        <v>725682</v>
      </c>
      <c r="I38" s="11">
        <f t="shared" si="4"/>
        <v>0</v>
      </c>
      <c r="J38" s="11">
        <f t="shared" si="4"/>
        <v>3406195</v>
      </c>
      <c r="K38" s="11">
        <f t="shared" si="4"/>
        <v>262400</v>
      </c>
      <c r="L38" s="11">
        <f t="shared" si="4"/>
        <v>0</v>
      </c>
      <c r="M38" s="11">
        <f t="shared" si="4"/>
        <v>1067373</v>
      </c>
      <c r="N38" s="11">
        <f t="shared" si="4"/>
        <v>1329773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4735968</v>
      </c>
      <c r="X38" s="11">
        <f t="shared" si="4"/>
        <v>54081000</v>
      </c>
      <c r="Y38" s="11">
        <f t="shared" si="4"/>
        <v>-49345032</v>
      </c>
      <c r="Z38" s="2">
        <f t="shared" si="5"/>
        <v>-91.24282465191102</v>
      </c>
      <c r="AA38" s="15">
        <f>AA8+AA23</f>
        <v>108162000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400000</v>
      </c>
      <c r="F39" s="11">
        <f t="shared" si="4"/>
        <v>400000</v>
      </c>
      <c r="G39" s="11">
        <f t="shared" si="4"/>
        <v>0</v>
      </c>
      <c r="H39" s="11">
        <f t="shared" si="4"/>
        <v>665028</v>
      </c>
      <c r="I39" s="11">
        <f t="shared" si="4"/>
        <v>2268055</v>
      </c>
      <c r="J39" s="11">
        <f t="shared" si="4"/>
        <v>2933083</v>
      </c>
      <c r="K39" s="11">
        <f t="shared" si="4"/>
        <v>1072341</v>
      </c>
      <c r="L39" s="11">
        <f t="shared" si="4"/>
        <v>2731172</v>
      </c>
      <c r="M39" s="11">
        <f t="shared" si="4"/>
        <v>15095985</v>
      </c>
      <c r="N39" s="11">
        <f t="shared" si="4"/>
        <v>18899498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21832581</v>
      </c>
      <c r="X39" s="11">
        <f t="shared" si="4"/>
        <v>200000</v>
      </c>
      <c r="Y39" s="11">
        <f t="shared" si="4"/>
        <v>21632581</v>
      </c>
      <c r="Z39" s="2">
        <f t="shared" si="5"/>
        <v>10816.2905</v>
      </c>
      <c r="AA39" s="15">
        <f>AA9+AA24</f>
        <v>400000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475000</v>
      </c>
      <c r="F40" s="11">
        <f t="shared" si="4"/>
        <v>475000</v>
      </c>
      <c r="G40" s="11">
        <f t="shared" si="4"/>
        <v>358441</v>
      </c>
      <c r="H40" s="11">
        <f t="shared" si="4"/>
        <v>0</v>
      </c>
      <c r="I40" s="11">
        <f t="shared" si="4"/>
        <v>0</v>
      </c>
      <c r="J40" s="11">
        <f t="shared" si="4"/>
        <v>358441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358441</v>
      </c>
      <c r="X40" s="11">
        <f t="shared" si="4"/>
        <v>237500</v>
      </c>
      <c r="Y40" s="11">
        <f t="shared" si="4"/>
        <v>120941</v>
      </c>
      <c r="Z40" s="2">
        <f t="shared" si="5"/>
        <v>50.922526315789476</v>
      </c>
      <c r="AA40" s="15">
        <f>AA10+AA25</f>
        <v>475000</v>
      </c>
    </row>
    <row r="41" spans="1:27" ht="13.5">
      <c r="A41" s="48" t="s">
        <v>37</v>
      </c>
      <c r="B41" s="47"/>
      <c r="C41" s="49">
        <f aca="true" t="shared" si="6" ref="C41:Y41">SUM(C36:C40)</f>
        <v>83393073</v>
      </c>
      <c r="D41" s="50">
        <f t="shared" si="6"/>
        <v>0</v>
      </c>
      <c r="E41" s="51">
        <f t="shared" si="6"/>
        <v>116072000</v>
      </c>
      <c r="F41" s="51">
        <f t="shared" si="6"/>
        <v>116072000</v>
      </c>
      <c r="G41" s="51">
        <f t="shared" si="6"/>
        <v>4933959</v>
      </c>
      <c r="H41" s="51">
        <f t="shared" si="6"/>
        <v>1808702</v>
      </c>
      <c r="I41" s="51">
        <f t="shared" si="6"/>
        <v>3062976</v>
      </c>
      <c r="J41" s="51">
        <f t="shared" si="6"/>
        <v>9805637</v>
      </c>
      <c r="K41" s="51">
        <f t="shared" si="6"/>
        <v>1788075</v>
      </c>
      <c r="L41" s="51">
        <f t="shared" si="6"/>
        <v>3334693</v>
      </c>
      <c r="M41" s="51">
        <f t="shared" si="6"/>
        <v>17308522</v>
      </c>
      <c r="N41" s="51">
        <f t="shared" si="6"/>
        <v>22431290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32236927</v>
      </c>
      <c r="X41" s="51">
        <f t="shared" si="6"/>
        <v>58036000</v>
      </c>
      <c r="Y41" s="51">
        <f t="shared" si="6"/>
        <v>-25799073</v>
      </c>
      <c r="Z41" s="52">
        <f t="shared" si="5"/>
        <v>-44.45356847473982</v>
      </c>
      <c r="AA41" s="53">
        <f>SUM(AA36:AA40)</f>
        <v>116072000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11715000</v>
      </c>
      <c r="F42" s="67">
        <f t="shared" si="7"/>
        <v>11715000</v>
      </c>
      <c r="G42" s="67">
        <f t="shared" si="7"/>
        <v>1635591</v>
      </c>
      <c r="H42" s="67">
        <f t="shared" si="7"/>
        <v>718404</v>
      </c>
      <c r="I42" s="67">
        <f t="shared" si="7"/>
        <v>0</v>
      </c>
      <c r="J42" s="67">
        <f t="shared" si="7"/>
        <v>2353995</v>
      </c>
      <c r="K42" s="67">
        <f t="shared" si="7"/>
        <v>294400</v>
      </c>
      <c r="L42" s="67">
        <f t="shared" si="7"/>
        <v>0</v>
      </c>
      <c r="M42" s="67">
        <f t="shared" si="7"/>
        <v>0</v>
      </c>
      <c r="N42" s="67">
        <f t="shared" si="7"/>
        <v>294400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2648395</v>
      </c>
      <c r="X42" s="67">
        <f t="shared" si="7"/>
        <v>5857500</v>
      </c>
      <c r="Y42" s="67">
        <f t="shared" si="7"/>
        <v>-3209105</v>
      </c>
      <c r="Z42" s="69">
        <f t="shared" si="5"/>
        <v>-54.786256935552714</v>
      </c>
      <c r="AA42" s="68">
        <f aca="true" t="shared" si="8" ref="AA42:AA48">AA12+AA27</f>
        <v>11715000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27537222</v>
      </c>
      <c r="D45" s="66">
        <f t="shared" si="7"/>
        <v>0</v>
      </c>
      <c r="E45" s="67">
        <f t="shared" si="7"/>
        <v>1933370</v>
      </c>
      <c r="F45" s="67">
        <f t="shared" si="7"/>
        <v>1933370</v>
      </c>
      <c r="G45" s="67">
        <f t="shared" si="7"/>
        <v>12134</v>
      </c>
      <c r="H45" s="67">
        <f t="shared" si="7"/>
        <v>0</v>
      </c>
      <c r="I45" s="67">
        <f t="shared" si="7"/>
        <v>54451</v>
      </c>
      <c r="J45" s="67">
        <f t="shared" si="7"/>
        <v>66585</v>
      </c>
      <c r="K45" s="67">
        <f t="shared" si="7"/>
        <v>0</v>
      </c>
      <c r="L45" s="67">
        <f t="shared" si="7"/>
        <v>969144</v>
      </c>
      <c r="M45" s="67">
        <f t="shared" si="7"/>
        <v>0</v>
      </c>
      <c r="N45" s="67">
        <f t="shared" si="7"/>
        <v>969144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1035729</v>
      </c>
      <c r="X45" s="67">
        <f t="shared" si="7"/>
        <v>966685</v>
      </c>
      <c r="Y45" s="67">
        <f t="shared" si="7"/>
        <v>69044</v>
      </c>
      <c r="Z45" s="69">
        <f t="shared" si="5"/>
        <v>7.1423473003098215</v>
      </c>
      <c r="AA45" s="68">
        <f t="shared" si="8"/>
        <v>1933370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110930295</v>
      </c>
      <c r="D49" s="78">
        <f t="shared" si="9"/>
        <v>0</v>
      </c>
      <c r="E49" s="79">
        <f t="shared" si="9"/>
        <v>129720370</v>
      </c>
      <c r="F49" s="79">
        <f t="shared" si="9"/>
        <v>129720370</v>
      </c>
      <c r="G49" s="79">
        <f t="shared" si="9"/>
        <v>6581684</v>
      </c>
      <c r="H49" s="79">
        <f t="shared" si="9"/>
        <v>2527106</v>
      </c>
      <c r="I49" s="79">
        <f t="shared" si="9"/>
        <v>3117427</v>
      </c>
      <c r="J49" s="79">
        <f t="shared" si="9"/>
        <v>12226217</v>
      </c>
      <c r="K49" s="79">
        <f t="shared" si="9"/>
        <v>2082475</v>
      </c>
      <c r="L49" s="79">
        <f t="shared" si="9"/>
        <v>4303837</v>
      </c>
      <c r="M49" s="79">
        <f t="shared" si="9"/>
        <v>17308522</v>
      </c>
      <c r="N49" s="79">
        <f t="shared" si="9"/>
        <v>23694834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35921051</v>
      </c>
      <c r="X49" s="79">
        <f t="shared" si="9"/>
        <v>64860185</v>
      </c>
      <c r="Y49" s="79">
        <f t="shared" si="9"/>
        <v>-28939134</v>
      </c>
      <c r="Z49" s="80">
        <f t="shared" si="5"/>
        <v>-44.61771732535145</v>
      </c>
      <c r="AA49" s="81">
        <f>SUM(AA41:AA48)</f>
        <v>129720370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6587005</v>
      </c>
      <c r="H65" s="11">
        <v>6587005</v>
      </c>
      <c r="I65" s="11">
        <v>6592293</v>
      </c>
      <c r="J65" s="11">
        <v>19766303</v>
      </c>
      <c r="K65" s="11">
        <v>6597326</v>
      </c>
      <c r="L65" s="11">
        <v>6263793</v>
      </c>
      <c r="M65" s="11">
        <v>7327834</v>
      </c>
      <c r="N65" s="11">
        <v>20188953</v>
      </c>
      <c r="O65" s="11"/>
      <c r="P65" s="11"/>
      <c r="Q65" s="11"/>
      <c r="R65" s="11"/>
      <c r="S65" s="11"/>
      <c r="T65" s="11"/>
      <c r="U65" s="11"/>
      <c r="V65" s="11"/>
      <c r="W65" s="11">
        <v>39955256</v>
      </c>
      <c r="X65" s="11"/>
      <c r="Y65" s="11">
        <v>39955256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415010</v>
      </c>
      <c r="H66" s="14">
        <v>250716</v>
      </c>
      <c r="I66" s="14">
        <v>141739</v>
      </c>
      <c r="J66" s="14">
        <v>807465</v>
      </c>
      <c r="K66" s="14">
        <v>217202</v>
      </c>
      <c r="L66" s="14">
        <v>253634</v>
      </c>
      <c r="M66" s="14">
        <v>149282</v>
      </c>
      <c r="N66" s="14">
        <v>620118</v>
      </c>
      <c r="O66" s="14"/>
      <c r="P66" s="14"/>
      <c r="Q66" s="14"/>
      <c r="R66" s="14"/>
      <c r="S66" s="14"/>
      <c r="T66" s="14"/>
      <c r="U66" s="14"/>
      <c r="V66" s="14"/>
      <c r="W66" s="14">
        <v>1427583</v>
      </c>
      <c r="X66" s="14"/>
      <c r="Y66" s="14">
        <v>1427583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443841</v>
      </c>
      <c r="H68" s="11">
        <v>552389</v>
      </c>
      <c r="I68" s="11">
        <v>262395</v>
      </c>
      <c r="J68" s="11">
        <v>1258625</v>
      </c>
      <c r="K68" s="11">
        <v>1024505</v>
      </c>
      <c r="L68" s="11">
        <v>820558</v>
      </c>
      <c r="M68" s="11">
        <v>447319</v>
      </c>
      <c r="N68" s="11">
        <v>2292382</v>
      </c>
      <c r="O68" s="11"/>
      <c r="P68" s="11"/>
      <c r="Q68" s="11"/>
      <c r="R68" s="11"/>
      <c r="S68" s="11"/>
      <c r="T68" s="11"/>
      <c r="U68" s="11"/>
      <c r="V68" s="11"/>
      <c r="W68" s="11">
        <v>3551007</v>
      </c>
      <c r="X68" s="11"/>
      <c r="Y68" s="11">
        <v>3551007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7445856</v>
      </c>
      <c r="H69" s="79">
        <f t="shared" si="12"/>
        <v>7390110</v>
      </c>
      <c r="I69" s="79">
        <f t="shared" si="12"/>
        <v>6996427</v>
      </c>
      <c r="J69" s="79">
        <f t="shared" si="12"/>
        <v>21832393</v>
      </c>
      <c r="K69" s="79">
        <f t="shared" si="12"/>
        <v>7839033</v>
      </c>
      <c r="L69" s="79">
        <f t="shared" si="12"/>
        <v>7337985</v>
      </c>
      <c r="M69" s="79">
        <f t="shared" si="12"/>
        <v>7924435</v>
      </c>
      <c r="N69" s="79">
        <f t="shared" si="12"/>
        <v>23101453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44933846</v>
      </c>
      <c r="X69" s="79">
        <f t="shared" si="12"/>
        <v>0</v>
      </c>
      <c r="Y69" s="79">
        <f t="shared" si="12"/>
        <v>44933846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76086021</v>
      </c>
      <c r="D5" s="42">
        <f t="shared" si="0"/>
        <v>0</v>
      </c>
      <c r="E5" s="43">
        <f t="shared" si="0"/>
        <v>10000000</v>
      </c>
      <c r="F5" s="43">
        <f t="shared" si="0"/>
        <v>10000000</v>
      </c>
      <c r="G5" s="43">
        <f t="shared" si="0"/>
        <v>0</v>
      </c>
      <c r="H5" s="43">
        <f t="shared" si="0"/>
        <v>3684927</v>
      </c>
      <c r="I5" s="43">
        <f t="shared" si="0"/>
        <v>1723161</v>
      </c>
      <c r="J5" s="43">
        <f t="shared" si="0"/>
        <v>5408088</v>
      </c>
      <c r="K5" s="43">
        <f t="shared" si="0"/>
        <v>1873161</v>
      </c>
      <c r="L5" s="43">
        <f t="shared" si="0"/>
        <v>1949201</v>
      </c>
      <c r="M5" s="43">
        <f t="shared" si="0"/>
        <v>4391919</v>
      </c>
      <c r="N5" s="43">
        <f t="shared" si="0"/>
        <v>8214281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13622369</v>
      </c>
      <c r="X5" s="43">
        <f t="shared" si="0"/>
        <v>5000000</v>
      </c>
      <c r="Y5" s="43">
        <f t="shared" si="0"/>
        <v>8622369</v>
      </c>
      <c r="Z5" s="44">
        <f>+IF(X5&lt;&gt;0,+(Y5/X5)*100,0)</f>
        <v>172.44737999999998</v>
      </c>
      <c r="AA5" s="45">
        <f>SUM(AA11:AA18)</f>
        <v>10000000</v>
      </c>
    </row>
    <row r="6" spans="1:27" ht="13.5">
      <c r="A6" s="46" t="s">
        <v>32</v>
      </c>
      <c r="B6" s="47"/>
      <c r="C6" s="9">
        <v>1027362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93435</v>
      </c>
      <c r="D7" s="10"/>
      <c r="E7" s="11">
        <v>10000000</v>
      </c>
      <c r="F7" s="11">
        <v>10000000</v>
      </c>
      <c r="G7" s="11"/>
      <c r="H7" s="11">
        <v>2632685</v>
      </c>
      <c r="I7" s="11">
        <v>1723161</v>
      </c>
      <c r="J7" s="11">
        <v>4355846</v>
      </c>
      <c r="K7" s="11">
        <v>1723161</v>
      </c>
      <c r="L7" s="11"/>
      <c r="M7" s="11">
        <v>3678880</v>
      </c>
      <c r="N7" s="11">
        <v>5402041</v>
      </c>
      <c r="O7" s="11"/>
      <c r="P7" s="11"/>
      <c r="Q7" s="11"/>
      <c r="R7" s="11"/>
      <c r="S7" s="11"/>
      <c r="T7" s="11"/>
      <c r="U7" s="11"/>
      <c r="V7" s="11"/>
      <c r="W7" s="11">
        <v>9757887</v>
      </c>
      <c r="X7" s="11">
        <v>5000000</v>
      </c>
      <c r="Y7" s="11">
        <v>4757887</v>
      </c>
      <c r="Z7" s="2">
        <v>95.16</v>
      </c>
      <c r="AA7" s="15">
        <v>10000000</v>
      </c>
    </row>
    <row r="8" spans="1:27" ht="13.5">
      <c r="A8" s="46" t="s">
        <v>34</v>
      </c>
      <c r="B8" s="47"/>
      <c r="C8" s="9">
        <v>3539929</v>
      </c>
      <c r="D8" s="10"/>
      <c r="E8" s="11"/>
      <c r="F8" s="11"/>
      <c r="G8" s="11"/>
      <c r="H8" s="11"/>
      <c r="I8" s="11"/>
      <c r="J8" s="11"/>
      <c r="K8" s="11"/>
      <c r="L8" s="11">
        <v>1949201</v>
      </c>
      <c r="M8" s="11"/>
      <c r="N8" s="11">
        <v>1949201</v>
      </c>
      <c r="O8" s="11"/>
      <c r="P8" s="11"/>
      <c r="Q8" s="11"/>
      <c r="R8" s="11"/>
      <c r="S8" s="11"/>
      <c r="T8" s="11"/>
      <c r="U8" s="11"/>
      <c r="V8" s="11"/>
      <c r="W8" s="11">
        <v>1949201</v>
      </c>
      <c r="X8" s="11"/>
      <c r="Y8" s="11">
        <v>1949201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65906525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70567251</v>
      </c>
      <c r="D11" s="50">
        <f t="shared" si="1"/>
        <v>0</v>
      </c>
      <c r="E11" s="51">
        <f t="shared" si="1"/>
        <v>10000000</v>
      </c>
      <c r="F11" s="51">
        <f t="shared" si="1"/>
        <v>10000000</v>
      </c>
      <c r="G11" s="51">
        <f t="shared" si="1"/>
        <v>0</v>
      </c>
      <c r="H11" s="51">
        <f t="shared" si="1"/>
        <v>2632685</v>
      </c>
      <c r="I11" s="51">
        <f t="shared" si="1"/>
        <v>1723161</v>
      </c>
      <c r="J11" s="51">
        <f t="shared" si="1"/>
        <v>4355846</v>
      </c>
      <c r="K11" s="51">
        <f t="shared" si="1"/>
        <v>1723161</v>
      </c>
      <c r="L11" s="51">
        <f t="shared" si="1"/>
        <v>1949201</v>
      </c>
      <c r="M11" s="51">
        <f t="shared" si="1"/>
        <v>3678880</v>
      </c>
      <c r="N11" s="51">
        <f t="shared" si="1"/>
        <v>7351242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11707088</v>
      </c>
      <c r="X11" s="51">
        <f t="shared" si="1"/>
        <v>5000000</v>
      </c>
      <c r="Y11" s="51">
        <f t="shared" si="1"/>
        <v>6707088</v>
      </c>
      <c r="Z11" s="52">
        <f>+IF(X11&lt;&gt;0,+(Y11/X11)*100,0)</f>
        <v>134.14176</v>
      </c>
      <c r="AA11" s="53">
        <f>SUM(AA6:AA10)</f>
        <v>10000000</v>
      </c>
    </row>
    <row r="12" spans="1:27" ht="13.5">
      <c r="A12" s="54" t="s">
        <v>38</v>
      </c>
      <c r="B12" s="35"/>
      <c r="C12" s="9">
        <v>1676305</v>
      </c>
      <c r="D12" s="10"/>
      <c r="E12" s="11"/>
      <c r="F12" s="11"/>
      <c r="G12" s="11"/>
      <c r="H12" s="11">
        <v>1052242</v>
      </c>
      <c r="I12" s="11"/>
      <c r="J12" s="11">
        <v>1052242</v>
      </c>
      <c r="K12" s="11">
        <v>150000</v>
      </c>
      <c r="L12" s="11"/>
      <c r="M12" s="11">
        <v>713039</v>
      </c>
      <c r="N12" s="11">
        <v>863039</v>
      </c>
      <c r="O12" s="11"/>
      <c r="P12" s="11"/>
      <c r="Q12" s="11"/>
      <c r="R12" s="11"/>
      <c r="S12" s="11"/>
      <c r="T12" s="11"/>
      <c r="U12" s="11"/>
      <c r="V12" s="11"/>
      <c r="W12" s="11">
        <v>1915281</v>
      </c>
      <c r="X12" s="11"/>
      <c r="Y12" s="11">
        <v>1915281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2705295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1137170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66179000</v>
      </c>
      <c r="F20" s="60">
        <f t="shared" si="2"/>
        <v>66179000</v>
      </c>
      <c r="G20" s="60">
        <f t="shared" si="2"/>
        <v>0</v>
      </c>
      <c r="H20" s="60">
        <f t="shared" si="2"/>
        <v>5690421</v>
      </c>
      <c r="I20" s="60">
        <f t="shared" si="2"/>
        <v>3439382</v>
      </c>
      <c r="J20" s="60">
        <f t="shared" si="2"/>
        <v>9129803</v>
      </c>
      <c r="K20" s="60">
        <f t="shared" si="2"/>
        <v>5569815</v>
      </c>
      <c r="L20" s="60">
        <f t="shared" si="2"/>
        <v>0</v>
      </c>
      <c r="M20" s="60">
        <f t="shared" si="2"/>
        <v>5371417</v>
      </c>
      <c r="N20" s="60">
        <f t="shared" si="2"/>
        <v>10941232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20071035</v>
      </c>
      <c r="X20" s="60">
        <f t="shared" si="2"/>
        <v>33089500</v>
      </c>
      <c r="Y20" s="60">
        <f t="shared" si="2"/>
        <v>-13018465</v>
      </c>
      <c r="Z20" s="61">
        <f>+IF(X20&lt;&gt;0,+(Y20/X20)*100,0)</f>
        <v>-39.343190438054364</v>
      </c>
      <c r="AA20" s="62">
        <f>SUM(AA26:AA33)</f>
        <v>66179000</v>
      </c>
    </row>
    <row r="21" spans="1:27" ht="13.5">
      <c r="A21" s="46" t="s">
        <v>32</v>
      </c>
      <c r="B21" s="47"/>
      <c r="C21" s="9"/>
      <c r="D21" s="10"/>
      <c r="E21" s="11">
        <v>10000000</v>
      </c>
      <c r="F21" s="11">
        <v>10000000</v>
      </c>
      <c r="G21" s="11"/>
      <c r="H21" s="11">
        <v>4881793</v>
      </c>
      <c r="I21" s="11">
        <v>3161028</v>
      </c>
      <c r="J21" s="11">
        <v>8042821</v>
      </c>
      <c r="K21" s="11">
        <v>5291461</v>
      </c>
      <c r="L21" s="11"/>
      <c r="M21" s="11">
        <v>1622522</v>
      </c>
      <c r="N21" s="11">
        <v>6913983</v>
      </c>
      <c r="O21" s="11"/>
      <c r="P21" s="11"/>
      <c r="Q21" s="11"/>
      <c r="R21" s="11"/>
      <c r="S21" s="11"/>
      <c r="T21" s="11"/>
      <c r="U21" s="11"/>
      <c r="V21" s="11"/>
      <c r="W21" s="11">
        <v>14956804</v>
      </c>
      <c r="X21" s="11">
        <v>5000000</v>
      </c>
      <c r="Y21" s="11">
        <v>9956804</v>
      </c>
      <c r="Z21" s="2">
        <v>199.14</v>
      </c>
      <c r="AA21" s="15">
        <v>10000000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30000000</v>
      </c>
      <c r="F23" s="11">
        <v>30000000</v>
      </c>
      <c r="G23" s="11"/>
      <c r="H23" s="11">
        <v>808628</v>
      </c>
      <c r="I23" s="11">
        <v>278354</v>
      </c>
      <c r="J23" s="11">
        <v>1086982</v>
      </c>
      <c r="K23" s="11">
        <v>278354</v>
      </c>
      <c r="L23" s="11"/>
      <c r="M23" s="11">
        <v>3748895</v>
      </c>
      <c r="N23" s="11">
        <v>4027249</v>
      </c>
      <c r="O23" s="11"/>
      <c r="P23" s="11"/>
      <c r="Q23" s="11"/>
      <c r="R23" s="11"/>
      <c r="S23" s="11"/>
      <c r="T23" s="11"/>
      <c r="U23" s="11"/>
      <c r="V23" s="11"/>
      <c r="W23" s="11">
        <v>5114231</v>
      </c>
      <c r="X23" s="11">
        <v>15000000</v>
      </c>
      <c r="Y23" s="11">
        <v>-9885769</v>
      </c>
      <c r="Z23" s="2">
        <v>-65.91</v>
      </c>
      <c r="AA23" s="15">
        <v>30000000</v>
      </c>
    </row>
    <row r="24" spans="1:27" ht="13.5">
      <c r="A24" s="46" t="s">
        <v>35</v>
      </c>
      <c r="B24" s="47"/>
      <c r="C24" s="9"/>
      <c r="D24" s="10"/>
      <c r="E24" s="11">
        <v>15000000</v>
      </c>
      <c r="F24" s="11">
        <v>15000000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7500000</v>
      </c>
      <c r="Y24" s="11">
        <v>-7500000</v>
      </c>
      <c r="Z24" s="2">
        <v>-100</v>
      </c>
      <c r="AA24" s="15">
        <v>15000000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55000000</v>
      </c>
      <c r="F26" s="51">
        <f t="shared" si="3"/>
        <v>55000000</v>
      </c>
      <c r="G26" s="51">
        <f t="shared" si="3"/>
        <v>0</v>
      </c>
      <c r="H26" s="51">
        <f t="shared" si="3"/>
        <v>5690421</v>
      </c>
      <c r="I26" s="51">
        <f t="shared" si="3"/>
        <v>3439382</v>
      </c>
      <c r="J26" s="51">
        <f t="shared" si="3"/>
        <v>9129803</v>
      </c>
      <c r="K26" s="51">
        <f t="shared" si="3"/>
        <v>5569815</v>
      </c>
      <c r="L26" s="51">
        <f t="shared" si="3"/>
        <v>0</v>
      </c>
      <c r="M26" s="51">
        <f t="shared" si="3"/>
        <v>5371417</v>
      </c>
      <c r="N26" s="51">
        <f t="shared" si="3"/>
        <v>10941232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20071035</v>
      </c>
      <c r="X26" s="51">
        <f t="shared" si="3"/>
        <v>27500000</v>
      </c>
      <c r="Y26" s="51">
        <f t="shared" si="3"/>
        <v>-7428965</v>
      </c>
      <c r="Z26" s="52">
        <f>+IF(X26&lt;&gt;0,+(Y26/X26)*100,0)</f>
        <v>-27.014418181818183</v>
      </c>
      <c r="AA26" s="53">
        <f>SUM(AA21:AA25)</f>
        <v>55000000</v>
      </c>
    </row>
    <row r="27" spans="1:27" ht="13.5">
      <c r="A27" s="54" t="s">
        <v>38</v>
      </c>
      <c r="B27" s="64"/>
      <c r="C27" s="9"/>
      <c r="D27" s="10"/>
      <c r="E27" s="11">
        <v>7914000</v>
      </c>
      <c r="F27" s="11">
        <v>7914000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3957000</v>
      </c>
      <c r="Y27" s="11">
        <v>-3957000</v>
      </c>
      <c r="Z27" s="2">
        <v>-100</v>
      </c>
      <c r="AA27" s="15">
        <v>7914000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3265000</v>
      </c>
      <c r="F30" s="11">
        <v>3265000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1632500</v>
      </c>
      <c r="Y30" s="11">
        <v>-1632500</v>
      </c>
      <c r="Z30" s="2">
        <v>-100</v>
      </c>
      <c r="AA30" s="15">
        <v>3265000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1027362</v>
      </c>
      <c r="D36" s="10">
        <f t="shared" si="4"/>
        <v>0</v>
      </c>
      <c r="E36" s="11">
        <f t="shared" si="4"/>
        <v>10000000</v>
      </c>
      <c r="F36" s="11">
        <f t="shared" si="4"/>
        <v>10000000</v>
      </c>
      <c r="G36" s="11">
        <f t="shared" si="4"/>
        <v>0</v>
      </c>
      <c r="H36" s="11">
        <f t="shared" si="4"/>
        <v>4881793</v>
      </c>
      <c r="I36" s="11">
        <f t="shared" si="4"/>
        <v>3161028</v>
      </c>
      <c r="J36" s="11">
        <f t="shared" si="4"/>
        <v>8042821</v>
      </c>
      <c r="K36" s="11">
        <f t="shared" si="4"/>
        <v>5291461</v>
      </c>
      <c r="L36" s="11">
        <f t="shared" si="4"/>
        <v>0</v>
      </c>
      <c r="M36" s="11">
        <f t="shared" si="4"/>
        <v>1622522</v>
      </c>
      <c r="N36" s="11">
        <f t="shared" si="4"/>
        <v>6913983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14956804</v>
      </c>
      <c r="X36" s="11">
        <f t="shared" si="4"/>
        <v>5000000</v>
      </c>
      <c r="Y36" s="11">
        <f t="shared" si="4"/>
        <v>9956804</v>
      </c>
      <c r="Z36" s="2">
        <f aca="true" t="shared" si="5" ref="Z36:Z49">+IF(X36&lt;&gt;0,+(Y36/X36)*100,0)</f>
        <v>199.13608</v>
      </c>
      <c r="AA36" s="15">
        <f>AA6+AA21</f>
        <v>10000000</v>
      </c>
    </row>
    <row r="37" spans="1:27" ht="13.5">
      <c r="A37" s="46" t="s">
        <v>33</v>
      </c>
      <c r="B37" s="47"/>
      <c r="C37" s="9">
        <f t="shared" si="4"/>
        <v>93435</v>
      </c>
      <c r="D37" s="10">
        <f t="shared" si="4"/>
        <v>0</v>
      </c>
      <c r="E37" s="11">
        <f t="shared" si="4"/>
        <v>10000000</v>
      </c>
      <c r="F37" s="11">
        <f t="shared" si="4"/>
        <v>10000000</v>
      </c>
      <c r="G37" s="11">
        <f t="shared" si="4"/>
        <v>0</v>
      </c>
      <c r="H37" s="11">
        <f t="shared" si="4"/>
        <v>2632685</v>
      </c>
      <c r="I37" s="11">
        <f t="shared" si="4"/>
        <v>1723161</v>
      </c>
      <c r="J37" s="11">
        <f t="shared" si="4"/>
        <v>4355846</v>
      </c>
      <c r="K37" s="11">
        <f t="shared" si="4"/>
        <v>1723161</v>
      </c>
      <c r="L37" s="11">
        <f t="shared" si="4"/>
        <v>0</v>
      </c>
      <c r="M37" s="11">
        <f t="shared" si="4"/>
        <v>3678880</v>
      </c>
      <c r="N37" s="11">
        <f t="shared" si="4"/>
        <v>5402041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9757887</v>
      </c>
      <c r="X37" s="11">
        <f t="shared" si="4"/>
        <v>5000000</v>
      </c>
      <c r="Y37" s="11">
        <f t="shared" si="4"/>
        <v>4757887</v>
      </c>
      <c r="Z37" s="2">
        <f t="shared" si="5"/>
        <v>95.15774</v>
      </c>
      <c r="AA37" s="15">
        <f>AA7+AA22</f>
        <v>10000000</v>
      </c>
    </row>
    <row r="38" spans="1:27" ht="13.5">
      <c r="A38" s="46" t="s">
        <v>34</v>
      </c>
      <c r="B38" s="47"/>
      <c r="C38" s="9">
        <f t="shared" si="4"/>
        <v>3539929</v>
      </c>
      <c r="D38" s="10">
        <f t="shared" si="4"/>
        <v>0</v>
      </c>
      <c r="E38" s="11">
        <f t="shared" si="4"/>
        <v>30000000</v>
      </c>
      <c r="F38" s="11">
        <f t="shared" si="4"/>
        <v>30000000</v>
      </c>
      <c r="G38" s="11">
        <f t="shared" si="4"/>
        <v>0</v>
      </c>
      <c r="H38" s="11">
        <f t="shared" si="4"/>
        <v>808628</v>
      </c>
      <c r="I38" s="11">
        <f t="shared" si="4"/>
        <v>278354</v>
      </c>
      <c r="J38" s="11">
        <f t="shared" si="4"/>
        <v>1086982</v>
      </c>
      <c r="K38" s="11">
        <f t="shared" si="4"/>
        <v>278354</v>
      </c>
      <c r="L38" s="11">
        <f t="shared" si="4"/>
        <v>1949201</v>
      </c>
      <c r="M38" s="11">
        <f t="shared" si="4"/>
        <v>3748895</v>
      </c>
      <c r="N38" s="11">
        <f t="shared" si="4"/>
        <v>5976450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7063432</v>
      </c>
      <c r="X38" s="11">
        <f t="shared" si="4"/>
        <v>15000000</v>
      </c>
      <c r="Y38" s="11">
        <f t="shared" si="4"/>
        <v>-7936568</v>
      </c>
      <c r="Z38" s="2">
        <f t="shared" si="5"/>
        <v>-52.91045333333333</v>
      </c>
      <c r="AA38" s="15">
        <f>AA8+AA23</f>
        <v>30000000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15000000</v>
      </c>
      <c r="F39" s="11">
        <f t="shared" si="4"/>
        <v>15000000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7500000</v>
      </c>
      <c r="Y39" s="11">
        <f t="shared" si="4"/>
        <v>-7500000</v>
      </c>
      <c r="Z39" s="2">
        <f t="shared" si="5"/>
        <v>-100</v>
      </c>
      <c r="AA39" s="15">
        <f>AA9+AA24</f>
        <v>15000000</v>
      </c>
    </row>
    <row r="40" spans="1:27" ht="13.5">
      <c r="A40" s="46" t="s">
        <v>36</v>
      </c>
      <c r="B40" s="47"/>
      <c r="C40" s="9">
        <f t="shared" si="4"/>
        <v>65906525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70567251</v>
      </c>
      <c r="D41" s="50">
        <f t="shared" si="6"/>
        <v>0</v>
      </c>
      <c r="E41" s="51">
        <f t="shared" si="6"/>
        <v>65000000</v>
      </c>
      <c r="F41" s="51">
        <f t="shared" si="6"/>
        <v>65000000</v>
      </c>
      <c r="G41" s="51">
        <f t="shared" si="6"/>
        <v>0</v>
      </c>
      <c r="H41" s="51">
        <f t="shared" si="6"/>
        <v>8323106</v>
      </c>
      <c r="I41" s="51">
        <f t="shared" si="6"/>
        <v>5162543</v>
      </c>
      <c r="J41" s="51">
        <f t="shared" si="6"/>
        <v>13485649</v>
      </c>
      <c r="K41" s="51">
        <f t="shared" si="6"/>
        <v>7292976</v>
      </c>
      <c r="L41" s="51">
        <f t="shared" si="6"/>
        <v>1949201</v>
      </c>
      <c r="M41" s="51">
        <f t="shared" si="6"/>
        <v>9050297</v>
      </c>
      <c r="N41" s="51">
        <f t="shared" si="6"/>
        <v>18292474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31778123</v>
      </c>
      <c r="X41" s="51">
        <f t="shared" si="6"/>
        <v>32500000</v>
      </c>
      <c r="Y41" s="51">
        <f t="shared" si="6"/>
        <v>-721877</v>
      </c>
      <c r="Z41" s="52">
        <f t="shared" si="5"/>
        <v>-2.2211600000000002</v>
      </c>
      <c r="AA41" s="53">
        <f>SUM(AA36:AA40)</f>
        <v>65000000</v>
      </c>
    </row>
    <row r="42" spans="1:27" ht="13.5">
      <c r="A42" s="54" t="s">
        <v>38</v>
      </c>
      <c r="B42" s="35"/>
      <c r="C42" s="65">
        <f aca="true" t="shared" si="7" ref="C42:Y48">C12+C27</f>
        <v>1676305</v>
      </c>
      <c r="D42" s="66">
        <f t="shared" si="7"/>
        <v>0</v>
      </c>
      <c r="E42" s="67">
        <f t="shared" si="7"/>
        <v>7914000</v>
      </c>
      <c r="F42" s="67">
        <f t="shared" si="7"/>
        <v>7914000</v>
      </c>
      <c r="G42" s="67">
        <f t="shared" si="7"/>
        <v>0</v>
      </c>
      <c r="H42" s="67">
        <f t="shared" si="7"/>
        <v>1052242</v>
      </c>
      <c r="I42" s="67">
        <f t="shared" si="7"/>
        <v>0</v>
      </c>
      <c r="J42" s="67">
        <f t="shared" si="7"/>
        <v>1052242</v>
      </c>
      <c r="K42" s="67">
        <f t="shared" si="7"/>
        <v>150000</v>
      </c>
      <c r="L42" s="67">
        <f t="shared" si="7"/>
        <v>0</v>
      </c>
      <c r="M42" s="67">
        <f t="shared" si="7"/>
        <v>713039</v>
      </c>
      <c r="N42" s="67">
        <f t="shared" si="7"/>
        <v>863039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1915281</v>
      </c>
      <c r="X42" s="67">
        <f t="shared" si="7"/>
        <v>3957000</v>
      </c>
      <c r="Y42" s="67">
        <f t="shared" si="7"/>
        <v>-2041719</v>
      </c>
      <c r="Z42" s="69">
        <f t="shared" si="5"/>
        <v>-51.597649734647455</v>
      </c>
      <c r="AA42" s="68">
        <f aca="true" t="shared" si="8" ref="AA42:AA48">AA12+AA27</f>
        <v>7914000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2705295</v>
      </c>
      <c r="D45" s="66">
        <f t="shared" si="7"/>
        <v>0</v>
      </c>
      <c r="E45" s="67">
        <f t="shared" si="7"/>
        <v>3265000</v>
      </c>
      <c r="F45" s="67">
        <f t="shared" si="7"/>
        <v>3265000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1632500</v>
      </c>
      <c r="Y45" s="67">
        <f t="shared" si="7"/>
        <v>-1632500</v>
      </c>
      <c r="Z45" s="69">
        <f t="shared" si="5"/>
        <v>-100</v>
      </c>
      <c r="AA45" s="68">
        <f t="shared" si="8"/>
        <v>3265000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1137170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76086021</v>
      </c>
      <c r="D49" s="78">
        <f t="shared" si="9"/>
        <v>0</v>
      </c>
      <c r="E49" s="79">
        <f t="shared" si="9"/>
        <v>76179000</v>
      </c>
      <c r="F49" s="79">
        <f t="shared" si="9"/>
        <v>76179000</v>
      </c>
      <c r="G49" s="79">
        <f t="shared" si="9"/>
        <v>0</v>
      </c>
      <c r="H49" s="79">
        <f t="shared" si="9"/>
        <v>9375348</v>
      </c>
      <c r="I49" s="79">
        <f t="shared" si="9"/>
        <v>5162543</v>
      </c>
      <c r="J49" s="79">
        <f t="shared" si="9"/>
        <v>14537891</v>
      </c>
      <c r="K49" s="79">
        <f t="shared" si="9"/>
        <v>7442976</v>
      </c>
      <c r="L49" s="79">
        <f t="shared" si="9"/>
        <v>1949201</v>
      </c>
      <c r="M49" s="79">
        <f t="shared" si="9"/>
        <v>9763336</v>
      </c>
      <c r="N49" s="79">
        <f t="shared" si="9"/>
        <v>19155513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33693404</v>
      </c>
      <c r="X49" s="79">
        <f t="shared" si="9"/>
        <v>38089500</v>
      </c>
      <c r="Y49" s="79">
        <f t="shared" si="9"/>
        <v>-4396096</v>
      </c>
      <c r="Z49" s="80">
        <f t="shared" si="5"/>
        <v>-11.541490436997073</v>
      </c>
      <c r="AA49" s="81">
        <f>SUM(AA41:AA48)</f>
        <v>76179000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13059226</v>
      </c>
      <c r="D51" s="66">
        <f t="shared" si="10"/>
        <v>0</v>
      </c>
      <c r="E51" s="67">
        <f t="shared" si="10"/>
        <v>23930747</v>
      </c>
      <c r="F51" s="67">
        <f t="shared" si="10"/>
        <v>23930747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11965375</v>
      </c>
      <c r="Y51" s="67">
        <f t="shared" si="10"/>
        <v>-11965375</v>
      </c>
      <c r="Z51" s="69">
        <f>+IF(X51&lt;&gt;0,+(Y51/X51)*100,0)</f>
        <v>-100</v>
      </c>
      <c r="AA51" s="68">
        <f>SUM(AA57:AA61)</f>
        <v>23930747</v>
      </c>
    </row>
    <row r="52" spans="1:27" ht="13.5">
      <c r="A52" s="84" t="s">
        <v>32</v>
      </c>
      <c r="B52" s="47"/>
      <c r="C52" s="9"/>
      <c r="D52" s="10"/>
      <c r="E52" s="11">
        <v>4143288</v>
      </c>
      <c r="F52" s="11">
        <v>4143288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2071644</v>
      </c>
      <c r="Y52" s="11">
        <v>-2071644</v>
      </c>
      <c r="Z52" s="2">
        <v>-100</v>
      </c>
      <c r="AA52" s="15">
        <v>4143288</v>
      </c>
    </row>
    <row r="53" spans="1:27" ht="13.5">
      <c r="A53" s="84" t="s">
        <v>33</v>
      </c>
      <c r="B53" s="47"/>
      <c r="C53" s="9"/>
      <c r="D53" s="10"/>
      <c r="E53" s="11">
        <v>7132099</v>
      </c>
      <c r="F53" s="11">
        <v>7132099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3566050</v>
      </c>
      <c r="Y53" s="11">
        <v>-3566050</v>
      </c>
      <c r="Z53" s="2">
        <v>-100</v>
      </c>
      <c r="AA53" s="15">
        <v>7132099</v>
      </c>
    </row>
    <row r="54" spans="1:27" ht="13.5">
      <c r="A54" s="84" t="s">
        <v>34</v>
      </c>
      <c r="B54" s="47"/>
      <c r="C54" s="9"/>
      <c r="D54" s="10"/>
      <c r="E54" s="11">
        <v>3376890</v>
      </c>
      <c r="F54" s="11">
        <v>3376890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1688445</v>
      </c>
      <c r="Y54" s="11">
        <v>-1688445</v>
      </c>
      <c r="Z54" s="2">
        <v>-100</v>
      </c>
      <c r="AA54" s="15">
        <v>3376890</v>
      </c>
    </row>
    <row r="55" spans="1:27" ht="13.5">
      <c r="A55" s="84" t="s">
        <v>35</v>
      </c>
      <c r="B55" s="47"/>
      <c r="C55" s="9"/>
      <c r="D55" s="10"/>
      <c r="E55" s="11">
        <v>2388788</v>
      </c>
      <c r="F55" s="11">
        <v>2388788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1194394</v>
      </c>
      <c r="Y55" s="11">
        <v>-1194394</v>
      </c>
      <c r="Z55" s="2">
        <v>-100</v>
      </c>
      <c r="AA55" s="15">
        <v>2388788</v>
      </c>
    </row>
    <row r="56" spans="1:27" ht="13.5">
      <c r="A56" s="84" t="s">
        <v>36</v>
      </c>
      <c r="B56" s="47"/>
      <c r="C56" s="9">
        <v>13059226</v>
      </c>
      <c r="D56" s="10"/>
      <c r="E56" s="11">
        <v>862363</v>
      </c>
      <c r="F56" s="11">
        <v>862363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431182</v>
      </c>
      <c r="Y56" s="11">
        <v>-431182</v>
      </c>
      <c r="Z56" s="2">
        <v>-100</v>
      </c>
      <c r="AA56" s="15">
        <v>862363</v>
      </c>
    </row>
    <row r="57" spans="1:27" ht="13.5">
      <c r="A57" s="85" t="s">
        <v>37</v>
      </c>
      <c r="B57" s="47"/>
      <c r="C57" s="49">
        <f aca="true" t="shared" si="11" ref="C57:Y57">SUM(C52:C56)</f>
        <v>13059226</v>
      </c>
      <c r="D57" s="50">
        <f t="shared" si="11"/>
        <v>0</v>
      </c>
      <c r="E57" s="51">
        <f t="shared" si="11"/>
        <v>17903428</v>
      </c>
      <c r="F57" s="51">
        <f t="shared" si="11"/>
        <v>17903428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8951715</v>
      </c>
      <c r="Y57" s="51">
        <f t="shared" si="11"/>
        <v>-8951715</v>
      </c>
      <c r="Z57" s="52">
        <f>+IF(X57&lt;&gt;0,+(Y57/X57)*100,0)</f>
        <v>-100</v>
      </c>
      <c r="AA57" s="53">
        <f>SUM(AA52:AA56)</f>
        <v>17903428</v>
      </c>
    </row>
    <row r="58" spans="1:27" ht="13.5">
      <c r="A58" s="86" t="s">
        <v>38</v>
      </c>
      <c r="B58" s="35"/>
      <c r="C58" s="9"/>
      <c r="D58" s="10"/>
      <c r="E58" s="11">
        <v>1956572</v>
      </c>
      <c r="F58" s="11">
        <v>1956572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978286</v>
      </c>
      <c r="Y58" s="11">
        <v>-978286</v>
      </c>
      <c r="Z58" s="2">
        <v>-100</v>
      </c>
      <c r="AA58" s="15">
        <v>1956572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4070747</v>
      </c>
      <c r="F61" s="11">
        <v>4070747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2035374</v>
      </c>
      <c r="Y61" s="11">
        <v>-2035374</v>
      </c>
      <c r="Z61" s="2">
        <v>-100</v>
      </c>
      <c r="AA61" s="15">
        <v>4070747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403657</v>
      </c>
      <c r="H66" s="14">
        <v>403657</v>
      </c>
      <c r="I66" s="14">
        <v>944779</v>
      </c>
      <c r="J66" s="14">
        <v>1752093</v>
      </c>
      <c r="K66" s="14">
        <v>1395158</v>
      </c>
      <c r="L66" s="14">
        <v>1448560</v>
      </c>
      <c r="M66" s="14">
        <v>1448560</v>
      </c>
      <c r="N66" s="14">
        <v>4292278</v>
      </c>
      <c r="O66" s="14"/>
      <c r="P66" s="14"/>
      <c r="Q66" s="14"/>
      <c r="R66" s="14"/>
      <c r="S66" s="14"/>
      <c r="T66" s="14"/>
      <c r="U66" s="14"/>
      <c r="V66" s="14"/>
      <c r="W66" s="14">
        <v>6044371</v>
      </c>
      <c r="X66" s="14"/>
      <c r="Y66" s="14">
        <v>6044371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23930746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23930746</v>
      </c>
      <c r="F69" s="79">
        <f t="shared" si="12"/>
        <v>0</v>
      </c>
      <c r="G69" s="79">
        <f t="shared" si="12"/>
        <v>403657</v>
      </c>
      <c r="H69" s="79">
        <f t="shared" si="12"/>
        <v>403657</v>
      </c>
      <c r="I69" s="79">
        <f t="shared" si="12"/>
        <v>944779</v>
      </c>
      <c r="J69" s="79">
        <f t="shared" si="12"/>
        <v>1752093</v>
      </c>
      <c r="K69" s="79">
        <f t="shared" si="12"/>
        <v>1395158</v>
      </c>
      <c r="L69" s="79">
        <f t="shared" si="12"/>
        <v>1448560</v>
      </c>
      <c r="M69" s="79">
        <f t="shared" si="12"/>
        <v>1448560</v>
      </c>
      <c r="N69" s="79">
        <f t="shared" si="12"/>
        <v>4292278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6044371</v>
      </c>
      <c r="X69" s="79">
        <f t="shared" si="12"/>
        <v>0</v>
      </c>
      <c r="Y69" s="79">
        <f t="shared" si="12"/>
        <v>6044371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35028417</v>
      </c>
      <c r="D5" s="42">
        <f t="shared" si="0"/>
        <v>0</v>
      </c>
      <c r="E5" s="43">
        <f t="shared" si="0"/>
        <v>23935525</v>
      </c>
      <c r="F5" s="43">
        <f t="shared" si="0"/>
        <v>23935525</v>
      </c>
      <c r="G5" s="43">
        <f t="shared" si="0"/>
        <v>0</v>
      </c>
      <c r="H5" s="43">
        <f t="shared" si="0"/>
        <v>3361973</v>
      </c>
      <c r="I5" s="43">
        <f t="shared" si="0"/>
        <v>1416312</v>
      </c>
      <c r="J5" s="43">
        <f t="shared" si="0"/>
        <v>4778285</v>
      </c>
      <c r="K5" s="43">
        <f t="shared" si="0"/>
        <v>354488</v>
      </c>
      <c r="L5" s="43">
        <f t="shared" si="0"/>
        <v>3808547</v>
      </c>
      <c r="M5" s="43">
        <f t="shared" si="0"/>
        <v>2222905</v>
      </c>
      <c r="N5" s="43">
        <f t="shared" si="0"/>
        <v>6385940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11164225</v>
      </c>
      <c r="X5" s="43">
        <f t="shared" si="0"/>
        <v>11967764</v>
      </c>
      <c r="Y5" s="43">
        <f t="shared" si="0"/>
        <v>-803539</v>
      </c>
      <c r="Z5" s="44">
        <f>+IF(X5&lt;&gt;0,+(Y5/X5)*100,0)</f>
        <v>-6.714194898896736</v>
      </c>
      <c r="AA5" s="45">
        <f>SUM(AA11:AA18)</f>
        <v>23935525</v>
      </c>
    </row>
    <row r="6" spans="1:27" ht="13.5">
      <c r="A6" s="46" t="s">
        <v>32</v>
      </c>
      <c r="B6" s="47"/>
      <c r="C6" s="9"/>
      <c r="D6" s="10"/>
      <c r="E6" s="11">
        <v>1352073</v>
      </c>
      <c r="F6" s="11">
        <v>1352073</v>
      </c>
      <c r="G6" s="11"/>
      <c r="H6" s="11">
        <v>2504692</v>
      </c>
      <c r="I6" s="11">
        <v>1312449</v>
      </c>
      <c r="J6" s="11">
        <v>3817141</v>
      </c>
      <c r="K6" s="11"/>
      <c r="L6" s="11">
        <v>2229427</v>
      </c>
      <c r="M6" s="11"/>
      <c r="N6" s="11">
        <v>2229427</v>
      </c>
      <c r="O6" s="11"/>
      <c r="P6" s="11"/>
      <c r="Q6" s="11"/>
      <c r="R6" s="11"/>
      <c r="S6" s="11"/>
      <c r="T6" s="11"/>
      <c r="U6" s="11"/>
      <c r="V6" s="11"/>
      <c r="W6" s="11">
        <v>6046568</v>
      </c>
      <c r="X6" s="11">
        <v>676037</v>
      </c>
      <c r="Y6" s="11">
        <v>5370531</v>
      </c>
      <c r="Z6" s="2">
        <v>794.41</v>
      </c>
      <c r="AA6" s="15">
        <v>1352073</v>
      </c>
    </row>
    <row r="7" spans="1:27" ht="13.5">
      <c r="A7" s="46" t="s">
        <v>33</v>
      </c>
      <c r="B7" s="47"/>
      <c r="C7" s="9"/>
      <c r="D7" s="10"/>
      <c r="E7" s="11">
        <v>1547057</v>
      </c>
      <c r="F7" s="11">
        <v>1547057</v>
      </c>
      <c r="G7" s="11"/>
      <c r="H7" s="11"/>
      <c r="I7" s="11"/>
      <c r="J7" s="11"/>
      <c r="K7" s="11"/>
      <c r="L7" s="11"/>
      <c r="M7" s="11">
        <v>1164950</v>
      </c>
      <c r="N7" s="11">
        <v>1164950</v>
      </c>
      <c r="O7" s="11"/>
      <c r="P7" s="11"/>
      <c r="Q7" s="11"/>
      <c r="R7" s="11"/>
      <c r="S7" s="11"/>
      <c r="T7" s="11"/>
      <c r="U7" s="11"/>
      <c r="V7" s="11"/>
      <c r="W7" s="11">
        <v>1164950</v>
      </c>
      <c r="X7" s="11">
        <v>773529</v>
      </c>
      <c r="Y7" s="11">
        <v>391421</v>
      </c>
      <c r="Z7" s="2">
        <v>50.6</v>
      </c>
      <c r="AA7" s="15">
        <v>1547057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20611850</v>
      </c>
      <c r="F9" s="11">
        <v>20611850</v>
      </c>
      <c r="G9" s="11"/>
      <c r="H9" s="11">
        <v>649556</v>
      </c>
      <c r="I9" s="11"/>
      <c r="J9" s="11">
        <v>649556</v>
      </c>
      <c r="K9" s="11">
        <v>250625</v>
      </c>
      <c r="L9" s="11">
        <v>1168794</v>
      </c>
      <c r="M9" s="11">
        <v>954092</v>
      </c>
      <c r="N9" s="11">
        <v>2373511</v>
      </c>
      <c r="O9" s="11"/>
      <c r="P9" s="11"/>
      <c r="Q9" s="11"/>
      <c r="R9" s="11"/>
      <c r="S9" s="11"/>
      <c r="T9" s="11"/>
      <c r="U9" s="11"/>
      <c r="V9" s="11"/>
      <c r="W9" s="11">
        <v>3023067</v>
      </c>
      <c r="X9" s="11">
        <v>10305925</v>
      </c>
      <c r="Y9" s="11">
        <v>-7282858</v>
      </c>
      <c r="Z9" s="2">
        <v>-70.67</v>
      </c>
      <c r="AA9" s="15">
        <v>20611850</v>
      </c>
    </row>
    <row r="10" spans="1:27" ht="13.5">
      <c r="A10" s="46" t="s">
        <v>36</v>
      </c>
      <c r="B10" s="47"/>
      <c r="C10" s="9"/>
      <c r="D10" s="10"/>
      <c r="E10" s="11">
        <v>424545</v>
      </c>
      <c r="F10" s="11">
        <v>424545</v>
      </c>
      <c r="G10" s="11"/>
      <c r="H10" s="11">
        <v>207725</v>
      </c>
      <c r="I10" s="11">
        <v>103863</v>
      </c>
      <c r="J10" s="11">
        <v>311588</v>
      </c>
      <c r="K10" s="11">
        <v>103863</v>
      </c>
      <c r="L10" s="11">
        <v>103863</v>
      </c>
      <c r="M10" s="11">
        <v>103863</v>
      </c>
      <c r="N10" s="11">
        <v>311589</v>
      </c>
      <c r="O10" s="11"/>
      <c r="P10" s="11"/>
      <c r="Q10" s="11"/>
      <c r="R10" s="11"/>
      <c r="S10" s="11"/>
      <c r="T10" s="11"/>
      <c r="U10" s="11"/>
      <c r="V10" s="11"/>
      <c r="W10" s="11">
        <v>623177</v>
      </c>
      <c r="X10" s="11">
        <v>212273</v>
      </c>
      <c r="Y10" s="11">
        <v>410904</v>
      </c>
      <c r="Z10" s="2">
        <v>193.57</v>
      </c>
      <c r="AA10" s="15">
        <v>424545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23935525</v>
      </c>
      <c r="F11" s="51">
        <f t="shared" si="1"/>
        <v>23935525</v>
      </c>
      <c r="G11" s="51">
        <f t="shared" si="1"/>
        <v>0</v>
      </c>
      <c r="H11" s="51">
        <f t="shared" si="1"/>
        <v>3361973</v>
      </c>
      <c r="I11" s="51">
        <f t="shared" si="1"/>
        <v>1416312</v>
      </c>
      <c r="J11" s="51">
        <f t="shared" si="1"/>
        <v>4778285</v>
      </c>
      <c r="K11" s="51">
        <f t="shared" si="1"/>
        <v>354488</v>
      </c>
      <c r="L11" s="51">
        <f t="shared" si="1"/>
        <v>3502084</v>
      </c>
      <c r="M11" s="51">
        <f t="shared" si="1"/>
        <v>2222905</v>
      </c>
      <c r="N11" s="51">
        <f t="shared" si="1"/>
        <v>6079477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10857762</v>
      </c>
      <c r="X11" s="51">
        <f t="shared" si="1"/>
        <v>11967764</v>
      </c>
      <c r="Y11" s="51">
        <f t="shared" si="1"/>
        <v>-1110002</v>
      </c>
      <c r="Z11" s="52">
        <f>+IF(X11&lt;&gt;0,+(Y11/X11)*100,0)</f>
        <v>-9.274932226270504</v>
      </c>
      <c r="AA11" s="53">
        <f>SUM(AA6:AA10)</f>
        <v>23935525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>
        <v>306463</v>
      </c>
      <c r="M12" s="11"/>
      <c r="N12" s="11">
        <v>306463</v>
      </c>
      <c r="O12" s="11"/>
      <c r="P12" s="11"/>
      <c r="Q12" s="11"/>
      <c r="R12" s="11"/>
      <c r="S12" s="11"/>
      <c r="T12" s="11"/>
      <c r="U12" s="11"/>
      <c r="V12" s="11"/>
      <c r="W12" s="11">
        <v>306463</v>
      </c>
      <c r="X12" s="11"/>
      <c r="Y12" s="11">
        <v>306463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35028417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40991475</v>
      </c>
      <c r="F20" s="60">
        <f t="shared" si="2"/>
        <v>40991475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20495738</v>
      </c>
      <c r="Y20" s="60">
        <f t="shared" si="2"/>
        <v>-20495738</v>
      </c>
      <c r="Z20" s="61">
        <f>+IF(X20&lt;&gt;0,+(Y20/X20)*100,0)</f>
        <v>-100</v>
      </c>
      <c r="AA20" s="62">
        <f>SUM(AA26:AA33)</f>
        <v>40991475</v>
      </c>
    </row>
    <row r="21" spans="1:27" ht="13.5">
      <c r="A21" s="46" t="s">
        <v>32</v>
      </c>
      <c r="B21" s="47"/>
      <c r="C21" s="9"/>
      <c r="D21" s="10"/>
      <c r="E21" s="11">
        <v>7216000</v>
      </c>
      <c r="F21" s="11">
        <v>7216000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3608000</v>
      </c>
      <c r="Y21" s="11">
        <v>-3608000</v>
      </c>
      <c r="Z21" s="2">
        <v>-100</v>
      </c>
      <c r="AA21" s="15">
        <v>7216000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28490520</v>
      </c>
      <c r="F23" s="11">
        <v>28490520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14245260</v>
      </c>
      <c r="Y23" s="11">
        <v>-14245260</v>
      </c>
      <c r="Z23" s="2">
        <v>-100</v>
      </c>
      <c r="AA23" s="15">
        <v>28490520</v>
      </c>
    </row>
    <row r="24" spans="1:27" ht="13.5">
      <c r="A24" s="46" t="s">
        <v>35</v>
      </c>
      <c r="B24" s="47"/>
      <c r="C24" s="9"/>
      <c r="D24" s="10"/>
      <c r="E24" s="11">
        <v>4079535</v>
      </c>
      <c r="F24" s="11">
        <v>4079535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2039768</v>
      </c>
      <c r="Y24" s="11">
        <v>-2039768</v>
      </c>
      <c r="Z24" s="2">
        <v>-100</v>
      </c>
      <c r="AA24" s="15">
        <v>4079535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39786055</v>
      </c>
      <c r="F26" s="51">
        <f t="shared" si="3"/>
        <v>39786055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19893028</v>
      </c>
      <c r="Y26" s="51">
        <f t="shared" si="3"/>
        <v>-19893028</v>
      </c>
      <c r="Z26" s="52">
        <f>+IF(X26&lt;&gt;0,+(Y26/X26)*100,0)</f>
        <v>-100</v>
      </c>
      <c r="AA26" s="53">
        <f>SUM(AA21:AA25)</f>
        <v>39786055</v>
      </c>
    </row>
    <row r="27" spans="1:27" ht="13.5">
      <c r="A27" s="54" t="s">
        <v>38</v>
      </c>
      <c r="B27" s="64"/>
      <c r="C27" s="9"/>
      <c r="D27" s="10"/>
      <c r="E27" s="11">
        <v>1205420</v>
      </c>
      <c r="F27" s="11">
        <v>1205420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602710</v>
      </c>
      <c r="Y27" s="11">
        <v>-602710</v>
      </c>
      <c r="Z27" s="2">
        <v>-100</v>
      </c>
      <c r="AA27" s="15">
        <v>1205420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8568073</v>
      </c>
      <c r="F36" s="11">
        <f t="shared" si="4"/>
        <v>8568073</v>
      </c>
      <c r="G36" s="11">
        <f t="shared" si="4"/>
        <v>0</v>
      </c>
      <c r="H36" s="11">
        <f t="shared" si="4"/>
        <v>2504692</v>
      </c>
      <c r="I36" s="11">
        <f t="shared" si="4"/>
        <v>1312449</v>
      </c>
      <c r="J36" s="11">
        <f t="shared" si="4"/>
        <v>3817141</v>
      </c>
      <c r="K36" s="11">
        <f t="shared" si="4"/>
        <v>0</v>
      </c>
      <c r="L36" s="11">
        <f t="shared" si="4"/>
        <v>2229427</v>
      </c>
      <c r="M36" s="11">
        <f t="shared" si="4"/>
        <v>0</v>
      </c>
      <c r="N36" s="11">
        <f t="shared" si="4"/>
        <v>2229427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6046568</v>
      </c>
      <c r="X36" s="11">
        <f t="shared" si="4"/>
        <v>4284037</v>
      </c>
      <c r="Y36" s="11">
        <f t="shared" si="4"/>
        <v>1762531</v>
      </c>
      <c r="Z36" s="2">
        <f aca="true" t="shared" si="5" ref="Z36:Z49">+IF(X36&lt;&gt;0,+(Y36/X36)*100,0)</f>
        <v>41.14182487219415</v>
      </c>
      <c r="AA36" s="15">
        <f>AA6+AA21</f>
        <v>8568073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1547057</v>
      </c>
      <c r="F37" s="11">
        <f t="shared" si="4"/>
        <v>1547057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1164950</v>
      </c>
      <c r="N37" s="11">
        <f t="shared" si="4"/>
        <v>1164950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1164950</v>
      </c>
      <c r="X37" s="11">
        <f t="shared" si="4"/>
        <v>773529</v>
      </c>
      <c r="Y37" s="11">
        <f t="shared" si="4"/>
        <v>391421</v>
      </c>
      <c r="Z37" s="2">
        <f t="shared" si="5"/>
        <v>50.60198130903948</v>
      </c>
      <c r="AA37" s="15">
        <f>AA7+AA22</f>
        <v>1547057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28490520</v>
      </c>
      <c r="F38" s="11">
        <f t="shared" si="4"/>
        <v>28490520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14245260</v>
      </c>
      <c r="Y38" s="11">
        <f t="shared" si="4"/>
        <v>-14245260</v>
      </c>
      <c r="Z38" s="2">
        <f t="shared" si="5"/>
        <v>-100</v>
      </c>
      <c r="AA38" s="15">
        <f>AA8+AA23</f>
        <v>28490520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24691385</v>
      </c>
      <c r="F39" s="11">
        <f t="shared" si="4"/>
        <v>24691385</v>
      </c>
      <c r="G39" s="11">
        <f t="shared" si="4"/>
        <v>0</v>
      </c>
      <c r="H39" s="11">
        <f t="shared" si="4"/>
        <v>649556</v>
      </c>
      <c r="I39" s="11">
        <f t="shared" si="4"/>
        <v>0</v>
      </c>
      <c r="J39" s="11">
        <f t="shared" si="4"/>
        <v>649556</v>
      </c>
      <c r="K39" s="11">
        <f t="shared" si="4"/>
        <v>250625</v>
      </c>
      <c r="L39" s="11">
        <f t="shared" si="4"/>
        <v>1168794</v>
      </c>
      <c r="M39" s="11">
        <f t="shared" si="4"/>
        <v>954092</v>
      </c>
      <c r="N39" s="11">
        <f t="shared" si="4"/>
        <v>2373511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3023067</v>
      </c>
      <c r="X39" s="11">
        <f t="shared" si="4"/>
        <v>12345693</v>
      </c>
      <c r="Y39" s="11">
        <f t="shared" si="4"/>
        <v>-9322626</v>
      </c>
      <c r="Z39" s="2">
        <f t="shared" si="5"/>
        <v>-75.51318504356135</v>
      </c>
      <c r="AA39" s="15">
        <f>AA9+AA24</f>
        <v>24691385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424545</v>
      </c>
      <c r="F40" s="11">
        <f t="shared" si="4"/>
        <v>424545</v>
      </c>
      <c r="G40" s="11">
        <f t="shared" si="4"/>
        <v>0</v>
      </c>
      <c r="H40" s="11">
        <f t="shared" si="4"/>
        <v>207725</v>
      </c>
      <c r="I40" s="11">
        <f t="shared" si="4"/>
        <v>103863</v>
      </c>
      <c r="J40" s="11">
        <f t="shared" si="4"/>
        <v>311588</v>
      </c>
      <c r="K40" s="11">
        <f t="shared" si="4"/>
        <v>103863</v>
      </c>
      <c r="L40" s="11">
        <f t="shared" si="4"/>
        <v>103863</v>
      </c>
      <c r="M40" s="11">
        <f t="shared" si="4"/>
        <v>103863</v>
      </c>
      <c r="N40" s="11">
        <f t="shared" si="4"/>
        <v>311589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623177</v>
      </c>
      <c r="X40" s="11">
        <f t="shared" si="4"/>
        <v>212273</v>
      </c>
      <c r="Y40" s="11">
        <f t="shared" si="4"/>
        <v>410904</v>
      </c>
      <c r="Z40" s="2">
        <f t="shared" si="5"/>
        <v>193.57337014128032</v>
      </c>
      <c r="AA40" s="15">
        <f>AA10+AA25</f>
        <v>424545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63721580</v>
      </c>
      <c r="F41" s="51">
        <f t="shared" si="6"/>
        <v>63721580</v>
      </c>
      <c r="G41" s="51">
        <f t="shared" si="6"/>
        <v>0</v>
      </c>
      <c r="H41" s="51">
        <f t="shared" si="6"/>
        <v>3361973</v>
      </c>
      <c r="I41" s="51">
        <f t="shared" si="6"/>
        <v>1416312</v>
      </c>
      <c r="J41" s="51">
        <f t="shared" si="6"/>
        <v>4778285</v>
      </c>
      <c r="K41" s="51">
        <f t="shared" si="6"/>
        <v>354488</v>
      </c>
      <c r="L41" s="51">
        <f t="shared" si="6"/>
        <v>3502084</v>
      </c>
      <c r="M41" s="51">
        <f t="shared" si="6"/>
        <v>2222905</v>
      </c>
      <c r="N41" s="51">
        <f t="shared" si="6"/>
        <v>6079477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10857762</v>
      </c>
      <c r="X41" s="51">
        <f t="shared" si="6"/>
        <v>31860792</v>
      </c>
      <c r="Y41" s="51">
        <f t="shared" si="6"/>
        <v>-21003030</v>
      </c>
      <c r="Z41" s="52">
        <f t="shared" si="5"/>
        <v>-65.9212426357763</v>
      </c>
      <c r="AA41" s="53">
        <f>SUM(AA36:AA40)</f>
        <v>63721580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1205420</v>
      </c>
      <c r="F42" s="67">
        <f t="shared" si="7"/>
        <v>1205420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306463</v>
      </c>
      <c r="M42" s="67">
        <f t="shared" si="7"/>
        <v>0</v>
      </c>
      <c r="N42" s="67">
        <f t="shared" si="7"/>
        <v>306463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306463</v>
      </c>
      <c r="X42" s="67">
        <f t="shared" si="7"/>
        <v>602710</v>
      </c>
      <c r="Y42" s="67">
        <f t="shared" si="7"/>
        <v>-296247</v>
      </c>
      <c r="Z42" s="69">
        <f t="shared" si="5"/>
        <v>-49.152494566209285</v>
      </c>
      <c r="AA42" s="68">
        <f aca="true" t="shared" si="8" ref="AA42:AA48">AA12+AA27</f>
        <v>1205420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35028417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35028417</v>
      </c>
      <c r="D49" s="78">
        <f t="shared" si="9"/>
        <v>0</v>
      </c>
      <c r="E49" s="79">
        <f t="shared" si="9"/>
        <v>64927000</v>
      </c>
      <c r="F49" s="79">
        <f t="shared" si="9"/>
        <v>64927000</v>
      </c>
      <c r="G49" s="79">
        <f t="shared" si="9"/>
        <v>0</v>
      </c>
      <c r="H49" s="79">
        <f t="shared" si="9"/>
        <v>3361973</v>
      </c>
      <c r="I49" s="79">
        <f t="shared" si="9"/>
        <v>1416312</v>
      </c>
      <c r="J49" s="79">
        <f t="shared" si="9"/>
        <v>4778285</v>
      </c>
      <c r="K49" s="79">
        <f t="shared" si="9"/>
        <v>354488</v>
      </c>
      <c r="L49" s="79">
        <f t="shared" si="9"/>
        <v>3808547</v>
      </c>
      <c r="M49" s="79">
        <f t="shared" si="9"/>
        <v>2222905</v>
      </c>
      <c r="N49" s="79">
        <f t="shared" si="9"/>
        <v>6385940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11164225</v>
      </c>
      <c r="X49" s="79">
        <f t="shared" si="9"/>
        <v>32463502</v>
      </c>
      <c r="Y49" s="79">
        <f t="shared" si="9"/>
        <v>-21299277</v>
      </c>
      <c r="Z49" s="80">
        <f t="shared" si="5"/>
        <v>-65.60991787022854</v>
      </c>
      <c r="AA49" s="81">
        <f>SUM(AA41:AA48)</f>
        <v>64927000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9010000</v>
      </c>
      <c r="F51" s="67">
        <f t="shared" si="10"/>
        <v>9010000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4505000</v>
      </c>
      <c r="Y51" s="67">
        <f t="shared" si="10"/>
        <v>-4505000</v>
      </c>
      <c r="Z51" s="69">
        <f>+IF(X51&lt;&gt;0,+(Y51/X51)*100,0)</f>
        <v>-100</v>
      </c>
      <c r="AA51" s="68">
        <f>SUM(AA57:AA61)</f>
        <v>9010000</v>
      </c>
    </row>
    <row r="52" spans="1:27" ht="13.5">
      <c r="A52" s="84" t="s">
        <v>32</v>
      </c>
      <c r="B52" s="47"/>
      <c r="C52" s="9"/>
      <c r="D52" s="10"/>
      <c r="E52" s="11">
        <v>2462000</v>
      </c>
      <c r="F52" s="11">
        <v>2462000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1231000</v>
      </c>
      <c r="Y52" s="11">
        <v>-1231000</v>
      </c>
      <c r="Z52" s="2">
        <v>-100</v>
      </c>
      <c r="AA52" s="15">
        <v>2462000</v>
      </c>
    </row>
    <row r="53" spans="1:27" ht="13.5">
      <c r="A53" s="84" t="s">
        <v>33</v>
      </c>
      <c r="B53" s="47"/>
      <c r="C53" s="9"/>
      <c r="D53" s="10"/>
      <c r="E53" s="11">
        <v>1553000</v>
      </c>
      <c r="F53" s="11">
        <v>1553000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776500</v>
      </c>
      <c r="Y53" s="11">
        <v>-776500</v>
      </c>
      <c r="Z53" s="2">
        <v>-100</v>
      </c>
      <c r="AA53" s="15">
        <v>1553000</v>
      </c>
    </row>
    <row r="54" spans="1:27" ht="13.5">
      <c r="A54" s="84" t="s">
        <v>34</v>
      </c>
      <c r="B54" s="47"/>
      <c r="C54" s="9"/>
      <c r="D54" s="10"/>
      <c r="E54" s="11">
        <v>2810000</v>
      </c>
      <c r="F54" s="11">
        <v>2810000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1405000</v>
      </c>
      <c r="Y54" s="11">
        <v>-1405000</v>
      </c>
      <c r="Z54" s="2">
        <v>-100</v>
      </c>
      <c r="AA54" s="15">
        <v>2810000</v>
      </c>
    </row>
    <row r="55" spans="1:27" ht="13.5">
      <c r="A55" s="84" t="s">
        <v>35</v>
      </c>
      <c r="B55" s="47"/>
      <c r="C55" s="9"/>
      <c r="D55" s="10"/>
      <c r="E55" s="11">
        <v>650000</v>
      </c>
      <c r="F55" s="11">
        <v>650000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325000</v>
      </c>
      <c r="Y55" s="11">
        <v>-325000</v>
      </c>
      <c r="Z55" s="2">
        <v>-100</v>
      </c>
      <c r="AA55" s="15">
        <v>650000</v>
      </c>
    </row>
    <row r="56" spans="1:27" ht="13.5">
      <c r="A56" s="84" t="s">
        <v>36</v>
      </c>
      <c r="B56" s="47"/>
      <c r="C56" s="9"/>
      <c r="D56" s="10"/>
      <c r="E56" s="11">
        <v>240000</v>
      </c>
      <c r="F56" s="11">
        <v>240000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120000</v>
      </c>
      <c r="Y56" s="11">
        <v>-120000</v>
      </c>
      <c r="Z56" s="2">
        <v>-100</v>
      </c>
      <c r="AA56" s="15">
        <v>240000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7715000</v>
      </c>
      <c r="F57" s="51">
        <f t="shared" si="11"/>
        <v>7715000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3857500</v>
      </c>
      <c r="Y57" s="51">
        <f t="shared" si="11"/>
        <v>-3857500</v>
      </c>
      <c r="Z57" s="52">
        <f>+IF(X57&lt;&gt;0,+(Y57/X57)*100,0)</f>
        <v>-100</v>
      </c>
      <c r="AA57" s="53">
        <f>SUM(AA52:AA56)</f>
        <v>7715000</v>
      </c>
    </row>
    <row r="58" spans="1:27" ht="13.5">
      <c r="A58" s="86" t="s">
        <v>38</v>
      </c>
      <c r="B58" s="35"/>
      <c r="C58" s="9"/>
      <c r="D58" s="10"/>
      <c r="E58" s="11">
        <v>870000</v>
      </c>
      <c r="F58" s="11">
        <v>870000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435000</v>
      </c>
      <c r="Y58" s="11">
        <v>-435000</v>
      </c>
      <c r="Z58" s="2">
        <v>-100</v>
      </c>
      <c r="AA58" s="15">
        <v>870000</v>
      </c>
    </row>
    <row r="59" spans="1:27" ht="13.5">
      <c r="A59" s="86" t="s">
        <v>39</v>
      </c>
      <c r="B59" s="35"/>
      <c r="C59" s="12"/>
      <c r="D59" s="13"/>
      <c r="E59" s="14">
        <v>345000</v>
      </c>
      <c r="F59" s="14">
        <v>345000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172500</v>
      </c>
      <c r="Y59" s="14">
        <v>-172500</v>
      </c>
      <c r="Z59" s="2">
        <v>-100</v>
      </c>
      <c r="AA59" s="22">
        <v>345000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80000</v>
      </c>
      <c r="F61" s="11">
        <v>80000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40000</v>
      </c>
      <c r="Y61" s="11">
        <v>-40000</v>
      </c>
      <c r="Z61" s="2">
        <v>-100</v>
      </c>
      <c r="AA61" s="15">
        <v>80000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9010000</v>
      </c>
      <c r="F66" s="14"/>
      <c r="G66" s="14">
        <v>636519</v>
      </c>
      <c r="H66" s="14">
        <v>593828</v>
      </c>
      <c r="I66" s="14">
        <v>298881</v>
      </c>
      <c r="J66" s="14">
        <v>1529228</v>
      </c>
      <c r="K66" s="14">
        <v>451123</v>
      </c>
      <c r="L66" s="14">
        <v>281582</v>
      </c>
      <c r="M66" s="14">
        <v>949723</v>
      </c>
      <c r="N66" s="14">
        <v>1682428</v>
      </c>
      <c r="O66" s="14"/>
      <c r="P66" s="14"/>
      <c r="Q66" s="14"/>
      <c r="R66" s="14"/>
      <c r="S66" s="14"/>
      <c r="T66" s="14"/>
      <c r="U66" s="14"/>
      <c r="V66" s="14"/>
      <c r="W66" s="14">
        <v>3211656</v>
      </c>
      <c r="X66" s="14"/>
      <c r="Y66" s="14">
        <v>3211656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9010000</v>
      </c>
      <c r="F69" s="79">
        <f t="shared" si="12"/>
        <v>0</v>
      </c>
      <c r="G69" s="79">
        <f t="shared" si="12"/>
        <v>636519</v>
      </c>
      <c r="H69" s="79">
        <f t="shared" si="12"/>
        <v>593828</v>
      </c>
      <c r="I69" s="79">
        <f t="shared" si="12"/>
        <v>298881</v>
      </c>
      <c r="J69" s="79">
        <f t="shared" si="12"/>
        <v>1529228</v>
      </c>
      <c r="K69" s="79">
        <f t="shared" si="12"/>
        <v>451123</v>
      </c>
      <c r="L69" s="79">
        <f t="shared" si="12"/>
        <v>281582</v>
      </c>
      <c r="M69" s="79">
        <f t="shared" si="12"/>
        <v>949723</v>
      </c>
      <c r="N69" s="79">
        <f t="shared" si="12"/>
        <v>1682428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3211656</v>
      </c>
      <c r="X69" s="79">
        <f t="shared" si="12"/>
        <v>0</v>
      </c>
      <c r="Y69" s="79">
        <f t="shared" si="12"/>
        <v>3211656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218557010</v>
      </c>
      <c r="F5" s="43">
        <f t="shared" si="0"/>
        <v>218557010</v>
      </c>
      <c r="G5" s="43">
        <f t="shared" si="0"/>
        <v>0</v>
      </c>
      <c r="H5" s="43">
        <f t="shared" si="0"/>
        <v>28206370</v>
      </c>
      <c r="I5" s="43">
        <f t="shared" si="0"/>
        <v>13050482</v>
      </c>
      <c r="J5" s="43">
        <f t="shared" si="0"/>
        <v>41256852</v>
      </c>
      <c r="K5" s="43">
        <f t="shared" si="0"/>
        <v>10570793</v>
      </c>
      <c r="L5" s="43">
        <f t="shared" si="0"/>
        <v>16687670</v>
      </c>
      <c r="M5" s="43">
        <f t="shared" si="0"/>
        <v>20203300</v>
      </c>
      <c r="N5" s="43">
        <f t="shared" si="0"/>
        <v>47461763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88718615</v>
      </c>
      <c r="X5" s="43">
        <f t="shared" si="0"/>
        <v>109278506</v>
      </c>
      <c r="Y5" s="43">
        <f t="shared" si="0"/>
        <v>-20559891</v>
      </c>
      <c r="Z5" s="44">
        <f>+IF(X5&lt;&gt;0,+(Y5/X5)*100,0)</f>
        <v>-18.814213107928104</v>
      </c>
      <c r="AA5" s="45">
        <f>SUM(AA11:AA18)</f>
        <v>218557010</v>
      </c>
    </row>
    <row r="6" spans="1:27" ht="13.5">
      <c r="A6" s="46" t="s">
        <v>32</v>
      </c>
      <c r="B6" s="47"/>
      <c r="C6" s="9"/>
      <c r="D6" s="10"/>
      <c r="E6" s="11">
        <v>31595154</v>
      </c>
      <c r="F6" s="11">
        <v>31595154</v>
      </c>
      <c r="G6" s="11"/>
      <c r="H6" s="11">
        <v>7183310</v>
      </c>
      <c r="I6" s="11">
        <v>3398419</v>
      </c>
      <c r="J6" s="11">
        <v>10581729</v>
      </c>
      <c r="K6" s="11">
        <v>3341965</v>
      </c>
      <c r="L6" s="11">
        <v>3075062</v>
      </c>
      <c r="M6" s="11">
        <v>1733133</v>
      </c>
      <c r="N6" s="11">
        <v>8150160</v>
      </c>
      <c r="O6" s="11"/>
      <c r="P6" s="11"/>
      <c r="Q6" s="11"/>
      <c r="R6" s="11"/>
      <c r="S6" s="11"/>
      <c r="T6" s="11"/>
      <c r="U6" s="11"/>
      <c r="V6" s="11"/>
      <c r="W6" s="11">
        <v>18731889</v>
      </c>
      <c r="X6" s="11">
        <v>15797577</v>
      </c>
      <c r="Y6" s="11">
        <v>2934312</v>
      </c>
      <c r="Z6" s="2">
        <v>18.57</v>
      </c>
      <c r="AA6" s="15">
        <v>31595154</v>
      </c>
    </row>
    <row r="7" spans="1:27" ht="13.5">
      <c r="A7" s="46" t="s">
        <v>33</v>
      </c>
      <c r="B7" s="47"/>
      <c r="C7" s="9"/>
      <c r="D7" s="10"/>
      <c r="E7" s="11">
        <v>29798089</v>
      </c>
      <c r="F7" s="11">
        <v>29798089</v>
      </c>
      <c r="G7" s="11"/>
      <c r="H7" s="11">
        <v>4812785</v>
      </c>
      <c r="I7" s="11">
        <v>2042692</v>
      </c>
      <c r="J7" s="11">
        <v>6855477</v>
      </c>
      <c r="K7" s="11"/>
      <c r="L7" s="11"/>
      <c r="M7" s="11">
        <v>4779103</v>
      </c>
      <c r="N7" s="11">
        <v>4779103</v>
      </c>
      <c r="O7" s="11"/>
      <c r="P7" s="11"/>
      <c r="Q7" s="11"/>
      <c r="R7" s="11"/>
      <c r="S7" s="11"/>
      <c r="T7" s="11"/>
      <c r="U7" s="11"/>
      <c r="V7" s="11"/>
      <c r="W7" s="11">
        <v>11634580</v>
      </c>
      <c r="X7" s="11">
        <v>14899045</v>
      </c>
      <c r="Y7" s="11">
        <v>-3264465</v>
      </c>
      <c r="Z7" s="2">
        <v>-21.91</v>
      </c>
      <c r="AA7" s="15">
        <v>29798089</v>
      </c>
    </row>
    <row r="8" spans="1:27" ht="13.5">
      <c r="A8" s="46" t="s">
        <v>34</v>
      </c>
      <c r="B8" s="47"/>
      <c r="C8" s="9"/>
      <c r="D8" s="10"/>
      <c r="E8" s="11">
        <v>52919409</v>
      </c>
      <c r="F8" s="11">
        <v>52919409</v>
      </c>
      <c r="G8" s="11"/>
      <c r="H8" s="11"/>
      <c r="I8" s="11">
        <v>218168</v>
      </c>
      <c r="J8" s="11">
        <v>218168</v>
      </c>
      <c r="K8" s="11">
        <v>2626861</v>
      </c>
      <c r="L8" s="11">
        <v>2074622</v>
      </c>
      <c r="M8" s="11">
        <v>1609301</v>
      </c>
      <c r="N8" s="11">
        <v>6310784</v>
      </c>
      <c r="O8" s="11"/>
      <c r="P8" s="11"/>
      <c r="Q8" s="11"/>
      <c r="R8" s="11"/>
      <c r="S8" s="11"/>
      <c r="T8" s="11"/>
      <c r="U8" s="11"/>
      <c r="V8" s="11"/>
      <c r="W8" s="11">
        <v>6528952</v>
      </c>
      <c r="X8" s="11">
        <v>26459705</v>
      </c>
      <c r="Y8" s="11">
        <v>-19930753</v>
      </c>
      <c r="Z8" s="2">
        <v>-75.32</v>
      </c>
      <c r="AA8" s="15">
        <v>52919409</v>
      </c>
    </row>
    <row r="9" spans="1:27" ht="13.5">
      <c r="A9" s="46" t="s">
        <v>35</v>
      </c>
      <c r="B9" s="47"/>
      <c r="C9" s="9"/>
      <c r="D9" s="10"/>
      <c r="E9" s="11">
        <v>39522144</v>
      </c>
      <c r="F9" s="11">
        <v>39522144</v>
      </c>
      <c r="G9" s="11"/>
      <c r="H9" s="11">
        <v>9190996</v>
      </c>
      <c r="I9" s="11">
        <v>1757742</v>
      </c>
      <c r="J9" s="11">
        <v>10948738</v>
      </c>
      <c r="K9" s="11">
        <v>1768582</v>
      </c>
      <c r="L9" s="11">
        <v>5009046</v>
      </c>
      <c r="M9" s="11">
        <v>2967699</v>
      </c>
      <c r="N9" s="11">
        <v>9745327</v>
      </c>
      <c r="O9" s="11"/>
      <c r="P9" s="11"/>
      <c r="Q9" s="11"/>
      <c r="R9" s="11"/>
      <c r="S9" s="11"/>
      <c r="T9" s="11"/>
      <c r="U9" s="11"/>
      <c r="V9" s="11"/>
      <c r="W9" s="11">
        <v>20694065</v>
      </c>
      <c r="X9" s="11">
        <v>19761072</v>
      </c>
      <c r="Y9" s="11">
        <v>932993</v>
      </c>
      <c r="Z9" s="2">
        <v>4.72</v>
      </c>
      <c r="AA9" s="15">
        <v>39522144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3195026</v>
      </c>
      <c r="I10" s="11">
        <v>3958621</v>
      </c>
      <c r="J10" s="11">
        <v>7153647</v>
      </c>
      <c r="K10" s="11">
        <v>3116557</v>
      </c>
      <c r="L10" s="11">
        <v>4766867</v>
      </c>
      <c r="M10" s="11">
        <v>6318698</v>
      </c>
      <c r="N10" s="11">
        <v>14202122</v>
      </c>
      <c r="O10" s="11"/>
      <c r="P10" s="11"/>
      <c r="Q10" s="11"/>
      <c r="R10" s="11"/>
      <c r="S10" s="11"/>
      <c r="T10" s="11"/>
      <c r="U10" s="11"/>
      <c r="V10" s="11"/>
      <c r="W10" s="11">
        <v>21355769</v>
      </c>
      <c r="X10" s="11"/>
      <c r="Y10" s="11">
        <v>21355769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153834796</v>
      </c>
      <c r="F11" s="51">
        <f t="shared" si="1"/>
        <v>153834796</v>
      </c>
      <c r="G11" s="51">
        <f t="shared" si="1"/>
        <v>0</v>
      </c>
      <c r="H11" s="51">
        <f t="shared" si="1"/>
        <v>24382117</v>
      </c>
      <c r="I11" s="51">
        <f t="shared" si="1"/>
        <v>11375642</v>
      </c>
      <c r="J11" s="51">
        <f t="shared" si="1"/>
        <v>35757759</v>
      </c>
      <c r="K11" s="51">
        <f t="shared" si="1"/>
        <v>10853965</v>
      </c>
      <c r="L11" s="51">
        <f t="shared" si="1"/>
        <v>14925597</v>
      </c>
      <c r="M11" s="51">
        <f t="shared" si="1"/>
        <v>17407934</v>
      </c>
      <c r="N11" s="51">
        <f t="shared" si="1"/>
        <v>43187496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78945255</v>
      </c>
      <c r="X11" s="51">
        <f t="shared" si="1"/>
        <v>76917399</v>
      </c>
      <c r="Y11" s="51">
        <f t="shared" si="1"/>
        <v>2027856</v>
      </c>
      <c r="Z11" s="52">
        <f>+IF(X11&lt;&gt;0,+(Y11/X11)*100,0)</f>
        <v>2.6364074011395005</v>
      </c>
      <c r="AA11" s="53">
        <f>SUM(AA6:AA10)</f>
        <v>153834796</v>
      </c>
    </row>
    <row r="12" spans="1:27" ht="13.5">
      <c r="A12" s="54" t="s">
        <v>38</v>
      </c>
      <c r="B12" s="35"/>
      <c r="C12" s="9"/>
      <c r="D12" s="10"/>
      <c r="E12" s="11">
        <v>49756164</v>
      </c>
      <c r="F12" s="11">
        <v>49756164</v>
      </c>
      <c r="G12" s="11"/>
      <c r="H12" s="11">
        <v>3824253</v>
      </c>
      <c r="I12" s="11">
        <v>1674840</v>
      </c>
      <c r="J12" s="11">
        <v>5499093</v>
      </c>
      <c r="K12" s="11">
        <v>-283172</v>
      </c>
      <c r="L12" s="11">
        <v>1762073</v>
      </c>
      <c r="M12" s="11">
        <v>2795366</v>
      </c>
      <c r="N12" s="11">
        <v>4274267</v>
      </c>
      <c r="O12" s="11"/>
      <c r="P12" s="11"/>
      <c r="Q12" s="11"/>
      <c r="R12" s="11"/>
      <c r="S12" s="11"/>
      <c r="T12" s="11"/>
      <c r="U12" s="11"/>
      <c r="V12" s="11"/>
      <c r="W12" s="11">
        <v>9773360</v>
      </c>
      <c r="X12" s="11">
        <v>24878082</v>
      </c>
      <c r="Y12" s="11">
        <v>-15104722</v>
      </c>
      <c r="Z12" s="2">
        <v>-60.71</v>
      </c>
      <c r="AA12" s="15">
        <v>49756164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14966050</v>
      </c>
      <c r="F15" s="11">
        <v>14966050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7483025</v>
      </c>
      <c r="Y15" s="11">
        <v>-7483025</v>
      </c>
      <c r="Z15" s="2">
        <v>-100</v>
      </c>
      <c r="AA15" s="15">
        <v>14966050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11763990</v>
      </c>
      <c r="F20" s="60">
        <f t="shared" si="2"/>
        <v>11763990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2066730</v>
      </c>
      <c r="L20" s="60">
        <f t="shared" si="2"/>
        <v>2000000</v>
      </c>
      <c r="M20" s="60">
        <f t="shared" si="2"/>
        <v>0</v>
      </c>
      <c r="N20" s="60">
        <f t="shared" si="2"/>
        <v>4066730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4066730</v>
      </c>
      <c r="X20" s="60">
        <f t="shared" si="2"/>
        <v>5881995</v>
      </c>
      <c r="Y20" s="60">
        <f t="shared" si="2"/>
        <v>-1815265</v>
      </c>
      <c r="Z20" s="61">
        <f>+IF(X20&lt;&gt;0,+(Y20/X20)*100,0)</f>
        <v>-30.861382915150386</v>
      </c>
      <c r="AA20" s="62">
        <f>SUM(AA26:AA33)</f>
        <v>11763990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11763990</v>
      </c>
      <c r="F27" s="11">
        <v>11763990</v>
      </c>
      <c r="G27" s="11"/>
      <c r="H27" s="11"/>
      <c r="I27" s="11"/>
      <c r="J27" s="11"/>
      <c r="K27" s="11">
        <v>2066730</v>
      </c>
      <c r="L27" s="11">
        <v>2000000</v>
      </c>
      <c r="M27" s="11"/>
      <c r="N27" s="11">
        <v>4066730</v>
      </c>
      <c r="O27" s="11"/>
      <c r="P27" s="11"/>
      <c r="Q27" s="11"/>
      <c r="R27" s="11"/>
      <c r="S27" s="11"/>
      <c r="T27" s="11"/>
      <c r="U27" s="11"/>
      <c r="V27" s="11"/>
      <c r="W27" s="11">
        <v>4066730</v>
      </c>
      <c r="X27" s="11">
        <v>5881995</v>
      </c>
      <c r="Y27" s="11">
        <v>-1815265</v>
      </c>
      <c r="Z27" s="2">
        <v>-30.86</v>
      </c>
      <c r="AA27" s="15">
        <v>11763990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31595154</v>
      </c>
      <c r="F36" s="11">
        <f t="shared" si="4"/>
        <v>31595154</v>
      </c>
      <c r="G36" s="11">
        <f t="shared" si="4"/>
        <v>0</v>
      </c>
      <c r="H36" s="11">
        <f t="shared" si="4"/>
        <v>7183310</v>
      </c>
      <c r="I36" s="11">
        <f t="shared" si="4"/>
        <v>3398419</v>
      </c>
      <c r="J36" s="11">
        <f t="shared" si="4"/>
        <v>10581729</v>
      </c>
      <c r="K36" s="11">
        <f t="shared" si="4"/>
        <v>3341965</v>
      </c>
      <c r="L36" s="11">
        <f t="shared" si="4"/>
        <v>3075062</v>
      </c>
      <c r="M36" s="11">
        <f t="shared" si="4"/>
        <v>1733133</v>
      </c>
      <c r="N36" s="11">
        <f t="shared" si="4"/>
        <v>8150160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18731889</v>
      </c>
      <c r="X36" s="11">
        <f t="shared" si="4"/>
        <v>15797577</v>
      </c>
      <c r="Y36" s="11">
        <f t="shared" si="4"/>
        <v>2934312</v>
      </c>
      <c r="Z36" s="2">
        <f aca="true" t="shared" si="5" ref="Z36:Z49">+IF(X36&lt;&gt;0,+(Y36/X36)*100,0)</f>
        <v>18.574443409897608</v>
      </c>
      <c r="AA36" s="15">
        <f>AA6+AA21</f>
        <v>31595154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29798089</v>
      </c>
      <c r="F37" s="11">
        <f t="shared" si="4"/>
        <v>29798089</v>
      </c>
      <c r="G37" s="11">
        <f t="shared" si="4"/>
        <v>0</v>
      </c>
      <c r="H37" s="11">
        <f t="shared" si="4"/>
        <v>4812785</v>
      </c>
      <c r="I37" s="11">
        <f t="shared" si="4"/>
        <v>2042692</v>
      </c>
      <c r="J37" s="11">
        <f t="shared" si="4"/>
        <v>6855477</v>
      </c>
      <c r="K37" s="11">
        <f t="shared" si="4"/>
        <v>0</v>
      </c>
      <c r="L37" s="11">
        <f t="shared" si="4"/>
        <v>0</v>
      </c>
      <c r="M37" s="11">
        <f t="shared" si="4"/>
        <v>4779103</v>
      </c>
      <c r="N37" s="11">
        <f t="shared" si="4"/>
        <v>4779103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11634580</v>
      </c>
      <c r="X37" s="11">
        <f t="shared" si="4"/>
        <v>14899045</v>
      </c>
      <c r="Y37" s="11">
        <f t="shared" si="4"/>
        <v>-3264465</v>
      </c>
      <c r="Z37" s="2">
        <f t="shared" si="5"/>
        <v>-21.910565408722505</v>
      </c>
      <c r="AA37" s="15">
        <f>AA7+AA22</f>
        <v>29798089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52919409</v>
      </c>
      <c r="F38" s="11">
        <f t="shared" si="4"/>
        <v>52919409</v>
      </c>
      <c r="G38" s="11">
        <f t="shared" si="4"/>
        <v>0</v>
      </c>
      <c r="H38" s="11">
        <f t="shared" si="4"/>
        <v>0</v>
      </c>
      <c r="I38" s="11">
        <f t="shared" si="4"/>
        <v>218168</v>
      </c>
      <c r="J38" s="11">
        <f t="shared" si="4"/>
        <v>218168</v>
      </c>
      <c r="K38" s="11">
        <f t="shared" si="4"/>
        <v>2626861</v>
      </c>
      <c r="L38" s="11">
        <f t="shared" si="4"/>
        <v>2074622</v>
      </c>
      <c r="M38" s="11">
        <f t="shared" si="4"/>
        <v>1609301</v>
      </c>
      <c r="N38" s="11">
        <f t="shared" si="4"/>
        <v>6310784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6528952</v>
      </c>
      <c r="X38" s="11">
        <f t="shared" si="4"/>
        <v>26459705</v>
      </c>
      <c r="Y38" s="11">
        <f t="shared" si="4"/>
        <v>-19930753</v>
      </c>
      <c r="Z38" s="2">
        <f t="shared" si="5"/>
        <v>-75.3249252023029</v>
      </c>
      <c r="AA38" s="15">
        <f>AA8+AA23</f>
        <v>52919409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39522144</v>
      </c>
      <c r="F39" s="11">
        <f t="shared" si="4"/>
        <v>39522144</v>
      </c>
      <c r="G39" s="11">
        <f t="shared" si="4"/>
        <v>0</v>
      </c>
      <c r="H39" s="11">
        <f t="shared" si="4"/>
        <v>9190996</v>
      </c>
      <c r="I39" s="11">
        <f t="shared" si="4"/>
        <v>1757742</v>
      </c>
      <c r="J39" s="11">
        <f t="shared" si="4"/>
        <v>10948738</v>
      </c>
      <c r="K39" s="11">
        <f t="shared" si="4"/>
        <v>1768582</v>
      </c>
      <c r="L39" s="11">
        <f t="shared" si="4"/>
        <v>5009046</v>
      </c>
      <c r="M39" s="11">
        <f t="shared" si="4"/>
        <v>2967699</v>
      </c>
      <c r="N39" s="11">
        <f t="shared" si="4"/>
        <v>9745327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20694065</v>
      </c>
      <c r="X39" s="11">
        <f t="shared" si="4"/>
        <v>19761072</v>
      </c>
      <c r="Y39" s="11">
        <f t="shared" si="4"/>
        <v>932993</v>
      </c>
      <c r="Z39" s="2">
        <f t="shared" si="5"/>
        <v>4.721368354915159</v>
      </c>
      <c r="AA39" s="15">
        <f>AA9+AA24</f>
        <v>39522144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3195026</v>
      </c>
      <c r="I40" s="11">
        <f t="shared" si="4"/>
        <v>3958621</v>
      </c>
      <c r="J40" s="11">
        <f t="shared" si="4"/>
        <v>7153647</v>
      </c>
      <c r="K40" s="11">
        <f t="shared" si="4"/>
        <v>3116557</v>
      </c>
      <c r="L40" s="11">
        <f t="shared" si="4"/>
        <v>4766867</v>
      </c>
      <c r="M40" s="11">
        <f t="shared" si="4"/>
        <v>6318698</v>
      </c>
      <c r="N40" s="11">
        <f t="shared" si="4"/>
        <v>14202122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21355769</v>
      </c>
      <c r="X40" s="11">
        <f t="shared" si="4"/>
        <v>0</v>
      </c>
      <c r="Y40" s="11">
        <f t="shared" si="4"/>
        <v>21355769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153834796</v>
      </c>
      <c r="F41" s="51">
        <f t="shared" si="6"/>
        <v>153834796</v>
      </c>
      <c r="G41" s="51">
        <f t="shared" si="6"/>
        <v>0</v>
      </c>
      <c r="H41" s="51">
        <f t="shared" si="6"/>
        <v>24382117</v>
      </c>
      <c r="I41" s="51">
        <f t="shared" si="6"/>
        <v>11375642</v>
      </c>
      <c r="J41" s="51">
        <f t="shared" si="6"/>
        <v>35757759</v>
      </c>
      <c r="K41" s="51">
        <f t="shared" si="6"/>
        <v>10853965</v>
      </c>
      <c r="L41" s="51">
        <f t="shared" si="6"/>
        <v>14925597</v>
      </c>
      <c r="M41" s="51">
        <f t="shared" si="6"/>
        <v>17407934</v>
      </c>
      <c r="N41" s="51">
        <f t="shared" si="6"/>
        <v>43187496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78945255</v>
      </c>
      <c r="X41" s="51">
        <f t="shared" si="6"/>
        <v>76917399</v>
      </c>
      <c r="Y41" s="51">
        <f t="shared" si="6"/>
        <v>2027856</v>
      </c>
      <c r="Z41" s="52">
        <f t="shared" si="5"/>
        <v>2.6364074011395005</v>
      </c>
      <c r="AA41" s="53">
        <f>SUM(AA36:AA40)</f>
        <v>153834796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61520154</v>
      </c>
      <c r="F42" s="67">
        <f t="shared" si="7"/>
        <v>61520154</v>
      </c>
      <c r="G42" s="67">
        <f t="shared" si="7"/>
        <v>0</v>
      </c>
      <c r="H42" s="67">
        <f t="shared" si="7"/>
        <v>3824253</v>
      </c>
      <c r="I42" s="67">
        <f t="shared" si="7"/>
        <v>1674840</v>
      </c>
      <c r="J42" s="67">
        <f t="shared" si="7"/>
        <v>5499093</v>
      </c>
      <c r="K42" s="67">
        <f t="shared" si="7"/>
        <v>1783558</v>
      </c>
      <c r="L42" s="67">
        <f t="shared" si="7"/>
        <v>3762073</v>
      </c>
      <c r="M42" s="67">
        <f t="shared" si="7"/>
        <v>2795366</v>
      </c>
      <c r="N42" s="67">
        <f t="shared" si="7"/>
        <v>8340997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13840090</v>
      </c>
      <c r="X42" s="67">
        <f t="shared" si="7"/>
        <v>30760077</v>
      </c>
      <c r="Y42" s="67">
        <f t="shared" si="7"/>
        <v>-16919987</v>
      </c>
      <c r="Z42" s="69">
        <f t="shared" si="5"/>
        <v>-55.0063219932772</v>
      </c>
      <c r="AA42" s="68">
        <f aca="true" t="shared" si="8" ref="AA42:AA48">AA12+AA27</f>
        <v>61520154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14966050</v>
      </c>
      <c r="F45" s="67">
        <f t="shared" si="7"/>
        <v>14966050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7483025</v>
      </c>
      <c r="Y45" s="67">
        <f t="shared" si="7"/>
        <v>-7483025</v>
      </c>
      <c r="Z45" s="69">
        <f t="shared" si="5"/>
        <v>-100</v>
      </c>
      <c r="AA45" s="68">
        <f t="shared" si="8"/>
        <v>14966050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230321000</v>
      </c>
      <c r="F49" s="79">
        <f t="shared" si="9"/>
        <v>230321000</v>
      </c>
      <c r="G49" s="79">
        <f t="shared" si="9"/>
        <v>0</v>
      </c>
      <c r="H49" s="79">
        <f t="shared" si="9"/>
        <v>28206370</v>
      </c>
      <c r="I49" s="79">
        <f t="shared" si="9"/>
        <v>13050482</v>
      </c>
      <c r="J49" s="79">
        <f t="shared" si="9"/>
        <v>41256852</v>
      </c>
      <c r="K49" s="79">
        <f t="shared" si="9"/>
        <v>12637523</v>
      </c>
      <c r="L49" s="79">
        <f t="shared" si="9"/>
        <v>18687670</v>
      </c>
      <c r="M49" s="79">
        <f t="shared" si="9"/>
        <v>20203300</v>
      </c>
      <c r="N49" s="79">
        <f t="shared" si="9"/>
        <v>51528493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92785345</v>
      </c>
      <c r="X49" s="79">
        <f t="shared" si="9"/>
        <v>115160501</v>
      </c>
      <c r="Y49" s="79">
        <f t="shared" si="9"/>
        <v>-22375156</v>
      </c>
      <c r="Z49" s="80">
        <f t="shared" si="5"/>
        <v>-19.42954034213519</v>
      </c>
      <c r="AA49" s="81">
        <f>SUM(AA41:AA48)</f>
        <v>230321000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79450000</v>
      </c>
      <c r="F51" s="67">
        <f t="shared" si="10"/>
        <v>79450000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39725000</v>
      </c>
      <c r="Y51" s="67">
        <f t="shared" si="10"/>
        <v>-39725000</v>
      </c>
      <c r="Z51" s="69">
        <f>+IF(X51&lt;&gt;0,+(Y51/X51)*100,0)</f>
        <v>-100</v>
      </c>
      <c r="AA51" s="68">
        <f>SUM(AA57:AA61)</f>
        <v>79450000</v>
      </c>
    </row>
    <row r="52" spans="1:27" ht="13.5">
      <c r="A52" s="84" t="s">
        <v>32</v>
      </c>
      <c r="B52" s="47"/>
      <c r="C52" s="9"/>
      <c r="D52" s="10"/>
      <c r="E52" s="11">
        <v>36000000</v>
      </c>
      <c r="F52" s="11">
        <v>36000000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18000000</v>
      </c>
      <c r="Y52" s="11">
        <v>-18000000</v>
      </c>
      <c r="Z52" s="2">
        <v>-100</v>
      </c>
      <c r="AA52" s="15">
        <v>36000000</v>
      </c>
    </row>
    <row r="53" spans="1:27" ht="13.5">
      <c r="A53" s="84" t="s">
        <v>33</v>
      </c>
      <c r="B53" s="47"/>
      <c r="C53" s="9"/>
      <c r="D53" s="10"/>
      <c r="E53" s="11">
        <v>36000000</v>
      </c>
      <c r="F53" s="11">
        <v>36000000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18000000</v>
      </c>
      <c r="Y53" s="11">
        <v>-18000000</v>
      </c>
      <c r="Z53" s="2">
        <v>-100</v>
      </c>
      <c r="AA53" s="15">
        <v>36000000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3000000</v>
      </c>
      <c r="F55" s="11">
        <v>3000000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1500000</v>
      </c>
      <c r="Y55" s="11">
        <v>-1500000</v>
      </c>
      <c r="Z55" s="2">
        <v>-100</v>
      </c>
      <c r="AA55" s="15">
        <v>3000000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75000000</v>
      </c>
      <c r="F57" s="51">
        <f t="shared" si="11"/>
        <v>75000000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37500000</v>
      </c>
      <c r="Y57" s="51">
        <f t="shared" si="11"/>
        <v>-37500000</v>
      </c>
      <c r="Z57" s="52">
        <f>+IF(X57&lt;&gt;0,+(Y57/X57)*100,0)</f>
        <v>-100</v>
      </c>
      <c r="AA57" s="53">
        <f>SUM(AA52:AA56)</f>
        <v>75000000</v>
      </c>
    </row>
    <row r="58" spans="1:27" ht="13.5">
      <c r="A58" s="86" t="s">
        <v>38</v>
      </c>
      <c r="B58" s="35"/>
      <c r="C58" s="9"/>
      <c r="D58" s="10"/>
      <c r="E58" s="11">
        <v>500000</v>
      </c>
      <c r="F58" s="11">
        <v>500000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250000</v>
      </c>
      <c r="Y58" s="11">
        <v>-250000</v>
      </c>
      <c r="Z58" s="2">
        <v>-100</v>
      </c>
      <c r="AA58" s="15">
        <v>500000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3950000</v>
      </c>
      <c r="F61" s="11">
        <v>3950000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1975000</v>
      </c>
      <c r="Y61" s="11">
        <v>-1975000</v>
      </c>
      <c r="Z61" s="2">
        <v>-100</v>
      </c>
      <c r="AA61" s="15">
        <v>3950000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79450000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79450000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84240834</v>
      </c>
      <c r="D5" s="42">
        <f t="shared" si="0"/>
        <v>0</v>
      </c>
      <c r="E5" s="43">
        <f t="shared" si="0"/>
        <v>68698000</v>
      </c>
      <c r="F5" s="43">
        <f t="shared" si="0"/>
        <v>68698000</v>
      </c>
      <c r="G5" s="43">
        <f t="shared" si="0"/>
        <v>0</v>
      </c>
      <c r="H5" s="43">
        <f t="shared" si="0"/>
        <v>0</v>
      </c>
      <c r="I5" s="43">
        <f t="shared" si="0"/>
        <v>782244</v>
      </c>
      <c r="J5" s="43">
        <f t="shared" si="0"/>
        <v>782244</v>
      </c>
      <c r="K5" s="43">
        <f t="shared" si="0"/>
        <v>2697246</v>
      </c>
      <c r="L5" s="43">
        <f t="shared" si="0"/>
        <v>2752818</v>
      </c>
      <c r="M5" s="43">
        <f t="shared" si="0"/>
        <v>4272410</v>
      </c>
      <c r="N5" s="43">
        <f t="shared" si="0"/>
        <v>9722474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10504718</v>
      </c>
      <c r="X5" s="43">
        <f t="shared" si="0"/>
        <v>34349001</v>
      </c>
      <c r="Y5" s="43">
        <f t="shared" si="0"/>
        <v>-23844283</v>
      </c>
      <c r="Z5" s="44">
        <f>+IF(X5&lt;&gt;0,+(Y5/X5)*100,0)</f>
        <v>-69.41768990603249</v>
      </c>
      <c r="AA5" s="45">
        <f>SUM(AA11:AA18)</f>
        <v>68698000</v>
      </c>
    </row>
    <row r="6" spans="1:27" ht="13.5">
      <c r="A6" s="46" t="s">
        <v>32</v>
      </c>
      <c r="B6" s="47"/>
      <c r="C6" s="9">
        <v>8221016</v>
      </c>
      <c r="D6" s="10"/>
      <c r="E6" s="11">
        <v>7196580</v>
      </c>
      <c r="F6" s="11">
        <v>7196580</v>
      </c>
      <c r="G6" s="11"/>
      <c r="H6" s="11"/>
      <c r="I6" s="11">
        <v>758021</v>
      </c>
      <c r="J6" s="11">
        <v>758021</v>
      </c>
      <c r="K6" s="11"/>
      <c r="L6" s="11">
        <v>1133291</v>
      </c>
      <c r="M6" s="11">
        <v>3890973</v>
      </c>
      <c r="N6" s="11">
        <v>5024264</v>
      </c>
      <c r="O6" s="11"/>
      <c r="P6" s="11"/>
      <c r="Q6" s="11"/>
      <c r="R6" s="11"/>
      <c r="S6" s="11"/>
      <c r="T6" s="11"/>
      <c r="U6" s="11"/>
      <c r="V6" s="11"/>
      <c r="W6" s="11">
        <v>5782285</v>
      </c>
      <c r="X6" s="11">
        <v>3598290</v>
      </c>
      <c r="Y6" s="11">
        <v>2183995</v>
      </c>
      <c r="Z6" s="2">
        <v>60.7</v>
      </c>
      <c r="AA6" s="15">
        <v>7196580</v>
      </c>
    </row>
    <row r="7" spans="1:27" ht="13.5">
      <c r="A7" s="46" t="s">
        <v>33</v>
      </c>
      <c r="B7" s="47"/>
      <c r="C7" s="9">
        <v>2731352</v>
      </c>
      <c r="D7" s="10"/>
      <c r="E7" s="11">
        <v>2452900</v>
      </c>
      <c r="F7" s="11">
        <v>2452900</v>
      </c>
      <c r="G7" s="11"/>
      <c r="H7" s="11"/>
      <c r="I7" s="11"/>
      <c r="J7" s="11"/>
      <c r="K7" s="11">
        <v>2128</v>
      </c>
      <c r="L7" s="11"/>
      <c r="M7" s="11"/>
      <c r="N7" s="11">
        <v>2128</v>
      </c>
      <c r="O7" s="11"/>
      <c r="P7" s="11"/>
      <c r="Q7" s="11"/>
      <c r="R7" s="11"/>
      <c r="S7" s="11"/>
      <c r="T7" s="11"/>
      <c r="U7" s="11"/>
      <c r="V7" s="11"/>
      <c r="W7" s="11">
        <v>2128</v>
      </c>
      <c r="X7" s="11">
        <v>1226450</v>
      </c>
      <c r="Y7" s="11">
        <v>-1224322</v>
      </c>
      <c r="Z7" s="2">
        <v>-99.83</v>
      </c>
      <c r="AA7" s="15">
        <v>2452900</v>
      </c>
    </row>
    <row r="8" spans="1:27" ht="13.5">
      <c r="A8" s="46" t="s">
        <v>34</v>
      </c>
      <c r="B8" s="47"/>
      <c r="C8" s="9">
        <v>63437840</v>
      </c>
      <c r="D8" s="10"/>
      <c r="E8" s="11">
        <v>39798033</v>
      </c>
      <c r="F8" s="11">
        <v>39798033</v>
      </c>
      <c r="G8" s="11"/>
      <c r="H8" s="11"/>
      <c r="I8" s="11"/>
      <c r="J8" s="11"/>
      <c r="K8" s="11">
        <v>2194627</v>
      </c>
      <c r="L8" s="11">
        <v>1619527</v>
      </c>
      <c r="M8" s="11">
        <v>381437</v>
      </c>
      <c r="N8" s="11">
        <v>4195591</v>
      </c>
      <c r="O8" s="11"/>
      <c r="P8" s="11"/>
      <c r="Q8" s="11"/>
      <c r="R8" s="11"/>
      <c r="S8" s="11"/>
      <c r="T8" s="11"/>
      <c r="U8" s="11"/>
      <c r="V8" s="11"/>
      <c r="W8" s="11">
        <v>4195591</v>
      </c>
      <c r="X8" s="11">
        <v>19899017</v>
      </c>
      <c r="Y8" s="11">
        <v>-15703426</v>
      </c>
      <c r="Z8" s="2">
        <v>-78.92</v>
      </c>
      <c r="AA8" s="15">
        <v>39798033</v>
      </c>
    </row>
    <row r="9" spans="1:27" ht="13.5">
      <c r="A9" s="46" t="s">
        <v>35</v>
      </c>
      <c r="B9" s="47"/>
      <c r="C9" s="9"/>
      <c r="D9" s="10"/>
      <c r="E9" s="11">
        <v>14600000</v>
      </c>
      <c r="F9" s="11">
        <v>14600000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7300000</v>
      </c>
      <c r="Y9" s="11">
        <v>-7300000</v>
      </c>
      <c r="Z9" s="2">
        <v>-100</v>
      </c>
      <c r="AA9" s="15">
        <v>14600000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74390208</v>
      </c>
      <c r="D11" s="50">
        <f t="shared" si="1"/>
        <v>0</v>
      </c>
      <c r="E11" s="51">
        <f t="shared" si="1"/>
        <v>64047513</v>
      </c>
      <c r="F11" s="51">
        <f t="shared" si="1"/>
        <v>64047513</v>
      </c>
      <c r="G11" s="51">
        <f t="shared" si="1"/>
        <v>0</v>
      </c>
      <c r="H11" s="51">
        <f t="shared" si="1"/>
        <v>0</v>
      </c>
      <c r="I11" s="51">
        <f t="shared" si="1"/>
        <v>758021</v>
      </c>
      <c r="J11" s="51">
        <f t="shared" si="1"/>
        <v>758021</v>
      </c>
      <c r="K11" s="51">
        <f t="shared" si="1"/>
        <v>2196755</v>
      </c>
      <c r="L11" s="51">
        <f t="shared" si="1"/>
        <v>2752818</v>
      </c>
      <c r="M11" s="51">
        <f t="shared" si="1"/>
        <v>4272410</v>
      </c>
      <c r="N11" s="51">
        <f t="shared" si="1"/>
        <v>9221983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9980004</v>
      </c>
      <c r="X11" s="51">
        <f t="shared" si="1"/>
        <v>32023757</v>
      </c>
      <c r="Y11" s="51">
        <f t="shared" si="1"/>
        <v>-22043753</v>
      </c>
      <c r="Z11" s="52">
        <f>+IF(X11&lt;&gt;0,+(Y11/X11)*100,0)</f>
        <v>-68.83562412742515</v>
      </c>
      <c r="AA11" s="53">
        <f>SUM(AA6:AA10)</f>
        <v>64047513</v>
      </c>
    </row>
    <row r="12" spans="1:27" ht="13.5">
      <c r="A12" s="54" t="s">
        <v>38</v>
      </c>
      <c r="B12" s="35"/>
      <c r="C12" s="9">
        <v>9645004</v>
      </c>
      <c r="D12" s="10"/>
      <c r="E12" s="11">
        <v>3616487</v>
      </c>
      <c r="F12" s="11">
        <v>3616487</v>
      </c>
      <c r="G12" s="11"/>
      <c r="H12" s="11"/>
      <c r="I12" s="11">
        <v>24223</v>
      </c>
      <c r="J12" s="11">
        <v>24223</v>
      </c>
      <c r="K12" s="11">
        <v>500491</v>
      </c>
      <c r="L12" s="11"/>
      <c r="M12" s="11"/>
      <c r="N12" s="11">
        <v>500491</v>
      </c>
      <c r="O12" s="11"/>
      <c r="P12" s="11"/>
      <c r="Q12" s="11"/>
      <c r="R12" s="11"/>
      <c r="S12" s="11"/>
      <c r="T12" s="11"/>
      <c r="U12" s="11"/>
      <c r="V12" s="11"/>
      <c r="W12" s="11">
        <v>524714</v>
      </c>
      <c r="X12" s="11">
        <v>1808244</v>
      </c>
      <c r="Y12" s="11">
        <v>-1283530</v>
      </c>
      <c r="Z12" s="2">
        <v>-70.98</v>
      </c>
      <c r="AA12" s="15">
        <v>3616487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205622</v>
      </c>
      <c r="D15" s="10"/>
      <c r="E15" s="11">
        <v>1034000</v>
      </c>
      <c r="F15" s="11">
        <v>1034000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517000</v>
      </c>
      <c r="Y15" s="11">
        <v>-517000</v>
      </c>
      <c r="Z15" s="2">
        <v>-100</v>
      </c>
      <c r="AA15" s="15">
        <v>1034000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8221016</v>
      </c>
      <c r="D36" s="10">
        <f t="shared" si="4"/>
        <v>0</v>
      </c>
      <c r="E36" s="11">
        <f t="shared" si="4"/>
        <v>7196580</v>
      </c>
      <c r="F36" s="11">
        <f t="shared" si="4"/>
        <v>7196580</v>
      </c>
      <c r="G36" s="11">
        <f t="shared" si="4"/>
        <v>0</v>
      </c>
      <c r="H36" s="11">
        <f t="shared" si="4"/>
        <v>0</v>
      </c>
      <c r="I36" s="11">
        <f t="shared" si="4"/>
        <v>758021</v>
      </c>
      <c r="J36" s="11">
        <f t="shared" si="4"/>
        <v>758021</v>
      </c>
      <c r="K36" s="11">
        <f t="shared" si="4"/>
        <v>0</v>
      </c>
      <c r="L36" s="11">
        <f t="shared" si="4"/>
        <v>1133291</v>
      </c>
      <c r="M36" s="11">
        <f t="shared" si="4"/>
        <v>3890973</v>
      </c>
      <c r="N36" s="11">
        <f t="shared" si="4"/>
        <v>5024264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5782285</v>
      </c>
      <c r="X36" s="11">
        <f t="shared" si="4"/>
        <v>3598290</v>
      </c>
      <c r="Y36" s="11">
        <f t="shared" si="4"/>
        <v>2183995</v>
      </c>
      <c r="Z36" s="2">
        <f aca="true" t="shared" si="5" ref="Z36:Z49">+IF(X36&lt;&gt;0,+(Y36/X36)*100,0)</f>
        <v>60.69535807286238</v>
      </c>
      <c r="AA36" s="15">
        <f>AA6+AA21</f>
        <v>7196580</v>
      </c>
    </row>
    <row r="37" spans="1:27" ht="13.5">
      <c r="A37" s="46" t="s">
        <v>33</v>
      </c>
      <c r="B37" s="47"/>
      <c r="C37" s="9">
        <f t="shared" si="4"/>
        <v>2731352</v>
      </c>
      <c r="D37" s="10">
        <f t="shared" si="4"/>
        <v>0</v>
      </c>
      <c r="E37" s="11">
        <f t="shared" si="4"/>
        <v>2452900</v>
      </c>
      <c r="F37" s="11">
        <f t="shared" si="4"/>
        <v>2452900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2128</v>
      </c>
      <c r="L37" s="11">
        <f t="shared" si="4"/>
        <v>0</v>
      </c>
      <c r="M37" s="11">
        <f t="shared" si="4"/>
        <v>0</v>
      </c>
      <c r="N37" s="11">
        <f t="shared" si="4"/>
        <v>2128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2128</v>
      </c>
      <c r="X37" s="11">
        <f t="shared" si="4"/>
        <v>1226450</v>
      </c>
      <c r="Y37" s="11">
        <f t="shared" si="4"/>
        <v>-1224322</v>
      </c>
      <c r="Z37" s="2">
        <f t="shared" si="5"/>
        <v>-99.82649109217661</v>
      </c>
      <c r="AA37" s="15">
        <f>AA7+AA22</f>
        <v>2452900</v>
      </c>
    </row>
    <row r="38" spans="1:27" ht="13.5">
      <c r="A38" s="46" t="s">
        <v>34</v>
      </c>
      <c r="B38" s="47"/>
      <c r="C38" s="9">
        <f t="shared" si="4"/>
        <v>63437840</v>
      </c>
      <c r="D38" s="10">
        <f t="shared" si="4"/>
        <v>0</v>
      </c>
      <c r="E38" s="11">
        <f t="shared" si="4"/>
        <v>39798033</v>
      </c>
      <c r="F38" s="11">
        <f t="shared" si="4"/>
        <v>39798033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2194627</v>
      </c>
      <c r="L38" s="11">
        <f t="shared" si="4"/>
        <v>1619527</v>
      </c>
      <c r="M38" s="11">
        <f t="shared" si="4"/>
        <v>381437</v>
      </c>
      <c r="N38" s="11">
        <f t="shared" si="4"/>
        <v>4195591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4195591</v>
      </c>
      <c r="X38" s="11">
        <f t="shared" si="4"/>
        <v>19899017</v>
      </c>
      <c r="Y38" s="11">
        <f t="shared" si="4"/>
        <v>-15703426</v>
      </c>
      <c r="Z38" s="2">
        <f t="shared" si="5"/>
        <v>-78.91558663425434</v>
      </c>
      <c r="AA38" s="15">
        <f>AA8+AA23</f>
        <v>39798033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14600000</v>
      </c>
      <c r="F39" s="11">
        <f t="shared" si="4"/>
        <v>14600000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7300000</v>
      </c>
      <c r="Y39" s="11">
        <f t="shared" si="4"/>
        <v>-7300000</v>
      </c>
      <c r="Z39" s="2">
        <f t="shared" si="5"/>
        <v>-100</v>
      </c>
      <c r="AA39" s="15">
        <f>AA9+AA24</f>
        <v>14600000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74390208</v>
      </c>
      <c r="D41" s="50">
        <f t="shared" si="6"/>
        <v>0</v>
      </c>
      <c r="E41" s="51">
        <f t="shared" si="6"/>
        <v>64047513</v>
      </c>
      <c r="F41" s="51">
        <f t="shared" si="6"/>
        <v>64047513</v>
      </c>
      <c r="G41" s="51">
        <f t="shared" si="6"/>
        <v>0</v>
      </c>
      <c r="H41" s="51">
        <f t="shared" si="6"/>
        <v>0</v>
      </c>
      <c r="I41" s="51">
        <f t="shared" si="6"/>
        <v>758021</v>
      </c>
      <c r="J41" s="51">
        <f t="shared" si="6"/>
        <v>758021</v>
      </c>
      <c r="K41" s="51">
        <f t="shared" si="6"/>
        <v>2196755</v>
      </c>
      <c r="L41" s="51">
        <f t="shared" si="6"/>
        <v>2752818</v>
      </c>
      <c r="M41" s="51">
        <f t="shared" si="6"/>
        <v>4272410</v>
      </c>
      <c r="N41" s="51">
        <f t="shared" si="6"/>
        <v>9221983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9980004</v>
      </c>
      <c r="X41" s="51">
        <f t="shared" si="6"/>
        <v>32023757</v>
      </c>
      <c r="Y41" s="51">
        <f t="shared" si="6"/>
        <v>-22043753</v>
      </c>
      <c r="Z41" s="52">
        <f t="shared" si="5"/>
        <v>-68.83562412742515</v>
      </c>
      <c r="AA41" s="53">
        <f>SUM(AA36:AA40)</f>
        <v>64047513</v>
      </c>
    </row>
    <row r="42" spans="1:27" ht="13.5">
      <c r="A42" s="54" t="s">
        <v>38</v>
      </c>
      <c r="B42" s="35"/>
      <c r="C42" s="65">
        <f aca="true" t="shared" si="7" ref="C42:Y48">C12+C27</f>
        <v>9645004</v>
      </c>
      <c r="D42" s="66">
        <f t="shared" si="7"/>
        <v>0</v>
      </c>
      <c r="E42" s="67">
        <f t="shared" si="7"/>
        <v>3616487</v>
      </c>
      <c r="F42" s="67">
        <f t="shared" si="7"/>
        <v>3616487</v>
      </c>
      <c r="G42" s="67">
        <f t="shared" si="7"/>
        <v>0</v>
      </c>
      <c r="H42" s="67">
        <f t="shared" si="7"/>
        <v>0</v>
      </c>
      <c r="I42" s="67">
        <f t="shared" si="7"/>
        <v>24223</v>
      </c>
      <c r="J42" s="67">
        <f t="shared" si="7"/>
        <v>24223</v>
      </c>
      <c r="K42" s="67">
        <f t="shared" si="7"/>
        <v>500491</v>
      </c>
      <c r="L42" s="67">
        <f t="shared" si="7"/>
        <v>0</v>
      </c>
      <c r="M42" s="67">
        <f t="shared" si="7"/>
        <v>0</v>
      </c>
      <c r="N42" s="67">
        <f t="shared" si="7"/>
        <v>500491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524714</v>
      </c>
      <c r="X42" s="67">
        <f t="shared" si="7"/>
        <v>1808244</v>
      </c>
      <c r="Y42" s="67">
        <f t="shared" si="7"/>
        <v>-1283530</v>
      </c>
      <c r="Z42" s="69">
        <f t="shared" si="5"/>
        <v>-70.98212409387229</v>
      </c>
      <c r="AA42" s="68">
        <f aca="true" t="shared" si="8" ref="AA42:AA48">AA12+AA27</f>
        <v>3616487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205622</v>
      </c>
      <c r="D45" s="66">
        <f t="shared" si="7"/>
        <v>0</v>
      </c>
      <c r="E45" s="67">
        <f t="shared" si="7"/>
        <v>1034000</v>
      </c>
      <c r="F45" s="67">
        <f t="shared" si="7"/>
        <v>1034000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517000</v>
      </c>
      <c r="Y45" s="67">
        <f t="shared" si="7"/>
        <v>-517000</v>
      </c>
      <c r="Z45" s="69">
        <f t="shared" si="5"/>
        <v>-100</v>
      </c>
      <c r="AA45" s="68">
        <f t="shared" si="8"/>
        <v>1034000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84240834</v>
      </c>
      <c r="D49" s="78">
        <f t="shared" si="9"/>
        <v>0</v>
      </c>
      <c r="E49" s="79">
        <f t="shared" si="9"/>
        <v>68698000</v>
      </c>
      <c r="F49" s="79">
        <f t="shared" si="9"/>
        <v>68698000</v>
      </c>
      <c r="G49" s="79">
        <f t="shared" si="9"/>
        <v>0</v>
      </c>
      <c r="H49" s="79">
        <f t="shared" si="9"/>
        <v>0</v>
      </c>
      <c r="I49" s="79">
        <f t="shared" si="9"/>
        <v>782244</v>
      </c>
      <c r="J49" s="79">
        <f t="shared" si="9"/>
        <v>782244</v>
      </c>
      <c r="K49" s="79">
        <f t="shared" si="9"/>
        <v>2697246</v>
      </c>
      <c r="L49" s="79">
        <f t="shared" si="9"/>
        <v>2752818</v>
      </c>
      <c r="M49" s="79">
        <f t="shared" si="9"/>
        <v>4272410</v>
      </c>
      <c r="N49" s="79">
        <f t="shared" si="9"/>
        <v>9722474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10504718</v>
      </c>
      <c r="X49" s="79">
        <f t="shared" si="9"/>
        <v>34349001</v>
      </c>
      <c r="Y49" s="79">
        <f t="shared" si="9"/>
        <v>-23844283</v>
      </c>
      <c r="Z49" s="80">
        <f t="shared" si="5"/>
        <v>-69.41768990603249</v>
      </c>
      <c r="AA49" s="81">
        <f>SUM(AA41:AA48)</f>
        <v>68698000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5099116</v>
      </c>
      <c r="F51" s="67">
        <f t="shared" si="10"/>
        <v>5099116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2549559</v>
      </c>
      <c r="Y51" s="67">
        <f t="shared" si="10"/>
        <v>-2549559</v>
      </c>
      <c r="Z51" s="69">
        <f>+IF(X51&lt;&gt;0,+(Y51/X51)*100,0)</f>
        <v>-100</v>
      </c>
      <c r="AA51" s="68">
        <f>SUM(AA57:AA61)</f>
        <v>5099116</v>
      </c>
    </row>
    <row r="52" spans="1:27" ht="13.5">
      <c r="A52" s="84" t="s">
        <v>32</v>
      </c>
      <c r="B52" s="47"/>
      <c r="C52" s="9"/>
      <c r="D52" s="10"/>
      <c r="E52" s="11">
        <v>1246743</v>
      </c>
      <c r="F52" s="11">
        <v>1246743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623372</v>
      </c>
      <c r="Y52" s="11">
        <v>-623372</v>
      </c>
      <c r="Z52" s="2">
        <v>-100</v>
      </c>
      <c r="AA52" s="15">
        <v>1246743</v>
      </c>
    </row>
    <row r="53" spans="1:27" ht="13.5">
      <c r="A53" s="84" t="s">
        <v>33</v>
      </c>
      <c r="B53" s="47"/>
      <c r="C53" s="9"/>
      <c r="D53" s="10"/>
      <c r="E53" s="11">
        <v>2122000</v>
      </c>
      <c r="F53" s="11">
        <v>2122000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1061000</v>
      </c>
      <c r="Y53" s="11">
        <v>-1061000</v>
      </c>
      <c r="Z53" s="2">
        <v>-100</v>
      </c>
      <c r="AA53" s="15">
        <v>2122000</v>
      </c>
    </row>
    <row r="54" spans="1:27" ht="13.5">
      <c r="A54" s="84" t="s">
        <v>34</v>
      </c>
      <c r="B54" s="47"/>
      <c r="C54" s="9"/>
      <c r="D54" s="10"/>
      <c r="E54" s="11">
        <v>646743</v>
      </c>
      <c r="F54" s="11">
        <v>646743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323372</v>
      </c>
      <c r="Y54" s="11">
        <v>-323372</v>
      </c>
      <c r="Z54" s="2">
        <v>-100</v>
      </c>
      <c r="AA54" s="15">
        <v>646743</v>
      </c>
    </row>
    <row r="55" spans="1:27" ht="13.5">
      <c r="A55" s="84" t="s">
        <v>35</v>
      </c>
      <c r="B55" s="47"/>
      <c r="C55" s="9"/>
      <c r="D55" s="10"/>
      <c r="E55" s="11">
        <v>424630</v>
      </c>
      <c r="F55" s="11">
        <v>424630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212315</v>
      </c>
      <c r="Y55" s="11">
        <v>-212315</v>
      </c>
      <c r="Z55" s="2">
        <v>-100</v>
      </c>
      <c r="AA55" s="15">
        <v>424630</v>
      </c>
    </row>
    <row r="56" spans="1:27" ht="13.5">
      <c r="A56" s="84" t="s">
        <v>36</v>
      </c>
      <c r="B56" s="47"/>
      <c r="C56" s="9"/>
      <c r="D56" s="10"/>
      <c r="E56" s="11">
        <v>552000</v>
      </c>
      <c r="F56" s="11">
        <v>552000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276000</v>
      </c>
      <c r="Y56" s="11">
        <v>-276000</v>
      </c>
      <c r="Z56" s="2">
        <v>-100</v>
      </c>
      <c r="AA56" s="15">
        <v>552000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4992116</v>
      </c>
      <c r="F57" s="51">
        <f t="shared" si="11"/>
        <v>4992116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2496059</v>
      </c>
      <c r="Y57" s="51">
        <f t="shared" si="11"/>
        <v>-2496059</v>
      </c>
      <c r="Z57" s="52">
        <f>+IF(X57&lt;&gt;0,+(Y57/X57)*100,0)</f>
        <v>-100</v>
      </c>
      <c r="AA57" s="53">
        <f>SUM(AA52:AA56)</f>
        <v>4992116</v>
      </c>
    </row>
    <row r="58" spans="1:27" ht="13.5">
      <c r="A58" s="86" t="s">
        <v>38</v>
      </c>
      <c r="B58" s="35"/>
      <c r="C58" s="9"/>
      <c r="D58" s="10"/>
      <c r="E58" s="11">
        <v>107000</v>
      </c>
      <c r="F58" s="11">
        <v>107000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53500</v>
      </c>
      <c r="Y58" s="11">
        <v>-53500</v>
      </c>
      <c r="Z58" s="2">
        <v>-100</v>
      </c>
      <c r="AA58" s="15">
        <v>107000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300000</v>
      </c>
      <c r="F65" s="11"/>
      <c r="G65" s="11">
        <v>146624</v>
      </c>
      <c r="H65" s="11">
        <v>141532</v>
      </c>
      <c r="I65" s="11">
        <v>1537</v>
      </c>
      <c r="J65" s="11">
        <v>289693</v>
      </c>
      <c r="K65" s="11">
        <v>235161</v>
      </c>
      <c r="L65" s="11">
        <v>143185</v>
      </c>
      <c r="M65" s="11"/>
      <c r="N65" s="11">
        <v>378346</v>
      </c>
      <c r="O65" s="11"/>
      <c r="P65" s="11"/>
      <c r="Q65" s="11"/>
      <c r="R65" s="11"/>
      <c r="S65" s="11"/>
      <c r="T65" s="11"/>
      <c r="U65" s="11"/>
      <c r="V65" s="11"/>
      <c r="W65" s="11">
        <v>668039</v>
      </c>
      <c r="X65" s="11"/>
      <c r="Y65" s="11">
        <v>668039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1239</v>
      </c>
      <c r="H66" s="14">
        <v>15315</v>
      </c>
      <c r="I66" s="14">
        <v>13828</v>
      </c>
      <c r="J66" s="14">
        <v>30382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30382</v>
      </c>
      <c r="X66" s="14"/>
      <c r="Y66" s="14">
        <v>30382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1318377</v>
      </c>
      <c r="H67" s="11">
        <v>1258468</v>
      </c>
      <c r="I67" s="11"/>
      <c r="J67" s="11">
        <v>2576845</v>
      </c>
      <c r="K67" s="11">
        <v>550000</v>
      </c>
      <c r="L67" s="11"/>
      <c r="M67" s="11"/>
      <c r="N67" s="11">
        <v>550000</v>
      </c>
      <c r="O67" s="11"/>
      <c r="P67" s="11"/>
      <c r="Q67" s="11"/>
      <c r="R67" s="11"/>
      <c r="S67" s="11"/>
      <c r="T67" s="11"/>
      <c r="U67" s="11"/>
      <c r="V67" s="11"/>
      <c r="W67" s="11">
        <v>3126845</v>
      </c>
      <c r="X67" s="11"/>
      <c r="Y67" s="11">
        <v>3126845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>
        <v>1566452</v>
      </c>
      <c r="L68" s="11">
        <v>1288665</v>
      </c>
      <c r="M68" s="11"/>
      <c r="N68" s="11">
        <v>2855117</v>
      </c>
      <c r="O68" s="11"/>
      <c r="P68" s="11"/>
      <c r="Q68" s="11"/>
      <c r="R68" s="11"/>
      <c r="S68" s="11"/>
      <c r="T68" s="11"/>
      <c r="U68" s="11"/>
      <c r="V68" s="11"/>
      <c r="W68" s="11">
        <v>2855117</v>
      </c>
      <c r="X68" s="11"/>
      <c r="Y68" s="11">
        <v>2855117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300000</v>
      </c>
      <c r="F69" s="79">
        <f t="shared" si="12"/>
        <v>0</v>
      </c>
      <c r="G69" s="79">
        <f t="shared" si="12"/>
        <v>1466240</v>
      </c>
      <c r="H69" s="79">
        <f t="shared" si="12"/>
        <v>1415315</v>
      </c>
      <c r="I69" s="79">
        <f t="shared" si="12"/>
        <v>15365</v>
      </c>
      <c r="J69" s="79">
        <f t="shared" si="12"/>
        <v>2896920</v>
      </c>
      <c r="K69" s="79">
        <f t="shared" si="12"/>
        <v>2351613</v>
      </c>
      <c r="L69" s="79">
        <f t="shared" si="12"/>
        <v>1431850</v>
      </c>
      <c r="M69" s="79">
        <f t="shared" si="12"/>
        <v>0</v>
      </c>
      <c r="N69" s="79">
        <f t="shared" si="12"/>
        <v>3783463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6680383</v>
      </c>
      <c r="X69" s="79">
        <f t="shared" si="12"/>
        <v>0</v>
      </c>
      <c r="Y69" s="79">
        <f t="shared" si="12"/>
        <v>6680383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43004259</v>
      </c>
      <c r="D5" s="42">
        <f t="shared" si="0"/>
        <v>0</v>
      </c>
      <c r="E5" s="43">
        <f t="shared" si="0"/>
        <v>63848274</v>
      </c>
      <c r="F5" s="43">
        <f t="shared" si="0"/>
        <v>63848274</v>
      </c>
      <c r="G5" s="43">
        <f t="shared" si="0"/>
        <v>1703766</v>
      </c>
      <c r="H5" s="43">
        <f t="shared" si="0"/>
        <v>3564637</v>
      </c>
      <c r="I5" s="43">
        <f t="shared" si="0"/>
        <v>3998501</v>
      </c>
      <c r="J5" s="43">
        <f t="shared" si="0"/>
        <v>9266904</v>
      </c>
      <c r="K5" s="43">
        <f t="shared" si="0"/>
        <v>5055238</v>
      </c>
      <c r="L5" s="43">
        <f t="shared" si="0"/>
        <v>6509545</v>
      </c>
      <c r="M5" s="43">
        <f t="shared" si="0"/>
        <v>4930300</v>
      </c>
      <c r="N5" s="43">
        <f t="shared" si="0"/>
        <v>16495083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25761987</v>
      </c>
      <c r="X5" s="43">
        <f t="shared" si="0"/>
        <v>31924137</v>
      </c>
      <c r="Y5" s="43">
        <f t="shared" si="0"/>
        <v>-6162150</v>
      </c>
      <c r="Z5" s="44">
        <f>+IF(X5&lt;&gt;0,+(Y5/X5)*100,0)</f>
        <v>-19.302479500072312</v>
      </c>
      <c r="AA5" s="45">
        <f>SUM(AA11:AA18)</f>
        <v>63848274</v>
      </c>
    </row>
    <row r="6" spans="1:27" ht="13.5">
      <c r="A6" s="46" t="s">
        <v>32</v>
      </c>
      <c r="B6" s="47"/>
      <c r="C6" s="9">
        <v>30012889</v>
      </c>
      <c r="D6" s="10"/>
      <c r="E6" s="11">
        <v>16067070</v>
      </c>
      <c r="F6" s="11">
        <v>16067070</v>
      </c>
      <c r="G6" s="11"/>
      <c r="H6" s="11"/>
      <c r="I6" s="11"/>
      <c r="J6" s="11"/>
      <c r="K6" s="11">
        <v>2280693</v>
      </c>
      <c r="L6" s="11">
        <v>3278250</v>
      </c>
      <c r="M6" s="11">
        <v>2518738</v>
      </c>
      <c r="N6" s="11">
        <v>8077681</v>
      </c>
      <c r="O6" s="11"/>
      <c r="P6" s="11"/>
      <c r="Q6" s="11"/>
      <c r="R6" s="11"/>
      <c r="S6" s="11"/>
      <c r="T6" s="11"/>
      <c r="U6" s="11"/>
      <c r="V6" s="11"/>
      <c r="W6" s="11">
        <v>8077681</v>
      </c>
      <c r="X6" s="11">
        <v>8033535</v>
      </c>
      <c r="Y6" s="11">
        <v>44146</v>
      </c>
      <c r="Z6" s="2">
        <v>0.55</v>
      </c>
      <c r="AA6" s="15">
        <v>16067070</v>
      </c>
    </row>
    <row r="7" spans="1:27" ht="13.5">
      <c r="A7" s="46" t="s">
        <v>33</v>
      </c>
      <c r="B7" s="47"/>
      <c r="C7" s="9">
        <v>1739130</v>
      </c>
      <c r="D7" s="10"/>
      <c r="E7" s="11">
        <v>1733764</v>
      </c>
      <c r="F7" s="11">
        <v>1733764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866882</v>
      </c>
      <c r="Y7" s="11">
        <v>-866882</v>
      </c>
      <c r="Z7" s="2">
        <v>-100</v>
      </c>
      <c r="AA7" s="15">
        <v>1733764</v>
      </c>
    </row>
    <row r="8" spans="1:27" ht="13.5">
      <c r="A8" s="46" t="s">
        <v>34</v>
      </c>
      <c r="B8" s="47"/>
      <c r="C8" s="9"/>
      <c r="D8" s="10"/>
      <c r="E8" s="11">
        <v>29450000</v>
      </c>
      <c r="F8" s="11">
        <v>29450000</v>
      </c>
      <c r="G8" s="11">
        <v>1419510</v>
      </c>
      <c r="H8" s="11">
        <v>2459708</v>
      </c>
      <c r="I8" s="11">
        <v>3369639</v>
      </c>
      <c r="J8" s="11">
        <v>7248857</v>
      </c>
      <c r="K8" s="11">
        <v>1695004</v>
      </c>
      <c r="L8" s="11">
        <v>2655916</v>
      </c>
      <c r="M8" s="11">
        <v>2172276</v>
      </c>
      <c r="N8" s="11">
        <v>6523196</v>
      </c>
      <c r="O8" s="11"/>
      <c r="P8" s="11"/>
      <c r="Q8" s="11"/>
      <c r="R8" s="11"/>
      <c r="S8" s="11"/>
      <c r="T8" s="11"/>
      <c r="U8" s="11"/>
      <c r="V8" s="11"/>
      <c r="W8" s="11">
        <v>13772053</v>
      </c>
      <c r="X8" s="11">
        <v>14725000</v>
      </c>
      <c r="Y8" s="11">
        <v>-952947</v>
      </c>
      <c r="Z8" s="2">
        <v>-6.47</v>
      </c>
      <c r="AA8" s="15">
        <v>29450000</v>
      </c>
    </row>
    <row r="9" spans="1:27" ht="13.5">
      <c r="A9" s="46" t="s">
        <v>35</v>
      </c>
      <c r="B9" s="47"/>
      <c r="C9" s="9">
        <v>2644493</v>
      </c>
      <c r="D9" s="10"/>
      <c r="E9" s="11">
        <v>1000000</v>
      </c>
      <c r="F9" s="11">
        <v>1000000</v>
      </c>
      <c r="G9" s="11">
        <v>254386</v>
      </c>
      <c r="H9" s="11">
        <v>587182</v>
      </c>
      <c r="I9" s="11">
        <v>563282</v>
      </c>
      <c r="J9" s="11">
        <v>1404850</v>
      </c>
      <c r="K9" s="11"/>
      <c r="L9" s="11">
        <v>224860</v>
      </c>
      <c r="M9" s="11"/>
      <c r="N9" s="11">
        <v>224860</v>
      </c>
      <c r="O9" s="11"/>
      <c r="P9" s="11"/>
      <c r="Q9" s="11"/>
      <c r="R9" s="11"/>
      <c r="S9" s="11"/>
      <c r="T9" s="11"/>
      <c r="U9" s="11"/>
      <c r="V9" s="11"/>
      <c r="W9" s="11">
        <v>1629710</v>
      </c>
      <c r="X9" s="11">
        <v>500000</v>
      </c>
      <c r="Y9" s="11">
        <v>1129710</v>
      </c>
      <c r="Z9" s="2">
        <v>225.94</v>
      </c>
      <c r="AA9" s="15">
        <v>1000000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61640</v>
      </c>
      <c r="I10" s="11">
        <v>24422</v>
      </c>
      <c r="J10" s="11">
        <v>86062</v>
      </c>
      <c r="K10" s="11">
        <v>173541</v>
      </c>
      <c r="L10" s="11"/>
      <c r="M10" s="11"/>
      <c r="N10" s="11">
        <v>173541</v>
      </c>
      <c r="O10" s="11"/>
      <c r="P10" s="11"/>
      <c r="Q10" s="11"/>
      <c r="R10" s="11"/>
      <c r="S10" s="11"/>
      <c r="T10" s="11"/>
      <c r="U10" s="11"/>
      <c r="V10" s="11"/>
      <c r="W10" s="11">
        <v>259603</v>
      </c>
      <c r="X10" s="11"/>
      <c r="Y10" s="11">
        <v>259603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34396512</v>
      </c>
      <c r="D11" s="50">
        <f t="shared" si="1"/>
        <v>0</v>
      </c>
      <c r="E11" s="51">
        <f t="shared" si="1"/>
        <v>48250834</v>
      </c>
      <c r="F11" s="51">
        <f t="shared" si="1"/>
        <v>48250834</v>
      </c>
      <c r="G11" s="51">
        <f t="shared" si="1"/>
        <v>1673896</v>
      </c>
      <c r="H11" s="51">
        <f t="shared" si="1"/>
        <v>3108530</v>
      </c>
      <c r="I11" s="51">
        <f t="shared" si="1"/>
        <v>3957343</v>
      </c>
      <c r="J11" s="51">
        <f t="shared" si="1"/>
        <v>8739769</v>
      </c>
      <c r="K11" s="51">
        <f t="shared" si="1"/>
        <v>4149238</v>
      </c>
      <c r="L11" s="51">
        <f t="shared" si="1"/>
        <v>6159026</v>
      </c>
      <c r="M11" s="51">
        <f t="shared" si="1"/>
        <v>4691014</v>
      </c>
      <c r="N11" s="51">
        <f t="shared" si="1"/>
        <v>14999278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23739047</v>
      </c>
      <c r="X11" s="51">
        <f t="shared" si="1"/>
        <v>24125417</v>
      </c>
      <c r="Y11" s="51">
        <f t="shared" si="1"/>
        <v>-386370</v>
      </c>
      <c r="Z11" s="52">
        <f>+IF(X11&lt;&gt;0,+(Y11/X11)*100,0)</f>
        <v>-1.6015059967668124</v>
      </c>
      <c r="AA11" s="53">
        <f>SUM(AA6:AA10)</f>
        <v>48250834</v>
      </c>
    </row>
    <row r="12" spans="1:27" ht="13.5">
      <c r="A12" s="54" t="s">
        <v>38</v>
      </c>
      <c r="B12" s="35"/>
      <c r="C12" s="9">
        <v>4633936</v>
      </c>
      <c r="D12" s="10"/>
      <c r="E12" s="11">
        <v>14053980</v>
      </c>
      <c r="F12" s="11">
        <v>14053980</v>
      </c>
      <c r="G12" s="11"/>
      <c r="H12" s="11"/>
      <c r="I12" s="11"/>
      <c r="J12" s="11"/>
      <c r="K12" s="11">
        <v>760600</v>
      </c>
      <c r="L12" s="11">
        <v>105996</v>
      </c>
      <c r="M12" s="11">
        <v>230079</v>
      </c>
      <c r="N12" s="11">
        <v>1096675</v>
      </c>
      <c r="O12" s="11"/>
      <c r="P12" s="11"/>
      <c r="Q12" s="11"/>
      <c r="R12" s="11"/>
      <c r="S12" s="11"/>
      <c r="T12" s="11"/>
      <c r="U12" s="11"/>
      <c r="V12" s="11"/>
      <c r="W12" s="11">
        <v>1096675</v>
      </c>
      <c r="X12" s="11">
        <v>7026990</v>
      </c>
      <c r="Y12" s="11">
        <v>-5930315</v>
      </c>
      <c r="Z12" s="2">
        <v>-84.39</v>
      </c>
      <c r="AA12" s="15">
        <v>14053980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3973811</v>
      </c>
      <c r="D15" s="10"/>
      <c r="E15" s="11">
        <v>1543460</v>
      </c>
      <c r="F15" s="11">
        <v>1543460</v>
      </c>
      <c r="G15" s="11">
        <v>29870</v>
      </c>
      <c r="H15" s="11">
        <v>17160</v>
      </c>
      <c r="I15" s="11">
        <v>41158</v>
      </c>
      <c r="J15" s="11">
        <v>88188</v>
      </c>
      <c r="K15" s="11"/>
      <c r="L15" s="11">
        <v>244523</v>
      </c>
      <c r="M15" s="11">
        <v>9207</v>
      </c>
      <c r="N15" s="11">
        <v>253730</v>
      </c>
      <c r="O15" s="11"/>
      <c r="P15" s="11"/>
      <c r="Q15" s="11"/>
      <c r="R15" s="11"/>
      <c r="S15" s="11"/>
      <c r="T15" s="11"/>
      <c r="U15" s="11"/>
      <c r="V15" s="11"/>
      <c r="W15" s="11">
        <v>341918</v>
      </c>
      <c r="X15" s="11">
        <v>771730</v>
      </c>
      <c r="Y15" s="11">
        <v>-429812</v>
      </c>
      <c r="Z15" s="2">
        <v>-55.69</v>
      </c>
      <c r="AA15" s="15">
        <v>1543460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>
        <v>438947</v>
      </c>
      <c r="I18" s="18"/>
      <c r="J18" s="18">
        <v>438947</v>
      </c>
      <c r="K18" s="18">
        <v>145400</v>
      </c>
      <c r="L18" s="18"/>
      <c r="M18" s="18"/>
      <c r="N18" s="18">
        <v>145400</v>
      </c>
      <c r="O18" s="18"/>
      <c r="P18" s="18"/>
      <c r="Q18" s="18"/>
      <c r="R18" s="18"/>
      <c r="S18" s="18"/>
      <c r="T18" s="18"/>
      <c r="U18" s="18"/>
      <c r="V18" s="18"/>
      <c r="W18" s="18">
        <v>584347</v>
      </c>
      <c r="X18" s="18"/>
      <c r="Y18" s="18">
        <v>584347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30012889</v>
      </c>
      <c r="D36" s="10">
        <f t="shared" si="4"/>
        <v>0</v>
      </c>
      <c r="E36" s="11">
        <f t="shared" si="4"/>
        <v>16067070</v>
      </c>
      <c r="F36" s="11">
        <f t="shared" si="4"/>
        <v>16067070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2280693</v>
      </c>
      <c r="L36" s="11">
        <f t="shared" si="4"/>
        <v>3278250</v>
      </c>
      <c r="M36" s="11">
        <f t="shared" si="4"/>
        <v>2518738</v>
      </c>
      <c r="N36" s="11">
        <f t="shared" si="4"/>
        <v>8077681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8077681</v>
      </c>
      <c r="X36" s="11">
        <f t="shared" si="4"/>
        <v>8033535</v>
      </c>
      <c r="Y36" s="11">
        <f t="shared" si="4"/>
        <v>44146</v>
      </c>
      <c r="Z36" s="2">
        <f aca="true" t="shared" si="5" ref="Z36:Z49">+IF(X36&lt;&gt;0,+(Y36/X36)*100,0)</f>
        <v>0.5495214746683745</v>
      </c>
      <c r="AA36" s="15">
        <f>AA6+AA21</f>
        <v>16067070</v>
      </c>
    </row>
    <row r="37" spans="1:27" ht="13.5">
      <c r="A37" s="46" t="s">
        <v>33</v>
      </c>
      <c r="B37" s="47"/>
      <c r="C37" s="9">
        <f t="shared" si="4"/>
        <v>1739130</v>
      </c>
      <c r="D37" s="10">
        <f t="shared" si="4"/>
        <v>0</v>
      </c>
      <c r="E37" s="11">
        <f t="shared" si="4"/>
        <v>1733764</v>
      </c>
      <c r="F37" s="11">
        <f t="shared" si="4"/>
        <v>1733764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866882</v>
      </c>
      <c r="Y37" s="11">
        <f t="shared" si="4"/>
        <v>-866882</v>
      </c>
      <c r="Z37" s="2">
        <f t="shared" si="5"/>
        <v>-100</v>
      </c>
      <c r="AA37" s="15">
        <f>AA7+AA22</f>
        <v>1733764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29450000</v>
      </c>
      <c r="F38" s="11">
        <f t="shared" si="4"/>
        <v>29450000</v>
      </c>
      <c r="G38" s="11">
        <f t="shared" si="4"/>
        <v>1419510</v>
      </c>
      <c r="H38" s="11">
        <f t="shared" si="4"/>
        <v>2459708</v>
      </c>
      <c r="I38" s="11">
        <f t="shared" si="4"/>
        <v>3369639</v>
      </c>
      <c r="J38" s="11">
        <f t="shared" si="4"/>
        <v>7248857</v>
      </c>
      <c r="K38" s="11">
        <f t="shared" si="4"/>
        <v>1695004</v>
      </c>
      <c r="L38" s="11">
        <f t="shared" si="4"/>
        <v>2655916</v>
      </c>
      <c r="M38" s="11">
        <f t="shared" si="4"/>
        <v>2172276</v>
      </c>
      <c r="N38" s="11">
        <f t="shared" si="4"/>
        <v>6523196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13772053</v>
      </c>
      <c r="X38" s="11">
        <f t="shared" si="4"/>
        <v>14725000</v>
      </c>
      <c r="Y38" s="11">
        <f t="shared" si="4"/>
        <v>-952947</v>
      </c>
      <c r="Z38" s="2">
        <f t="shared" si="5"/>
        <v>-6.47162648556876</v>
      </c>
      <c r="AA38" s="15">
        <f>AA8+AA23</f>
        <v>29450000</v>
      </c>
    </row>
    <row r="39" spans="1:27" ht="13.5">
      <c r="A39" s="46" t="s">
        <v>35</v>
      </c>
      <c r="B39" s="47"/>
      <c r="C39" s="9">
        <f t="shared" si="4"/>
        <v>2644493</v>
      </c>
      <c r="D39" s="10">
        <f t="shared" si="4"/>
        <v>0</v>
      </c>
      <c r="E39" s="11">
        <f t="shared" si="4"/>
        <v>1000000</v>
      </c>
      <c r="F39" s="11">
        <f t="shared" si="4"/>
        <v>1000000</v>
      </c>
      <c r="G39" s="11">
        <f t="shared" si="4"/>
        <v>254386</v>
      </c>
      <c r="H39" s="11">
        <f t="shared" si="4"/>
        <v>587182</v>
      </c>
      <c r="I39" s="11">
        <f t="shared" si="4"/>
        <v>563282</v>
      </c>
      <c r="J39" s="11">
        <f t="shared" si="4"/>
        <v>1404850</v>
      </c>
      <c r="K39" s="11">
        <f t="shared" si="4"/>
        <v>0</v>
      </c>
      <c r="L39" s="11">
        <f t="shared" si="4"/>
        <v>224860</v>
      </c>
      <c r="M39" s="11">
        <f t="shared" si="4"/>
        <v>0</v>
      </c>
      <c r="N39" s="11">
        <f t="shared" si="4"/>
        <v>224860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1629710</v>
      </c>
      <c r="X39" s="11">
        <f t="shared" si="4"/>
        <v>500000</v>
      </c>
      <c r="Y39" s="11">
        <f t="shared" si="4"/>
        <v>1129710</v>
      </c>
      <c r="Z39" s="2">
        <f t="shared" si="5"/>
        <v>225.942</v>
      </c>
      <c r="AA39" s="15">
        <f>AA9+AA24</f>
        <v>1000000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61640</v>
      </c>
      <c r="I40" s="11">
        <f t="shared" si="4"/>
        <v>24422</v>
      </c>
      <c r="J40" s="11">
        <f t="shared" si="4"/>
        <v>86062</v>
      </c>
      <c r="K40" s="11">
        <f t="shared" si="4"/>
        <v>173541</v>
      </c>
      <c r="L40" s="11">
        <f t="shared" si="4"/>
        <v>0</v>
      </c>
      <c r="M40" s="11">
        <f t="shared" si="4"/>
        <v>0</v>
      </c>
      <c r="N40" s="11">
        <f t="shared" si="4"/>
        <v>173541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259603</v>
      </c>
      <c r="X40" s="11">
        <f t="shared" si="4"/>
        <v>0</v>
      </c>
      <c r="Y40" s="11">
        <f t="shared" si="4"/>
        <v>259603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34396512</v>
      </c>
      <c r="D41" s="50">
        <f t="shared" si="6"/>
        <v>0</v>
      </c>
      <c r="E41" s="51">
        <f t="shared" si="6"/>
        <v>48250834</v>
      </c>
      <c r="F41" s="51">
        <f t="shared" si="6"/>
        <v>48250834</v>
      </c>
      <c r="G41" s="51">
        <f t="shared" si="6"/>
        <v>1673896</v>
      </c>
      <c r="H41" s="51">
        <f t="shared" si="6"/>
        <v>3108530</v>
      </c>
      <c r="I41" s="51">
        <f t="shared" si="6"/>
        <v>3957343</v>
      </c>
      <c r="J41" s="51">
        <f t="shared" si="6"/>
        <v>8739769</v>
      </c>
      <c r="K41" s="51">
        <f t="shared" si="6"/>
        <v>4149238</v>
      </c>
      <c r="L41" s="51">
        <f t="shared" si="6"/>
        <v>6159026</v>
      </c>
      <c r="M41" s="51">
        <f t="shared" si="6"/>
        <v>4691014</v>
      </c>
      <c r="N41" s="51">
        <f t="shared" si="6"/>
        <v>14999278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23739047</v>
      </c>
      <c r="X41" s="51">
        <f t="shared" si="6"/>
        <v>24125417</v>
      </c>
      <c r="Y41" s="51">
        <f t="shared" si="6"/>
        <v>-386370</v>
      </c>
      <c r="Z41" s="52">
        <f t="shared" si="5"/>
        <v>-1.6015059967668124</v>
      </c>
      <c r="AA41" s="53">
        <f>SUM(AA36:AA40)</f>
        <v>48250834</v>
      </c>
    </row>
    <row r="42" spans="1:27" ht="13.5">
      <c r="A42" s="54" t="s">
        <v>38</v>
      </c>
      <c r="B42" s="35"/>
      <c r="C42" s="65">
        <f aca="true" t="shared" si="7" ref="C42:Y48">C12+C27</f>
        <v>4633936</v>
      </c>
      <c r="D42" s="66">
        <f t="shared" si="7"/>
        <v>0</v>
      </c>
      <c r="E42" s="67">
        <f t="shared" si="7"/>
        <v>14053980</v>
      </c>
      <c r="F42" s="67">
        <f t="shared" si="7"/>
        <v>14053980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760600</v>
      </c>
      <c r="L42" s="67">
        <f t="shared" si="7"/>
        <v>105996</v>
      </c>
      <c r="M42" s="67">
        <f t="shared" si="7"/>
        <v>230079</v>
      </c>
      <c r="N42" s="67">
        <f t="shared" si="7"/>
        <v>1096675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1096675</v>
      </c>
      <c r="X42" s="67">
        <f t="shared" si="7"/>
        <v>7026990</v>
      </c>
      <c r="Y42" s="67">
        <f t="shared" si="7"/>
        <v>-5930315</v>
      </c>
      <c r="Z42" s="69">
        <f t="shared" si="5"/>
        <v>-84.39338891901085</v>
      </c>
      <c r="AA42" s="68">
        <f aca="true" t="shared" si="8" ref="AA42:AA48">AA12+AA27</f>
        <v>14053980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3973811</v>
      </c>
      <c r="D45" s="66">
        <f t="shared" si="7"/>
        <v>0</v>
      </c>
      <c r="E45" s="67">
        <f t="shared" si="7"/>
        <v>1543460</v>
      </c>
      <c r="F45" s="67">
        <f t="shared" si="7"/>
        <v>1543460</v>
      </c>
      <c r="G45" s="67">
        <f t="shared" si="7"/>
        <v>29870</v>
      </c>
      <c r="H45" s="67">
        <f t="shared" si="7"/>
        <v>17160</v>
      </c>
      <c r="I45" s="67">
        <f t="shared" si="7"/>
        <v>41158</v>
      </c>
      <c r="J45" s="67">
        <f t="shared" si="7"/>
        <v>88188</v>
      </c>
      <c r="K45" s="67">
        <f t="shared" si="7"/>
        <v>0</v>
      </c>
      <c r="L45" s="67">
        <f t="shared" si="7"/>
        <v>244523</v>
      </c>
      <c r="M45" s="67">
        <f t="shared" si="7"/>
        <v>9207</v>
      </c>
      <c r="N45" s="67">
        <f t="shared" si="7"/>
        <v>253730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341918</v>
      </c>
      <c r="X45" s="67">
        <f t="shared" si="7"/>
        <v>771730</v>
      </c>
      <c r="Y45" s="67">
        <f t="shared" si="7"/>
        <v>-429812</v>
      </c>
      <c r="Z45" s="69">
        <f t="shared" si="5"/>
        <v>-55.69460821790004</v>
      </c>
      <c r="AA45" s="68">
        <f t="shared" si="8"/>
        <v>1543460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438947</v>
      </c>
      <c r="I48" s="67">
        <f t="shared" si="7"/>
        <v>0</v>
      </c>
      <c r="J48" s="67">
        <f t="shared" si="7"/>
        <v>438947</v>
      </c>
      <c r="K48" s="67">
        <f t="shared" si="7"/>
        <v>145400</v>
      </c>
      <c r="L48" s="67">
        <f t="shared" si="7"/>
        <v>0</v>
      </c>
      <c r="M48" s="67">
        <f t="shared" si="7"/>
        <v>0</v>
      </c>
      <c r="N48" s="67">
        <f t="shared" si="7"/>
        <v>145400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584347</v>
      </c>
      <c r="X48" s="67">
        <f t="shared" si="7"/>
        <v>0</v>
      </c>
      <c r="Y48" s="67">
        <f t="shared" si="7"/>
        <v>584347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43004259</v>
      </c>
      <c r="D49" s="78">
        <f t="shared" si="9"/>
        <v>0</v>
      </c>
      <c r="E49" s="79">
        <f t="shared" si="9"/>
        <v>63848274</v>
      </c>
      <c r="F49" s="79">
        <f t="shared" si="9"/>
        <v>63848274</v>
      </c>
      <c r="G49" s="79">
        <f t="shared" si="9"/>
        <v>1703766</v>
      </c>
      <c r="H49" s="79">
        <f t="shared" si="9"/>
        <v>3564637</v>
      </c>
      <c r="I49" s="79">
        <f t="shared" si="9"/>
        <v>3998501</v>
      </c>
      <c r="J49" s="79">
        <f t="shared" si="9"/>
        <v>9266904</v>
      </c>
      <c r="K49" s="79">
        <f t="shared" si="9"/>
        <v>5055238</v>
      </c>
      <c r="L49" s="79">
        <f t="shared" si="9"/>
        <v>6509545</v>
      </c>
      <c r="M49" s="79">
        <f t="shared" si="9"/>
        <v>4930300</v>
      </c>
      <c r="N49" s="79">
        <f t="shared" si="9"/>
        <v>16495083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25761987</v>
      </c>
      <c r="X49" s="79">
        <f t="shared" si="9"/>
        <v>31924137</v>
      </c>
      <c r="Y49" s="79">
        <f t="shared" si="9"/>
        <v>-6162150</v>
      </c>
      <c r="Z49" s="80">
        <f t="shared" si="5"/>
        <v>-19.302479500072312</v>
      </c>
      <c r="AA49" s="81">
        <f>SUM(AA41:AA48)</f>
        <v>63848274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14673097</v>
      </c>
      <c r="F51" s="67">
        <f t="shared" si="10"/>
        <v>14673097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7336549</v>
      </c>
      <c r="Y51" s="67">
        <f t="shared" si="10"/>
        <v>-7336549</v>
      </c>
      <c r="Z51" s="69">
        <f>+IF(X51&lt;&gt;0,+(Y51/X51)*100,0)</f>
        <v>-100</v>
      </c>
      <c r="AA51" s="68">
        <f>SUM(AA57:AA61)</f>
        <v>14673097</v>
      </c>
    </row>
    <row r="52" spans="1:27" ht="13.5">
      <c r="A52" s="84" t="s">
        <v>32</v>
      </c>
      <c r="B52" s="47"/>
      <c r="C52" s="9"/>
      <c r="D52" s="10"/>
      <c r="E52" s="11">
        <v>8763710</v>
      </c>
      <c r="F52" s="11">
        <v>8763710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4381855</v>
      </c>
      <c r="Y52" s="11">
        <v>-4381855</v>
      </c>
      <c r="Z52" s="2">
        <v>-100</v>
      </c>
      <c r="AA52" s="15">
        <v>8763710</v>
      </c>
    </row>
    <row r="53" spans="1:27" ht="13.5">
      <c r="A53" s="84" t="s">
        <v>33</v>
      </c>
      <c r="B53" s="47"/>
      <c r="C53" s="9"/>
      <c r="D53" s="10"/>
      <c r="E53" s="11">
        <v>919277</v>
      </c>
      <c r="F53" s="11">
        <v>919277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459639</v>
      </c>
      <c r="Y53" s="11">
        <v>-459639</v>
      </c>
      <c r="Z53" s="2">
        <v>-100</v>
      </c>
      <c r="AA53" s="15">
        <v>919277</v>
      </c>
    </row>
    <row r="54" spans="1:27" ht="13.5">
      <c r="A54" s="84" t="s">
        <v>34</v>
      </c>
      <c r="B54" s="47"/>
      <c r="C54" s="9"/>
      <c r="D54" s="10"/>
      <c r="E54" s="11">
        <v>610000</v>
      </c>
      <c r="F54" s="11">
        <v>610000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305000</v>
      </c>
      <c r="Y54" s="11">
        <v>-305000</v>
      </c>
      <c r="Z54" s="2">
        <v>-100</v>
      </c>
      <c r="AA54" s="15">
        <v>610000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650000</v>
      </c>
      <c r="F56" s="11">
        <v>650000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325000</v>
      </c>
      <c r="Y56" s="11">
        <v>-325000</v>
      </c>
      <c r="Z56" s="2">
        <v>-100</v>
      </c>
      <c r="AA56" s="15">
        <v>650000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10942987</v>
      </c>
      <c r="F57" s="51">
        <f t="shared" si="11"/>
        <v>10942987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5471494</v>
      </c>
      <c r="Y57" s="51">
        <f t="shared" si="11"/>
        <v>-5471494</v>
      </c>
      <c r="Z57" s="52">
        <f>+IF(X57&lt;&gt;0,+(Y57/X57)*100,0)</f>
        <v>-100</v>
      </c>
      <c r="AA57" s="53">
        <f>SUM(AA52:AA56)</f>
        <v>10942987</v>
      </c>
    </row>
    <row r="58" spans="1:27" ht="13.5">
      <c r="A58" s="86" t="s">
        <v>38</v>
      </c>
      <c r="B58" s="35"/>
      <c r="C58" s="9"/>
      <c r="D58" s="10"/>
      <c r="E58" s="11">
        <v>42120</v>
      </c>
      <c r="F58" s="11">
        <v>42120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21060</v>
      </c>
      <c r="Y58" s="11">
        <v>-21060</v>
      </c>
      <c r="Z58" s="2">
        <v>-100</v>
      </c>
      <c r="AA58" s="15">
        <v>42120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757600</v>
      </c>
      <c r="F60" s="11">
        <v>757600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378800</v>
      </c>
      <c r="Y60" s="11">
        <v>-378800</v>
      </c>
      <c r="Z60" s="2">
        <v>-100</v>
      </c>
      <c r="AA60" s="15">
        <v>757600</v>
      </c>
    </row>
    <row r="61" spans="1:27" ht="13.5">
      <c r="A61" s="86" t="s">
        <v>41</v>
      </c>
      <c r="B61" s="35" t="s">
        <v>51</v>
      </c>
      <c r="C61" s="9"/>
      <c r="D61" s="10"/>
      <c r="E61" s="11">
        <v>2930390</v>
      </c>
      <c r="F61" s="11">
        <v>2930390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1465195</v>
      </c>
      <c r="Y61" s="11">
        <v>-1465195</v>
      </c>
      <c r="Z61" s="2">
        <v>-100</v>
      </c>
      <c r="AA61" s="15">
        <v>2930390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269979</v>
      </c>
      <c r="H65" s="11">
        <v>371321</v>
      </c>
      <c r="I65" s="11">
        <v>310448</v>
      </c>
      <c r="J65" s="11">
        <v>951748</v>
      </c>
      <c r="K65" s="11">
        <v>393320</v>
      </c>
      <c r="L65" s="11">
        <v>366871</v>
      </c>
      <c r="M65" s="11">
        <v>429318</v>
      </c>
      <c r="N65" s="11">
        <v>1189509</v>
      </c>
      <c r="O65" s="11"/>
      <c r="P65" s="11"/>
      <c r="Q65" s="11"/>
      <c r="R65" s="11"/>
      <c r="S65" s="11"/>
      <c r="T65" s="11"/>
      <c r="U65" s="11"/>
      <c r="V65" s="11"/>
      <c r="W65" s="11">
        <v>2141257</v>
      </c>
      <c r="X65" s="11"/>
      <c r="Y65" s="11">
        <v>2141257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14673097</v>
      </c>
      <c r="F66" s="14"/>
      <c r="G66" s="14">
        <v>5307</v>
      </c>
      <c r="H66" s="14">
        <v>11609</v>
      </c>
      <c r="I66" s="14">
        <v>1388830</v>
      </c>
      <c r="J66" s="14">
        <v>1405746</v>
      </c>
      <c r="K66" s="14">
        <v>179647</v>
      </c>
      <c r="L66" s="14">
        <v>240467</v>
      </c>
      <c r="M66" s="14">
        <v>224258</v>
      </c>
      <c r="N66" s="14">
        <v>644372</v>
      </c>
      <c r="O66" s="14"/>
      <c r="P66" s="14"/>
      <c r="Q66" s="14"/>
      <c r="R66" s="14"/>
      <c r="S66" s="14"/>
      <c r="T66" s="14"/>
      <c r="U66" s="14"/>
      <c r="V66" s="14"/>
      <c r="W66" s="14">
        <v>2050118</v>
      </c>
      <c r="X66" s="14"/>
      <c r="Y66" s="14">
        <v>2050118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14673097</v>
      </c>
      <c r="F69" s="79">
        <f t="shared" si="12"/>
        <v>0</v>
      </c>
      <c r="G69" s="79">
        <f t="shared" si="12"/>
        <v>275286</v>
      </c>
      <c r="H69" s="79">
        <f t="shared" si="12"/>
        <v>382930</v>
      </c>
      <c r="I69" s="79">
        <f t="shared" si="12"/>
        <v>1699278</v>
      </c>
      <c r="J69" s="79">
        <f t="shared" si="12"/>
        <v>2357494</v>
      </c>
      <c r="K69" s="79">
        <f t="shared" si="12"/>
        <v>572967</v>
      </c>
      <c r="L69" s="79">
        <f t="shared" si="12"/>
        <v>607338</v>
      </c>
      <c r="M69" s="79">
        <f t="shared" si="12"/>
        <v>653576</v>
      </c>
      <c r="N69" s="79">
        <f t="shared" si="12"/>
        <v>1833881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4191375</v>
      </c>
      <c r="X69" s="79">
        <f t="shared" si="12"/>
        <v>0</v>
      </c>
      <c r="Y69" s="79">
        <f t="shared" si="12"/>
        <v>4191375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463105</v>
      </c>
      <c r="D5" s="42">
        <f t="shared" si="0"/>
        <v>0</v>
      </c>
      <c r="E5" s="43">
        <f t="shared" si="0"/>
        <v>800000</v>
      </c>
      <c r="F5" s="43">
        <f t="shared" si="0"/>
        <v>800000</v>
      </c>
      <c r="G5" s="43">
        <f t="shared" si="0"/>
        <v>338758</v>
      </c>
      <c r="H5" s="43">
        <f t="shared" si="0"/>
        <v>438436</v>
      </c>
      <c r="I5" s="43">
        <f t="shared" si="0"/>
        <v>1780450</v>
      </c>
      <c r="J5" s="43">
        <f t="shared" si="0"/>
        <v>2557644</v>
      </c>
      <c r="K5" s="43">
        <f t="shared" si="0"/>
        <v>821811</v>
      </c>
      <c r="L5" s="43">
        <f t="shared" si="0"/>
        <v>47280</v>
      </c>
      <c r="M5" s="43">
        <f t="shared" si="0"/>
        <v>66420</v>
      </c>
      <c r="N5" s="43">
        <f t="shared" si="0"/>
        <v>935511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3493155</v>
      </c>
      <c r="X5" s="43">
        <f t="shared" si="0"/>
        <v>400000</v>
      </c>
      <c r="Y5" s="43">
        <f t="shared" si="0"/>
        <v>3093155</v>
      </c>
      <c r="Z5" s="44">
        <f>+IF(X5&lt;&gt;0,+(Y5/X5)*100,0)</f>
        <v>773.28875</v>
      </c>
      <c r="AA5" s="45">
        <f>SUM(AA11:AA18)</f>
        <v>800000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463105</v>
      </c>
      <c r="D15" s="10"/>
      <c r="E15" s="11">
        <v>800000</v>
      </c>
      <c r="F15" s="11">
        <v>800000</v>
      </c>
      <c r="G15" s="11">
        <v>338758</v>
      </c>
      <c r="H15" s="11">
        <v>438436</v>
      </c>
      <c r="I15" s="11">
        <v>1780450</v>
      </c>
      <c r="J15" s="11">
        <v>2557644</v>
      </c>
      <c r="K15" s="11">
        <v>821811</v>
      </c>
      <c r="L15" s="11">
        <v>47280</v>
      </c>
      <c r="M15" s="11">
        <v>66420</v>
      </c>
      <c r="N15" s="11">
        <v>935511</v>
      </c>
      <c r="O15" s="11"/>
      <c r="P15" s="11"/>
      <c r="Q15" s="11"/>
      <c r="R15" s="11"/>
      <c r="S15" s="11"/>
      <c r="T15" s="11"/>
      <c r="U15" s="11"/>
      <c r="V15" s="11"/>
      <c r="W15" s="11">
        <v>3493155</v>
      </c>
      <c r="X15" s="11">
        <v>400000</v>
      </c>
      <c r="Y15" s="11">
        <v>3093155</v>
      </c>
      <c r="Z15" s="2">
        <v>773.29</v>
      </c>
      <c r="AA15" s="15">
        <v>800000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463105</v>
      </c>
      <c r="D45" s="66">
        <f t="shared" si="7"/>
        <v>0</v>
      </c>
      <c r="E45" s="67">
        <f t="shared" si="7"/>
        <v>800000</v>
      </c>
      <c r="F45" s="67">
        <f t="shared" si="7"/>
        <v>800000</v>
      </c>
      <c r="G45" s="67">
        <f t="shared" si="7"/>
        <v>338758</v>
      </c>
      <c r="H45" s="67">
        <f t="shared" si="7"/>
        <v>438436</v>
      </c>
      <c r="I45" s="67">
        <f t="shared" si="7"/>
        <v>1780450</v>
      </c>
      <c r="J45" s="67">
        <f t="shared" si="7"/>
        <v>2557644</v>
      </c>
      <c r="K45" s="67">
        <f t="shared" si="7"/>
        <v>821811</v>
      </c>
      <c r="L45" s="67">
        <f t="shared" si="7"/>
        <v>47280</v>
      </c>
      <c r="M45" s="67">
        <f t="shared" si="7"/>
        <v>66420</v>
      </c>
      <c r="N45" s="67">
        <f t="shared" si="7"/>
        <v>935511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3493155</v>
      </c>
      <c r="X45" s="67">
        <f t="shared" si="7"/>
        <v>400000</v>
      </c>
      <c r="Y45" s="67">
        <f t="shared" si="7"/>
        <v>3093155</v>
      </c>
      <c r="Z45" s="69">
        <f t="shared" si="5"/>
        <v>773.28875</v>
      </c>
      <c r="AA45" s="68">
        <f t="shared" si="8"/>
        <v>800000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463105</v>
      </c>
      <c r="D49" s="78">
        <f t="shared" si="9"/>
        <v>0</v>
      </c>
      <c r="E49" s="79">
        <f t="shared" si="9"/>
        <v>800000</v>
      </c>
      <c r="F49" s="79">
        <f t="shared" si="9"/>
        <v>800000</v>
      </c>
      <c r="G49" s="79">
        <f t="shared" si="9"/>
        <v>338758</v>
      </c>
      <c r="H49" s="79">
        <f t="shared" si="9"/>
        <v>438436</v>
      </c>
      <c r="I49" s="79">
        <f t="shared" si="9"/>
        <v>1780450</v>
      </c>
      <c r="J49" s="79">
        <f t="shared" si="9"/>
        <v>2557644</v>
      </c>
      <c r="K49" s="79">
        <f t="shared" si="9"/>
        <v>821811</v>
      </c>
      <c r="L49" s="79">
        <f t="shared" si="9"/>
        <v>47280</v>
      </c>
      <c r="M49" s="79">
        <f t="shared" si="9"/>
        <v>66420</v>
      </c>
      <c r="N49" s="79">
        <f t="shared" si="9"/>
        <v>935511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3493155</v>
      </c>
      <c r="X49" s="79">
        <f t="shared" si="9"/>
        <v>400000</v>
      </c>
      <c r="Y49" s="79">
        <f t="shared" si="9"/>
        <v>3093155</v>
      </c>
      <c r="Z49" s="80">
        <f t="shared" si="5"/>
        <v>773.28875</v>
      </c>
      <c r="AA49" s="81">
        <f>SUM(AA41:AA48)</f>
        <v>800000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1269782</v>
      </c>
      <c r="F51" s="67">
        <f t="shared" si="10"/>
        <v>1269782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634891</v>
      </c>
      <c r="Y51" s="67">
        <f t="shared" si="10"/>
        <v>-634891</v>
      </c>
      <c r="Z51" s="69">
        <f>+IF(X51&lt;&gt;0,+(Y51/X51)*100,0)</f>
        <v>-100</v>
      </c>
      <c r="AA51" s="68">
        <f>SUM(AA57:AA61)</f>
        <v>1269782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1269782</v>
      </c>
      <c r="F61" s="11">
        <v>1269782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634891</v>
      </c>
      <c r="Y61" s="11">
        <v>-634891</v>
      </c>
      <c r="Z61" s="2">
        <v>-100</v>
      </c>
      <c r="AA61" s="15">
        <v>1269782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1269782</v>
      </c>
      <c r="F68" s="11"/>
      <c r="G68" s="11">
        <v>110632</v>
      </c>
      <c r="H68" s="11">
        <v>60883</v>
      </c>
      <c r="I68" s="11"/>
      <c r="J68" s="11">
        <v>171515</v>
      </c>
      <c r="K68" s="11">
        <v>142437</v>
      </c>
      <c r="L68" s="11"/>
      <c r="M68" s="11"/>
      <c r="N68" s="11">
        <v>142437</v>
      </c>
      <c r="O68" s="11"/>
      <c r="P68" s="11"/>
      <c r="Q68" s="11"/>
      <c r="R68" s="11"/>
      <c r="S68" s="11"/>
      <c r="T68" s="11"/>
      <c r="U68" s="11"/>
      <c r="V68" s="11"/>
      <c r="W68" s="11">
        <v>313952</v>
      </c>
      <c r="X68" s="11"/>
      <c r="Y68" s="11">
        <v>313952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1269782</v>
      </c>
      <c r="F69" s="79">
        <f t="shared" si="12"/>
        <v>0</v>
      </c>
      <c r="G69" s="79">
        <f t="shared" si="12"/>
        <v>110632</v>
      </c>
      <c r="H69" s="79">
        <f t="shared" si="12"/>
        <v>60883</v>
      </c>
      <c r="I69" s="79">
        <f t="shared" si="12"/>
        <v>0</v>
      </c>
      <c r="J69" s="79">
        <f t="shared" si="12"/>
        <v>171515</v>
      </c>
      <c r="K69" s="79">
        <f t="shared" si="12"/>
        <v>142437</v>
      </c>
      <c r="L69" s="79">
        <f t="shared" si="12"/>
        <v>0</v>
      </c>
      <c r="M69" s="79">
        <f t="shared" si="12"/>
        <v>0</v>
      </c>
      <c r="N69" s="79">
        <f t="shared" si="12"/>
        <v>142437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313952</v>
      </c>
      <c r="X69" s="79">
        <f t="shared" si="12"/>
        <v>0</v>
      </c>
      <c r="Y69" s="79">
        <f t="shared" si="12"/>
        <v>313952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344060154</v>
      </c>
      <c r="D5" s="42">
        <f t="shared" si="0"/>
        <v>0</v>
      </c>
      <c r="E5" s="43">
        <f t="shared" si="0"/>
        <v>556776622</v>
      </c>
      <c r="F5" s="43">
        <f t="shared" si="0"/>
        <v>556776622</v>
      </c>
      <c r="G5" s="43">
        <f t="shared" si="0"/>
        <v>9206372</v>
      </c>
      <c r="H5" s="43">
        <f t="shared" si="0"/>
        <v>17786697</v>
      </c>
      <c r="I5" s="43">
        <f t="shared" si="0"/>
        <v>17777730</v>
      </c>
      <c r="J5" s="43">
        <f t="shared" si="0"/>
        <v>44770799</v>
      </c>
      <c r="K5" s="43">
        <f t="shared" si="0"/>
        <v>50733756</v>
      </c>
      <c r="L5" s="43">
        <f t="shared" si="0"/>
        <v>35709883</v>
      </c>
      <c r="M5" s="43">
        <f t="shared" si="0"/>
        <v>72396006</v>
      </c>
      <c r="N5" s="43">
        <f t="shared" si="0"/>
        <v>158839645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203610444</v>
      </c>
      <c r="X5" s="43">
        <f t="shared" si="0"/>
        <v>278388312</v>
      </c>
      <c r="Y5" s="43">
        <f t="shared" si="0"/>
        <v>-74777868</v>
      </c>
      <c r="Z5" s="44">
        <f>+IF(X5&lt;&gt;0,+(Y5/X5)*100,0)</f>
        <v>-26.86099407794103</v>
      </c>
      <c r="AA5" s="45">
        <f>SUM(AA11:AA18)</f>
        <v>556776622</v>
      </c>
    </row>
    <row r="6" spans="1:27" ht="13.5">
      <c r="A6" s="46" t="s">
        <v>32</v>
      </c>
      <c r="B6" s="47"/>
      <c r="C6" s="9"/>
      <c r="D6" s="10"/>
      <c r="E6" s="11">
        <v>157142873</v>
      </c>
      <c r="F6" s="11">
        <v>157142873</v>
      </c>
      <c r="G6" s="11"/>
      <c r="H6" s="11"/>
      <c r="I6" s="11">
        <v>3964894</v>
      </c>
      <c r="J6" s="11">
        <v>3964894</v>
      </c>
      <c r="K6" s="11">
        <v>3597733</v>
      </c>
      <c r="L6" s="11">
        <v>5126781</v>
      </c>
      <c r="M6" s="11">
        <v>10626470</v>
      </c>
      <c r="N6" s="11">
        <v>19350984</v>
      </c>
      <c r="O6" s="11"/>
      <c r="P6" s="11"/>
      <c r="Q6" s="11"/>
      <c r="R6" s="11"/>
      <c r="S6" s="11"/>
      <c r="T6" s="11"/>
      <c r="U6" s="11"/>
      <c r="V6" s="11"/>
      <c r="W6" s="11">
        <v>23315878</v>
      </c>
      <c r="X6" s="11">
        <v>78571437</v>
      </c>
      <c r="Y6" s="11">
        <v>-55255559</v>
      </c>
      <c r="Z6" s="2">
        <v>-70.33</v>
      </c>
      <c r="AA6" s="15">
        <v>157142873</v>
      </c>
    </row>
    <row r="7" spans="1:27" ht="13.5">
      <c r="A7" s="46" t="s">
        <v>33</v>
      </c>
      <c r="B7" s="47"/>
      <c r="C7" s="9">
        <v>104077415</v>
      </c>
      <c r="D7" s="10"/>
      <c r="E7" s="11">
        <v>58983495</v>
      </c>
      <c r="F7" s="11">
        <v>58983495</v>
      </c>
      <c r="G7" s="11">
        <v>9206372</v>
      </c>
      <c r="H7" s="11">
        <v>14892257</v>
      </c>
      <c r="I7" s="11">
        <v>1796207</v>
      </c>
      <c r="J7" s="11">
        <v>25894836</v>
      </c>
      <c r="K7" s="11">
        <v>19116620</v>
      </c>
      <c r="L7" s="11">
        <v>7727996</v>
      </c>
      <c r="M7" s="11">
        <v>6948662</v>
      </c>
      <c r="N7" s="11">
        <v>33793278</v>
      </c>
      <c r="O7" s="11"/>
      <c r="P7" s="11"/>
      <c r="Q7" s="11"/>
      <c r="R7" s="11"/>
      <c r="S7" s="11"/>
      <c r="T7" s="11"/>
      <c r="U7" s="11"/>
      <c r="V7" s="11"/>
      <c r="W7" s="11">
        <v>59688114</v>
      </c>
      <c r="X7" s="11">
        <v>29491748</v>
      </c>
      <c r="Y7" s="11">
        <v>30196366</v>
      </c>
      <c r="Z7" s="2">
        <v>102.39</v>
      </c>
      <c r="AA7" s="15">
        <v>58983495</v>
      </c>
    </row>
    <row r="8" spans="1:27" ht="13.5">
      <c r="A8" s="46" t="s">
        <v>34</v>
      </c>
      <c r="B8" s="47"/>
      <c r="C8" s="9">
        <v>57837128</v>
      </c>
      <c r="D8" s="10"/>
      <c r="E8" s="11">
        <v>600000</v>
      </c>
      <c r="F8" s="11">
        <v>600000</v>
      </c>
      <c r="G8" s="11"/>
      <c r="H8" s="11"/>
      <c r="I8" s="11"/>
      <c r="J8" s="11"/>
      <c r="K8" s="11">
        <v>2369960</v>
      </c>
      <c r="L8" s="11">
        <v>3008408</v>
      </c>
      <c r="M8" s="11">
        <v>12703643</v>
      </c>
      <c r="N8" s="11">
        <v>18082011</v>
      </c>
      <c r="O8" s="11"/>
      <c r="P8" s="11"/>
      <c r="Q8" s="11"/>
      <c r="R8" s="11"/>
      <c r="S8" s="11"/>
      <c r="T8" s="11"/>
      <c r="U8" s="11"/>
      <c r="V8" s="11"/>
      <c r="W8" s="11">
        <v>18082011</v>
      </c>
      <c r="X8" s="11">
        <v>300000</v>
      </c>
      <c r="Y8" s="11">
        <v>17782011</v>
      </c>
      <c r="Z8" s="2">
        <v>5927.34</v>
      </c>
      <c r="AA8" s="15">
        <v>600000</v>
      </c>
    </row>
    <row r="9" spans="1:27" ht="13.5">
      <c r="A9" s="46" t="s">
        <v>35</v>
      </c>
      <c r="B9" s="47"/>
      <c r="C9" s="9">
        <v>41178197</v>
      </c>
      <c r="D9" s="10"/>
      <c r="E9" s="11"/>
      <c r="F9" s="11"/>
      <c r="G9" s="11"/>
      <c r="H9" s="11"/>
      <c r="I9" s="11">
        <v>11502816</v>
      </c>
      <c r="J9" s="11">
        <v>11502816</v>
      </c>
      <c r="K9" s="11">
        <v>14502885</v>
      </c>
      <c r="L9" s="11">
        <v>11572277</v>
      </c>
      <c r="M9" s="11">
        <v>31164295</v>
      </c>
      <c r="N9" s="11">
        <v>57239457</v>
      </c>
      <c r="O9" s="11"/>
      <c r="P9" s="11"/>
      <c r="Q9" s="11"/>
      <c r="R9" s="11"/>
      <c r="S9" s="11"/>
      <c r="T9" s="11"/>
      <c r="U9" s="11"/>
      <c r="V9" s="11"/>
      <c r="W9" s="11">
        <v>68742273</v>
      </c>
      <c r="X9" s="11"/>
      <c r="Y9" s="11">
        <v>68742273</v>
      </c>
      <c r="Z9" s="2"/>
      <c r="AA9" s="15"/>
    </row>
    <row r="10" spans="1:27" ht="13.5">
      <c r="A10" s="46" t="s">
        <v>36</v>
      </c>
      <c r="B10" s="47"/>
      <c r="C10" s="9">
        <v>94900893</v>
      </c>
      <c r="D10" s="10"/>
      <c r="E10" s="11">
        <v>39296100</v>
      </c>
      <c r="F10" s="11">
        <v>39296100</v>
      </c>
      <c r="G10" s="11"/>
      <c r="H10" s="11"/>
      <c r="I10" s="11"/>
      <c r="J10" s="11"/>
      <c r="K10" s="11">
        <v>8333097</v>
      </c>
      <c r="L10" s="11">
        <v>8108854</v>
      </c>
      <c r="M10" s="11">
        <v>9509708</v>
      </c>
      <c r="N10" s="11">
        <v>25951659</v>
      </c>
      <c r="O10" s="11"/>
      <c r="P10" s="11"/>
      <c r="Q10" s="11"/>
      <c r="R10" s="11"/>
      <c r="S10" s="11"/>
      <c r="T10" s="11"/>
      <c r="U10" s="11"/>
      <c r="V10" s="11"/>
      <c r="W10" s="11">
        <v>25951659</v>
      </c>
      <c r="X10" s="11">
        <v>19648050</v>
      </c>
      <c r="Y10" s="11">
        <v>6303609</v>
      </c>
      <c r="Z10" s="2">
        <v>32.08</v>
      </c>
      <c r="AA10" s="15">
        <v>39296100</v>
      </c>
    </row>
    <row r="11" spans="1:27" ht="13.5">
      <c r="A11" s="48" t="s">
        <v>37</v>
      </c>
      <c r="B11" s="47"/>
      <c r="C11" s="49">
        <f aca="true" t="shared" si="1" ref="C11:Y11">SUM(C6:C10)</f>
        <v>297993633</v>
      </c>
      <c r="D11" s="50">
        <f t="shared" si="1"/>
        <v>0</v>
      </c>
      <c r="E11" s="51">
        <f t="shared" si="1"/>
        <v>256022468</v>
      </c>
      <c r="F11" s="51">
        <f t="shared" si="1"/>
        <v>256022468</v>
      </c>
      <c r="G11" s="51">
        <f t="shared" si="1"/>
        <v>9206372</v>
      </c>
      <c r="H11" s="51">
        <f t="shared" si="1"/>
        <v>14892257</v>
      </c>
      <c r="I11" s="51">
        <f t="shared" si="1"/>
        <v>17263917</v>
      </c>
      <c r="J11" s="51">
        <f t="shared" si="1"/>
        <v>41362546</v>
      </c>
      <c r="K11" s="51">
        <f t="shared" si="1"/>
        <v>47920295</v>
      </c>
      <c r="L11" s="51">
        <f t="shared" si="1"/>
        <v>35544316</v>
      </c>
      <c r="M11" s="51">
        <f t="shared" si="1"/>
        <v>70952778</v>
      </c>
      <c r="N11" s="51">
        <f t="shared" si="1"/>
        <v>154417389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195779935</v>
      </c>
      <c r="X11" s="51">
        <f t="shared" si="1"/>
        <v>128011235</v>
      </c>
      <c r="Y11" s="51">
        <f t="shared" si="1"/>
        <v>67768700</v>
      </c>
      <c r="Z11" s="52">
        <f>+IF(X11&lt;&gt;0,+(Y11/X11)*100,0)</f>
        <v>52.93965017992366</v>
      </c>
      <c r="AA11" s="53">
        <f>SUM(AA6:AA10)</f>
        <v>256022468</v>
      </c>
    </row>
    <row r="12" spans="1:27" ht="13.5">
      <c r="A12" s="54" t="s">
        <v>38</v>
      </c>
      <c r="B12" s="35"/>
      <c r="C12" s="9">
        <v>14841667</v>
      </c>
      <c r="D12" s="10"/>
      <c r="E12" s="11">
        <v>70697660</v>
      </c>
      <c r="F12" s="11">
        <v>70697660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35348830</v>
      </c>
      <c r="Y12" s="11">
        <v>-35348830</v>
      </c>
      <c r="Z12" s="2">
        <v>-100</v>
      </c>
      <c r="AA12" s="15">
        <v>70697660</v>
      </c>
    </row>
    <row r="13" spans="1:27" ht="13.5">
      <c r="A13" s="54" t="s">
        <v>39</v>
      </c>
      <c r="B13" s="35"/>
      <c r="C13" s="12"/>
      <c r="D13" s="13"/>
      <c r="E13" s="14">
        <v>2000000</v>
      </c>
      <c r="F13" s="14">
        <v>2000000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1000000</v>
      </c>
      <c r="Y13" s="14">
        <v>-1000000</v>
      </c>
      <c r="Z13" s="2">
        <v>-100</v>
      </c>
      <c r="AA13" s="22">
        <v>2000000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31224854</v>
      </c>
      <c r="D15" s="10"/>
      <c r="E15" s="11">
        <v>225833494</v>
      </c>
      <c r="F15" s="11">
        <v>225833494</v>
      </c>
      <c r="G15" s="11"/>
      <c r="H15" s="11">
        <v>2894440</v>
      </c>
      <c r="I15" s="11">
        <v>513813</v>
      </c>
      <c r="J15" s="11">
        <v>3408253</v>
      </c>
      <c r="K15" s="11">
        <v>2813461</v>
      </c>
      <c r="L15" s="11">
        <v>165567</v>
      </c>
      <c r="M15" s="11">
        <v>1443228</v>
      </c>
      <c r="N15" s="11">
        <v>4422256</v>
      </c>
      <c r="O15" s="11"/>
      <c r="P15" s="11"/>
      <c r="Q15" s="11"/>
      <c r="R15" s="11"/>
      <c r="S15" s="11"/>
      <c r="T15" s="11"/>
      <c r="U15" s="11"/>
      <c r="V15" s="11"/>
      <c r="W15" s="11">
        <v>7830509</v>
      </c>
      <c r="X15" s="11">
        <v>112916747</v>
      </c>
      <c r="Y15" s="11">
        <v>-105086238</v>
      </c>
      <c r="Z15" s="2">
        <v>-93.07</v>
      </c>
      <c r="AA15" s="15">
        <v>225833494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2223000</v>
      </c>
      <c r="F18" s="18">
        <v>2223000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1111500</v>
      </c>
      <c r="Y18" s="18">
        <v>-1111500</v>
      </c>
      <c r="Z18" s="3">
        <v>-100</v>
      </c>
      <c r="AA18" s="23">
        <v>2223000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368074083</v>
      </c>
      <c r="D20" s="59">
        <f t="shared" si="2"/>
        <v>0</v>
      </c>
      <c r="E20" s="60">
        <f t="shared" si="2"/>
        <v>573677819</v>
      </c>
      <c r="F20" s="60">
        <f t="shared" si="2"/>
        <v>573677819</v>
      </c>
      <c r="G20" s="60">
        <f t="shared" si="2"/>
        <v>773326</v>
      </c>
      <c r="H20" s="60">
        <f t="shared" si="2"/>
        <v>6843511</v>
      </c>
      <c r="I20" s="60">
        <f t="shared" si="2"/>
        <v>10415094</v>
      </c>
      <c r="J20" s="60">
        <f t="shared" si="2"/>
        <v>18031931</v>
      </c>
      <c r="K20" s="60">
        <f t="shared" si="2"/>
        <v>28627519</v>
      </c>
      <c r="L20" s="60">
        <f t="shared" si="2"/>
        <v>5738719</v>
      </c>
      <c r="M20" s="60">
        <f t="shared" si="2"/>
        <v>30323335</v>
      </c>
      <c r="N20" s="60">
        <f t="shared" si="2"/>
        <v>64689573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82721504</v>
      </c>
      <c r="X20" s="60">
        <f t="shared" si="2"/>
        <v>286838910</v>
      </c>
      <c r="Y20" s="60">
        <f t="shared" si="2"/>
        <v>-204117406</v>
      </c>
      <c r="Z20" s="61">
        <f>+IF(X20&lt;&gt;0,+(Y20/X20)*100,0)</f>
        <v>-71.16098928140538</v>
      </c>
      <c r="AA20" s="62">
        <f>SUM(AA26:AA33)</f>
        <v>573677819</v>
      </c>
    </row>
    <row r="21" spans="1:27" ht="13.5">
      <c r="A21" s="46" t="s">
        <v>32</v>
      </c>
      <c r="B21" s="47"/>
      <c r="C21" s="9">
        <v>127538794</v>
      </c>
      <c r="D21" s="10"/>
      <c r="E21" s="11"/>
      <c r="F21" s="11"/>
      <c r="G21" s="11"/>
      <c r="H21" s="11"/>
      <c r="I21" s="11">
        <v>3971866</v>
      </c>
      <c r="J21" s="11">
        <v>3971866</v>
      </c>
      <c r="K21" s="11">
        <v>769999</v>
      </c>
      <c r="L21" s="11">
        <v>2814280</v>
      </c>
      <c r="M21" s="11">
        <v>188788</v>
      </c>
      <c r="N21" s="11">
        <v>3773067</v>
      </c>
      <c r="O21" s="11"/>
      <c r="P21" s="11"/>
      <c r="Q21" s="11"/>
      <c r="R21" s="11"/>
      <c r="S21" s="11"/>
      <c r="T21" s="11"/>
      <c r="U21" s="11"/>
      <c r="V21" s="11"/>
      <c r="W21" s="11">
        <v>7744933</v>
      </c>
      <c r="X21" s="11"/>
      <c r="Y21" s="11">
        <v>7744933</v>
      </c>
      <c r="Z21" s="2"/>
      <c r="AA21" s="15"/>
    </row>
    <row r="22" spans="1:27" ht="13.5">
      <c r="A22" s="46" t="s">
        <v>33</v>
      </c>
      <c r="B22" s="47"/>
      <c r="C22" s="9"/>
      <c r="D22" s="10"/>
      <c r="E22" s="11">
        <v>29146452</v>
      </c>
      <c r="F22" s="11">
        <v>29146452</v>
      </c>
      <c r="G22" s="11">
        <v>773326</v>
      </c>
      <c r="H22" s="11">
        <v>6843511</v>
      </c>
      <c r="I22" s="11">
        <v>4864935</v>
      </c>
      <c r="J22" s="11">
        <v>12481772</v>
      </c>
      <c r="K22" s="11">
        <v>500629</v>
      </c>
      <c r="L22" s="11">
        <v>477080</v>
      </c>
      <c r="M22" s="11">
        <v>1689926</v>
      </c>
      <c r="N22" s="11">
        <v>2667635</v>
      </c>
      <c r="O22" s="11"/>
      <c r="P22" s="11"/>
      <c r="Q22" s="11"/>
      <c r="R22" s="11"/>
      <c r="S22" s="11"/>
      <c r="T22" s="11"/>
      <c r="U22" s="11"/>
      <c r="V22" s="11"/>
      <c r="W22" s="11">
        <v>15149407</v>
      </c>
      <c r="X22" s="11">
        <v>14573226</v>
      </c>
      <c r="Y22" s="11">
        <v>576181</v>
      </c>
      <c r="Z22" s="2">
        <v>3.95</v>
      </c>
      <c r="AA22" s="15">
        <v>29146452</v>
      </c>
    </row>
    <row r="23" spans="1:27" ht="13.5">
      <c r="A23" s="46" t="s">
        <v>34</v>
      </c>
      <c r="B23" s="47"/>
      <c r="C23" s="9"/>
      <c r="D23" s="10"/>
      <c r="E23" s="11">
        <v>374086889</v>
      </c>
      <c r="F23" s="11">
        <v>374086889</v>
      </c>
      <c r="G23" s="11"/>
      <c r="H23" s="11"/>
      <c r="I23" s="11"/>
      <c r="J23" s="11"/>
      <c r="K23" s="11">
        <v>7976951</v>
      </c>
      <c r="L23" s="11"/>
      <c r="M23" s="11">
        <v>6309930</v>
      </c>
      <c r="N23" s="11">
        <v>14286881</v>
      </c>
      <c r="O23" s="11"/>
      <c r="P23" s="11"/>
      <c r="Q23" s="11"/>
      <c r="R23" s="11"/>
      <c r="S23" s="11"/>
      <c r="T23" s="11"/>
      <c r="U23" s="11"/>
      <c r="V23" s="11"/>
      <c r="W23" s="11">
        <v>14286881</v>
      </c>
      <c r="X23" s="11">
        <v>187043445</v>
      </c>
      <c r="Y23" s="11">
        <v>-172756564</v>
      </c>
      <c r="Z23" s="2">
        <v>-92.36</v>
      </c>
      <c r="AA23" s="15">
        <v>374086889</v>
      </c>
    </row>
    <row r="24" spans="1:27" ht="13.5">
      <c r="A24" s="46" t="s">
        <v>35</v>
      </c>
      <c r="B24" s="47"/>
      <c r="C24" s="9">
        <v>233732149</v>
      </c>
      <c r="D24" s="10"/>
      <c r="E24" s="11">
        <v>157809478</v>
      </c>
      <c r="F24" s="11">
        <v>157809478</v>
      </c>
      <c r="G24" s="11"/>
      <c r="H24" s="11"/>
      <c r="I24" s="11">
        <v>1578293</v>
      </c>
      <c r="J24" s="11">
        <v>1578293</v>
      </c>
      <c r="K24" s="11">
        <v>19379940</v>
      </c>
      <c r="L24" s="11">
        <v>2547290</v>
      </c>
      <c r="M24" s="11">
        <v>22134691</v>
      </c>
      <c r="N24" s="11">
        <v>44061921</v>
      </c>
      <c r="O24" s="11"/>
      <c r="P24" s="11"/>
      <c r="Q24" s="11"/>
      <c r="R24" s="11"/>
      <c r="S24" s="11"/>
      <c r="T24" s="11"/>
      <c r="U24" s="11"/>
      <c r="V24" s="11"/>
      <c r="W24" s="11">
        <v>45640214</v>
      </c>
      <c r="X24" s="11">
        <v>78904739</v>
      </c>
      <c r="Y24" s="11">
        <v>-33264525</v>
      </c>
      <c r="Z24" s="2">
        <v>-42.16</v>
      </c>
      <c r="AA24" s="15">
        <v>157809478</v>
      </c>
    </row>
    <row r="25" spans="1:27" ht="13.5">
      <c r="A25" s="46" t="s">
        <v>36</v>
      </c>
      <c r="B25" s="47"/>
      <c r="C25" s="9">
        <v>1562283</v>
      </c>
      <c r="D25" s="10"/>
      <c r="E25" s="11"/>
      <c r="F25" s="11"/>
      <c r="G25" s="11"/>
      <c r="H25" s="11"/>
      <c r="I25" s="11"/>
      <c r="J25" s="11"/>
      <c r="K25" s="11"/>
      <c r="L25" s="11">
        <v>-99931</v>
      </c>
      <c r="M25" s="11"/>
      <c r="N25" s="11">
        <v>-99931</v>
      </c>
      <c r="O25" s="11"/>
      <c r="P25" s="11"/>
      <c r="Q25" s="11"/>
      <c r="R25" s="11"/>
      <c r="S25" s="11"/>
      <c r="T25" s="11"/>
      <c r="U25" s="11"/>
      <c r="V25" s="11"/>
      <c r="W25" s="11">
        <v>-99931</v>
      </c>
      <c r="X25" s="11"/>
      <c r="Y25" s="11">
        <v>-99931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362833226</v>
      </c>
      <c r="D26" s="50">
        <f t="shared" si="3"/>
        <v>0</v>
      </c>
      <c r="E26" s="51">
        <f t="shared" si="3"/>
        <v>561042819</v>
      </c>
      <c r="F26" s="51">
        <f t="shared" si="3"/>
        <v>561042819</v>
      </c>
      <c r="G26" s="51">
        <f t="shared" si="3"/>
        <v>773326</v>
      </c>
      <c r="H26" s="51">
        <f t="shared" si="3"/>
        <v>6843511</v>
      </c>
      <c r="I26" s="51">
        <f t="shared" si="3"/>
        <v>10415094</v>
      </c>
      <c r="J26" s="51">
        <f t="shared" si="3"/>
        <v>18031931</v>
      </c>
      <c r="K26" s="51">
        <f t="shared" si="3"/>
        <v>28627519</v>
      </c>
      <c r="L26" s="51">
        <f t="shared" si="3"/>
        <v>5738719</v>
      </c>
      <c r="M26" s="51">
        <f t="shared" si="3"/>
        <v>30323335</v>
      </c>
      <c r="N26" s="51">
        <f t="shared" si="3"/>
        <v>64689573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82721504</v>
      </c>
      <c r="X26" s="51">
        <f t="shared" si="3"/>
        <v>280521410</v>
      </c>
      <c r="Y26" s="51">
        <f t="shared" si="3"/>
        <v>-197799906</v>
      </c>
      <c r="Z26" s="52">
        <f>+IF(X26&lt;&gt;0,+(Y26/X26)*100,0)</f>
        <v>-70.51151853257831</v>
      </c>
      <c r="AA26" s="53">
        <f>SUM(AA21:AA25)</f>
        <v>561042819</v>
      </c>
    </row>
    <row r="27" spans="1:27" ht="13.5">
      <c r="A27" s="54" t="s">
        <v>38</v>
      </c>
      <c r="B27" s="64"/>
      <c r="C27" s="9"/>
      <c r="D27" s="10"/>
      <c r="E27" s="11">
        <v>4000000</v>
      </c>
      <c r="F27" s="11">
        <v>4000000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2000000</v>
      </c>
      <c r="Y27" s="11">
        <v>-2000000</v>
      </c>
      <c r="Z27" s="2">
        <v>-100</v>
      </c>
      <c r="AA27" s="15">
        <v>4000000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5240857</v>
      </c>
      <c r="D30" s="10"/>
      <c r="E30" s="11">
        <v>8635000</v>
      </c>
      <c r="F30" s="11">
        <v>8635000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4317500</v>
      </c>
      <c r="Y30" s="11">
        <v>-4317500</v>
      </c>
      <c r="Z30" s="2">
        <v>-100</v>
      </c>
      <c r="AA30" s="15">
        <v>8635000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127538794</v>
      </c>
      <c r="D36" s="10">
        <f t="shared" si="4"/>
        <v>0</v>
      </c>
      <c r="E36" s="11">
        <f t="shared" si="4"/>
        <v>157142873</v>
      </c>
      <c r="F36" s="11">
        <f t="shared" si="4"/>
        <v>157142873</v>
      </c>
      <c r="G36" s="11">
        <f t="shared" si="4"/>
        <v>0</v>
      </c>
      <c r="H36" s="11">
        <f t="shared" si="4"/>
        <v>0</v>
      </c>
      <c r="I36" s="11">
        <f t="shared" si="4"/>
        <v>7936760</v>
      </c>
      <c r="J36" s="11">
        <f t="shared" si="4"/>
        <v>7936760</v>
      </c>
      <c r="K36" s="11">
        <f t="shared" si="4"/>
        <v>4367732</v>
      </c>
      <c r="L36" s="11">
        <f t="shared" si="4"/>
        <v>7941061</v>
      </c>
      <c r="M36" s="11">
        <f t="shared" si="4"/>
        <v>10815258</v>
      </c>
      <c r="N36" s="11">
        <f t="shared" si="4"/>
        <v>23124051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31060811</v>
      </c>
      <c r="X36" s="11">
        <f t="shared" si="4"/>
        <v>78571437</v>
      </c>
      <c r="Y36" s="11">
        <f t="shared" si="4"/>
        <v>-47510626</v>
      </c>
      <c r="Z36" s="2">
        <f aca="true" t="shared" si="5" ref="Z36:Z49">+IF(X36&lt;&gt;0,+(Y36/X36)*100,0)</f>
        <v>-60.46806296797143</v>
      </c>
      <c r="AA36" s="15">
        <f>AA6+AA21</f>
        <v>157142873</v>
      </c>
    </row>
    <row r="37" spans="1:27" ht="13.5">
      <c r="A37" s="46" t="s">
        <v>33</v>
      </c>
      <c r="B37" s="47"/>
      <c r="C37" s="9">
        <f t="shared" si="4"/>
        <v>104077415</v>
      </c>
      <c r="D37" s="10">
        <f t="shared" si="4"/>
        <v>0</v>
      </c>
      <c r="E37" s="11">
        <f t="shared" si="4"/>
        <v>88129947</v>
      </c>
      <c r="F37" s="11">
        <f t="shared" si="4"/>
        <v>88129947</v>
      </c>
      <c r="G37" s="11">
        <f t="shared" si="4"/>
        <v>9979698</v>
      </c>
      <c r="H37" s="11">
        <f t="shared" si="4"/>
        <v>21735768</v>
      </c>
      <c r="I37" s="11">
        <f t="shared" si="4"/>
        <v>6661142</v>
      </c>
      <c r="J37" s="11">
        <f t="shared" si="4"/>
        <v>38376608</v>
      </c>
      <c r="K37" s="11">
        <f t="shared" si="4"/>
        <v>19617249</v>
      </c>
      <c r="L37" s="11">
        <f t="shared" si="4"/>
        <v>8205076</v>
      </c>
      <c r="M37" s="11">
        <f t="shared" si="4"/>
        <v>8638588</v>
      </c>
      <c r="N37" s="11">
        <f t="shared" si="4"/>
        <v>36460913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74837521</v>
      </c>
      <c r="X37" s="11">
        <f t="shared" si="4"/>
        <v>44064974</v>
      </c>
      <c r="Y37" s="11">
        <f t="shared" si="4"/>
        <v>30772547</v>
      </c>
      <c r="Z37" s="2">
        <f t="shared" si="5"/>
        <v>69.83448350610624</v>
      </c>
      <c r="AA37" s="15">
        <f>AA7+AA22</f>
        <v>88129947</v>
      </c>
    </row>
    <row r="38" spans="1:27" ht="13.5">
      <c r="A38" s="46" t="s">
        <v>34</v>
      </c>
      <c r="B38" s="47"/>
      <c r="C38" s="9">
        <f t="shared" si="4"/>
        <v>57837128</v>
      </c>
      <c r="D38" s="10">
        <f t="shared" si="4"/>
        <v>0</v>
      </c>
      <c r="E38" s="11">
        <f t="shared" si="4"/>
        <v>374686889</v>
      </c>
      <c r="F38" s="11">
        <f t="shared" si="4"/>
        <v>374686889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10346911</v>
      </c>
      <c r="L38" s="11">
        <f t="shared" si="4"/>
        <v>3008408</v>
      </c>
      <c r="M38" s="11">
        <f t="shared" si="4"/>
        <v>19013573</v>
      </c>
      <c r="N38" s="11">
        <f t="shared" si="4"/>
        <v>32368892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32368892</v>
      </c>
      <c r="X38" s="11">
        <f t="shared" si="4"/>
        <v>187343445</v>
      </c>
      <c r="Y38" s="11">
        <f t="shared" si="4"/>
        <v>-154974553</v>
      </c>
      <c r="Z38" s="2">
        <f t="shared" si="5"/>
        <v>-82.7221646319144</v>
      </c>
      <c r="AA38" s="15">
        <f>AA8+AA23</f>
        <v>374686889</v>
      </c>
    </row>
    <row r="39" spans="1:27" ht="13.5">
      <c r="A39" s="46" t="s">
        <v>35</v>
      </c>
      <c r="B39" s="47"/>
      <c r="C39" s="9">
        <f t="shared" si="4"/>
        <v>274910346</v>
      </c>
      <c r="D39" s="10">
        <f t="shared" si="4"/>
        <v>0</v>
      </c>
      <c r="E39" s="11">
        <f t="shared" si="4"/>
        <v>157809478</v>
      </c>
      <c r="F39" s="11">
        <f t="shared" si="4"/>
        <v>157809478</v>
      </c>
      <c r="G39" s="11">
        <f t="shared" si="4"/>
        <v>0</v>
      </c>
      <c r="H39" s="11">
        <f t="shared" si="4"/>
        <v>0</v>
      </c>
      <c r="I39" s="11">
        <f t="shared" si="4"/>
        <v>13081109</v>
      </c>
      <c r="J39" s="11">
        <f t="shared" si="4"/>
        <v>13081109</v>
      </c>
      <c r="K39" s="11">
        <f t="shared" si="4"/>
        <v>33882825</v>
      </c>
      <c r="L39" s="11">
        <f t="shared" si="4"/>
        <v>14119567</v>
      </c>
      <c r="M39" s="11">
        <f t="shared" si="4"/>
        <v>53298986</v>
      </c>
      <c r="N39" s="11">
        <f t="shared" si="4"/>
        <v>101301378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114382487</v>
      </c>
      <c r="X39" s="11">
        <f t="shared" si="4"/>
        <v>78904739</v>
      </c>
      <c r="Y39" s="11">
        <f t="shared" si="4"/>
        <v>35477748</v>
      </c>
      <c r="Z39" s="2">
        <f t="shared" si="5"/>
        <v>44.962759461126915</v>
      </c>
      <c r="AA39" s="15">
        <f>AA9+AA24</f>
        <v>157809478</v>
      </c>
    </row>
    <row r="40" spans="1:27" ht="13.5">
      <c r="A40" s="46" t="s">
        <v>36</v>
      </c>
      <c r="B40" s="47"/>
      <c r="C40" s="9">
        <f t="shared" si="4"/>
        <v>96463176</v>
      </c>
      <c r="D40" s="10">
        <f t="shared" si="4"/>
        <v>0</v>
      </c>
      <c r="E40" s="11">
        <f t="shared" si="4"/>
        <v>39296100</v>
      </c>
      <c r="F40" s="11">
        <f t="shared" si="4"/>
        <v>39296100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8333097</v>
      </c>
      <c r="L40" s="11">
        <f t="shared" si="4"/>
        <v>8008923</v>
      </c>
      <c r="M40" s="11">
        <f t="shared" si="4"/>
        <v>9509708</v>
      </c>
      <c r="N40" s="11">
        <f t="shared" si="4"/>
        <v>25851728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25851728</v>
      </c>
      <c r="X40" s="11">
        <f t="shared" si="4"/>
        <v>19648050</v>
      </c>
      <c r="Y40" s="11">
        <f t="shared" si="4"/>
        <v>6203678</v>
      </c>
      <c r="Z40" s="2">
        <f t="shared" si="5"/>
        <v>31.574013706194766</v>
      </c>
      <c r="AA40" s="15">
        <f>AA10+AA25</f>
        <v>39296100</v>
      </c>
    </row>
    <row r="41" spans="1:27" ht="13.5">
      <c r="A41" s="48" t="s">
        <v>37</v>
      </c>
      <c r="B41" s="47"/>
      <c r="C41" s="49">
        <f aca="true" t="shared" si="6" ref="C41:Y41">SUM(C36:C40)</f>
        <v>660826859</v>
      </c>
      <c r="D41" s="50">
        <f t="shared" si="6"/>
        <v>0</v>
      </c>
      <c r="E41" s="51">
        <f t="shared" si="6"/>
        <v>817065287</v>
      </c>
      <c r="F41" s="51">
        <f t="shared" si="6"/>
        <v>817065287</v>
      </c>
      <c r="G41" s="51">
        <f t="shared" si="6"/>
        <v>9979698</v>
      </c>
      <c r="H41" s="51">
        <f t="shared" si="6"/>
        <v>21735768</v>
      </c>
      <c r="I41" s="51">
        <f t="shared" si="6"/>
        <v>27679011</v>
      </c>
      <c r="J41" s="51">
        <f t="shared" si="6"/>
        <v>59394477</v>
      </c>
      <c r="K41" s="51">
        <f t="shared" si="6"/>
        <v>76547814</v>
      </c>
      <c r="L41" s="51">
        <f t="shared" si="6"/>
        <v>41283035</v>
      </c>
      <c r="M41" s="51">
        <f t="shared" si="6"/>
        <v>101276113</v>
      </c>
      <c r="N41" s="51">
        <f t="shared" si="6"/>
        <v>219106962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278501439</v>
      </c>
      <c r="X41" s="51">
        <f t="shared" si="6"/>
        <v>408532645</v>
      </c>
      <c r="Y41" s="51">
        <f t="shared" si="6"/>
        <v>-130031206</v>
      </c>
      <c r="Z41" s="52">
        <f t="shared" si="5"/>
        <v>-31.828840997516856</v>
      </c>
      <c r="AA41" s="53">
        <f>SUM(AA36:AA40)</f>
        <v>817065287</v>
      </c>
    </row>
    <row r="42" spans="1:27" ht="13.5">
      <c r="A42" s="54" t="s">
        <v>38</v>
      </c>
      <c r="B42" s="35"/>
      <c r="C42" s="65">
        <f aca="true" t="shared" si="7" ref="C42:Y48">C12+C27</f>
        <v>14841667</v>
      </c>
      <c r="D42" s="66">
        <f t="shared" si="7"/>
        <v>0</v>
      </c>
      <c r="E42" s="67">
        <f t="shared" si="7"/>
        <v>74697660</v>
      </c>
      <c r="F42" s="67">
        <f t="shared" si="7"/>
        <v>74697660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37348830</v>
      </c>
      <c r="Y42" s="67">
        <f t="shared" si="7"/>
        <v>-37348830</v>
      </c>
      <c r="Z42" s="69">
        <f t="shared" si="5"/>
        <v>-100</v>
      </c>
      <c r="AA42" s="68">
        <f aca="true" t="shared" si="8" ref="AA42:AA48">AA12+AA27</f>
        <v>74697660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2000000</v>
      </c>
      <c r="F43" s="72">
        <f t="shared" si="7"/>
        <v>2000000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1000000</v>
      </c>
      <c r="Y43" s="72">
        <f t="shared" si="7"/>
        <v>-1000000</v>
      </c>
      <c r="Z43" s="73">
        <f t="shared" si="5"/>
        <v>-100</v>
      </c>
      <c r="AA43" s="74">
        <f t="shared" si="8"/>
        <v>2000000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36465711</v>
      </c>
      <c r="D45" s="66">
        <f t="shared" si="7"/>
        <v>0</v>
      </c>
      <c r="E45" s="67">
        <f t="shared" si="7"/>
        <v>234468494</v>
      </c>
      <c r="F45" s="67">
        <f t="shared" si="7"/>
        <v>234468494</v>
      </c>
      <c r="G45" s="67">
        <f t="shared" si="7"/>
        <v>0</v>
      </c>
      <c r="H45" s="67">
        <f t="shared" si="7"/>
        <v>2894440</v>
      </c>
      <c r="I45" s="67">
        <f t="shared" si="7"/>
        <v>513813</v>
      </c>
      <c r="J45" s="67">
        <f t="shared" si="7"/>
        <v>3408253</v>
      </c>
      <c r="K45" s="67">
        <f t="shared" si="7"/>
        <v>2813461</v>
      </c>
      <c r="L45" s="67">
        <f t="shared" si="7"/>
        <v>165567</v>
      </c>
      <c r="M45" s="67">
        <f t="shared" si="7"/>
        <v>1443228</v>
      </c>
      <c r="N45" s="67">
        <f t="shared" si="7"/>
        <v>4422256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7830509</v>
      </c>
      <c r="X45" s="67">
        <f t="shared" si="7"/>
        <v>117234247</v>
      </c>
      <c r="Y45" s="67">
        <f t="shared" si="7"/>
        <v>-109403738</v>
      </c>
      <c r="Z45" s="69">
        <f t="shared" si="5"/>
        <v>-93.32063010563799</v>
      </c>
      <c r="AA45" s="68">
        <f t="shared" si="8"/>
        <v>234468494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2223000</v>
      </c>
      <c r="F48" s="67">
        <f t="shared" si="7"/>
        <v>2223000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1111500</v>
      </c>
      <c r="Y48" s="67">
        <f t="shared" si="7"/>
        <v>-1111500</v>
      </c>
      <c r="Z48" s="69">
        <f t="shared" si="5"/>
        <v>-100</v>
      </c>
      <c r="AA48" s="68">
        <f t="shared" si="8"/>
        <v>2223000</v>
      </c>
    </row>
    <row r="49" spans="1:27" ht="13.5">
      <c r="A49" s="75" t="s">
        <v>49</v>
      </c>
      <c r="B49" s="76"/>
      <c r="C49" s="77">
        <f aca="true" t="shared" si="9" ref="C49:Y49">SUM(C41:C48)</f>
        <v>712134237</v>
      </c>
      <c r="D49" s="78">
        <f t="shared" si="9"/>
        <v>0</v>
      </c>
      <c r="E49" s="79">
        <f t="shared" si="9"/>
        <v>1130454441</v>
      </c>
      <c r="F49" s="79">
        <f t="shared" si="9"/>
        <v>1130454441</v>
      </c>
      <c r="G49" s="79">
        <f t="shared" si="9"/>
        <v>9979698</v>
      </c>
      <c r="H49" s="79">
        <f t="shared" si="9"/>
        <v>24630208</v>
      </c>
      <c r="I49" s="79">
        <f t="shared" si="9"/>
        <v>28192824</v>
      </c>
      <c r="J49" s="79">
        <f t="shared" si="9"/>
        <v>62802730</v>
      </c>
      <c r="K49" s="79">
        <f t="shared" si="9"/>
        <v>79361275</v>
      </c>
      <c r="L49" s="79">
        <f t="shared" si="9"/>
        <v>41448602</v>
      </c>
      <c r="M49" s="79">
        <f t="shared" si="9"/>
        <v>102719341</v>
      </c>
      <c r="N49" s="79">
        <f t="shared" si="9"/>
        <v>223529218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286331948</v>
      </c>
      <c r="X49" s="79">
        <f t="shared" si="9"/>
        <v>565227222</v>
      </c>
      <c r="Y49" s="79">
        <f t="shared" si="9"/>
        <v>-278895274</v>
      </c>
      <c r="Z49" s="80">
        <f t="shared" si="5"/>
        <v>-49.34215181872468</v>
      </c>
      <c r="AA49" s="81">
        <f>SUM(AA41:AA48)</f>
        <v>1130454441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323852784</v>
      </c>
      <c r="D51" s="66">
        <f t="shared" si="10"/>
        <v>0</v>
      </c>
      <c r="E51" s="67">
        <f t="shared" si="10"/>
        <v>711777689</v>
      </c>
      <c r="F51" s="67">
        <f t="shared" si="10"/>
        <v>711777689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355888847</v>
      </c>
      <c r="Y51" s="67">
        <f t="shared" si="10"/>
        <v>-355888847</v>
      </c>
      <c r="Z51" s="69">
        <f>+IF(X51&lt;&gt;0,+(Y51/X51)*100,0)</f>
        <v>-100</v>
      </c>
      <c r="AA51" s="68">
        <f>SUM(AA57:AA61)</f>
        <v>711777689</v>
      </c>
    </row>
    <row r="52" spans="1:27" ht="13.5">
      <c r="A52" s="84" t="s">
        <v>32</v>
      </c>
      <c r="B52" s="47"/>
      <c r="C52" s="9">
        <v>27140701</v>
      </c>
      <c r="D52" s="10"/>
      <c r="E52" s="11">
        <v>111061266</v>
      </c>
      <c r="F52" s="11">
        <v>111061266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55530633</v>
      </c>
      <c r="Y52" s="11">
        <v>-55530633</v>
      </c>
      <c r="Z52" s="2">
        <v>-100</v>
      </c>
      <c r="AA52" s="15">
        <v>111061266</v>
      </c>
    </row>
    <row r="53" spans="1:27" ht="13.5">
      <c r="A53" s="84" t="s">
        <v>33</v>
      </c>
      <c r="B53" s="47"/>
      <c r="C53" s="9"/>
      <c r="D53" s="10"/>
      <c r="E53" s="11">
        <v>83207567</v>
      </c>
      <c r="F53" s="11">
        <v>83207567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41603784</v>
      </c>
      <c r="Y53" s="11">
        <v>-41603784</v>
      </c>
      <c r="Z53" s="2">
        <v>-100</v>
      </c>
      <c r="AA53" s="15">
        <v>83207567</v>
      </c>
    </row>
    <row r="54" spans="1:27" ht="13.5">
      <c r="A54" s="84" t="s">
        <v>34</v>
      </c>
      <c r="B54" s="47"/>
      <c r="C54" s="9">
        <v>132265731</v>
      </c>
      <c r="D54" s="10"/>
      <c r="E54" s="11">
        <v>146773173</v>
      </c>
      <c r="F54" s="11">
        <v>146773173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73386587</v>
      </c>
      <c r="Y54" s="11">
        <v>-73386587</v>
      </c>
      <c r="Z54" s="2">
        <v>-100</v>
      </c>
      <c r="AA54" s="15">
        <v>146773173</v>
      </c>
    </row>
    <row r="55" spans="1:27" ht="13.5">
      <c r="A55" s="84" t="s">
        <v>35</v>
      </c>
      <c r="B55" s="47"/>
      <c r="C55" s="9">
        <v>22492279</v>
      </c>
      <c r="D55" s="10"/>
      <c r="E55" s="11">
        <v>93655717</v>
      </c>
      <c r="F55" s="11">
        <v>93655717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46827859</v>
      </c>
      <c r="Y55" s="11">
        <v>-46827859</v>
      </c>
      <c r="Z55" s="2">
        <v>-100</v>
      </c>
      <c r="AA55" s="15">
        <v>93655717</v>
      </c>
    </row>
    <row r="56" spans="1:27" ht="13.5">
      <c r="A56" s="84" t="s">
        <v>36</v>
      </c>
      <c r="B56" s="47"/>
      <c r="C56" s="9"/>
      <c r="D56" s="10"/>
      <c r="E56" s="11">
        <v>1984587</v>
      </c>
      <c r="F56" s="11">
        <v>1984587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992294</v>
      </c>
      <c r="Y56" s="11">
        <v>-992294</v>
      </c>
      <c r="Z56" s="2">
        <v>-100</v>
      </c>
      <c r="AA56" s="15">
        <v>1984587</v>
      </c>
    </row>
    <row r="57" spans="1:27" ht="13.5">
      <c r="A57" s="85" t="s">
        <v>37</v>
      </c>
      <c r="B57" s="47"/>
      <c r="C57" s="49">
        <f aca="true" t="shared" si="11" ref="C57:Y57">SUM(C52:C56)</f>
        <v>181898711</v>
      </c>
      <c r="D57" s="50">
        <f t="shared" si="11"/>
        <v>0</v>
      </c>
      <c r="E57" s="51">
        <f t="shared" si="11"/>
        <v>436682310</v>
      </c>
      <c r="F57" s="51">
        <f t="shared" si="11"/>
        <v>436682310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218341157</v>
      </c>
      <c r="Y57" s="51">
        <f t="shared" si="11"/>
        <v>-218341157</v>
      </c>
      <c r="Z57" s="52">
        <f>+IF(X57&lt;&gt;0,+(Y57/X57)*100,0)</f>
        <v>-100</v>
      </c>
      <c r="AA57" s="53">
        <f>SUM(AA52:AA56)</f>
        <v>436682310</v>
      </c>
    </row>
    <row r="58" spans="1:27" ht="13.5">
      <c r="A58" s="86" t="s">
        <v>38</v>
      </c>
      <c r="B58" s="35"/>
      <c r="C58" s="9"/>
      <c r="D58" s="10"/>
      <c r="E58" s="11">
        <v>3788866</v>
      </c>
      <c r="F58" s="11">
        <v>3788866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1894433</v>
      </c>
      <c r="Y58" s="11">
        <v>-1894433</v>
      </c>
      <c r="Z58" s="2">
        <v>-100</v>
      </c>
      <c r="AA58" s="15">
        <v>3788866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141954073</v>
      </c>
      <c r="D61" s="10"/>
      <c r="E61" s="11">
        <v>271306513</v>
      </c>
      <c r="F61" s="11">
        <v>271306513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135653257</v>
      </c>
      <c r="Y61" s="11">
        <v>-135653257</v>
      </c>
      <c r="Z61" s="2">
        <v>-100</v>
      </c>
      <c r="AA61" s="15">
        <v>271306513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>
        <v>36548368</v>
      </c>
      <c r="I67" s="11">
        <v>39987430</v>
      </c>
      <c r="J67" s="11">
        <v>76535798</v>
      </c>
      <c r="K67" s="11">
        <v>45184841</v>
      </c>
      <c r="L67" s="11">
        <v>34752294</v>
      </c>
      <c r="M67" s="11">
        <v>51515804</v>
      </c>
      <c r="N67" s="11">
        <v>131452939</v>
      </c>
      <c r="O67" s="11"/>
      <c r="P67" s="11"/>
      <c r="Q67" s="11"/>
      <c r="R67" s="11"/>
      <c r="S67" s="11"/>
      <c r="T67" s="11"/>
      <c r="U67" s="11"/>
      <c r="V67" s="11"/>
      <c r="W67" s="11">
        <v>207988737</v>
      </c>
      <c r="X67" s="11"/>
      <c r="Y67" s="11">
        <v>207988737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36548368</v>
      </c>
      <c r="I69" s="79">
        <f t="shared" si="12"/>
        <v>39987430</v>
      </c>
      <c r="J69" s="79">
        <f t="shared" si="12"/>
        <v>76535798</v>
      </c>
      <c r="K69" s="79">
        <f t="shared" si="12"/>
        <v>45184841</v>
      </c>
      <c r="L69" s="79">
        <f t="shared" si="12"/>
        <v>34752294</v>
      </c>
      <c r="M69" s="79">
        <f t="shared" si="12"/>
        <v>51515804</v>
      </c>
      <c r="N69" s="79">
        <f t="shared" si="12"/>
        <v>131452939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207988737</v>
      </c>
      <c r="X69" s="79">
        <f t="shared" si="12"/>
        <v>0</v>
      </c>
      <c r="Y69" s="79">
        <f t="shared" si="12"/>
        <v>207988737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68111046</v>
      </c>
      <c r="D5" s="42">
        <f t="shared" si="0"/>
        <v>0</v>
      </c>
      <c r="E5" s="43">
        <f t="shared" si="0"/>
        <v>45285465</v>
      </c>
      <c r="F5" s="43">
        <f t="shared" si="0"/>
        <v>45285465</v>
      </c>
      <c r="G5" s="43">
        <f t="shared" si="0"/>
        <v>2940308</v>
      </c>
      <c r="H5" s="43">
        <f t="shared" si="0"/>
        <v>2940308</v>
      </c>
      <c r="I5" s="43">
        <f t="shared" si="0"/>
        <v>4008010</v>
      </c>
      <c r="J5" s="43">
        <f t="shared" si="0"/>
        <v>9888626</v>
      </c>
      <c r="K5" s="43">
        <f t="shared" si="0"/>
        <v>3255782</v>
      </c>
      <c r="L5" s="43">
        <f t="shared" si="0"/>
        <v>6510445</v>
      </c>
      <c r="M5" s="43">
        <f t="shared" si="0"/>
        <v>2640556</v>
      </c>
      <c r="N5" s="43">
        <f t="shared" si="0"/>
        <v>12406783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22295409</v>
      </c>
      <c r="X5" s="43">
        <f t="shared" si="0"/>
        <v>22642734</v>
      </c>
      <c r="Y5" s="43">
        <f t="shared" si="0"/>
        <v>-347325</v>
      </c>
      <c r="Z5" s="44">
        <f>+IF(X5&lt;&gt;0,+(Y5/X5)*100,0)</f>
        <v>-1.5339357870829555</v>
      </c>
      <c r="AA5" s="45">
        <f>SUM(AA11:AA18)</f>
        <v>45285465</v>
      </c>
    </row>
    <row r="6" spans="1:27" ht="13.5">
      <c r="A6" s="46" t="s">
        <v>32</v>
      </c>
      <c r="B6" s="47"/>
      <c r="C6" s="9"/>
      <c r="D6" s="10"/>
      <c r="E6" s="11"/>
      <c r="F6" s="11"/>
      <c r="G6" s="11">
        <v>910137</v>
      </c>
      <c r="H6" s="11">
        <v>910137</v>
      </c>
      <c r="I6" s="11">
        <v>2638622</v>
      </c>
      <c r="J6" s="11">
        <v>4458896</v>
      </c>
      <c r="K6" s="11">
        <v>2062773</v>
      </c>
      <c r="L6" s="11">
        <v>2603455</v>
      </c>
      <c r="M6" s="11">
        <v>1815410</v>
      </c>
      <c r="N6" s="11">
        <v>6481638</v>
      </c>
      <c r="O6" s="11"/>
      <c r="P6" s="11"/>
      <c r="Q6" s="11"/>
      <c r="R6" s="11"/>
      <c r="S6" s="11"/>
      <c r="T6" s="11"/>
      <c r="U6" s="11"/>
      <c r="V6" s="11"/>
      <c r="W6" s="11">
        <v>10940534</v>
      </c>
      <c r="X6" s="11"/>
      <c r="Y6" s="11">
        <v>10940534</v>
      </c>
      <c r="Z6" s="2"/>
      <c r="AA6" s="15"/>
    </row>
    <row r="7" spans="1:27" ht="13.5">
      <c r="A7" s="46" t="s">
        <v>33</v>
      </c>
      <c r="B7" s="47"/>
      <c r="C7" s="9">
        <v>43875</v>
      </c>
      <c r="D7" s="10"/>
      <c r="E7" s="11">
        <v>2909188</v>
      </c>
      <c r="F7" s="11">
        <v>2909188</v>
      </c>
      <c r="G7" s="11">
        <v>532456</v>
      </c>
      <c r="H7" s="11">
        <v>532456</v>
      </c>
      <c r="I7" s="11">
        <v>50369</v>
      </c>
      <c r="J7" s="11">
        <v>1115281</v>
      </c>
      <c r="K7" s="11"/>
      <c r="L7" s="11">
        <v>171838</v>
      </c>
      <c r="M7" s="11">
        <v>88900</v>
      </c>
      <c r="N7" s="11">
        <v>260738</v>
      </c>
      <c r="O7" s="11"/>
      <c r="P7" s="11"/>
      <c r="Q7" s="11"/>
      <c r="R7" s="11"/>
      <c r="S7" s="11"/>
      <c r="T7" s="11"/>
      <c r="U7" s="11"/>
      <c r="V7" s="11"/>
      <c r="W7" s="11">
        <v>1376019</v>
      </c>
      <c r="X7" s="11">
        <v>1454594</v>
      </c>
      <c r="Y7" s="11">
        <v>-78575</v>
      </c>
      <c r="Z7" s="2">
        <v>-5.4</v>
      </c>
      <c r="AA7" s="15">
        <v>2909188</v>
      </c>
    </row>
    <row r="8" spans="1:27" ht="13.5">
      <c r="A8" s="46" t="s">
        <v>34</v>
      </c>
      <c r="B8" s="47"/>
      <c r="C8" s="9">
        <v>664620</v>
      </c>
      <c r="D8" s="10"/>
      <c r="E8" s="11"/>
      <c r="F8" s="11"/>
      <c r="G8" s="11">
        <v>722750</v>
      </c>
      <c r="H8" s="11">
        <v>722750</v>
      </c>
      <c r="I8" s="11">
        <v>691091</v>
      </c>
      <c r="J8" s="11">
        <v>2136591</v>
      </c>
      <c r="K8" s="11">
        <v>205468</v>
      </c>
      <c r="L8" s="11"/>
      <c r="M8" s="11"/>
      <c r="N8" s="11">
        <v>205468</v>
      </c>
      <c r="O8" s="11"/>
      <c r="P8" s="11"/>
      <c r="Q8" s="11"/>
      <c r="R8" s="11"/>
      <c r="S8" s="11"/>
      <c r="T8" s="11"/>
      <c r="U8" s="11"/>
      <c r="V8" s="11"/>
      <c r="W8" s="11">
        <v>2342059</v>
      </c>
      <c r="X8" s="11"/>
      <c r="Y8" s="11">
        <v>2342059</v>
      </c>
      <c r="Z8" s="2"/>
      <c r="AA8" s="15"/>
    </row>
    <row r="9" spans="1:27" ht="13.5">
      <c r="A9" s="46" t="s">
        <v>35</v>
      </c>
      <c r="B9" s="47"/>
      <c r="C9" s="9">
        <v>2321</v>
      </c>
      <c r="D9" s="10"/>
      <c r="E9" s="11">
        <v>20100391</v>
      </c>
      <c r="F9" s="11">
        <v>20100391</v>
      </c>
      <c r="G9" s="11">
        <v>734698</v>
      </c>
      <c r="H9" s="11">
        <v>734698</v>
      </c>
      <c r="I9" s="11">
        <v>603893</v>
      </c>
      <c r="J9" s="11">
        <v>2073289</v>
      </c>
      <c r="K9" s="11">
        <v>958760</v>
      </c>
      <c r="L9" s="11">
        <v>3729138</v>
      </c>
      <c r="M9" s="11">
        <v>567003</v>
      </c>
      <c r="N9" s="11">
        <v>5254901</v>
      </c>
      <c r="O9" s="11"/>
      <c r="P9" s="11"/>
      <c r="Q9" s="11"/>
      <c r="R9" s="11"/>
      <c r="S9" s="11"/>
      <c r="T9" s="11"/>
      <c r="U9" s="11"/>
      <c r="V9" s="11"/>
      <c r="W9" s="11">
        <v>7328190</v>
      </c>
      <c r="X9" s="11">
        <v>10050196</v>
      </c>
      <c r="Y9" s="11">
        <v>-2722006</v>
      </c>
      <c r="Z9" s="2">
        <v>-27.08</v>
      </c>
      <c r="AA9" s="15">
        <v>20100391</v>
      </c>
    </row>
    <row r="10" spans="1:27" ht="13.5">
      <c r="A10" s="46" t="s">
        <v>36</v>
      </c>
      <c r="B10" s="47"/>
      <c r="C10" s="9">
        <v>63930927</v>
      </c>
      <c r="D10" s="10"/>
      <c r="E10" s="11">
        <v>9033209</v>
      </c>
      <c r="F10" s="11">
        <v>9033209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4516605</v>
      </c>
      <c r="Y10" s="11">
        <v>-4516605</v>
      </c>
      <c r="Z10" s="2">
        <v>-100</v>
      </c>
      <c r="AA10" s="15">
        <v>9033209</v>
      </c>
    </row>
    <row r="11" spans="1:27" ht="13.5">
      <c r="A11" s="48" t="s">
        <v>37</v>
      </c>
      <c r="B11" s="47"/>
      <c r="C11" s="49">
        <f aca="true" t="shared" si="1" ref="C11:Y11">SUM(C6:C10)</f>
        <v>64641743</v>
      </c>
      <c r="D11" s="50">
        <f t="shared" si="1"/>
        <v>0</v>
      </c>
      <c r="E11" s="51">
        <f t="shared" si="1"/>
        <v>32042788</v>
      </c>
      <c r="F11" s="51">
        <f t="shared" si="1"/>
        <v>32042788</v>
      </c>
      <c r="G11" s="51">
        <f t="shared" si="1"/>
        <v>2900041</v>
      </c>
      <c r="H11" s="51">
        <f t="shared" si="1"/>
        <v>2900041</v>
      </c>
      <c r="I11" s="51">
        <f t="shared" si="1"/>
        <v>3983975</v>
      </c>
      <c r="J11" s="51">
        <f t="shared" si="1"/>
        <v>9784057</v>
      </c>
      <c r="K11" s="51">
        <f t="shared" si="1"/>
        <v>3227001</v>
      </c>
      <c r="L11" s="51">
        <f t="shared" si="1"/>
        <v>6504431</v>
      </c>
      <c r="M11" s="51">
        <f t="shared" si="1"/>
        <v>2471313</v>
      </c>
      <c r="N11" s="51">
        <f t="shared" si="1"/>
        <v>12202745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21986802</v>
      </c>
      <c r="X11" s="51">
        <f t="shared" si="1"/>
        <v>16021395</v>
      </c>
      <c r="Y11" s="51">
        <f t="shared" si="1"/>
        <v>5965407</v>
      </c>
      <c r="Z11" s="52">
        <f>+IF(X11&lt;&gt;0,+(Y11/X11)*100,0)</f>
        <v>37.23400490406734</v>
      </c>
      <c r="AA11" s="53">
        <f>SUM(AA6:AA10)</f>
        <v>32042788</v>
      </c>
    </row>
    <row r="12" spans="1:27" ht="13.5">
      <c r="A12" s="54" t="s">
        <v>38</v>
      </c>
      <c r="B12" s="35"/>
      <c r="C12" s="9">
        <v>262710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3031393</v>
      </c>
      <c r="D15" s="10"/>
      <c r="E15" s="11">
        <v>13242677</v>
      </c>
      <c r="F15" s="11">
        <v>13242677</v>
      </c>
      <c r="G15" s="11">
        <v>40267</v>
      </c>
      <c r="H15" s="11">
        <v>40267</v>
      </c>
      <c r="I15" s="11">
        <v>24035</v>
      </c>
      <c r="J15" s="11">
        <v>104569</v>
      </c>
      <c r="K15" s="11">
        <v>28781</v>
      </c>
      <c r="L15" s="11">
        <v>6014</v>
      </c>
      <c r="M15" s="11">
        <v>169243</v>
      </c>
      <c r="N15" s="11">
        <v>204038</v>
      </c>
      <c r="O15" s="11"/>
      <c r="P15" s="11"/>
      <c r="Q15" s="11"/>
      <c r="R15" s="11"/>
      <c r="S15" s="11"/>
      <c r="T15" s="11"/>
      <c r="U15" s="11"/>
      <c r="V15" s="11"/>
      <c r="W15" s="11">
        <v>308607</v>
      </c>
      <c r="X15" s="11">
        <v>6621339</v>
      </c>
      <c r="Y15" s="11">
        <v>-6312732</v>
      </c>
      <c r="Z15" s="2">
        <v>-95.34</v>
      </c>
      <c r="AA15" s="15">
        <v>13242677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175200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20997935</v>
      </c>
      <c r="F20" s="60">
        <f t="shared" si="2"/>
        <v>20997935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3314860</v>
      </c>
      <c r="L20" s="60">
        <f t="shared" si="2"/>
        <v>2204908</v>
      </c>
      <c r="M20" s="60">
        <f t="shared" si="2"/>
        <v>501492</v>
      </c>
      <c r="N20" s="60">
        <f t="shared" si="2"/>
        <v>6021260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6021260</v>
      </c>
      <c r="X20" s="60">
        <f t="shared" si="2"/>
        <v>10498968</v>
      </c>
      <c r="Y20" s="60">
        <f t="shared" si="2"/>
        <v>-4477708</v>
      </c>
      <c r="Z20" s="61">
        <f>+IF(X20&lt;&gt;0,+(Y20/X20)*100,0)</f>
        <v>-42.649029885603994</v>
      </c>
      <c r="AA20" s="62">
        <f>SUM(AA26:AA33)</f>
        <v>20997935</v>
      </c>
    </row>
    <row r="21" spans="1:27" ht="13.5">
      <c r="A21" s="46" t="s">
        <v>32</v>
      </c>
      <c r="B21" s="47"/>
      <c r="C21" s="9"/>
      <c r="D21" s="10"/>
      <c r="E21" s="11">
        <v>14777935</v>
      </c>
      <c r="F21" s="11">
        <v>14777935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7388968</v>
      </c>
      <c r="Y21" s="11">
        <v>-7388968</v>
      </c>
      <c r="Z21" s="2">
        <v>-100</v>
      </c>
      <c r="AA21" s="15">
        <v>14777935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3520000</v>
      </c>
      <c r="F23" s="11">
        <v>3520000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1760000</v>
      </c>
      <c r="Y23" s="11">
        <v>-1760000</v>
      </c>
      <c r="Z23" s="2">
        <v>-100</v>
      </c>
      <c r="AA23" s="15">
        <v>3520000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>
        <v>3314860</v>
      </c>
      <c r="L24" s="11">
        <v>2204908</v>
      </c>
      <c r="M24" s="11">
        <v>501492</v>
      </c>
      <c r="N24" s="11">
        <v>6021260</v>
      </c>
      <c r="O24" s="11"/>
      <c r="P24" s="11"/>
      <c r="Q24" s="11"/>
      <c r="R24" s="11"/>
      <c r="S24" s="11"/>
      <c r="T24" s="11"/>
      <c r="U24" s="11"/>
      <c r="V24" s="11"/>
      <c r="W24" s="11">
        <v>6021260</v>
      </c>
      <c r="X24" s="11"/>
      <c r="Y24" s="11">
        <v>6021260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18297935</v>
      </c>
      <c r="F26" s="51">
        <f t="shared" si="3"/>
        <v>18297935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3314860</v>
      </c>
      <c r="L26" s="51">
        <f t="shared" si="3"/>
        <v>2204908</v>
      </c>
      <c r="M26" s="51">
        <f t="shared" si="3"/>
        <v>501492</v>
      </c>
      <c r="N26" s="51">
        <f t="shared" si="3"/>
        <v>6021260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6021260</v>
      </c>
      <c r="X26" s="51">
        <f t="shared" si="3"/>
        <v>9148968</v>
      </c>
      <c r="Y26" s="51">
        <f t="shared" si="3"/>
        <v>-3127708</v>
      </c>
      <c r="Z26" s="52">
        <f>+IF(X26&lt;&gt;0,+(Y26/X26)*100,0)</f>
        <v>-34.18645687688491</v>
      </c>
      <c r="AA26" s="53">
        <f>SUM(AA21:AA25)</f>
        <v>18297935</v>
      </c>
    </row>
    <row r="27" spans="1:27" ht="13.5">
      <c r="A27" s="54" t="s">
        <v>38</v>
      </c>
      <c r="B27" s="64"/>
      <c r="C27" s="9"/>
      <c r="D27" s="10"/>
      <c r="E27" s="11">
        <v>2700000</v>
      </c>
      <c r="F27" s="11">
        <v>2700000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1350000</v>
      </c>
      <c r="Y27" s="11">
        <v>-1350000</v>
      </c>
      <c r="Z27" s="2">
        <v>-100</v>
      </c>
      <c r="AA27" s="15">
        <v>2700000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14777935</v>
      </c>
      <c r="F36" s="11">
        <f t="shared" si="4"/>
        <v>14777935</v>
      </c>
      <c r="G36" s="11">
        <f t="shared" si="4"/>
        <v>910137</v>
      </c>
      <c r="H36" s="11">
        <f t="shared" si="4"/>
        <v>910137</v>
      </c>
      <c r="I36" s="11">
        <f t="shared" si="4"/>
        <v>2638622</v>
      </c>
      <c r="J36" s="11">
        <f t="shared" si="4"/>
        <v>4458896</v>
      </c>
      <c r="K36" s="11">
        <f t="shared" si="4"/>
        <v>2062773</v>
      </c>
      <c r="L36" s="11">
        <f t="shared" si="4"/>
        <v>2603455</v>
      </c>
      <c r="M36" s="11">
        <f t="shared" si="4"/>
        <v>1815410</v>
      </c>
      <c r="N36" s="11">
        <f t="shared" si="4"/>
        <v>6481638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10940534</v>
      </c>
      <c r="X36" s="11">
        <f t="shared" si="4"/>
        <v>7388968</v>
      </c>
      <c r="Y36" s="11">
        <f t="shared" si="4"/>
        <v>3551566</v>
      </c>
      <c r="Z36" s="2">
        <f aca="true" t="shared" si="5" ref="Z36:Z49">+IF(X36&lt;&gt;0,+(Y36/X36)*100,0)</f>
        <v>48.065792137684184</v>
      </c>
      <c r="AA36" s="15">
        <f>AA6+AA21</f>
        <v>14777935</v>
      </c>
    </row>
    <row r="37" spans="1:27" ht="13.5">
      <c r="A37" s="46" t="s">
        <v>33</v>
      </c>
      <c r="B37" s="47"/>
      <c r="C37" s="9">
        <f t="shared" si="4"/>
        <v>43875</v>
      </c>
      <c r="D37" s="10">
        <f t="shared" si="4"/>
        <v>0</v>
      </c>
      <c r="E37" s="11">
        <f t="shared" si="4"/>
        <v>2909188</v>
      </c>
      <c r="F37" s="11">
        <f t="shared" si="4"/>
        <v>2909188</v>
      </c>
      <c r="G37" s="11">
        <f t="shared" si="4"/>
        <v>532456</v>
      </c>
      <c r="H37" s="11">
        <f t="shared" si="4"/>
        <v>532456</v>
      </c>
      <c r="I37" s="11">
        <f t="shared" si="4"/>
        <v>50369</v>
      </c>
      <c r="J37" s="11">
        <f t="shared" si="4"/>
        <v>1115281</v>
      </c>
      <c r="K37" s="11">
        <f t="shared" si="4"/>
        <v>0</v>
      </c>
      <c r="L37" s="11">
        <f t="shared" si="4"/>
        <v>171838</v>
      </c>
      <c r="M37" s="11">
        <f t="shared" si="4"/>
        <v>88900</v>
      </c>
      <c r="N37" s="11">
        <f t="shared" si="4"/>
        <v>260738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1376019</v>
      </c>
      <c r="X37" s="11">
        <f t="shared" si="4"/>
        <v>1454594</v>
      </c>
      <c r="Y37" s="11">
        <f t="shared" si="4"/>
        <v>-78575</v>
      </c>
      <c r="Z37" s="2">
        <f t="shared" si="5"/>
        <v>-5.401850963224102</v>
      </c>
      <c r="AA37" s="15">
        <f>AA7+AA22</f>
        <v>2909188</v>
      </c>
    </row>
    <row r="38" spans="1:27" ht="13.5">
      <c r="A38" s="46" t="s">
        <v>34</v>
      </c>
      <c r="B38" s="47"/>
      <c r="C38" s="9">
        <f t="shared" si="4"/>
        <v>664620</v>
      </c>
      <c r="D38" s="10">
        <f t="shared" si="4"/>
        <v>0</v>
      </c>
      <c r="E38" s="11">
        <f t="shared" si="4"/>
        <v>3520000</v>
      </c>
      <c r="F38" s="11">
        <f t="shared" si="4"/>
        <v>3520000</v>
      </c>
      <c r="G38" s="11">
        <f t="shared" si="4"/>
        <v>722750</v>
      </c>
      <c r="H38" s="11">
        <f t="shared" si="4"/>
        <v>722750</v>
      </c>
      <c r="I38" s="11">
        <f t="shared" si="4"/>
        <v>691091</v>
      </c>
      <c r="J38" s="11">
        <f t="shared" si="4"/>
        <v>2136591</v>
      </c>
      <c r="K38" s="11">
        <f t="shared" si="4"/>
        <v>205468</v>
      </c>
      <c r="L38" s="11">
        <f t="shared" si="4"/>
        <v>0</v>
      </c>
      <c r="M38" s="11">
        <f t="shared" si="4"/>
        <v>0</v>
      </c>
      <c r="N38" s="11">
        <f t="shared" si="4"/>
        <v>205468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2342059</v>
      </c>
      <c r="X38" s="11">
        <f t="shared" si="4"/>
        <v>1760000</v>
      </c>
      <c r="Y38" s="11">
        <f t="shared" si="4"/>
        <v>582059</v>
      </c>
      <c r="Z38" s="2">
        <f t="shared" si="5"/>
        <v>33.07153409090909</v>
      </c>
      <c r="AA38" s="15">
        <f>AA8+AA23</f>
        <v>3520000</v>
      </c>
    </row>
    <row r="39" spans="1:27" ht="13.5">
      <c r="A39" s="46" t="s">
        <v>35</v>
      </c>
      <c r="B39" s="47"/>
      <c r="C39" s="9">
        <f t="shared" si="4"/>
        <v>2321</v>
      </c>
      <c r="D39" s="10">
        <f t="shared" si="4"/>
        <v>0</v>
      </c>
      <c r="E39" s="11">
        <f t="shared" si="4"/>
        <v>20100391</v>
      </c>
      <c r="F39" s="11">
        <f t="shared" si="4"/>
        <v>20100391</v>
      </c>
      <c r="G39" s="11">
        <f t="shared" si="4"/>
        <v>734698</v>
      </c>
      <c r="H39" s="11">
        <f t="shared" si="4"/>
        <v>734698</v>
      </c>
      <c r="I39" s="11">
        <f t="shared" si="4"/>
        <v>603893</v>
      </c>
      <c r="J39" s="11">
        <f t="shared" si="4"/>
        <v>2073289</v>
      </c>
      <c r="K39" s="11">
        <f t="shared" si="4"/>
        <v>4273620</v>
      </c>
      <c r="L39" s="11">
        <f t="shared" si="4"/>
        <v>5934046</v>
      </c>
      <c r="M39" s="11">
        <f t="shared" si="4"/>
        <v>1068495</v>
      </c>
      <c r="N39" s="11">
        <f t="shared" si="4"/>
        <v>11276161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13349450</v>
      </c>
      <c r="X39" s="11">
        <f t="shared" si="4"/>
        <v>10050196</v>
      </c>
      <c r="Y39" s="11">
        <f t="shared" si="4"/>
        <v>3299254</v>
      </c>
      <c r="Z39" s="2">
        <f t="shared" si="5"/>
        <v>32.82775778701231</v>
      </c>
      <c r="AA39" s="15">
        <f>AA9+AA24</f>
        <v>20100391</v>
      </c>
    </row>
    <row r="40" spans="1:27" ht="13.5">
      <c r="A40" s="46" t="s">
        <v>36</v>
      </c>
      <c r="B40" s="47"/>
      <c r="C40" s="9">
        <f t="shared" si="4"/>
        <v>63930927</v>
      </c>
      <c r="D40" s="10">
        <f t="shared" si="4"/>
        <v>0</v>
      </c>
      <c r="E40" s="11">
        <f t="shared" si="4"/>
        <v>9033209</v>
      </c>
      <c r="F40" s="11">
        <f t="shared" si="4"/>
        <v>9033209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4516605</v>
      </c>
      <c r="Y40" s="11">
        <f t="shared" si="4"/>
        <v>-4516605</v>
      </c>
      <c r="Z40" s="2">
        <f t="shared" si="5"/>
        <v>-100</v>
      </c>
      <c r="AA40" s="15">
        <f>AA10+AA25</f>
        <v>9033209</v>
      </c>
    </row>
    <row r="41" spans="1:27" ht="13.5">
      <c r="A41" s="48" t="s">
        <v>37</v>
      </c>
      <c r="B41" s="47"/>
      <c r="C41" s="49">
        <f aca="true" t="shared" si="6" ref="C41:Y41">SUM(C36:C40)</f>
        <v>64641743</v>
      </c>
      <c r="D41" s="50">
        <f t="shared" si="6"/>
        <v>0</v>
      </c>
      <c r="E41" s="51">
        <f t="shared" si="6"/>
        <v>50340723</v>
      </c>
      <c r="F41" s="51">
        <f t="shared" si="6"/>
        <v>50340723</v>
      </c>
      <c r="G41" s="51">
        <f t="shared" si="6"/>
        <v>2900041</v>
      </c>
      <c r="H41" s="51">
        <f t="shared" si="6"/>
        <v>2900041</v>
      </c>
      <c r="I41" s="51">
        <f t="shared" si="6"/>
        <v>3983975</v>
      </c>
      <c r="J41" s="51">
        <f t="shared" si="6"/>
        <v>9784057</v>
      </c>
      <c r="K41" s="51">
        <f t="shared" si="6"/>
        <v>6541861</v>
      </c>
      <c r="L41" s="51">
        <f t="shared" si="6"/>
        <v>8709339</v>
      </c>
      <c r="M41" s="51">
        <f t="shared" si="6"/>
        <v>2972805</v>
      </c>
      <c r="N41" s="51">
        <f t="shared" si="6"/>
        <v>18224005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28008062</v>
      </c>
      <c r="X41" s="51">
        <f t="shared" si="6"/>
        <v>25170363</v>
      </c>
      <c r="Y41" s="51">
        <f t="shared" si="6"/>
        <v>2837699</v>
      </c>
      <c r="Z41" s="52">
        <f t="shared" si="5"/>
        <v>11.273969310653168</v>
      </c>
      <c r="AA41" s="53">
        <f>SUM(AA36:AA40)</f>
        <v>50340723</v>
      </c>
    </row>
    <row r="42" spans="1:27" ht="13.5">
      <c r="A42" s="54" t="s">
        <v>38</v>
      </c>
      <c r="B42" s="35"/>
      <c r="C42" s="65">
        <f aca="true" t="shared" si="7" ref="C42:Y48">C12+C27</f>
        <v>262710</v>
      </c>
      <c r="D42" s="66">
        <f t="shared" si="7"/>
        <v>0</v>
      </c>
      <c r="E42" s="67">
        <f t="shared" si="7"/>
        <v>2700000</v>
      </c>
      <c r="F42" s="67">
        <f t="shared" si="7"/>
        <v>2700000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1350000</v>
      </c>
      <c r="Y42" s="67">
        <f t="shared" si="7"/>
        <v>-1350000</v>
      </c>
      <c r="Z42" s="69">
        <f t="shared" si="5"/>
        <v>-100</v>
      </c>
      <c r="AA42" s="68">
        <f aca="true" t="shared" si="8" ref="AA42:AA48">AA12+AA27</f>
        <v>2700000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3031393</v>
      </c>
      <c r="D45" s="66">
        <f t="shared" si="7"/>
        <v>0</v>
      </c>
      <c r="E45" s="67">
        <f t="shared" si="7"/>
        <v>13242677</v>
      </c>
      <c r="F45" s="67">
        <f t="shared" si="7"/>
        <v>13242677</v>
      </c>
      <c r="G45" s="67">
        <f t="shared" si="7"/>
        <v>40267</v>
      </c>
      <c r="H45" s="67">
        <f t="shared" si="7"/>
        <v>40267</v>
      </c>
      <c r="I45" s="67">
        <f t="shared" si="7"/>
        <v>24035</v>
      </c>
      <c r="J45" s="67">
        <f t="shared" si="7"/>
        <v>104569</v>
      </c>
      <c r="K45" s="67">
        <f t="shared" si="7"/>
        <v>28781</v>
      </c>
      <c r="L45" s="67">
        <f t="shared" si="7"/>
        <v>6014</v>
      </c>
      <c r="M45" s="67">
        <f t="shared" si="7"/>
        <v>169243</v>
      </c>
      <c r="N45" s="67">
        <f t="shared" si="7"/>
        <v>204038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308607</v>
      </c>
      <c r="X45" s="67">
        <f t="shared" si="7"/>
        <v>6621339</v>
      </c>
      <c r="Y45" s="67">
        <f t="shared" si="7"/>
        <v>-6312732</v>
      </c>
      <c r="Z45" s="69">
        <f t="shared" si="5"/>
        <v>-95.33920555947974</v>
      </c>
      <c r="AA45" s="68">
        <f t="shared" si="8"/>
        <v>13242677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175200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68111046</v>
      </c>
      <c r="D49" s="78">
        <f t="shared" si="9"/>
        <v>0</v>
      </c>
      <c r="E49" s="79">
        <f t="shared" si="9"/>
        <v>66283400</v>
      </c>
      <c r="F49" s="79">
        <f t="shared" si="9"/>
        <v>66283400</v>
      </c>
      <c r="G49" s="79">
        <f t="shared" si="9"/>
        <v>2940308</v>
      </c>
      <c r="H49" s="79">
        <f t="shared" si="9"/>
        <v>2940308</v>
      </c>
      <c r="I49" s="79">
        <f t="shared" si="9"/>
        <v>4008010</v>
      </c>
      <c r="J49" s="79">
        <f t="shared" si="9"/>
        <v>9888626</v>
      </c>
      <c r="K49" s="79">
        <f t="shared" si="9"/>
        <v>6570642</v>
      </c>
      <c r="L49" s="79">
        <f t="shared" si="9"/>
        <v>8715353</v>
      </c>
      <c r="M49" s="79">
        <f t="shared" si="9"/>
        <v>3142048</v>
      </c>
      <c r="N49" s="79">
        <f t="shared" si="9"/>
        <v>18428043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28316669</v>
      </c>
      <c r="X49" s="79">
        <f t="shared" si="9"/>
        <v>33141702</v>
      </c>
      <c r="Y49" s="79">
        <f t="shared" si="9"/>
        <v>-4825033</v>
      </c>
      <c r="Z49" s="80">
        <f t="shared" si="5"/>
        <v>-14.558796648403874</v>
      </c>
      <c r="AA49" s="81">
        <f>SUM(AA41:AA48)</f>
        <v>66283400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76488118</v>
      </c>
      <c r="F51" s="67">
        <f t="shared" si="10"/>
        <v>76488118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38244060</v>
      </c>
      <c r="Y51" s="67">
        <f t="shared" si="10"/>
        <v>-38244060</v>
      </c>
      <c r="Z51" s="69">
        <f>+IF(X51&lt;&gt;0,+(Y51/X51)*100,0)</f>
        <v>-100</v>
      </c>
      <c r="AA51" s="68">
        <f>SUM(AA57:AA61)</f>
        <v>76488118</v>
      </c>
    </row>
    <row r="52" spans="1:27" ht="13.5">
      <c r="A52" s="84" t="s">
        <v>32</v>
      </c>
      <c r="B52" s="47"/>
      <c r="C52" s="9"/>
      <c r="D52" s="10"/>
      <c r="E52" s="11">
        <v>11314000</v>
      </c>
      <c r="F52" s="11">
        <v>11314000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5657000</v>
      </c>
      <c r="Y52" s="11">
        <v>-5657000</v>
      </c>
      <c r="Z52" s="2">
        <v>-100</v>
      </c>
      <c r="AA52" s="15">
        <v>11314000</v>
      </c>
    </row>
    <row r="53" spans="1:27" ht="13.5">
      <c r="A53" s="84" t="s">
        <v>33</v>
      </c>
      <c r="B53" s="47"/>
      <c r="C53" s="9"/>
      <c r="D53" s="10"/>
      <c r="E53" s="11">
        <v>15896384</v>
      </c>
      <c r="F53" s="11">
        <v>15896384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7948192</v>
      </c>
      <c r="Y53" s="11">
        <v>-7948192</v>
      </c>
      <c r="Z53" s="2">
        <v>-100</v>
      </c>
      <c r="AA53" s="15">
        <v>15896384</v>
      </c>
    </row>
    <row r="54" spans="1:27" ht="13.5">
      <c r="A54" s="84" t="s">
        <v>34</v>
      </c>
      <c r="B54" s="47"/>
      <c r="C54" s="9"/>
      <c r="D54" s="10"/>
      <c r="E54" s="11">
        <v>9242246</v>
      </c>
      <c r="F54" s="11">
        <v>9242246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4621123</v>
      </c>
      <c r="Y54" s="11">
        <v>-4621123</v>
      </c>
      <c r="Z54" s="2">
        <v>-100</v>
      </c>
      <c r="AA54" s="15">
        <v>9242246</v>
      </c>
    </row>
    <row r="55" spans="1:27" ht="13.5">
      <c r="A55" s="84" t="s">
        <v>35</v>
      </c>
      <c r="B55" s="47"/>
      <c r="C55" s="9"/>
      <c r="D55" s="10"/>
      <c r="E55" s="11">
        <v>15930765</v>
      </c>
      <c r="F55" s="11">
        <v>15930765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7965383</v>
      </c>
      <c r="Y55" s="11">
        <v>-7965383</v>
      </c>
      <c r="Z55" s="2">
        <v>-100</v>
      </c>
      <c r="AA55" s="15">
        <v>15930765</v>
      </c>
    </row>
    <row r="56" spans="1:27" ht="13.5">
      <c r="A56" s="84" t="s">
        <v>36</v>
      </c>
      <c r="B56" s="47"/>
      <c r="C56" s="9"/>
      <c r="D56" s="10"/>
      <c r="E56" s="11">
        <v>457000</v>
      </c>
      <c r="F56" s="11">
        <v>457000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228500</v>
      </c>
      <c r="Y56" s="11">
        <v>-228500</v>
      </c>
      <c r="Z56" s="2">
        <v>-100</v>
      </c>
      <c r="AA56" s="15">
        <v>457000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52840395</v>
      </c>
      <c r="F57" s="51">
        <f t="shared" si="11"/>
        <v>52840395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26420198</v>
      </c>
      <c r="Y57" s="51">
        <f t="shared" si="11"/>
        <v>-26420198</v>
      </c>
      <c r="Z57" s="52">
        <f>+IF(X57&lt;&gt;0,+(Y57/X57)*100,0)</f>
        <v>-100</v>
      </c>
      <c r="AA57" s="53">
        <f>SUM(AA52:AA56)</f>
        <v>52840395</v>
      </c>
    </row>
    <row r="58" spans="1:27" ht="13.5">
      <c r="A58" s="86" t="s">
        <v>38</v>
      </c>
      <c r="B58" s="35"/>
      <c r="C58" s="9"/>
      <c r="D58" s="10"/>
      <c r="E58" s="11">
        <v>6816723</v>
      </c>
      <c r="F58" s="11">
        <v>6816723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3408362</v>
      </c>
      <c r="Y58" s="11">
        <v>-3408362</v>
      </c>
      <c r="Z58" s="2">
        <v>-100</v>
      </c>
      <c r="AA58" s="15">
        <v>6816723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16831000</v>
      </c>
      <c r="F61" s="11">
        <v>16831000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8415500</v>
      </c>
      <c r="Y61" s="11">
        <v>-8415500</v>
      </c>
      <c r="Z61" s="2">
        <v>-100</v>
      </c>
      <c r="AA61" s="15">
        <v>16831000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811059</v>
      </c>
      <c r="H68" s="11">
        <v>1446207</v>
      </c>
      <c r="I68" s="11">
        <v>2057573</v>
      </c>
      <c r="J68" s="11">
        <v>4314839</v>
      </c>
      <c r="K68" s="11">
        <v>20546071</v>
      </c>
      <c r="L68" s="11">
        <v>7235757</v>
      </c>
      <c r="M68" s="11"/>
      <c r="N68" s="11">
        <v>27781828</v>
      </c>
      <c r="O68" s="11"/>
      <c r="P68" s="11"/>
      <c r="Q68" s="11"/>
      <c r="R68" s="11"/>
      <c r="S68" s="11"/>
      <c r="T68" s="11"/>
      <c r="U68" s="11"/>
      <c r="V68" s="11"/>
      <c r="W68" s="11">
        <v>32096667</v>
      </c>
      <c r="X68" s="11"/>
      <c r="Y68" s="11">
        <v>32096667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811059</v>
      </c>
      <c r="H69" s="79">
        <f t="shared" si="12"/>
        <v>1446207</v>
      </c>
      <c r="I69" s="79">
        <f t="shared" si="12"/>
        <v>2057573</v>
      </c>
      <c r="J69" s="79">
        <f t="shared" si="12"/>
        <v>4314839</v>
      </c>
      <c r="K69" s="79">
        <f t="shared" si="12"/>
        <v>20546071</v>
      </c>
      <c r="L69" s="79">
        <f t="shared" si="12"/>
        <v>7235757</v>
      </c>
      <c r="M69" s="79">
        <f t="shared" si="12"/>
        <v>0</v>
      </c>
      <c r="N69" s="79">
        <f t="shared" si="12"/>
        <v>27781828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32096667</v>
      </c>
      <c r="X69" s="79">
        <f t="shared" si="12"/>
        <v>0</v>
      </c>
      <c r="Y69" s="79">
        <f t="shared" si="12"/>
        <v>32096667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84069454</v>
      </c>
      <c r="D5" s="42">
        <f t="shared" si="0"/>
        <v>0</v>
      </c>
      <c r="E5" s="43">
        <f t="shared" si="0"/>
        <v>98906708</v>
      </c>
      <c r="F5" s="43">
        <f t="shared" si="0"/>
        <v>98906708</v>
      </c>
      <c r="G5" s="43">
        <f t="shared" si="0"/>
        <v>6776685</v>
      </c>
      <c r="H5" s="43">
        <f t="shared" si="0"/>
        <v>9470375</v>
      </c>
      <c r="I5" s="43">
        <f t="shared" si="0"/>
        <v>8495030</v>
      </c>
      <c r="J5" s="43">
        <f t="shared" si="0"/>
        <v>24742090</v>
      </c>
      <c r="K5" s="43">
        <f t="shared" si="0"/>
        <v>13473</v>
      </c>
      <c r="L5" s="43">
        <f t="shared" si="0"/>
        <v>6263255</v>
      </c>
      <c r="M5" s="43">
        <f t="shared" si="0"/>
        <v>5578362</v>
      </c>
      <c r="N5" s="43">
        <f t="shared" si="0"/>
        <v>11855090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36597180</v>
      </c>
      <c r="X5" s="43">
        <f t="shared" si="0"/>
        <v>49453354</v>
      </c>
      <c r="Y5" s="43">
        <f t="shared" si="0"/>
        <v>-12856174</v>
      </c>
      <c r="Z5" s="44">
        <f>+IF(X5&lt;&gt;0,+(Y5/X5)*100,0)</f>
        <v>-25.996566380512835</v>
      </c>
      <c r="AA5" s="45">
        <f>SUM(AA11:AA18)</f>
        <v>98906708</v>
      </c>
    </row>
    <row r="6" spans="1:27" ht="13.5">
      <c r="A6" s="46" t="s">
        <v>32</v>
      </c>
      <c r="B6" s="47"/>
      <c r="C6" s="9">
        <v>14098171</v>
      </c>
      <c r="D6" s="10"/>
      <c r="E6" s="11">
        <v>22153404</v>
      </c>
      <c r="F6" s="11">
        <v>22153404</v>
      </c>
      <c r="G6" s="11">
        <v>524458</v>
      </c>
      <c r="H6" s="11">
        <v>6951367</v>
      </c>
      <c r="I6" s="11">
        <v>6308091</v>
      </c>
      <c r="J6" s="11">
        <v>13783916</v>
      </c>
      <c r="K6" s="11"/>
      <c r="L6" s="11">
        <v>6039255</v>
      </c>
      <c r="M6" s="11">
        <v>2027848</v>
      </c>
      <c r="N6" s="11">
        <v>8067103</v>
      </c>
      <c r="O6" s="11"/>
      <c r="P6" s="11"/>
      <c r="Q6" s="11"/>
      <c r="R6" s="11"/>
      <c r="S6" s="11"/>
      <c r="T6" s="11"/>
      <c r="U6" s="11"/>
      <c r="V6" s="11"/>
      <c r="W6" s="11">
        <v>21851019</v>
      </c>
      <c r="X6" s="11">
        <v>11076702</v>
      </c>
      <c r="Y6" s="11">
        <v>10774317</v>
      </c>
      <c r="Z6" s="2">
        <v>97.27</v>
      </c>
      <c r="AA6" s="15">
        <v>22153404</v>
      </c>
    </row>
    <row r="7" spans="1:27" ht="13.5">
      <c r="A7" s="46" t="s">
        <v>33</v>
      </c>
      <c r="B7" s="47"/>
      <c r="C7" s="9">
        <v>8582333</v>
      </c>
      <c r="D7" s="10"/>
      <c r="E7" s="11">
        <v>3000000</v>
      </c>
      <c r="F7" s="11">
        <v>3000000</v>
      </c>
      <c r="G7" s="11"/>
      <c r="H7" s="11"/>
      <c r="I7" s="11"/>
      <c r="J7" s="11"/>
      <c r="K7" s="11"/>
      <c r="L7" s="11"/>
      <c r="M7" s="11">
        <v>688335</v>
      </c>
      <c r="N7" s="11">
        <v>688335</v>
      </c>
      <c r="O7" s="11"/>
      <c r="P7" s="11"/>
      <c r="Q7" s="11"/>
      <c r="R7" s="11"/>
      <c r="S7" s="11"/>
      <c r="T7" s="11"/>
      <c r="U7" s="11"/>
      <c r="V7" s="11"/>
      <c r="W7" s="11">
        <v>688335</v>
      </c>
      <c r="X7" s="11">
        <v>1500000</v>
      </c>
      <c r="Y7" s="11">
        <v>-811665</v>
      </c>
      <c r="Z7" s="2">
        <v>-54.11</v>
      </c>
      <c r="AA7" s="15">
        <v>3000000</v>
      </c>
    </row>
    <row r="8" spans="1:27" ht="13.5">
      <c r="A8" s="46" t="s">
        <v>34</v>
      </c>
      <c r="B8" s="47"/>
      <c r="C8" s="9">
        <v>15887138</v>
      </c>
      <c r="D8" s="10"/>
      <c r="E8" s="11">
        <v>70295104</v>
      </c>
      <c r="F8" s="11">
        <v>70295104</v>
      </c>
      <c r="G8" s="11">
        <v>5775255</v>
      </c>
      <c r="H8" s="11">
        <v>2494534</v>
      </c>
      <c r="I8" s="11">
        <v>2166823</v>
      </c>
      <c r="J8" s="11">
        <v>10436612</v>
      </c>
      <c r="K8" s="11"/>
      <c r="L8" s="11"/>
      <c r="M8" s="11">
        <v>2758939</v>
      </c>
      <c r="N8" s="11">
        <v>2758939</v>
      </c>
      <c r="O8" s="11"/>
      <c r="P8" s="11"/>
      <c r="Q8" s="11"/>
      <c r="R8" s="11"/>
      <c r="S8" s="11"/>
      <c r="T8" s="11"/>
      <c r="U8" s="11"/>
      <c r="V8" s="11"/>
      <c r="W8" s="11">
        <v>13195551</v>
      </c>
      <c r="X8" s="11">
        <v>35147552</v>
      </c>
      <c r="Y8" s="11">
        <v>-21952001</v>
      </c>
      <c r="Z8" s="2">
        <v>-62.46</v>
      </c>
      <c r="AA8" s="15">
        <v>70295104</v>
      </c>
    </row>
    <row r="9" spans="1:27" ht="13.5">
      <c r="A9" s="46" t="s">
        <v>35</v>
      </c>
      <c r="B9" s="47"/>
      <c r="C9" s="9">
        <v>20071145</v>
      </c>
      <c r="D9" s="10"/>
      <c r="E9" s="11">
        <v>1400000</v>
      </c>
      <c r="F9" s="11">
        <v>1400000</v>
      </c>
      <c r="G9" s="11">
        <v>457535</v>
      </c>
      <c r="H9" s="11"/>
      <c r="I9" s="11"/>
      <c r="J9" s="11">
        <v>457535</v>
      </c>
      <c r="K9" s="11"/>
      <c r="L9" s="11">
        <v>202800</v>
      </c>
      <c r="M9" s="11">
        <v>77100</v>
      </c>
      <c r="N9" s="11">
        <v>279900</v>
      </c>
      <c r="O9" s="11"/>
      <c r="P9" s="11"/>
      <c r="Q9" s="11"/>
      <c r="R9" s="11"/>
      <c r="S9" s="11"/>
      <c r="T9" s="11"/>
      <c r="U9" s="11"/>
      <c r="V9" s="11"/>
      <c r="W9" s="11">
        <v>737435</v>
      </c>
      <c r="X9" s="11">
        <v>700000</v>
      </c>
      <c r="Y9" s="11">
        <v>37435</v>
      </c>
      <c r="Z9" s="2">
        <v>5.35</v>
      </c>
      <c r="AA9" s="15">
        <v>1400000</v>
      </c>
    </row>
    <row r="10" spans="1:27" ht="13.5">
      <c r="A10" s="46" t="s">
        <v>36</v>
      </c>
      <c r="B10" s="47"/>
      <c r="C10" s="9">
        <v>15410801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74049588</v>
      </c>
      <c r="D11" s="50">
        <f t="shared" si="1"/>
        <v>0</v>
      </c>
      <c r="E11" s="51">
        <f t="shared" si="1"/>
        <v>96848508</v>
      </c>
      <c r="F11" s="51">
        <f t="shared" si="1"/>
        <v>96848508</v>
      </c>
      <c r="G11" s="51">
        <f t="shared" si="1"/>
        <v>6757248</v>
      </c>
      <c r="H11" s="51">
        <f t="shared" si="1"/>
        <v>9445901</v>
      </c>
      <c r="I11" s="51">
        <f t="shared" si="1"/>
        <v>8474914</v>
      </c>
      <c r="J11" s="51">
        <f t="shared" si="1"/>
        <v>24678063</v>
      </c>
      <c r="K11" s="51">
        <f t="shared" si="1"/>
        <v>0</v>
      </c>
      <c r="L11" s="51">
        <f t="shared" si="1"/>
        <v>6242055</v>
      </c>
      <c r="M11" s="51">
        <f t="shared" si="1"/>
        <v>5552222</v>
      </c>
      <c r="N11" s="51">
        <f t="shared" si="1"/>
        <v>11794277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36472340</v>
      </c>
      <c r="X11" s="51">
        <f t="shared" si="1"/>
        <v>48424254</v>
      </c>
      <c r="Y11" s="51">
        <f t="shared" si="1"/>
        <v>-11951914</v>
      </c>
      <c r="Z11" s="52">
        <f>+IF(X11&lt;&gt;0,+(Y11/X11)*100,0)</f>
        <v>-24.681668818274414</v>
      </c>
      <c r="AA11" s="53">
        <f>SUM(AA6:AA10)</f>
        <v>96848508</v>
      </c>
    </row>
    <row r="12" spans="1:27" ht="13.5">
      <c r="A12" s="54" t="s">
        <v>38</v>
      </c>
      <c r="B12" s="35"/>
      <c r="C12" s="9">
        <v>9746458</v>
      </c>
      <c r="D12" s="10"/>
      <c r="E12" s="11"/>
      <c r="F12" s="11"/>
      <c r="G12" s="11">
        <v>19437</v>
      </c>
      <c r="H12" s="11">
        <v>24474</v>
      </c>
      <c r="I12" s="11">
        <v>20116</v>
      </c>
      <c r="J12" s="11">
        <v>64027</v>
      </c>
      <c r="K12" s="11">
        <v>13473</v>
      </c>
      <c r="L12" s="11">
        <v>21200</v>
      </c>
      <c r="M12" s="11">
        <v>26140</v>
      </c>
      <c r="N12" s="11">
        <v>60813</v>
      </c>
      <c r="O12" s="11"/>
      <c r="P12" s="11"/>
      <c r="Q12" s="11"/>
      <c r="R12" s="11"/>
      <c r="S12" s="11"/>
      <c r="T12" s="11"/>
      <c r="U12" s="11"/>
      <c r="V12" s="11"/>
      <c r="W12" s="11">
        <v>124840</v>
      </c>
      <c r="X12" s="11"/>
      <c r="Y12" s="11">
        <v>124840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273408</v>
      </c>
      <c r="D15" s="10"/>
      <c r="E15" s="11">
        <v>2058200</v>
      </c>
      <c r="F15" s="11">
        <v>2058200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1029100</v>
      </c>
      <c r="Y15" s="11">
        <v>-1029100</v>
      </c>
      <c r="Z15" s="2">
        <v>-100</v>
      </c>
      <c r="AA15" s="15">
        <v>2058200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3257293</v>
      </c>
      <c r="F20" s="60">
        <f t="shared" si="2"/>
        <v>3257293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1628647</v>
      </c>
      <c r="Y20" s="60">
        <f t="shared" si="2"/>
        <v>-1628647</v>
      </c>
      <c r="Z20" s="61">
        <f>+IF(X20&lt;&gt;0,+(Y20/X20)*100,0)</f>
        <v>-100</v>
      </c>
      <c r="AA20" s="62">
        <f>SUM(AA26:AA33)</f>
        <v>3257293</v>
      </c>
    </row>
    <row r="21" spans="1:27" ht="13.5">
      <c r="A21" s="46" t="s">
        <v>32</v>
      </c>
      <c r="B21" s="47"/>
      <c r="C21" s="9"/>
      <c r="D21" s="10"/>
      <c r="E21" s="11">
        <v>437358</v>
      </c>
      <c r="F21" s="11">
        <v>437358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218679</v>
      </c>
      <c r="Y21" s="11">
        <v>-218679</v>
      </c>
      <c r="Z21" s="2">
        <v>-100</v>
      </c>
      <c r="AA21" s="15">
        <v>437358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2450000</v>
      </c>
      <c r="F23" s="11">
        <v>2450000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1225000</v>
      </c>
      <c r="Y23" s="11">
        <v>-1225000</v>
      </c>
      <c r="Z23" s="2">
        <v>-100</v>
      </c>
      <c r="AA23" s="15">
        <v>2450000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2887358</v>
      </c>
      <c r="F26" s="51">
        <f t="shared" si="3"/>
        <v>2887358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1443679</v>
      </c>
      <c r="Y26" s="51">
        <f t="shared" si="3"/>
        <v>-1443679</v>
      </c>
      <c r="Z26" s="52">
        <f>+IF(X26&lt;&gt;0,+(Y26/X26)*100,0)</f>
        <v>-100</v>
      </c>
      <c r="AA26" s="53">
        <f>SUM(AA21:AA25)</f>
        <v>2887358</v>
      </c>
    </row>
    <row r="27" spans="1:27" ht="13.5">
      <c r="A27" s="54" t="s">
        <v>38</v>
      </c>
      <c r="B27" s="64"/>
      <c r="C27" s="9"/>
      <c r="D27" s="10"/>
      <c r="E27" s="11">
        <v>369935</v>
      </c>
      <c r="F27" s="11">
        <v>369935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184968</v>
      </c>
      <c r="Y27" s="11">
        <v>-184968</v>
      </c>
      <c r="Z27" s="2">
        <v>-100</v>
      </c>
      <c r="AA27" s="15">
        <v>369935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14098171</v>
      </c>
      <c r="D36" s="10">
        <f t="shared" si="4"/>
        <v>0</v>
      </c>
      <c r="E36" s="11">
        <f t="shared" si="4"/>
        <v>22590762</v>
      </c>
      <c r="F36" s="11">
        <f t="shared" si="4"/>
        <v>22590762</v>
      </c>
      <c r="G36" s="11">
        <f t="shared" si="4"/>
        <v>524458</v>
      </c>
      <c r="H36" s="11">
        <f t="shared" si="4"/>
        <v>6951367</v>
      </c>
      <c r="I36" s="11">
        <f t="shared" si="4"/>
        <v>6308091</v>
      </c>
      <c r="J36" s="11">
        <f t="shared" si="4"/>
        <v>13783916</v>
      </c>
      <c r="K36" s="11">
        <f t="shared" si="4"/>
        <v>0</v>
      </c>
      <c r="L36" s="11">
        <f t="shared" si="4"/>
        <v>6039255</v>
      </c>
      <c r="M36" s="11">
        <f t="shared" si="4"/>
        <v>2027848</v>
      </c>
      <c r="N36" s="11">
        <f t="shared" si="4"/>
        <v>8067103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21851019</v>
      </c>
      <c r="X36" s="11">
        <f t="shared" si="4"/>
        <v>11295381</v>
      </c>
      <c r="Y36" s="11">
        <f t="shared" si="4"/>
        <v>10555638</v>
      </c>
      <c r="Z36" s="2">
        <f aca="true" t="shared" si="5" ref="Z36:Z49">+IF(X36&lt;&gt;0,+(Y36/X36)*100,0)</f>
        <v>93.45092476296284</v>
      </c>
      <c r="AA36" s="15">
        <f>AA6+AA21</f>
        <v>22590762</v>
      </c>
    </row>
    <row r="37" spans="1:27" ht="13.5">
      <c r="A37" s="46" t="s">
        <v>33</v>
      </c>
      <c r="B37" s="47"/>
      <c r="C37" s="9">
        <f t="shared" si="4"/>
        <v>8582333</v>
      </c>
      <c r="D37" s="10">
        <f t="shared" si="4"/>
        <v>0</v>
      </c>
      <c r="E37" s="11">
        <f t="shared" si="4"/>
        <v>3000000</v>
      </c>
      <c r="F37" s="11">
        <f t="shared" si="4"/>
        <v>3000000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688335</v>
      </c>
      <c r="N37" s="11">
        <f t="shared" si="4"/>
        <v>688335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688335</v>
      </c>
      <c r="X37" s="11">
        <f t="shared" si="4"/>
        <v>1500000</v>
      </c>
      <c r="Y37" s="11">
        <f t="shared" si="4"/>
        <v>-811665</v>
      </c>
      <c r="Z37" s="2">
        <f t="shared" si="5"/>
        <v>-54.111</v>
      </c>
      <c r="AA37" s="15">
        <f>AA7+AA22</f>
        <v>3000000</v>
      </c>
    </row>
    <row r="38" spans="1:27" ht="13.5">
      <c r="A38" s="46" t="s">
        <v>34</v>
      </c>
      <c r="B38" s="47"/>
      <c r="C38" s="9">
        <f t="shared" si="4"/>
        <v>15887138</v>
      </c>
      <c r="D38" s="10">
        <f t="shared" si="4"/>
        <v>0</v>
      </c>
      <c r="E38" s="11">
        <f t="shared" si="4"/>
        <v>72745104</v>
      </c>
      <c r="F38" s="11">
        <f t="shared" si="4"/>
        <v>72745104</v>
      </c>
      <c r="G38" s="11">
        <f t="shared" si="4"/>
        <v>5775255</v>
      </c>
      <c r="H38" s="11">
        <f t="shared" si="4"/>
        <v>2494534</v>
      </c>
      <c r="I38" s="11">
        <f t="shared" si="4"/>
        <v>2166823</v>
      </c>
      <c r="J38" s="11">
        <f t="shared" si="4"/>
        <v>10436612</v>
      </c>
      <c r="K38" s="11">
        <f t="shared" si="4"/>
        <v>0</v>
      </c>
      <c r="L38" s="11">
        <f t="shared" si="4"/>
        <v>0</v>
      </c>
      <c r="M38" s="11">
        <f t="shared" si="4"/>
        <v>2758939</v>
      </c>
      <c r="N38" s="11">
        <f t="shared" si="4"/>
        <v>2758939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13195551</v>
      </c>
      <c r="X38" s="11">
        <f t="shared" si="4"/>
        <v>36372552</v>
      </c>
      <c r="Y38" s="11">
        <f t="shared" si="4"/>
        <v>-23177001</v>
      </c>
      <c r="Z38" s="2">
        <f t="shared" si="5"/>
        <v>-63.72112960344383</v>
      </c>
      <c r="AA38" s="15">
        <f>AA8+AA23</f>
        <v>72745104</v>
      </c>
    </row>
    <row r="39" spans="1:27" ht="13.5">
      <c r="A39" s="46" t="s">
        <v>35</v>
      </c>
      <c r="B39" s="47"/>
      <c r="C39" s="9">
        <f t="shared" si="4"/>
        <v>20071145</v>
      </c>
      <c r="D39" s="10">
        <f t="shared" si="4"/>
        <v>0</v>
      </c>
      <c r="E39" s="11">
        <f t="shared" si="4"/>
        <v>1400000</v>
      </c>
      <c r="F39" s="11">
        <f t="shared" si="4"/>
        <v>1400000</v>
      </c>
      <c r="G39" s="11">
        <f t="shared" si="4"/>
        <v>457535</v>
      </c>
      <c r="H39" s="11">
        <f t="shared" si="4"/>
        <v>0</v>
      </c>
      <c r="I39" s="11">
        <f t="shared" si="4"/>
        <v>0</v>
      </c>
      <c r="J39" s="11">
        <f t="shared" si="4"/>
        <v>457535</v>
      </c>
      <c r="K39" s="11">
        <f t="shared" si="4"/>
        <v>0</v>
      </c>
      <c r="L39" s="11">
        <f t="shared" si="4"/>
        <v>202800</v>
      </c>
      <c r="M39" s="11">
        <f t="shared" si="4"/>
        <v>77100</v>
      </c>
      <c r="N39" s="11">
        <f t="shared" si="4"/>
        <v>279900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737435</v>
      </c>
      <c r="X39" s="11">
        <f t="shared" si="4"/>
        <v>700000</v>
      </c>
      <c r="Y39" s="11">
        <f t="shared" si="4"/>
        <v>37435</v>
      </c>
      <c r="Z39" s="2">
        <f t="shared" si="5"/>
        <v>5.347857142857143</v>
      </c>
      <c r="AA39" s="15">
        <f>AA9+AA24</f>
        <v>1400000</v>
      </c>
    </row>
    <row r="40" spans="1:27" ht="13.5">
      <c r="A40" s="46" t="s">
        <v>36</v>
      </c>
      <c r="B40" s="47"/>
      <c r="C40" s="9">
        <f t="shared" si="4"/>
        <v>15410801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74049588</v>
      </c>
      <c r="D41" s="50">
        <f t="shared" si="6"/>
        <v>0</v>
      </c>
      <c r="E41" s="51">
        <f t="shared" si="6"/>
        <v>99735866</v>
      </c>
      <c r="F41" s="51">
        <f t="shared" si="6"/>
        <v>99735866</v>
      </c>
      <c r="G41" s="51">
        <f t="shared" si="6"/>
        <v>6757248</v>
      </c>
      <c r="H41" s="51">
        <f t="shared" si="6"/>
        <v>9445901</v>
      </c>
      <c r="I41" s="51">
        <f t="shared" si="6"/>
        <v>8474914</v>
      </c>
      <c r="J41" s="51">
        <f t="shared" si="6"/>
        <v>24678063</v>
      </c>
      <c r="K41" s="51">
        <f t="shared" si="6"/>
        <v>0</v>
      </c>
      <c r="L41" s="51">
        <f t="shared" si="6"/>
        <v>6242055</v>
      </c>
      <c r="M41" s="51">
        <f t="shared" si="6"/>
        <v>5552222</v>
      </c>
      <c r="N41" s="51">
        <f t="shared" si="6"/>
        <v>11794277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36472340</v>
      </c>
      <c r="X41" s="51">
        <f t="shared" si="6"/>
        <v>49867933</v>
      </c>
      <c r="Y41" s="51">
        <f t="shared" si="6"/>
        <v>-13395593</v>
      </c>
      <c r="Z41" s="52">
        <f t="shared" si="5"/>
        <v>-26.862138039689754</v>
      </c>
      <c r="AA41" s="53">
        <f>SUM(AA36:AA40)</f>
        <v>99735866</v>
      </c>
    </row>
    <row r="42" spans="1:27" ht="13.5">
      <c r="A42" s="54" t="s">
        <v>38</v>
      </c>
      <c r="B42" s="35"/>
      <c r="C42" s="65">
        <f aca="true" t="shared" si="7" ref="C42:Y48">C12+C27</f>
        <v>9746458</v>
      </c>
      <c r="D42" s="66">
        <f t="shared" si="7"/>
        <v>0</v>
      </c>
      <c r="E42" s="67">
        <f t="shared" si="7"/>
        <v>369935</v>
      </c>
      <c r="F42" s="67">
        <f t="shared" si="7"/>
        <v>369935</v>
      </c>
      <c r="G42" s="67">
        <f t="shared" si="7"/>
        <v>19437</v>
      </c>
      <c r="H42" s="67">
        <f t="shared" si="7"/>
        <v>24474</v>
      </c>
      <c r="I42" s="67">
        <f t="shared" si="7"/>
        <v>20116</v>
      </c>
      <c r="J42" s="67">
        <f t="shared" si="7"/>
        <v>64027</v>
      </c>
      <c r="K42" s="67">
        <f t="shared" si="7"/>
        <v>13473</v>
      </c>
      <c r="L42" s="67">
        <f t="shared" si="7"/>
        <v>21200</v>
      </c>
      <c r="M42" s="67">
        <f t="shared" si="7"/>
        <v>26140</v>
      </c>
      <c r="N42" s="67">
        <f t="shared" si="7"/>
        <v>60813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124840</v>
      </c>
      <c r="X42" s="67">
        <f t="shared" si="7"/>
        <v>184968</v>
      </c>
      <c r="Y42" s="67">
        <f t="shared" si="7"/>
        <v>-60128</v>
      </c>
      <c r="Z42" s="69">
        <f t="shared" si="5"/>
        <v>-32.50724449634531</v>
      </c>
      <c r="AA42" s="68">
        <f aca="true" t="shared" si="8" ref="AA42:AA48">AA12+AA27</f>
        <v>369935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273408</v>
      </c>
      <c r="D45" s="66">
        <f t="shared" si="7"/>
        <v>0</v>
      </c>
      <c r="E45" s="67">
        <f t="shared" si="7"/>
        <v>2058200</v>
      </c>
      <c r="F45" s="67">
        <f t="shared" si="7"/>
        <v>2058200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1029100</v>
      </c>
      <c r="Y45" s="67">
        <f t="shared" si="7"/>
        <v>-1029100</v>
      </c>
      <c r="Z45" s="69">
        <f t="shared" si="5"/>
        <v>-100</v>
      </c>
      <c r="AA45" s="68">
        <f t="shared" si="8"/>
        <v>2058200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84069454</v>
      </c>
      <c r="D49" s="78">
        <f t="shared" si="9"/>
        <v>0</v>
      </c>
      <c r="E49" s="79">
        <f t="shared" si="9"/>
        <v>102164001</v>
      </c>
      <c r="F49" s="79">
        <f t="shared" si="9"/>
        <v>102164001</v>
      </c>
      <c r="G49" s="79">
        <f t="shared" si="9"/>
        <v>6776685</v>
      </c>
      <c r="H49" s="79">
        <f t="shared" si="9"/>
        <v>9470375</v>
      </c>
      <c r="I49" s="79">
        <f t="shared" si="9"/>
        <v>8495030</v>
      </c>
      <c r="J49" s="79">
        <f t="shared" si="9"/>
        <v>24742090</v>
      </c>
      <c r="K49" s="79">
        <f t="shared" si="9"/>
        <v>13473</v>
      </c>
      <c r="L49" s="79">
        <f t="shared" si="9"/>
        <v>6263255</v>
      </c>
      <c r="M49" s="79">
        <f t="shared" si="9"/>
        <v>5578362</v>
      </c>
      <c r="N49" s="79">
        <f t="shared" si="9"/>
        <v>11855090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36597180</v>
      </c>
      <c r="X49" s="79">
        <f t="shared" si="9"/>
        <v>51082001</v>
      </c>
      <c r="Y49" s="79">
        <f t="shared" si="9"/>
        <v>-14484821</v>
      </c>
      <c r="Z49" s="80">
        <f t="shared" si="5"/>
        <v>-28.3560172202338</v>
      </c>
      <c r="AA49" s="81">
        <f>SUM(AA41:AA48)</f>
        <v>102164001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27847882</v>
      </c>
      <c r="F51" s="67">
        <f t="shared" si="10"/>
        <v>27847882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13923942</v>
      </c>
      <c r="Y51" s="67">
        <f t="shared" si="10"/>
        <v>-13923942</v>
      </c>
      <c r="Z51" s="69">
        <f>+IF(X51&lt;&gt;0,+(Y51/X51)*100,0)</f>
        <v>-100</v>
      </c>
      <c r="AA51" s="68">
        <f>SUM(AA57:AA61)</f>
        <v>27847882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4754198</v>
      </c>
      <c r="F53" s="11">
        <v>4754198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2377099</v>
      </c>
      <c r="Y53" s="11">
        <v>-2377099</v>
      </c>
      <c r="Z53" s="2">
        <v>-100</v>
      </c>
      <c r="AA53" s="15">
        <v>4754198</v>
      </c>
    </row>
    <row r="54" spans="1:27" ht="13.5">
      <c r="A54" s="84" t="s">
        <v>34</v>
      </c>
      <c r="B54" s="47"/>
      <c r="C54" s="9"/>
      <c r="D54" s="10"/>
      <c r="E54" s="11">
        <v>1186656</v>
      </c>
      <c r="F54" s="11">
        <v>1186656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593328</v>
      </c>
      <c r="Y54" s="11">
        <v>-593328</v>
      </c>
      <c r="Z54" s="2">
        <v>-100</v>
      </c>
      <c r="AA54" s="15">
        <v>1186656</v>
      </c>
    </row>
    <row r="55" spans="1:27" ht="13.5">
      <c r="A55" s="84" t="s">
        <v>35</v>
      </c>
      <c r="B55" s="47"/>
      <c r="C55" s="9"/>
      <c r="D55" s="10"/>
      <c r="E55" s="11">
        <v>2316925</v>
      </c>
      <c r="F55" s="11">
        <v>2316925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1158463</v>
      </c>
      <c r="Y55" s="11">
        <v>-1158463</v>
      </c>
      <c r="Z55" s="2">
        <v>-100</v>
      </c>
      <c r="AA55" s="15">
        <v>2316925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8257779</v>
      </c>
      <c r="F57" s="51">
        <f t="shared" si="11"/>
        <v>8257779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4128890</v>
      </c>
      <c r="Y57" s="51">
        <f t="shared" si="11"/>
        <v>-4128890</v>
      </c>
      <c r="Z57" s="52">
        <f>+IF(X57&lt;&gt;0,+(Y57/X57)*100,0)</f>
        <v>-100</v>
      </c>
      <c r="AA57" s="53">
        <f>SUM(AA52:AA56)</f>
        <v>8257779</v>
      </c>
    </row>
    <row r="58" spans="1:27" ht="13.5">
      <c r="A58" s="86" t="s">
        <v>38</v>
      </c>
      <c r="B58" s="35"/>
      <c r="C58" s="9"/>
      <c r="D58" s="10"/>
      <c r="E58" s="11">
        <v>3456000</v>
      </c>
      <c r="F58" s="11">
        <v>3456000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1728000</v>
      </c>
      <c r="Y58" s="11">
        <v>-1728000</v>
      </c>
      <c r="Z58" s="2">
        <v>-100</v>
      </c>
      <c r="AA58" s="15">
        <v>3456000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16134103</v>
      </c>
      <c r="F61" s="11">
        <v>16134103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8067052</v>
      </c>
      <c r="Y61" s="11">
        <v>-8067052</v>
      </c>
      <c r="Z61" s="2">
        <v>-100</v>
      </c>
      <c r="AA61" s="15">
        <v>16134103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8034159</v>
      </c>
      <c r="H66" s="14">
        <v>991566</v>
      </c>
      <c r="I66" s="14">
        <v>169250</v>
      </c>
      <c r="J66" s="14">
        <v>9194975</v>
      </c>
      <c r="K66" s="14">
        <v>1058204</v>
      </c>
      <c r="L66" s="14">
        <v>359186</v>
      </c>
      <c r="M66" s="14">
        <v>8944159</v>
      </c>
      <c r="N66" s="14">
        <v>10361549</v>
      </c>
      <c r="O66" s="14"/>
      <c r="P66" s="14"/>
      <c r="Q66" s="14"/>
      <c r="R66" s="14"/>
      <c r="S66" s="14"/>
      <c r="T66" s="14"/>
      <c r="U66" s="14"/>
      <c r="V66" s="14"/>
      <c r="W66" s="14">
        <v>19556524</v>
      </c>
      <c r="X66" s="14"/>
      <c r="Y66" s="14">
        <v>19556524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27847882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27847882</v>
      </c>
      <c r="F69" s="79">
        <f t="shared" si="12"/>
        <v>0</v>
      </c>
      <c r="G69" s="79">
        <f t="shared" si="12"/>
        <v>8034159</v>
      </c>
      <c r="H69" s="79">
        <f t="shared" si="12"/>
        <v>991566</v>
      </c>
      <c r="I69" s="79">
        <f t="shared" si="12"/>
        <v>169250</v>
      </c>
      <c r="J69" s="79">
        <f t="shared" si="12"/>
        <v>9194975</v>
      </c>
      <c r="K69" s="79">
        <f t="shared" si="12"/>
        <v>1058204</v>
      </c>
      <c r="L69" s="79">
        <f t="shared" si="12"/>
        <v>359186</v>
      </c>
      <c r="M69" s="79">
        <f t="shared" si="12"/>
        <v>8944159</v>
      </c>
      <c r="N69" s="79">
        <f t="shared" si="12"/>
        <v>10361549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19556524</v>
      </c>
      <c r="X69" s="79">
        <f t="shared" si="12"/>
        <v>0</v>
      </c>
      <c r="Y69" s="79">
        <f t="shared" si="12"/>
        <v>19556524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62557094</v>
      </c>
      <c r="D5" s="42">
        <f t="shared" si="0"/>
        <v>0</v>
      </c>
      <c r="E5" s="43">
        <f t="shared" si="0"/>
        <v>124446240</v>
      </c>
      <c r="F5" s="43">
        <f t="shared" si="0"/>
        <v>124446240</v>
      </c>
      <c r="G5" s="43">
        <f t="shared" si="0"/>
        <v>227700</v>
      </c>
      <c r="H5" s="43">
        <f t="shared" si="0"/>
        <v>8466030</v>
      </c>
      <c r="I5" s="43">
        <f t="shared" si="0"/>
        <v>5045730</v>
      </c>
      <c r="J5" s="43">
        <f t="shared" si="0"/>
        <v>13739460</v>
      </c>
      <c r="K5" s="43">
        <f t="shared" si="0"/>
        <v>1791178</v>
      </c>
      <c r="L5" s="43">
        <f t="shared" si="0"/>
        <v>3149144</v>
      </c>
      <c r="M5" s="43">
        <f t="shared" si="0"/>
        <v>5648238</v>
      </c>
      <c r="N5" s="43">
        <f t="shared" si="0"/>
        <v>10588560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24328020</v>
      </c>
      <c r="X5" s="43">
        <f t="shared" si="0"/>
        <v>62223120</v>
      </c>
      <c r="Y5" s="43">
        <f t="shared" si="0"/>
        <v>-37895100</v>
      </c>
      <c r="Z5" s="44">
        <f>+IF(X5&lt;&gt;0,+(Y5/X5)*100,0)</f>
        <v>-60.901960557426236</v>
      </c>
      <c r="AA5" s="45">
        <f>SUM(AA11:AA18)</f>
        <v>124446240</v>
      </c>
    </row>
    <row r="6" spans="1:27" ht="13.5">
      <c r="A6" s="46" t="s">
        <v>32</v>
      </c>
      <c r="B6" s="47"/>
      <c r="C6" s="9">
        <v>22570953</v>
      </c>
      <c r="D6" s="10"/>
      <c r="E6" s="11">
        <v>14443130</v>
      </c>
      <c r="F6" s="11">
        <v>14443130</v>
      </c>
      <c r="G6" s="11">
        <v>227700</v>
      </c>
      <c r="H6" s="11">
        <v>8031305</v>
      </c>
      <c r="I6" s="11">
        <v>4677681</v>
      </c>
      <c r="J6" s="11">
        <v>12936686</v>
      </c>
      <c r="K6" s="11">
        <v>1078500</v>
      </c>
      <c r="L6" s="11">
        <v>2540275</v>
      </c>
      <c r="M6" s="11">
        <v>2864793</v>
      </c>
      <c r="N6" s="11">
        <v>6483568</v>
      </c>
      <c r="O6" s="11"/>
      <c r="P6" s="11"/>
      <c r="Q6" s="11"/>
      <c r="R6" s="11"/>
      <c r="S6" s="11"/>
      <c r="T6" s="11"/>
      <c r="U6" s="11"/>
      <c r="V6" s="11"/>
      <c r="W6" s="11">
        <v>19420254</v>
      </c>
      <c r="X6" s="11">
        <v>7221565</v>
      </c>
      <c r="Y6" s="11">
        <v>12198689</v>
      </c>
      <c r="Z6" s="2">
        <v>168.92</v>
      </c>
      <c r="AA6" s="15">
        <v>14443130</v>
      </c>
    </row>
    <row r="7" spans="1:27" ht="13.5">
      <c r="A7" s="46" t="s">
        <v>33</v>
      </c>
      <c r="B7" s="47"/>
      <c r="C7" s="9">
        <v>21409357</v>
      </c>
      <c r="D7" s="10"/>
      <c r="E7" s="11">
        <v>14450000</v>
      </c>
      <c r="F7" s="11">
        <v>14450000</v>
      </c>
      <c r="G7" s="11"/>
      <c r="H7" s="11"/>
      <c r="I7" s="11"/>
      <c r="J7" s="11"/>
      <c r="K7" s="11">
        <v>691268</v>
      </c>
      <c r="L7" s="11"/>
      <c r="M7" s="11">
        <v>792968</v>
      </c>
      <c r="N7" s="11">
        <v>1484236</v>
      </c>
      <c r="O7" s="11"/>
      <c r="P7" s="11"/>
      <c r="Q7" s="11"/>
      <c r="R7" s="11"/>
      <c r="S7" s="11"/>
      <c r="T7" s="11"/>
      <c r="U7" s="11"/>
      <c r="V7" s="11"/>
      <c r="W7" s="11">
        <v>1484236</v>
      </c>
      <c r="X7" s="11">
        <v>7225000</v>
      </c>
      <c r="Y7" s="11">
        <v>-5740764</v>
      </c>
      <c r="Z7" s="2">
        <v>-79.46</v>
      </c>
      <c r="AA7" s="15">
        <v>14450000</v>
      </c>
    </row>
    <row r="8" spans="1:27" ht="13.5">
      <c r="A8" s="46" t="s">
        <v>34</v>
      </c>
      <c r="B8" s="47"/>
      <c r="C8" s="9">
        <v>17660</v>
      </c>
      <c r="D8" s="10"/>
      <c r="E8" s="11">
        <v>15000000</v>
      </c>
      <c r="F8" s="11">
        <v>15000000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7500000</v>
      </c>
      <c r="Y8" s="11">
        <v>-7500000</v>
      </c>
      <c r="Z8" s="2">
        <v>-100</v>
      </c>
      <c r="AA8" s="15">
        <v>15000000</v>
      </c>
    </row>
    <row r="9" spans="1:27" ht="13.5">
      <c r="A9" s="46" t="s">
        <v>35</v>
      </c>
      <c r="B9" s="47"/>
      <c r="C9" s="9">
        <v>2701064</v>
      </c>
      <c r="D9" s="10"/>
      <c r="E9" s="11">
        <v>64691460</v>
      </c>
      <c r="F9" s="11">
        <v>64691460</v>
      </c>
      <c r="G9" s="11"/>
      <c r="H9" s="11">
        <v>434725</v>
      </c>
      <c r="I9" s="11">
        <v>368049</v>
      </c>
      <c r="J9" s="11">
        <v>802774</v>
      </c>
      <c r="K9" s="11"/>
      <c r="L9" s="11">
        <v>608869</v>
      </c>
      <c r="M9" s="11">
        <v>1990477</v>
      </c>
      <c r="N9" s="11">
        <v>2599346</v>
      </c>
      <c r="O9" s="11"/>
      <c r="P9" s="11"/>
      <c r="Q9" s="11"/>
      <c r="R9" s="11"/>
      <c r="S9" s="11"/>
      <c r="T9" s="11"/>
      <c r="U9" s="11"/>
      <c r="V9" s="11"/>
      <c r="W9" s="11">
        <v>3402120</v>
      </c>
      <c r="X9" s="11">
        <v>32345730</v>
      </c>
      <c r="Y9" s="11">
        <v>-28943610</v>
      </c>
      <c r="Z9" s="2">
        <v>-89.48</v>
      </c>
      <c r="AA9" s="15">
        <v>64691460</v>
      </c>
    </row>
    <row r="10" spans="1:27" ht="13.5">
      <c r="A10" s="46" t="s">
        <v>36</v>
      </c>
      <c r="B10" s="47"/>
      <c r="C10" s="9"/>
      <c r="D10" s="10"/>
      <c r="E10" s="11">
        <v>250000</v>
      </c>
      <c r="F10" s="11">
        <v>250000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125000</v>
      </c>
      <c r="Y10" s="11">
        <v>-125000</v>
      </c>
      <c r="Z10" s="2">
        <v>-100</v>
      </c>
      <c r="AA10" s="15">
        <v>250000</v>
      </c>
    </row>
    <row r="11" spans="1:27" ht="13.5">
      <c r="A11" s="48" t="s">
        <v>37</v>
      </c>
      <c r="B11" s="47"/>
      <c r="C11" s="49">
        <f aca="true" t="shared" si="1" ref="C11:Y11">SUM(C6:C10)</f>
        <v>46699034</v>
      </c>
      <c r="D11" s="50">
        <f t="shared" si="1"/>
        <v>0</v>
      </c>
      <c r="E11" s="51">
        <f t="shared" si="1"/>
        <v>108834590</v>
      </c>
      <c r="F11" s="51">
        <f t="shared" si="1"/>
        <v>108834590</v>
      </c>
      <c r="G11" s="51">
        <f t="shared" si="1"/>
        <v>227700</v>
      </c>
      <c r="H11" s="51">
        <f t="shared" si="1"/>
        <v>8466030</v>
      </c>
      <c r="I11" s="51">
        <f t="shared" si="1"/>
        <v>5045730</v>
      </c>
      <c r="J11" s="51">
        <f t="shared" si="1"/>
        <v>13739460</v>
      </c>
      <c r="K11" s="51">
        <f t="shared" si="1"/>
        <v>1769768</v>
      </c>
      <c r="L11" s="51">
        <f t="shared" si="1"/>
        <v>3149144</v>
      </c>
      <c r="M11" s="51">
        <f t="shared" si="1"/>
        <v>5648238</v>
      </c>
      <c r="N11" s="51">
        <f t="shared" si="1"/>
        <v>10567150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24306610</v>
      </c>
      <c r="X11" s="51">
        <f t="shared" si="1"/>
        <v>54417295</v>
      </c>
      <c r="Y11" s="51">
        <f t="shared" si="1"/>
        <v>-30110685</v>
      </c>
      <c r="Z11" s="52">
        <f>+IF(X11&lt;&gt;0,+(Y11/X11)*100,0)</f>
        <v>-55.33293229661636</v>
      </c>
      <c r="AA11" s="53">
        <f>SUM(AA6:AA10)</f>
        <v>108834590</v>
      </c>
    </row>
    <row r="12" spans="1:27" ht="13.5">
      <c r="A12" s="54" t="s">
        <v>38</v>
      </c>
      <c r="B12" s="35"/>
      <c r="C12" s="9">
        <v>11315214</v>
      </c>
      <c r="D12" s="10"/>
      <c r="E12" s="11">
        <v>4097110</v>
      </c>
      <c r="F12" s="11">
        <v>4097110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2048555</v>
      </c>
      <c r="Y12" s="11">
        <v>-2048555</v>
      </c>
      <c r="Z12" s="2">
        <v>-100</v>
      </c>
      <c r="AA12" s="15">
        <v>4097110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4542846</v>
      </c>
      <c r="D15" s="10"/>
      <c r="E15" s="11">
        <v>10514540</v>
      </c>
      <c r="F15" s="11">
        <v>10514540</v>
      </c>
      <c r="G15" s="11"/>
      <c r="H15" s="11"/>
      <c r="I15" s="11"/>
      <c r="J15" s="11"/>
      <c r="K15" s="11">
        <v>21410</v>
      </c>
      <c r="L15" s="11"/>
      <c r="M15" s="11"/>
      <c r="N15" s="11">
        <v>21410</v>
      </c>
      <c r="O15" s="11"/>
      <c r="P15" s="11"/>
      <c r="Q15" s="11"/>
      <c r="R15" s="11"/>
      <c r="S15" s="11"/>
      <c r="T15" s="11"/>
      <c r="U15" s="11"/>
      <c r="V15" s="11"/>
      <c r="W15" s="11">
        <v>21410</v>
      </c>
      <c r="X15" s="11">
        <v>5257270</v>
      </c>
      <c r="Y15" s="11">
        <v>-5235860</v>
      </c>
      <c r="Z15" s="2">
        <v>-99.59</v>
      </c>
      <c r="AA15" s="15">
        <v>10514540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1000000</v>
      </c>
      <c r="F18" s="18">
        <v>1000000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500000</v>
      </c>
      <c r="Y18" s="18">
        <v>-500000</v>
      </c>
      <c r="Z18" s="3">
        <v>-100</v>
      </c>
      <c r="AA18" s="23">
        <v>1000000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39982653</v>
      </c>
      <c r="D20" s="59">
        <f t="shared" si="2"/>
        <v>0</v>
      </c>
      <c r="E20" s="60">
        <f t="shared" si="2"/>
        <v>653421560</v>
      </c>
      <c r="F20" s="60">
        <f t="shared" si="2"/>
        <v>653421560</v>
      </c>
      <c r="G20" s="60">
        <f t="shared" si="2"/>
        <v>2627714</v>
      </c>
      <c r="H20" s="60">
        <f t="shared" si="2"/>
        <v>269665</v>
      </c>
      <c r="I20" s="60">
        <f t="shared" si="2"/>
        <v>2071175</v>
      </c>
      <c r="J20" s="60">
        <f t="shared" si="2"/>
        <v>4968554</v>
      </c>
      <c r="K20" s="60">
        <f t="shared" si="2"/>
        <v>6685616</v>
      </c>
      <c r="L20" s="60">
        <f t="shared" si="2"/>
        <v>2534741</v>
      </c>
      <c r="M20" s="60">
        <f t="shared" si="2"/>
        <v>1901833</v>
      </c>
      <c r="N20" s="60">
        <f t="shared" si="2"/>
        <v>11122190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16090744</v>
      </c>
      <c r="X20" s="60">
        <f t="shared" si="2"/>
        <v>326710780</v>
      </c>
      <c r="Y20" s="60">
        <f t="shared" si="2"/>
        <v>-310620036</v>
      </c>
      <c r="Z20" s="61">
        <f>+IF(X20&lt;&gt;0,+(Y20/X20)*100,0)</f>
        <v>-95.07492712667761</v>
      </c>
      <c r="AA20" s="62">
        <f>SUM(AA26:AA33)</f>
        <v>653421560</v>
      </c>
    </row>
    <row r="21" spans="1:27" ht="13.5">
      <c r="A21" s="46" t="s">
        <v>32</v>
      </c>
      <c r="B21" s="47"/>
      <c r="C21" s="9"/>
      <c r="D21" s="10"/>
      <c r="E21" s="11">
        <v>200000</v>
      </c>
      <c r="F21" s="11">
        <v>200000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100000</v>
      </c>
      <c r="Y21" s="11">
        <v>-100000</v>
      </c>
      <c r="Z21" s="2">
        <v>-100</v>
      </c>
      <c r="AA21" s="15">
        <v>200000</v>
      </c>
    </row>
    <row r="22" spans="1:27" ht="13.5">
      <c r="A22" s="46" t="s">
        <v>33</v>
      </c>
      <c r="B22" s="47"/>
      <c r="C22" s="9"/>
      <c r="D22" s="10"/>
      <c r="E22" s="11">
        <v>500000</v>
      </c>
      <c r="F22" s="11">
        <v>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250000</v>
      </c>
      <c r="Y22" s="11">
        <v>-250000</v>
      </c>
      <c r="Z22" s="2">
        <v>-100</v>
      </c>
      <c r="AA22" s="15">
        <v>500000</v>
      </c>
    </row>
    <row r="23" spans="1:27" ht="13.5">
      <c r="A23" s="46" t="s">
        <v>34</v>
      </c>
      <c r="B23" s="47"/>
      <c r="C23" s="9">
        <v>19640</v>
      </c>
      <c r="D23" s="10"/>
      <c r="E23" s="11">
        <v>1500000</v>
      </c>
      <c r="F23" s="11">
        <v>1500000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750000</v>
      </c>
      <c r="Y23" s="11">
        <v>-750000</v>
      </c>
      <c r="Z23" s="2">
        <v>-100</v>
      </c>
      <c r="AA23" s="15">
        <v>1500000</v>
      </c>
    </row>
    <row r="24" spans="1:27" ht="13.5">
      <c r="A24" s="46" t="s">
        <v>35</v>
      </c>
      <c r="B24" s="47"/>
      <c r="C24" s="9">
        <v>39192759</v>
      </c>
      <c r="D24" s="10"/>
      <c r="E24" s="11">
        <v>800000</v>
      </c>
      <c r="F24" s="11">
        <v>800000</v>
      </c>
      <c r="G24" s="11">
        <v>2627714</v>
      </c>
      <c r="H24" s="11">
        <v>269665</v>
      </c>
      <c r="I24" s="11">
        <v>2071175</v>
      </c>
      <c r="J24" s="11">
        <v>4968554</v>
      </c>
      <c r="K24" s="11">
        <v>6685616</v>
      </c>
      <c r="L24" s="11">
        <v>2534741</v>
      </c>
      <c r="M24" s="11">
        <v>1776322</v>
      </c>
      <c r="N24" s="11">
        <v>10996679</v>
      </c>
      <c r="O24" s="11"/>
      <c r="P24" s="11"/>
      <c r="Q24" s="11"/>
      <c r="R24" s="11"/>
      <c r="S24" s="11"/>
      <c r="T24" s="11"/>
      <c r="U24" s="11"/>
      <c r="V24" s="11"/>
      <c r="W24" s="11">
        <v>15965233</v>
      </c>
      <c r="X24" s="11">
        <v>400000</v>
      </c>
      <c r="Y24" s="11">
        <v>15565233</v>
      </c>
      <c r="Z24" s="2">
        <v>3891.31</v>
      </c>
      <c r="AA24" s="15">
        <v>800000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39212399</v>
      </c>
      <c r="D26" s="50">
        <f t="shared" si="3"/>
        <v>0</v>
      </c>
      <c r="E26" s="51">
        <f t="shared" si="3"/>
        <v>3000000</v>
      </c>
      <c r="F26" s="51">
        <f t="shared" si="3"/>
        <v>3000000</v>
      </c>
      <c r="G26" s="51">
        <f t="shared" si="3"/>
        <v>2627714</v>
      </c>
      <c r="H26" s="51">
        <f t="shared" si="3"/>
        <v>269665</v>
      </c>
      <c r="I26" s="51">
        <f t="shared" si="3"/>
        <v>2071175</v>
      </c>
      <c r="J26" s="51">
        <f t="shared" si="3"/>
        <v>4968554</v>
      </c>
      <c r="K26" s="51">
        <f t="shared" si="3"/>
        <v>6685616</v>
      </c>
      <c r="L26" s="51">
        <f t="shared" si="3"/>
        <v>2534741</v>
      </c>
      <c r="M26" s="51">
        <f t="shared" si="3"/>
        <v>1776322</v>
      </c>
      <c r="N26" s="51">
        <f t="shared" si="3"/>
        <v>10996679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15965233</v>
      </c>
      <c r="X26" s="51">
        <f t="shared" si="3"/>
        <v>1500000</v>
      </c>
      <c r="Y26" s="51">
        <f t="shared" si="3"/>
        <v>14465233</v>
      </c>
      <c r="Z26" s="52">
        <f>+IF(X26&lt;&gt;0,+(Y26/X26)*100,0)</f>
        <v>964.3488666666666</v>
      </c>
      <c r="AA26" s="53">
        <f>SUM(AA21:AA25)</f>
        <v>3000000</v>
      </c>
    </row>
    <row r="27" spans="1:27" ht="13.5">
      <c r="A27" s="54" t="s">
        <v>38</v>
      </c>
      <c r="B27" s="64"/>
      <c r="C27" s="9"/>
      <c r="D27" s="10"/>
      <c r="E27" s="11">
        <v>644394760</v>
      </c>
      <c r="F27" s="11">
        <v>644394760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322197380</v>
      </c>
      <c r="Y27" s="11">
        <v>-322197380</v>
      </c>
      <c r="Z27" s="2">
        <v>-100</v>
      </c>
      <c r="AA27" s="15">
        <v>644394760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770254</v>
      </c>
      <c r="D30" s="10"/>
      <c r="E30" s="11">
        <v>5676800</v>
      </c>
      <c r="F30" s="11">
        <v>5676800</v>
      </c>
      <c r="G30" s="11"/>
      <c r="H30" s="11"/>
      <c r="I30" s="11"/>
      <c r="J30" s="11"/>
      <c r="K30" s="11"/>
      <c r="L30" s="11"/>
      <c r="M30" s="11">
        <v>125511</v>
      </c>
      <c r="N30" s="11">
        <v>125511</v>
      </c>
      <c r="O30" s="11"/>
      <c r="P30" s="11"/>
      <c r="Q30" s="11"/>
      <c r="R30" s="11"/>
      <c r="S30" s="11"/>
      <c r="T30" s="11"/>
      <c r="U30" s="11"/>
      <c r="V30" s="11"/>
      <c r="W30" s="11">
        <v>125511</v>
      </c>
      <c r="X30" s="11">
        <v>2838400</v>
      </c>
      <c r="Y30" s="11">
        <v>-2712889</v>
      </c>
      <c r="Z30" s="2">
        <v>-95.58</v>
      </c>
      <c r="AA30" s="15">
        <v>5676800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350000</v>
      </c>
      <c r="F33" s="18">
        <v>350000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175000</v>
      </c>
      <c r="Y33" s="18">
        <v>-175000</v>
      </c>
      <c r="Z33" s="3">
        <v>-100</v>
      </c>
      <c r="AA33" s="23">
        <v>350000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22570953</v>
      </c>
      <c r="D36" s="10">
        <f t="shared" si="4"/>
        <v>0</v>
      </c>
      <c r="E36" s="11">
        <f t="shared" si="4"/>
        <v>14643130</v>
      </c>
      <c r="F36" s="11">
        <f t="shared" si="4"/>
        <v>14643130</v>
      </c>
      <c r="G36" s="11">
        <f t="shared" si="4"/>
        <v>227700</v>
      </c>
      <c r="H36" s="11">
        <f t="shared" si="4"/>
        <v>8031305</v>
      </c>
      <c r="I36" s="11">
        <f t="shared" si="4"/>
        <v>4677681</v>
      </c>
      <c r="J36" s="11">
        <f t="shared" si="4"/>
        <v>12936686</v>
      </c>
      <c r="K36" s="11">
        <f t="shared" si="4"/>
        <v>1078500</v>
      </c>
      <c r="L36" s="11">
        <f t="shared" si="4"/>
        <v>2540275</v>
      </c>
      <c r="M36" s="11">
        <f t="shared" si="4"/>
        <v>2864793</v>
      </c>
      <c r="N36" s="11">
        <f t="shared" si="4"/>
        <v>6483568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19420254</v>
      </c>
      <c r="X36" s="11">
        <f t="shared" si="4"/>
        <v>7321565</v>
      </c>
      <c r="Y36" s="11">
        <f t="shared" si="4"/>
        <v>12098689</v>
      </c>
      <c r="Z36" s="2">
        <f aca="true" t="shared" si="5" ref="Z36:Z49">+IF(X36&lt;&gt;0,+(Y36/X36)*100,0)</f>
        <v>165.2473070989604</v>
      </c>
      <c r="AA36" s="15">
        <f>AA6+AA21</f>
        <v>14643130</v>
      </c>
    </row>
    <row r="37" spans="1:27" ht="13.5">
      <c r="A37" s="46" t="s">
        <v>33</v>
      </c>
      <c r="B37" s="47"/>
      <c r="C37" s="9">
        <f t="shared" si="4"/>
        <v>21409357</v>
      </c>
      <c r="D37" s="10">
        <f t="shared" si="4"/>
        <v>0</v>
      </c>
      <c r="E37" s="11">
        <f t="shared" si="4"/>
        <v>14950000</v>
      </c>
      <c r="F37" s="11">
        <f t="shared" si="4"/>
        <v>14950000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691268</v>
      </c>
      <c r="L37" s="11">
        <f t="shared" si="4"/>
        <v>0</v>
      </c>
      <c r="M37" s="11">
        <f t="shared" si="4"/>
        <v>792968</v>
      </c>
      <c r="N37" s="11">
        <f t="shared" si="4"/>
        <v>1484236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1484236</v>
      </c>
      <c r="X37" s="11">
        <f t="shared" si="4"/>
        <v>7475000</v>
      </c>
      <c r="Y37" s="11">
        <f t="shared" si="4"/>
        <v>-5990764</v>
      </c>
      <c r="Z37" s="2">
        <f t="shared" si="5"/>
        <v>-80.144</v>
      </c>
      <c r="AA37" s="15">
        <f>AA7+AA22</f>
        <v>14950000</v>
      </c>
    </row>
    <row r="38" spans="1:27" ht="13.5">
      <c r="A38" s="46" t="s">
        <v>34</v>
      </c>
      <c r="B38" s="47"/>
      <c r="C38" s="9">
        <f t="shared" si="4"/>
        <v>37300</v>
      </c>
      <c r="D38" s="10">
        <f t="shared" si="4"/>
        <v>0</v>
      </c>
      <c r="E38" s="11">
        <f t="shared" si="4"/>
        <v>16500000</v>
      </c>
      <c r="F38" s="11">
        <f t="shared" si="4"/>
        <v>16500000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8250000</v>
      </c>
      <c r="Y38" s="11">
        <f t="shared" si="4"/>
        <v>-8250000</v>
      </c>
      <c r="Z38" s="2">
        <f t="shared" si="5"/>
        <v>-100</v>
      </c>
      <c r="AA38" s="15">
        <f>AA8+AA23</f>
        <v>16500000</v>
      </c>
    </row>
    <row r="39" spans="1:27" ht="13.5">
      <c r="A39" s="46" t="s">
        <v>35</v>
      </c>
      <c r="B39" s="47"/>
      <c r="C39" s="9">
        <f t="shared" si="4"/>
        <v>41893823</v>
      </c>
      <c r="D39" s="10">
        <f t="shared" si="4"/>
        <v>0</v>
      </c>
      <c r="E39" s="11">
        <f t="shared" si="4"/>
        <v>65491460</v>
      </c>
      <c r="F39" s="11">
        <f t="shared" si="4"/>
        <v>65491460</v>
      </c>
      <c r="G39" s="11">
        <f t="shared" si="4"/>
        <v>2627714</v>
      </c>
      <c r="H39" s="11">
        <f t="shared" si="4"/>
        <v>704390</v>
      </c>
      <c r="I39" s="11">
        <f t="shared" si="4"/>
        <v>2439224</v>
      </c>
      <c r="J39" s="11">
        <f t="shared" si="4"/>
        <v>5771328</v>
      </c>
      <c r="K39" s="11">
        <f t="shared" si="4"/>
        <v>6685616</v>
      </c>
      <c r="L39" s="11">
        <f t="shared" si="4"/>
        <v>3143610</v>
      </c>
      <c r="M39" s="11">
        <f t="shared" si="4"/>
        <v>3766799</v>
      </c>
      <c r="N39" s="11">
        <f t="shared" si="4"/>
        <v>13596025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19367353</v>
      </c>
      <c r="X39" s="11">
        <f t="shared" si="4"/>
        <v>32745730</v>
      </c>
      <c r="Y39" s="11">
        <f t="shared" si="4"/>
        <v>-13378377</v>
      </c>
      <c r="Z39" s="2">
        <f t="shared" si="5"/>
        <v>-40.855332893784926</v>
      </c>
      <c r="AA39" s="15">
        <f>AA9+AA24</f>
        <v>65491460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250000</v>
      </c>
      <c r="F40" s="11">
        <f t="shared" si="4"/>
        <v>250000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125000</v>
      </c>
      <c r="Y40" s="11">
        <f t="shared" si="4"/>
        <v>-125000</v>
      </c>
      <c r="Z40" s="2">
        <f t="shared" si="5"/>
        <v>-100</v>
      </c>
      <c r="AA40" s="15">
        <f>AA10+AA25</f>
        <v>250000</v>
      </c>
    </row>
    <row r="41" spans="1:27" ht="13.5">
      <c r="A41" s="48" t="s">
        <v>37</v>
      </c>
      <c r="B41" s="47"/>
      <c r="C41" s="49">
        <f aca="true" t="shared" si="6" ref="C41:Y41">SUM(C36:C40)</f>
        <v>85911433</v>
      </c>
      <c r="D41" s="50">
        <f t="shared" si="6"/>
        <v>0</v>
      </c>
      <c r="E41" s="51">
        <f t="shared" si="6"/>
        <v>111834590</v>
      </c>
      <c r="F41" s="51">
        <f t="shared" si="6"/>
        <v>111834590</v>
      </c>
      <c r="G41" s="51">
        <f t="shared" si="6"/>
        <v>2855414</v>
      </c>
      <c r="H41" s="51">
        <f t="shared" si="6"/>
        <v>8735695</v>
      </c>
      <c r="I41" s="51">
        <f t="shared" si="6"/>
        <v>7116905</v>
      </c>
      <c r="J41" s="51">
        <f t="shared" si="6"/>
        <v>18708014</v>
      </c>
      <c r="K41" s="51">
        <f t="shared" si="6"/>
        <v>8455384</v>
      </c>
      <c r="L41" s="51">
        <f t="shared" si="6"/>
        <v>5683885</v>
      </c>
      <c r="M41" s="51">
        <f t="shared" si="6"/>
        <v>7424560</v>
      </c>
      <c r="N41" s="51">
        <f t="shared" si="6"/>
        <v>21563829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40271843</v>
      </c>
      <c r="X41" s="51">
        <f t="shared" si="6"/>
        <v>55917295</v>
      </c>
      <c r="Y41" s="51">
        <f t="shared" si="6"/>
        <v>-15645452</v>
      </c>
      <c r="Z41" s="52">
        <f t="shared" si="5"/>
        <v>-27.979629558261</v>
      </c>
      <c r="AA41" s="53">
        <f>SUM(AA36:AA40)</f>
        <v>111834590</v>
      </c>
    </row>
    <row r="42" spans="1:27" ht="13.5">
      <c r="A42" s="54" t="s">
        <v>38</v>
      </c>
      <c r="B42" s="35"/>
      <c r="C42" s="65">
        <f aca="true" t="shared" si="7" ref="C42:Y48">C12+C27</f>
        <v>11315214</v>
      </c>
      <c r="D42" s="66">
        <f t="shared" si="7"/>
        <v>0</v>
      </c>
      <c r="E42" s="67">
        <f t="shared" si="7"/>
        <v>648491870</v>
      </c>
      <c r="F42" s="67">
        <f t="shared" si="7"/>
        <v>648491870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324245935</v>
      </c>
      <c r="Y42" s="67">
        <f t="shared" si="7"/>
        <v>-324245935</v>
      </c>
      <c r="Z42" s="69">
        <f t="shared" si="5"/>
        <v>-100</v>
      </c>
      <c r="AA42" s="68">
        <f aca="true" t="shared" si="8" ref="AA42:AA48">AA12+AA27</f>
        <v>648491870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5313100</v>
      </c>
      <c r="D45" s="66">
        <f t="shared" si="7"/>
        <v>0</v>
      </c>
      <c r="E45" s="67">
        <f t="shared" si="7"/>
        <v>16191340</v>
      </c>
      <c r="F45" s="67">
        <f t="shared" si="7"/>
        <v>16191340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21410</v>
      </c>
      <c r="L45" s="67">
        <f t="shared" si="7"/>
        <v>0</v>
      </c>
      <c r="M45" s="67">
        <f t="shared" si="7"/>
        <v>125511</v>
      </c>
      <c r="N45" s="67">
        <f t="shared" si="7"/>
        <v>146921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146921</v>
      </c>
      <c r="X45" s="67">
        <f t="shared" si="7"/>
        <v>8095670</v>
      </c>
      <c r="Y45" s="67">
        <f t="shared" si="7"/>
        <v>-7948749</v>
      </c>
      <c r="Z45" s="69">
        <f t="shared" si="5"/>
        <v>-98.18519035484401</v>
      </c>
      <c r="AA45" s="68">
        <f t="shared" si="8"/>
        <v>16191340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1350000</v>
      </c>
      <c r="F48" s="67">
        <f t="shared" si="7"/>
        <v>1350000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675000</v>
      </c>
      <c r="Y48" s="67">
        <f t="shared" si="7"/>
        <v>-675000</v>
      </c>
      <c r="Z48" s="69">
        <f t="shared" si="5"/>
        <v>-100</v>
      </c>
      <c r="AA48" s="68">
        <f t="shared" si="8"/>
        <v>1350000</v>
      </c>
    </row>
    <row r="49" spans="1:27" ht="13.5">
      <c r="A49" s="75" t="s">
        <v>49</v>
      </c>
      <c r="B49" s="76"/>
      <c r="C49" s="77">
        <f aca="true" t="shared" si="9" ref="C49:Y49">SUM(C41:C48)</f>
        <v>102539747</v>
      </c>
      <c r="D49" s="78">
        <f t="shared" si="9"/>
        <v>0</v>
      </c>
      <c r="E49" s="79">
        <f t="shared" si="9"/>
        <v>777867800</v>
      </c>
      <c r="F49" s="79">
        <f t="shared" si="9"/>
        <v>777867800</v>
      </c>
      <c r="G49" s="79">
        <f t="shared" si="9"/>
        <v>2855414</v>
      </c>
      <c r="H49" s="79">
        <f t="shared" si="9"/>
        <v>8735695</v>
      </c>
      <c r="I49" s="79">
        <f t="shared" si="9"/>
        <v>7116905</v>
      </c>
      <c r="J49" s="79">
        <f t="shared" si="9"/>
        <v>18708014</v>
      </c>
      <c r="K49" s="79">
        <f t="shared" si="9"/>
        <v>8476794</v>
      </c>
      <c r="L49" s="79">
        <f t="shared" si="9"/>
        <v>5683885</v>
      </c>
      <c r="M49" s="79">
        <f t="shared" si="9"/>
        <v>7550071</v>
      </c>
      <c r="N49" s="79">
        <f t="shared" si="9"/>
        <v>21710750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40418764</v>
      </c>
      <c r="X49" s="79">
        <f t="shared" si="9"/>
        <v>388933900</v>
      </c>
      <c r="Y49" s="79">
        <f t="shared" si="9"/>
        <v>-348515136</v>
      </c>
      <c r="Z49" s="80">
        <f t="shared" si="5"/>
        <v>-89.60780636504043</v>
      </c>
      <c r="AA49" s="81">
        <f>SUM(AA41:AA48)</f>
        <v>777867800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44229940</v>
      </c>
      <c r="F51" s="67">
        <f t="shared" si="10"/>
        <v>44229940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22114970</v>
      </c>
      <c r="Y51" s="67">
        <f t="shared" si="10"/>
        <v>-22114970</v>
      </c>
      <c r="Z51" s="69">
        <f>+IF(X51&lt;&gt;0,+(Y51/X51)*100,0)</f>
        <v>-100</v>
      </c>
      <c r="AA51" s="68">
        <f>SUM(AA57:AA61)</f>
        <v>44229940</v>
      </c>
    </row>
    <row r="52" spans="1:27" ht="13.5">
      <c r="A52" s="84" t="s">
        <v>32</v>
      </c>
      <c r="B52" s="47"/>
      <c r="C52" s="9"/>
      <c r="D52" s="10"/>
      <c r="E52" s="11">
        <v>6844180</v>
      </c>
      <c r="F52" s="11">
        <v>6844180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3422090</v>
      </c>
      <c r="Y52" s="11">
        <v>-3422090</v>
      </c>
      <c r="Z52" s="2">
        <v>-100</v>
      </c>
      <c r="AA52" s="15">
        <v>6844180</v>
      </c>
    </row>
    <row r="53" spans="1:27" ht="13.5">
      <c r="A53" s="84" t="s">
        <v>33</v>
      </c>
      <c r="B53" s="47"/>
      <c r="C53" s="9"/>
      <c r="D53" s="10"/>
      <c r="E53" s="11">
        <v>7908350</v>
      </c>
      <c r="F53" s="11">
        <v>7908350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3954175</v>
      </c>
      <c r="Y53" s="11">
        <v>-3954175</v>
      </c>
      <c r="Z53" s="2">
        <v>-100</v>
      </c>
      <c r="AA53" s="15">
        <v>7908350</v>
      </c>
    </row>
    <row r="54" spans="1:27" ht="13.5">
      <c r="A54" s="84" t="s">
        <v>34</v>
      </c>
      <c r="B54" s="47"/>
      <c r="C54" s="9"/>
      <c r="D54" s="10"/>
      <c r="E54" s="11">
        <v>1485330</v>
      </c>
      <c r="F54" s="11">
        <v>1485330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742665</v>
      </c>
      <c r="Y54" s="11">
        <v>-742665</v>
      </c>
      <c r="Z54" s="2">
        <v>-100</v>
      </c>
      <c r="AA54" s="15">
        <v>1485330</v>
      </c>
    </row>
    <row r="55" spans="1:27" ht="13.5">
      <c r="A55" s="84" t="s">
        <v>35</v>
      </c>
      <c r="B55" s="47"/>
      <c r="C55" s="9"/>
      <c r="D55" s="10"/>
      <c r="E55" s="11">
        <v>5606480</v>
      </c>
      <c r="F55" s="11">
        <v>5606480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2803240</v>
      </c>
      <c r="Y55" s="11">
        <v>-2803240</v>
      </c>
      <c r="Z55" s="2">
        <v>-100</v>
      </c>
      <c r="AA55" s="15">
        <v>5606480</v>
      </c>
    </row>
    <row r="56" spans="1:27" ht="13.5">
      <c r="A56" s="84" t="s">
        <v>36</v>
      </c>
      <c r="B56" s="47"/>
      <c r="C56" s="9"/>
      <c r="D56" s="10"/>
      <c r="E56" s="11">
        <v>716600</v>
      </c>
      <c r="F56" s="11">
        <v>716600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358300</v>
      </c>
      <c r="Y56" s="11">
        <v>-358300</v>
      </c>
      <c r="Z56" s="2">
        <v>-100</v>
      </c>
      <c r="AA56" s="15">
        <v>716600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22560940</v>
      </c>
      <c r="F57" s="51">
        <f t="shared" si="11"/>
        <v>22560940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11280470</v>
      </c>
      <c r="Y57" s="51">
        <f t="shared" si="11"/>
        <v>-11280470</v>
      </c>
      <c r="Z57" s="52">
        <f>+IF(X57&lt;&gt;0,+(Y57/X57)*100,0)</f>
        <v>-100</v>
      </c>
      <c r="AA57" s="53">
        <f>SUM(AA52:AA56)</f>
        <v>22560940</v>
      </c>
    </row>
    <row r="58" spans="1:27" ht="13.5">
      <c r="A58" s="86" t="s">
        <v>38</v>
      </c>
      <c r="B58" s="35"/>
      <c r="C58" s="9"/>
      <c r="D58" s="10"/>
      <c r="E58" s="11">
        <v>677610</v>
      </c>
      <c r="F58" s="11">
        <v>677610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338805</v>
      </c>
      <c r="Y58" s="11">
        <v>-338805</v>
      </c>
      <c r="Z58" s="2">
        <v>-100</v>
      </c>
      <c r="AA58" s="15">
        <v>677610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20991390</v>
      </c>
      <c r="F61" s="11">
        <v>20991390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10495695</v>
      </c>
      <c r="Y61" s="11">
        <v>-10495695</v>
      </c>
      <c r="Z61" s="2">
        <v>-100</v>
      </c>
      <c r="AA61" s="15">
        <v>20991390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5359515</v>
      </c>
      <c r="H65" s="11">
        <v>6054422</v>
      </c>
      <c r="I65" s="11">
        <v>6146542</v>
      </c>
      <c r="J65" s="11">
        <v>17560479</v>
      </c>
      <c r="K65" s="11">
        <v>5902870</v>
      </c>
      <c r="L65" s="11">
        <v>6232896</v>
      </c>
      <c r="M65" s="11">
        <v>6178418</v>
      </c>
      <c r="N65" s="11">
        <v>18314184</v>
      </c>
      <c r="O65" s="11"/>
      <c r="P65" s="11"/>
      <c r="Q65" s="11"/>
      <c r="R65" s="11"/>
      <c r="S65" s="11"/>
      <c r="T65" s="11"/>
      <c r="U65" s="11"/>
      <c r="V65" s="11"/>
      <c r="W65" s="11">
        <v>35874663</v>
      </c>
      <c r="X65" s="11"/>
      <c r="Y65" s="11">
        <v>35874663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87640</v>
      </c>
      <c r="H68" s="11">
        <v>470888</v>
      </c>
      <c r="I68" s="11">
        <v>1561200</v>
      </c>
      <c r="J68" s="11">
        <v>2119728</v>
      </c>
      <c r="K68" s="11">
        <v>2487385</v>
      </c>
      <c r="L68" s="11">
        <v>2458742</v>
      </c>
      <c r="M68" s="11">
        <v>2773900</v>
      </c>
      <c r="N68" s="11">
        <v>7720027</v>
      </c>
      <c r="O68" s="11"/>
      <c r="P68" s="11"/>
      <c r="Q68" s="11"/>
      <c r="R68" s="11"/>
      <c r="S68" s="11"/>
      <c r="T68" s="11"/>
      <c r="U68" s="11"/>
      <c r="V68" s="11"/>
      <c r="W68" s="11">
        <v>9839755</v>
      </c>
      <c r="X68" s="11"/>
      <c r="Y68" s="11">
        <v>9839755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5447155</v>
      </c>
      <c r="H69" s="79">
        <f t="shared" si="12"/>
        <v>6525310</v>
      </c>
      <c r="I69" s="79">
        <f t="shared" si="12"/>
        <v>7707742</v>
      </c>
      <c r="J69" s="79">
        <f t="shared" si="12"/>
        <v>19680207</v>
      </c>
      <c r="K69" s="79">
        <f t="shared" si="12"/>
        <v>8390255</v>
      </c>
      <c r="L69" s="79">
        <f t="shared" si="12"/>
        <v>8691638</v>
      </c>
      <c r="M69" s="79">
        <f t="shared" si="12"/>
        <v>8952318</v>
      </c>
      <c r="N69" s="79">
        <f t="shared" si="12"/>
        <v>26034211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45714418</v>
      </c>
      <c r="X69" s="79">
        <f t="shared" si="12"/>
        <v>0</v>
      </c>
      <c r="Y69" s="79">
        <f t="shared" si="12"/>
        <v>45714418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45895970</v>
      </c>
      <c r="F5" s="43">
        <f t="shared" si="0"/>
        <v>45895970</v>
      </c>
      <c r="G5" s="43">
        <f t="shared" si="0"/>
        <v>1224025</v>
      </c>
      <c r="H5" s="43">
        <f t="shared" si="0"/>
        <v>0</v>
      </c>
      <c r="I5" s="43">
        <f t="shared" si="0"/>
        <v>1664403</v>
      </c>
      <c r="J5" s="43">
        <f t="shared" si="0"/>
        <v>2888428</v>
      </c>
      <c r="K5" s="43">
        <f t="shared" si="0"/>
        <v>27028</v>
      </c>
      <c r="L5" s="43">
        <f t="shared" si="0"/>
        <v>27028</v>
      </c>
      <c r="M5" s="43">
        <f t="shared" si="0"/>
        <v>0</v>
      </c>
      <c r="N5" s="43">
        <f t="shared" si="0"/>
        <v>54056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2942484</v>
      </c>
      <c r="X5" s="43">
        <f t="shared" si="0"/>
        <v>22947986</v>
      </c>
      <c r="Y5" s="43">
        <f t="shared" si="0"/>
        <v>-20005502</v>
      </c>
      <c r="Z5" s="44">
        <f>+IF(X5&lt;&gt;0,+(Y5/X5)*100,0)</f>
        <v>-87.17759371127384</v>
      </c>
      <c r="AA5" s="45">
        <f>SUM(AA11:AA18)</f>
        <v>45895970</v>
      </c>
    </row>
    <row r="6" spans="1:27" ht="13.5">
      <c r="A6" s="46" t="s">
        <v>32</v>
      </c>
      <c r="B6" s="47"/>
      <c r="C6" s="9"/>
      <c r="D6" s="10"/>
      <c r="E6" s="11">
        <v>2958083</v>
      </c>
      <c r="F6" s="11">
        <v>2958083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1479042</v>
      </c>
      <c r="Y6" s="11">
        <v>-1479042</v>
      </c>
      <c r="Z6" s="2">
        <v>-100</v>
      </c>
      <c r="AA6" s="15">
        <v>2958083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24301492</v>
      </c>
      <c r="F8" s="11">
        <v>24301492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12150746</v>
      </c>
      <c r="Y8" s="11">
        <v>-12150746</v>
      </c>
      <c r="Z8" s="2">
        <v>-100</v>
      </c>
      <c r="AA8" s="15">
        <v>24301492</v>
      </c>
    </row>
    <row r="9" spans="1:27" ht="13.5">
      <c r="A9" s="46" t="s">
        <v>35</v>
      </c>
      <c r="B9" s="47"/>
      <c r="C9" s="9"/>
      <c r="D9" s="10"/>
      <c r="E9" s="11">
        <v>7536395</v>
      </c>
      <c r="F9" s="11">
        <v>7536395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3768198</v>
      </c>
      <c r="Y9" s="11">
        <v>-3768198</v>
      </c>
      <c r="Z9" s="2">
        <v>-100</v>
      </c>
      <c r="AA9" s="15">
        <v>7536395</v>
      </c>
    </row>
    <row r="10" spans="1:27" ht="13.5">
      <c r="A10" s="46" t="s">
        <v>36</v>
      </c>
      <c r="B10" s="47"/>
      <c r="C10" s="9"/>
      <c r="D10" s="10"/>
      <c r="E10" s="11">
        <v>400000</v>
      </c>
      <c r="F10" s="11">
        <v>400000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200000</v>
      </c>
      <c r="Y10" s="11">
        <v>-200000</v>
      </c>
      <c r="Z10" s="2">
        <v>-100</v>
      </c>
      <c r="AA10" s="15">
        <v>400000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35195970</v>
      </c>
      <c r="F11" s="51">
        <f t="shared" si="1"/>
        <v>35195970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17597986</v>
      </c>
      <c r="Y11" s="51">
        <f t="shared" si="1"/>
        <v>-17597986</v>
      </c>
      <c r="Z11" s="52">
        <f>+IF(X11&lt;&gt;0,+(Y11/X11)*100,0)</f>
        <v>-100</v>
      </c>
      <c r="AA11" s="53">
        <f>SUM(AA6:AA10)</f>
        <v>35195970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>
        <v>1137209</v>
      </c>
      <c r="J12" s="11">
        <v>1137209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1137209</v>
      </c>
      <c r="X12" s="11"/>
      <c r="Y12" s="11">
        <v>1137209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8700000</v>
      </c>
      <c r="F15" s="11">
        <v>8700000</v>
      </c>
      <c r="G15" s="11">
        <v>1224025</v>
      </c>
      <c r="H15" s="11"/>
      <c r="I15" s="11">
        <v>527194</v>
      </c>
      <c r="J15" s="11">
        <v>1751219</v>
      </c>
      <c r="K15" s="11">
        <v>27028</v>
      </c>
      <c r="L15" s="11">
        <v>27028</v>
      </c>
      <c r="M15" s="11"/>
      <c r="N15" s="11">
        <v>54056</v>
      </c>
      <c r="O15" s="11"/>
      <c r="P15" s="11"/>
      <c r="Q15" s="11"/>
      <c r="R15" s="11"/>
      <c r="S15" s="11"/>
      <c r="T15" s="11"/>
      <c r="U15" s="11"/>
      <c r="V15" s="11"/>
      <c r="W15" s="11">
        <v>1805275</v>
      </c>
      <c r="X15" s="11">
        <v>4350000</v>
      </c>
      <c r="Y15" s="11">
        <v>-2544725</v>
      </c>
      <c r="Z15" s="2">
        <v>-58.5</v>
      </c>
      <c r="AA15" s="15">
        <v>8700000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2000000</v>
      </c>
      <c r="F18" s="18">
        <v>2000000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1000000</v>
      </c>
      <c r="Y18" s="18">
        <v>-1000000</v>
      </c>
      <c r="Z18" s="3">
        <v>-100</v>
      </c>
      <c r="AA18" s="23">
        <v>2000000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1164830</v>
      </c>
      <c r="F20" s="60">
        <f t="shared" si="2"/>
        <v>1164830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582415</v>
      </c>
      <c r="Y20" s="60">
        <f t="shared" si="2"/>
        <v>-582415</v>
      </c>
      <c r="Z20" s="61">
        <f>+IF(X20&lt;&gt;0,+(Y20/X20)*100,0)</f>
        <v>-100</v>
      </c>
      <c r="AA20" s="62">
        <f>SUM(AA26:AA33)</f>
        <v>1164830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1164830</v>
      </c>
      <c r="F27" s="11">
        <v>1164830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582415</v>
      </c>
      <c r="Y27" s="11">
        <v>-582415</v>
      </c>
      <c r="Z27" s="2">
        <v>-100</v>
      </c>
      <c r="AA27" s="15">
        <v>1164830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2958083</v>
      </c>
      <c r="F36" s="11">
        <f t="shared" si="4"/>
        <v>2958083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1479042</v>
      </c>
      <c r="Y36" s="11">
        <f t="shared" si="4"/>
        <v>-1479042</v>
      </c>
      <c r="Z36" s="2">
        <f aca="true" t="shared" si="5" ref="Z36:Z49">+IF(X36&lt;&gt;0,+(Y36/X36)*100,0)</f>
        <v>-100</v>
      </c>
      <c r="AA36" s="15">
        <f>AA6+AA21</f>
        <v>2958083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24301492</v>
      </c>
      <c r="F38" s="11">
        <f t="shared" si="4"/>
        <v>24301492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12150746</v>
      </c>
      <c r="Y38" s="11">
        <f t="shared" si="4"/>
        <v>-12150746</v>
      </c>
      <c r="Z38" s="2">
        <f t="shared" si="5"/>
        <v>-100</v>
      </c>
      <c r="AA38" s="15">
        <f>AA8+AA23</f>
        <v>24301492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7536395</v>
      </c>
      <c r="F39" s="11">
        <f t="shared" si="4"/>
        <v>7536395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3768198</v>
      </c>
      <c r="Y39" s="11">
        <f t="shared" si="4"/>
        <v>-3768198</v>
      </c>
      <c r="Z39" s="2">
        <f t="shared" si="5"/>
        <v>-100</v>
      </c>
      <c r="AA39" s="15">
        <f>AA9+AA24</f>
        <v>7536395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400000</v>
      </c>
      <c r="F40" s="11">
        <f t="shared" si="4"/>
        <v>400000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200000</v>
      </c>
      <c r="Y40" s="11">
        <f t="shared" si="4"/>
        <v>-200000</v>
      </c>
      <c r="Z40" s="2">
        <f t="shared" si="5"/>
        <v>-100</v>
      </c>
      <c r="AA40" s="15">
        <f>AA10+AA25</f>
        <v>400000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35195970</v>
      </c>
      <c r="F41" s="51">
        <f t="shared" si="6"/>
        <v>35195970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17597986</v>
      </c>
      <c r="Y41" s="51">
        <f t="shared" si="6"/>
        <v>-17597986</v>
      </c>
      <c r="Z41" s="52">
        <f t="shared" si="5"/>
        <v>-100</v>
      </c>
      <c r="AA41" s="53">
        <f>SUM(AA36:AA40)</f>
        <v>35195970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1164830</v>
      </c>
      <c r="F42" s="67">
        <f t="shared" si="7"/>
        <v>1164830</v>
      </c>
      <c r="G42" s="67">
        <f t="shared" si="7"/>
        <v>0</v>
      </c>
      <c r="H42" s="67">
        <f t="shared" si="7"/>
        <v>0</v>
      </c>
      <c r="I42" s="67">
        <f t="shared" si="7"/>
        <v>1137209</v>
      </c>
      <c r="J42" s="67">
        <f t="shared" si="7"/>
        <v>1137209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1137209</v>
      </c>
      <c r="X42" s="67">
        <f t="shared" si="7"/>
        <v>582415</v>
      </c>
      <c r="Y42" s="67">
        <f t="shared" si="7"/>
        <v>554794</v>
      </c>
      <c r="Z42" s="69">
        <f t="shared" si="5"/>
        <v>95.25750538705219</v>
      </c>
      <c r="AA42" s="68">
        <f aca="true" t="shared" si="8" ref="AA42:AA48">AA12+AA27</f>
        <v>1164830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8700000</v>
      </c>
      <c r="F45" s="67">
        <f t="shared" si="7"/>
        <v>8700000</v>
      </c>
      <c r="G45" s="67">
        <f t="shared" si="7"/>
        <v>1224025</v>
      </c>
      <c r="H45" s="67">
        <f t="shared" si="7"/>
        <v>0</v>
      </c>
      <c r="I45" s="67">
        <f t="shared" si="7"/>
        <v>527194</v>
      </c>
      <c r="J45" s="67">
        <f t="shared" si="7"/>
        <v>1751219</v>
      </c>
      <c r="K45" s="67">
        <f t="shared" si="7"/>
        <v>27028</v>
      </c>
      <c r="L45" s="67">
        <f t="shared" si="7"/>
        <v>27028</v>
      </c>
      <c r="M45" s="67">
        <f t="shared" si="7"/>
        <v>0</v>
      </c>
      <c r="N45" s="67">
        <f t="shared" si="7"/>
        <v>54056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1805275</v>
      </c>
      <c r="X45" s="67">
        <f t="shared" si="7"/>
        <v>4350000</v>
      </c>
      <c r="Y45" s="67">
        <f t="shared" si="7"/>
        <v>-2544725</v>
      </c>
      <c r="Z45" s="69">
        <f t="shared" si="5"/>
        <v>-58.499425287356324</v>
      </c>
      <c r="AA45" s="68">
        <f t="shared" si="8"/>
        <v>8700000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2000000</v>
      </c>
      <c r="F48" s="67">
        <f t="shared" si="7"/>
        <v>2000000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1000000</v>
      </c>
      <c r="Y48" s="67">
        <f t="shared" si="7"/>
        <v>-1000000</v>
      </c>
      <c r="Z48" s="69">
        <f t="shared" si="5"/>
        <v>-100</v>
      </c>
      <c r="AA48" s="68">
        <f t="shared" si="8"/>
        <v>2000000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47060800</v>
      </c>
      <c r="F49" s="79">
        <f t="shared" si="9"/>
        <v>47060800</v>
      </c>
      <c r="G49" s="79">
        <f t="shared" si="9"/>
        <v>1224025</v>
      </c>
      <c r="H49" s="79">
        <f t="shared" si="9"/>
        <v>0</v>
      </c>
      <c r="I49" s="79">
        <f t="shared" si="9"/>
        <v>1664403</v>
      </c>
      <c r="J49" s="79">
        <f t="shared" si="9"/>
        <v>2888428</v>
      </c>
      <c r="K49" s="79">
        <f t="shared" si="9"/>
        <v>27028</v>
      </c>
      <c r="L49" s="79">
        <f t="shared" si="9"/>
        <v>27028</v>
      </c>
      <c r="M49" s="79">
        <f t="shared" si="9"/>
        <v>0</v>
      </c>
      <c r="N49" s="79">
        <f t="shared" si="9"/>
        <v>54056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2942484</v>
      </c>
      <c r="X49" s="79">
        <f t="shared" si="9"/>
        <v>23530401</v>
      </c>
      <c r="Y49" s="79">
        <f t="shared" si="9"/>
        <v>-20587917</v>
      </c>
      <c r="Z49" s="80">
        <f t="shared" si="5"/>
        <v>-87.49496874277663</v>
      </c>
      <c r="AA49" s="81">
        <f>SUM(AA41:AA48)</f>
        <v>47060800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12534500</v>
      </c>
      <c r="F51" s="67">
        <f t="shared" si="10"/>
        <v>12534500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6267250</v>
      </c>
      <c r="Y51" s="67">
        <f t="shared" si="10"/>
        <v>-6267250</v>
      </c>
      <c r="Z51" s="69">
        <f>+IF(X51&lt;&gt;0,+(Y51/X51)*100,0)</f>
        <v>-100</v>
      </c>
      <c r="AA51" s="68">
        <f>SUM(AA57:AA61)</f>
        <v>12534500</v>
      </c>
    </row>
    <row r="52" spans="1:27" ht="13.5">
      <c r="A52" s="84" t="s">
        <v>32</v>
      </c>
      <c r="B52" s="47"/>
      <c r="C52" s="9"/>
      <c r="D52" s="10"/>
      <c r="E52" s="11">
        <v>640000</v>
      </c>
      <c r="F52" s="11">
        <v>640000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320000</v>
      </c>
      <c r="Y52" s="11">
        <v>-320000</v>
      </c>
      <c r="Z52" s="2">
        <v>-100</v>
      </c>
      <c r="AA52" s="15">
        <v>640000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8350000</v>
      </c>
      <c r="F54" s="11">
        <v>8350000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4175000</v>
      </c>
      <c r="Y54" s="11">
        <v>-4175000</v>
      </c>
      <c r="Z54" s="2">
        <v>-100</v>
      </c>
      <c r="AA54" s="15">
        <v>8350000</v>
      </c>
    </row>
    <row r="55" spans="1:27" ht="13.5">
      <c r="A55" s="84" t="s">
        <v>35</v>
      </c>
      <c r="B55" s="47"/>
      <c r="C55" s="9"/>
      <c r="D55" s="10"/>
      <c r="E55" s="11">
        <v>285000</v>
      </c>
      <c r="F55" s="11">
        <v>285000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142500</v>
      </c>
      <c r="Y55" s="11">
        <v>-142500</v>
      </c>
      <c r="Z55" s="2">
        <v>-100</v>
      </c>
      <c r="AA55" s="15">
        <v>285000</v>
      </c>
    </row>
    <row r="56" spans="1:27" ht="13.5">
      <c r="A56" s="84" t="s">
        <v>36</v>
      </c>
      <c r="B56" s="47"/>
      <c r="C56" s="9"/>
      <c r="D56" s="10"/>
      <c r="E56" s="11">
        <v>280000</v>
      </c>
      <c r="F56" s="11">
        <v>280000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140000</v>
      </c>
      <c r="Y56" s="11">
        <v>-140000</v>
      </c>
      <c r="Z56" s="2">
        <v>-100</v>
      </c>
      <c r="AA56" s="15">
        <v>280000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9555000</v>
      </c>
      <c r="F57" s="51">
        <f t="shared" si="11"/>
        <v>9555000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4777500</v>
      </c>
      <c r="Y57" s="51">
        <f t="shared" si="11"/>
        <v>-4777500</v>
      </c>
      <c r="Z57" s="52">
        <f>+IF(X57&lt;&gt;0,+(Y57/X57)*100,0)</f>
        <v>-100</v>
      </c>
      <c r="AA57" s="53">
        <f>SUM(AA52:AA56)</f>
        <v>9555000</v>
      </c>
    </row>
    <row r="58" spans="1:27" ht="13.5">
      <c r="A58" s="86" t="s">
        <v>38</v>
      </c>
      <c r="B58" s="35"/>
      <c r="C58" s="9"/>
      <c r="D58" s="10"/>
      <c r="E58" s="11">
        <v>20000</v>
      </c>
      <c r="F58" s="11">
        <v>20000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10000</v>
      </c>
      <c r="Y58" s="11">
        <v>-10000</v>
      </c>
      <c r="Z58" s="2">
        <v>-100</v>
      </c>
      <c r="AA58" s="15">
        <v>20000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2959500</v>
      </c>
      <c r="F61" s="11">
        <v>2959500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1479750</v>
      </c>
      <c r="Y61" s="11">
        <v>-1479750</v>
      </c>
      <c r="Z61" s="2">
        <v>-100</v>
      </c>
      <c r="AA61" s="15">
        <v>2959500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12534500</v>
      </c>
      <c r="F68" s="11"/>
      <c r="G68" s="11">
        <v>6664500</v>
      </c>
      <c r="H68" s="11"/>
      <c r="I68" s="11">
        <v>6664500</v>
      </c>
      <c r="J68" s="11">
        <v>13329000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13329000</v>
      </c>
      <c r="X68" s="11"/>
      <c r="Y68" s="11">
        <v>13329000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12534500</v>
      </c>
      <c r="F69" s="79">
        <f t="shared" si="12"/>
        <v>0</v>
      </c>
      <c r="G69" s="79">
        <f t="shared" si="12"/>
        <v>6664500</v>
      </c>
      <c r="H69" s="79">
        <f t="shared" si="12"/>
        <v>0</v>
      </c>
      <c r="I69" s="79">
        <f t="shared" si="12"/>
        <v>6664500</v>
      </c>
      <c r="J69" s="79">
        <f t="shared" si="12"/>
        <v>13329000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13329000</v>
      </c>
      <c r="X69" s="79">
        <f t="shared" si="12"/>
        <v>0</v>
      </c>
      <c r="Y69" s="79">
        <f t="shared" si="12"/>
        <v>13329000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463289</v>
      </c>
      <c r="D5" s="42">
        <f t="shared" si="0"/>
        <v>0</v>
      </c>
      <c r="E5" s="43">
        <f t="shared" si="0"/>
        <v>5038000</v>
      </c>
      <c r="F5" s="43">
        <f t="shared" si="0"/>
        <v>5038000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218963</v>
      </c>
      <c r="M5" s="43">
        <f t="shared" si="0"/>
        <v>0</v>
      </c>
      <c r="N5" s="43">
        <f t="shared" si="0"/>
        <v>218963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218963</v>
      </c>
      <c r="X5" s="43">
        <f t="shared" si="0"/>
        <v>2519000</v>
      </c>
      <c r="Y5" s="43">
        <f t="shared" si="0"/>
        <v>-2300037</v>
      </c>
      <c r="Z5" s="44">
        <f>+IF(X5&lt;&gt;0,+(Y5/X5)*100,0)</f>
        <v>-91.30754267566495</v>
      </c>
      <c r="AA5" s="45">
        <f>SUM(AA11:AA18)</f>
        <v>5038000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463289</v>
      </c>
      <c r="D15" s="10"/>
      <c r="E15" s="11">
        <v>5038000</v>
      </c>
      <c r="F15" s="11">
        <v>5038000</v>
      </c>
      <c r="G15" s="11"/>
      <c r="H15" s="11"/>
      <c r="I15" s="11"/>
      <c r="J15" s="11"/>
      <c r="K15" s="11"/>
      <c r="L15" s="11">
        <v>218963</v>
      </c>
      <c r="M15" s="11"/>
      <c r="N15" s="11">
        <v>218963</v>
      </c>
      <c r="O15" s="11"/>
      <c r="P15" s="11"/>
      <c r="Q15" s="11"/>
      <c r="R15" s="11"/>
      <c r="S15" s="11"/>
      <c r="T15" s="11"/>
      <c r="U15" s="11"/>
      <c r="V15" s="11"/>
      <c r="W15" s="11">
        <v>218963</v>
      </c>
      <c r="X15" s="11">
        <v>2519000</v>
      </c>
      <c r="Y15" s="11">
        <v>-2300037</v>
      </c>
      <c r="Z15" s="2">
        <v>-91.31</v>
      </c>
      <c r="AA15" s="15">
        <v>5038000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463289</v>
      </c>
      <c r="D45" s="66">
        <f t="shared" si="7"/>
        <v>0</v>
      </c>
      <c r="E45" s="67">
        <f t="shared" si="7"/>
        <v>5038000</v>
      </c>
      <c r="F45" s="67">
        <f t="shared" si="7"/>
        <v>5038000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218963</v>
      </c>
      <c r="M45" s="67">
        <f t="shared" si="7"/>
        <v>0</v>
      </c>
      <c r="N45" s="67">
        <f t="shared" si="7"/>
        <v>218963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218963</v>
      </c>
      <c r="X45" s="67">
        <f t="shared" si="7"/>
        <v>2519000</v>
      </c>
      <c r="Y45" s="67">
        <f t="shared" si="7"/>
        <v>-2300037</v>
      </c>
      <c r="Z45" s="69">
        <f t="shared" si="5"/>
        <v>-91.30754267566495</v>
      </c>
      <c r="AA45" s="68">
        <f t="shared" si="8"/>
        <v>5038000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463289</v>
      </c>
      <c r="D49" s="78">
        <f t="shared" si="9"/>
        <v>0</v>
      </c>
      <c r="E49" s="79">
        <f t="shared" si="9"/>
        <v>5038000</v>
      </c>
      <c r="F49" s="79">
        <f t="shared" si="9"/>
        <v>5038000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218963</v>
      </c>
      <c r="M49" s="79">
        <f t="shared" si="9"/>
        <v>0</v>
      </c>
      <c r="N49" s="79">
        <f t="shared" si="9"/>
        <v>218963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218963</v>
      </c>
      <c r="X49" s="79">
        <f t="shared" si="9"/>
        <v>2519000</v>
      </c>
      <c r="Y49" s="79">
        <f t="shared" si="9"/>
        <v>-2300037</v>
      </c>
      <c r="Z49" s="80">
        <f t="shared" si="5"/>
        <v>-91.30754267566495</v>
      </c>
      <c r="AA49" s="81">
        <f>SUM(AA41:AA48)</f>
        <v>5038000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1776000</v>
      </c>
      <c r="F51" s="67">
        <f t="shared" si="10"/>
        <v>1776000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888000</v>
      </c>
      <c r="Y51" s="67">
        <f t="shared" si="10"/>
        <v>-888000</v>
      </c>
      <c r="Z51" s="69">
        <f>+IF(X51&lt;&gt;0,+(Y51/X51)*100,0)</f>
        <v>-100</v>
      </c>
      <c r="AA51" s="68">
        <f>SUM(AA57:AA61)</f>
        <v>1776000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1776000</v>
      </c>
      <c r="F61" s="11">
        <v>1776000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888000</v>
      </c>
      <c r="Y61" s="11">
        <v>-888000</v>
      </c>
      <c r="Z61" s="2">
        <v>-100</v>
      </c>
      <c r="AA61" s="15">
        <v>1776000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1775500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1775500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27404627</v>
      </c>
      <c r="D5" s="42">
        <f t="shared" si="0"/>
        <v>0</v>
      </c>
      <c r="E5" s="43">
        <f t="shared" si="0"/>
        <v>49949000</v>
      </c>
      <c r="F5" s="43">
        <f t="shared" si="0"/>
        <v>49949000</v>
      </c>
      <c r="G5" s="43">
        <f t="shared" si="0"/>
        <v>5086665</v>
      </c>
      <c r="H5" s="43">
        <f t="shared" si="0"/>
        <v>806048</v>
      </c>
      <c r="I5" s="43">
        <f t="shared" si="0"/>
        <v>1727515</v>
      </c>
      <c r="J5" s="43">
        <f t="shared" si="0"/>
        <v>7620228</v>
      </c>
      <c r="K5" s="43">
        <f t="shared" si="0"/>
        <v>907412</v>
      </c>
      <c r="L5" s="43">
        <f t="shared" si="0"/>
        <v>524019</v>
      </c>
      <c r="M5" s="43">
        <f t="shared" si="0"/>
        <v>7661229</v>
      </c>
      <c r="N5" s="43">
        <f t="shared" si="0"/>
        <v>9092660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16712888</v>
      </c>
      <c r="X5" s="43">
        <f t="shared" si="0"/>
        <v>24974501</v>
      </c>
      <c r="Y5" s="43">
        <f t="shared" si="0"/>
        <v>-8261613</v>
      </c>
      <c r="Z5" s="44">
        <f>+IF(X5&lt;&gt;0,+(Y5/X5)*100,0)</f>
        <v>-33.08019247311488</v>
      </c>
      <c r="AA5" s="45">
        <f>SUM(AA11:AA18)</f>
        <v>49949000</v>
      </c>
    </row>
    <row r="6" spans="1:27" ht="13.5">
      <c r="A6" s="46" t="s">
        <v>32</v>
      </c>
      <c r="B6" s="47"/>
      <c r="C6" s="9"/>
      <c r="D6" s="10"/>
      <c r="E6" s="11">
        <v>8593611</v>
      </c>
      <c r="F6" s="11">
        <v>8593611</v>
      </c>
      <c r="G6" s="11"/>
      <c r="H6" s="11">
        <v>113030</v>
      </c>
      <c r="I6" s="11"/>
      <c r="J6" s="11">
        <v>113030</v>
      </c>
      <c r="K6" s="11"/>
      <c r="L6" s="11">
        <v>396060</v>
      </c>
      <c r="M6" s="11">
        <v>2697452</v>
      </c>
      <c r="N6" s="11">
        <v>3093512</v>
      </c>
      <c r="O6" s="11"/>
      <c r="P6" s="11"/>
      <c r="Q6" s="11"/>
      <c r="R6" s="11"/>
      <c r="S6" s="11"/>
      <c r="T6" s="11"/>
      <c r="U6" s="11"/>
      <c r="V6" s="11"/>
      <c r="W6" s="11">
        <v>3206542</v>
      </c>
      <c r="X6" s="11">
        <v>4296806</v>
      </c>
      <c r="Y6" s="11">
        <v>-1090264</v>
      </c>
      <c r="Z6" s="2">
        <v>-25.37</v>
      </c>
      <c r="AA6" s="15">
        <v>8593611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20000000</v>
      </c>
      <c r="F8" s="11">
        <v>20000000</v>
      </c>
      <c r="G8" s="11">
        <v>5086665</v>
      </c>
      <c r="H8" s="11"/>
      <c r="I8" s="11"/>
      <c r="J8" s="11">
        <v>5086665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5086665</v>
      </c>
      <c r="X8" s="11">
        <v>10000000</v>
      </c>
      <c r="Y8" s="11">
        <v>-4913335</v>
      </c>
      <c r="Z8" s="2">
        <v>-49.13</v>
      </c>
      <c r="AA8" s="15">
        <v>20000000</v>
      </c>
    </row>
    <row r="9" spans="1:27" ht="13.5">
      <c r="A9" s="46" t="s">
        <v>35</v>
      </c>
      <c r="B9" s="47"/>
      <c r="C9" s="9"/>
      <c r="D9" s="10"/>
      <c r="E9" s="11">
        <v>497602</v>
      </c>
      <c r="F9" s="11">
        <v>497602</v>
      </c>
      <c r="G9" s="11"/>
      <c r="H9" s="11">
        <v>693018</v>
      </c>
      <c r="I9" s="11"/>
      <c r="J9" s="11">
        <v>693018</v>
      </c>
      <c r="K9" s="11">
        <v>430040</v>
      </c>
      <c r="L9" s="11">
        <v>127959</v>
      </c>
      <c r="M9" s="11">
        <v>2467198</v>
      </c>
      <c r="N9" s="11">
        <v>3025197</v>
      </c>
      <c r="O9" s="11"/>
      <c r="P9" s="11"/>
      <c r="Q9" s="11"/>
      <c r="R9" s="11"/>
      <c r="S9" s="11"/>
      <c r="T9" s="11"/>
      <c r="U9" s="11"/>
      <c r="V9" s="11"/>
      <c r="W9" s="11">
        <v>3718215</v>
      </c>
      <c r="X9" s="11">
        <v>248801</v>
      </c>
      <c r="Y9" s="11">
        <v>3469414</v>
      </c>
      <c r="Z9" s="2">
        <v>1394.45</v>
      </c>
      <c r="AA9" s="15">
        <v>497602</v>
      </c>
    </row>
    <row r="10" spans="1:27" ht="13.5">
      <c r="A10" s="46" t="s">
        <v>36</v>
      </c>
      <c r="B10" s="47"/>
      <c r="C10" s="9">
        <v>25113335</v>
      </c>
      <c r="D10" s="10"/>
      <c r="E10" s="11">
        <v>7088587</v>
      </c>
      <c r="F10" s="11">
        <v>7088587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3544294</v>
      </c>
      <c r="Y10" s="11">
        <v>-3544294</v>
      </c>
      <c r="Z10" s="2">
        <v>-100</v>
      </c>
      <c r="AA10" s="15">
        <v>7088587</v>
      </c>
    </row>
    <row r="11" spans="1:27" ht="13.5">
      <c r="A11" s="48" t="s">
        <v>37</v>
      </c>
      <c r="B11" s="47"/>
      <c r="C11" s="49">
        <f aca="true" t="shared" si="1" ref="C11:Y11">SUM(C6:C10)</f>
        <v>25113335</v>
      </c>
      <c r="D11" s="50">
        <f t="shared" si="1"/>
        <v>0</v>
      </c>
      <c r="E11" s="51">
        <f t="shared" si="1"/>
        <v>36179800</v>
      </c>
      <c r="F11" s="51">
        <f t="shared" si="1"/>
        <v>36179800</v>
      </c>
      <c r="G11" s="51">
        <f t="shared" si="1"/>
        <v>5086665</v>
      </c>
      <c r="H11" s="51">
        <f t="shared" si="1"/>
        <v>806048</v>
      </c>
      <c r="I11" s="51">
        <f t="shared" si="1"/>
        <v>0</v>
      </c>
      <c r="J11" s="51">
        <f t="shared" si="1"/>
        <v>5892713</v>
      </c>
      <c r="K11" s="51">
        <f t="shared" si="1"/>
        <v>430040</v>
      </c>
      <c r="L11" s="51">
        <f t="shared" si="1"/>
        <v>524019</v>
      </c>
      <c r="M11" s="51">
        <f t="shared" si="1"/>
        <v>5164650</v>
      </c>
      <c r="N11" s="51">
        <f t="shared" si="1"/>
        <v>6118709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12011422</v>
      </c>
      <c r="X11" s="51">
        <f t="shared" si="1"/>
        <v>18089901</v>
      </c>
      <c r="Y11" s="51">
        <f t="shared" si="1"/>
        <v>-6078479</v>
      </c>
      <c r="Z11" s="52">
        <f>+IF(X11&lt;&gt;0,+(Y11/X11)*100,0)</f>
        <v>-33.601505060751855</v>
      </c>
      <c r="AA11" s="53">
        <f>SUM(AA6:AA10)</f>
        <v>36179800</v>
      </c>
    </row>
    <row r="12" spans="1:27" ht="13.5">
      <c r="A12" s="54" t="s">
        <v>38</v>
      </c>
      <c r="B12" s="35"/>
      <c r="C12" s="9">
        <v>1200796</v>
      </c>
      <c r="D12" s="10"/>
      <c r="E12" s="11">
        <v>13769200</v>
      </c>
      <c r="F12" s="11">
        <v>13769200</v>
      </c>
      <c r="G12" s="11"/>
      <c r="H12" s="11"/>
      <c r="I12" s="11">
        <v>1727515</v>
      </c>
      <c r="J12" s="11">
        <v>1727515</v>
      </c>
      <c r="K12" s="11">
        <v>477372</v>
      </c>
      <c r="L12" s="11"/>
      <c r="M12" s="11">
        <v>2496579</v>
      </c>
      <c r="N12" s="11">
        <v>2973951</v>
      </c>
      <c r="O12" s="11"/>
      <c r="P12" s="11"/>
      <c r="Q12" s="11"/>
      <c r="R12" s="11"/>
      <c r="S12" s="11"/>
      <c r="T12" s="11"/>
      <c r="U12" s="11"/>
      <c r="V12" s="11"/>
      <c r="W12" s="11">
        <v>4701466</v>
      </c>
      <c r="X12" s="11">
        <v>6884600</v>
      </c>
      <c r="Y12" s="11">
        <v>-2183134</v>
      </c>
      <c r="Z12" s="2">
        <v>-31.71</v>
      </c>
      <c r="AA12" s="15">
        <v>13769200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1090496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8593611</v>
      </c>
      <c r="F36" s="11">
        <f t="shared" si="4"/>
        <v>8593611</v>
      </c>
      <c r="G36" s="11">
        <f t="shared" si="4"/>
        <v>0</v>
      </c>
      <c r="H36" s="11">
        <f t="shared" si="4"/>
        <v>113030</v>
      </c>
      <c r="I36" s="11">
        <f t="shared" si="4"/>
        <v>0</v>
      </c>
      <c r="J36" s="11">
        <f t="shared" si="4"/>
        <v>113030</v>
      </c>
      <c r="K36" s="11">
        <f t="shared" si="4"/>
        <v>0</v>
      </c>
      <c r="L36" s="11">
        <f t="shared" si="4"/>
        <v>396060</v>
      </c>
      <c r="M36" s="11">
        <f t="shared" si="4"/>
        <v>2697452</v>
      </c>
      <c r="N36" s="11">
        <f t="shared" si="4"/>
        <v>3093512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3206542</v>
      </c>
      <c r="X36" s="11">
        <f t="shared" si="4"/>
        <v>4296806</v>
      </c>
      <c r="Y36" s="11">
        <f t="shared" si="4"/>
        <v>-1090264</v>
      </c>
      <c r="Z36" s="2">
        <f aca="true" t="shared" si="5" ref="Z36:Z49">+IF(X36&lt;&gt;0,+(Y36/X36)*100,0)</f>
        <v>-25.373824184754906</v>
      </c>
      <c r="AA36" s="15">
        <f>AA6+AA21</f>
        <v>8593611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20000000</v>
      </c>
      <c r="F38" s="11">
        <f t="shared" si="4"/>
        <v>20000000</v>
      </c>
      <c r="G38" s="11">
        <f t="shared" si="4"/>
        <v>5086665</v>
      </c>
      <c r="H38" s="11">
        <f t="shared" si="4"/>
        <v>0</v>
      </c>
      <c r="I38" s="11">
        <f t="shared" si="4"/>
        <v>0</v>
      </c>
      <c r="J38" s="11">
        <f t="shared" si="4"/>
        <v>5086665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5086665</v>
      </c>
      <c r="X38" s="11">
        <f t="shared" si="4"/>
        <v>10000000</v>
      </c>
      <c r="Y38" s="11">
        <f t="shared" si="4"/>
        <v>-4913335</v>
      </c>
      <c r="Z38" s="2">
        <f t="shared" si="5"/>
        <v>-49.13335</v>
      </c>
      <c r="AA38" s="15">
        <f>AA8+AA23</f>
        <v>20000000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497602</v>
      </c>
      <c r="F39" s="11">
        <f t="shared" si="4"/>
        <v>497602</v>
      </c>
      <c r="G39" s="11">
        <f t="shared" si="4"/>
        <v>0</v>
      </c>
      <c r="H39" s="11">
        <f t="shared" si="4"/>
        <v>693018</v>
      </c>
      <c r="I39" s="11">
        <f t="shared" si="4"/>
        <v>0</v>
      </c>
      <c r="J39" s="11">
        <f t="shared" si="4"/>
        <v>693018</v>
      </c>
      <c r="K39" s="11">
        <f t="shared" si="4"/>
        <v>430040</v>
      </c>
      <c r="L39" s="11">
        <f t="shared" si="4"/>
        <v>127959</v>
      </c>
      <c r="M39" s="11">
        <f t="shared" si="4"/>
        <v>2467198</v>
      </c>
      <c r="N39" s="11">
        <f t="shared" si="4"/>
        <v>3025197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3718215</v>
      </c>
      <c r="X39" s="11">
        <f t="shared" si="4"/>
        <v>248801</v>
      </c>
      <c r="Y39" s="11">
        <f t="shared" si="4"/>
        <v>3469414</v>
      </c>
      <c r="Z39" s="2">
        <f t="shared" si="5"/>
        <v>1394.4533984992022</v>
      </c>
      <c r="AA39" s="15">
        <f>AA9+AA24</f>
        <v>497602</v>
      </c>
    </row>
    <row r="40" spans="1:27" ht="13.5">
      <c r="A40" s="46" t="s">
        <v>36</v>
      </c>
      <c r="B40" s="47"/>
      <c r="C40" s="9">
        <f t="shared" si="4"/>
        <v>25113335</v>
      </c>
      <c r="D40" s="10">
        <f t="shared" si="4"/>
        <v>0</v>
      </c>
      <c r="E40" s="11">
        <f t="shared" si="4"/>
        <v>7088587</v>
      </c>
      <c r="F40" s="11">
        <f t="shared" si="4"/>
        <v>7088587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3544294</v>
      </c>
      <c r="Y40" s="11">
        <f t="shared" si="4"/>
        <v>-3544294</v>
      </c>
      <c r="Z40" s="2">
        <f t="shared" si="5"/>
        <v>-100</v>
      </c>
      <c r="AA40" s="15">
        <f>AA10+AA25</f>
        <v>7088587</v>
      </c>
    </row>
    <row r="41" spans="1:27" ht="13.5">
      <c r="A41" s="48" t="s">
        <v>37</v>
      </c>
      <c r="B41" s="47"/>
      <c r="C41" s="49">
        <f aca="true" t="shared" si="6" ref="C41:Y41">SUM(C36:C40)</f>
        <v>25113335</v>
      </c>
      <c r="D41" s="50">
        <f t="shared" si="6"/>
        <v>0</v>
      </c>
      <c r="E41" s="51">
        <f t="shared" si="6"/>
        <v>36179800</v>
      </c>
      <c r="F41" s="51">
        <f t="shared" si="6"/>
        <v>36179800</v>
      </c>
      <c r="G41" s="51">
        <f t="shared" si="6"/>
        <v>5086665</v>
      </c>
      <c r="H41" s="51">
        <f t="shared" si="6"/>
        <v>806048</v>
      </c>
      <c r="I41" s="51">
        <f t="shared" si="6"/>
        <v>0</v>
      </c>
      <c r="J41" s="51">
        <f t="shared" si="6"/>
        <v>5892713</v>
      </c>
      <c r="K41" s="51">
        <f t="shared" si="6"/>
        <v>430040</v>
      </c>
      <c r="L41" s="51">
        <f t="shared" si="6"/>
        <v>524019</v>
      </c>
      <c r="M41" s="51">
        <f t="shared" si="6"/>
        <v>5164650</v>
      </c>
      <c r="N41" s="51">
        <f t="shared" si="6"/>
        <v>6118709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12011422</v>
      </c>
      <c r="X41" s="51">
        <f t="shared" si="6"/>
        <v>18089901</v>
      </c>
      <c r="Y41" s="51">
        <f t="shared" si="6"/>
        <v>-6078479</v>
      </c>
      <c r="Z41" s="52">
        <f t="shared" si="5"/>
        <v>-33.601505060751855</v>
      </c>
      <c r="AA41" s="53">
        <f>SUM(AA36:AA40)</f>
        <v>36179800</v>
      </c>
    </row>
    <row r="42" spans="1:27" ht="13.5">
      <c r="A42" s="54" t="s">
        <v>38</v>
      </c>
      <c r="B42" s="35"/>
      <c r="C42" s="65">
        <f aca="true" t="shared" si="7" ref="C42:Y48">C12+C27</f>
        <v>1200796</v>
      </c>
      <c r="D42" s="66">
        <f t="shared" si="7"/>
        <v>0</v>
      </c>
      <c r="E42" s="67">
        <f t="shared" si="7"/>
        <v>13769200</v>
      </c>
      <c r="F42" s="67">
        <f t="shared" si="7"/>
        <v>13769200</v>
      </c>
      <c r="G42" s="67">
        <f t="shared" si="7"/>
        <v>0</v>
      </c>
      <c r="H42" s="67">
        <f t="shared" si="7"/>
        <v>0</v>
      </c>
      <c r="I42" s="67">
        <f t="shared" si="7"/>
        <v>1727515</v>
      </c>
      <c r="J42" s="67">
        <f t="shared" si="7"/>
        <v>1727515</v>
      </c>
      <c r="K42" s="67">
        <f t="shared" si="7"/>
        <v>477372</v>
      </c>
      <c r="L42" s="67">
        <f t="shared" si="7"/>
        <v>0</v>
      </c>
      <c r="M42" s="67">
        <f t="shared" si="7"/>
        <v>2496579</v>
      </c>
      <c r="N42" s="67">
        <f t="shared" si="7"/>
        <v>2973951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4701466</v>
      </c>
      <c r="X42" s="67">
        <f t="shared" si="7"/>
        <v>6884600</v>
      </c>
      <c r="Y42" s="67">
        <f t="shared" si="7"/>
        <v>-2183134</v>
      </c>
      <c r="Z42" s="69">
        <f t="shared" si="5"/>
        <v>-31.71039711820585</v>
      </c>
      <c r="AA42" s="68">
        <f aca="true" t="shared" si="8" ref="AA42:AA48">AA12+AA27</f>
        <v>13769200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1090496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27404627</v>
      </c>
      <c r="D49" s="78">
        <f t="shared" si="9"/>
        <v>0</v>
      </c>
      <c r="E49" s="79">
        <f t="shared" si="9"/>
        <v>49949000</v>
      </c>
      <c r="F49" s="79">
        <f t="shared" si="9"/>
        <v>49949000</v>
      </c>
      <c r="G49" s="79">
        <f t="shared" si="9"/>
        <v>5086665</v>
      </c>
      <c r="H49" s="79">
        <f t="shared" si="9"/>
        <v>806048</v>
      </c>
      <c r="I49" s="79">
        <f t="shared" si="9"/>
        <v>1727515</v>
      </c>
      <c r="J49" s="79">
        <f t="shared" si="9"/>
        <v>7620228</v>
      </c>
      <c r="K49" s="79">
        <f t="shared" si="9"/>
        <v>907412</v>
      </c>
      <c r="L49" s="79">
        <f t="shared" si="9"/>
        <v>524019</v>
      </c>
      <c r="M49" s="79">
        <f t="shared" si="9"/>
        <v>7661229</v>
      </c>
      <c r="N49" s="79">
        <f t="shared" si="9"/>
        <v>9092660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16712888</v>
      </c>
      <c r="X49" s="79">
        <f t="shared" si="9"/>
        <v>24974501</v>
      </c>
      <c r="Y49" s="79">
        <f t="shared" si="9"/>
        <v>-8261613</v>
      </c>
      <c r="Z49" s="80">
        <f t="shared" si="5"/>
        <v>-33.08019247311488</v>
      </c>
      <c r="AA49" s="81">
        <f>SUM(AA41:AA48)</f>
        <v>49949000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5181000</v>
      </c>
      <c r="F51" s="67">
        <f t="shared" si="10"/>
        <v>5181000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2590500</v>
      </c>
      <c r="Y51" s="67">
        <f t="shared" si="10"/>
        <v>-2590500</v>
      </c>
      <c r="Z51" s="69">
        <f>+IF(X51&lt;&gt;0,+(Y51/X51)*100,0)</f>
        <v>-100</v>
      </c>
      <c r="AA51" s="68">
        <f>SUM(AA57:AA61)</f>
        <v>5181000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5181000</v>
      </c>
      <c r="F61" s="11">
        <v>5181000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2590500</v>
      </c>
      <c r="Y61" s="11">
        <v>-2590500</v>
      </c>
      <c r="Z61" s="2">
        <v>-100</v>
      </c>
      <c r="AA61" s="15">
        <v>5181000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>
        <v>87796</v>
      </c>
      <c r="M67" s="11"/>
      <c r="N67" s="11">
        <v>87796</v>
      </c>
      <c r="O67" s="11"/>
      <c r="P67" s="11"/>
      <c r="Q67" s="11"/>
      <c r="R67" s="11"/>
      <c r="S67" s="11"/>
      <c r="T67" s="11"/>
      <c r="U67" s="11"/>
      <c r="V67" s="11"/>
      <c r="W67" s="11">
        <v>87796</v>
      </c>
      <c r="X67" s="11"/>
      <c r="Y67" s="11">
        <v>87796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341212</v>
      </c>
      <c r="H68" s="11">
        <v>18550</v>
      </c>
      <c r="I68" s="11"/>
      <c r="J68" s="11">
        <v>359762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359762</v>
      </c>
      <c r="X68" s="11"/>
      <c r="Y68" s="11">
        <v>359762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341212</v>
      </c>
      <c r="H69" s="79">
        <f t="shared" si="12"/>
        <v>18550</v>
      </c>
      <c r="I69" s="79">
        <f t="shared" si="12"/>
        <v>0</v>
      </c>
      <c r="J69" s="79">
        <f t="shared" si="12"/>
        <v>359762</v>
      </c>
      <c r="K69" s="79">
        <f t="shared" si="12"/>
        <v>0</v>
      </c>
      <c r="L69" s="79">
        <f t="shared" si="12"/>
        <v>87796</v>
      </c>
      <c r="M69" s="79">
        <f t="shared" si="12"/>
        <v>0</v>
      </c>
      <c r="N69" s="79">
        <f t="shared" si="12"/>
        <v>87796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447558</v>
      </c>
      <c r="X69" s="79">
        <f t="shared" si="12"/>
        <v>0</v>
      </c>
      <c r="Y69" s="79">
        <f t="shared" si="12"/>
        <v>447558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37608346</v>
      </c>
      <c r="D5" s="42">
        <f t="shared" si="0"/>
        <v>0</v>
      </c>
      <c r="E5" s="43">
        <f t="shared" si="0"/>
        <v>44201000</v>
      </c>
      <c r="F5" s="43">
        <f t="shared" si="0"/>
        <v>44201000</v>
      </c>
      <c r="G5" s="43">
        <f t="shared" si="0"/>
        <v>0</v>
      </c>
      <c r="H5" s="43">
        <f t="shared" si="0"/>
        <v>1302415</v>
      </c>
      <c r="I5" s="43">
        <f t="shared" si="0"/>
        <v>719484</v>
      </c>
      <c r="J5" s="43">
        <f t="shared" si="0"/>
        <v>2021899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2021899</v>
      </c>
      <c r="X5" s="43">
        <f t="shared" si="0"/>
        <v>22100500</v>
      </c>
      <c r="Y5" s="43">
        <f t="shared" si="0"/>
        <v>-20078601</v>
      </c>
      <c r="Z5" s="44">
        <f>+IF(X5&lt;&gt;0,+(Y5/X5)*100,0)</f>
        <v>-90.8513427298025</v>
      </c>
      <c r="AA5" s="45">
        <f>SUM(AA11:AA18)</f>
        <v>44201000</v>
      </c>
    </row>
    <row r="6" spans="1:27" ht="13.5">
      <c r="A6" s="46" t="s">
        <v>32</v>
      </c>
      <c r="B6" s="47"/>
      <c r="C6" s="9"/>
      <c r="D6" s="10"/>
      <c r="E6" s="11">
        <v>9332000</v>
      </c>
      <c r="F6" s="11">
        <v>9332000</v>
      </c>
      <c r="G6" s="11"/>
      <c r="H6" s="11"/>
      <c r="I6" s="11">
        <v>215898</v>
      </c>
      <c r="J6" s="11">
        <v>215898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215898</v>
      </c>
      <c r="X6" s="11">
        <v>4666000</v>
      </c>
      <c r="Y6" s="11">
        <v>-4450102</v>
      </c>
      <c r="Z6" s="2">
        <v>-95.37</v>
      </c>
      <c r="AA6" s="15">
        <v>9332000</v>
      </c>
    </row>
    <row r="7" spans="1:27" ht="13.5">
      <c r="A7" s="46" t="s">
        <v>33</v>
      </c>
      <c r="B7" s="47"/>
      <c r="C7" s="9">
        <v>4872018</v>
      </c>
      <c r="D7" s="10"/>
      <c r="E7" s="11">
        <v>2000000</v>
      </c>
      <c r="F7" s="11">
        <v>2000000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1000000</v>
      </c>
      <c r="Y7" s="11">
        <v>-1000000</v>
      </c>
      <c r="Z7" s="2">
        <v>-100</v>
      </c>
      <c r="AA7" s="15">
        <v>2000000</v>
      </c>
    </row>
    <row r="8" spans="1:27" ht="13.5">
      <c r="A8" s="46" t="s">
        <v>34</v>
      </c>
      <c r="B8" s="47"/>
      <c r="C8" s="9">
        <v>10967578</v>
      </c>
      <c r="D8" s="10"/>
      <c r="E8" s="11">
        <v>25718000</v>
      </c>
      <c r="F8" s="11">
        <v>25718000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12859000</v>
      </c>
      <c r="Y8" s="11">
        <v>-12859000</v>
      </c>
      <c r="Z8" s="2">
        <v>-100</v>
      </c>
      <c r="AA8" s="15">
        <v>25718000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21768750</v>
      </c>
      <c r="D10" s="10"/>
      <c r="E10" s="11">
        <v>6251000</v>
      </c>
      <c r="F10" s="11">
        <v>6251000</v>
      </c>
      <c r="G10" s="11"/>
      <c r="H10" s="11">
        <v>334068</v>
      </c>
      <c r="I10" s="11">
        <v>503586</v>
      </c>
      <c r="J10" s="11">
        <v>837654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837654</v>
      </c>
      <c r="X10" s="11">
        <v>3125500</v>
      </c>
      <c r="Y10" s="11">
        <v>-2287846</v>
      </c>
      <c r="Z10" s="2">
        <v>-73.2</v>
      </c>
      <c r="AA10" s="15">
        <v>6251000</v>
      </c>
    </row>
    <row r="11" spans="1:27" ht="13.5">
      <c r="A11" s="48" t="s">
        <v>37</v>
      </c>
      <c r="B11" s="47"/>
      <c r="C11" s="49">
        <f aca="true" t="shared" si="1" ref="C11:Y11">SUM(C6:C10)</f>
        <v>37608346</v>
      </c>
      <c r="D11" s="50">
        <f t="shared" si="1"/>
        <v>0</v>
      </c>
      <c r="E11" s="51">
        <f t="shared" si="1"/>
        <v>43301000</v>
      </c>
      <c r="F11" s="51">
        <f t="shared" si="1"/>
        <v>43301000</v>
      </c>
      <c r="G11" s="51">
        <f t="shared" si="1"/>
        <v>0</v>
      </c>
      <c r="H11" s="51">
        <f t="shared" si="1"/>
        <v>334068</v>
      </c>
      <c r="I11" s="51">
        <f t="shared" si="1"/>
        <v>719484</v>
      </c>
      <c r="J11" s="51">
        <f t="shared" si="1"/>
        <v>1053552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1053552</v>
      </c>
      <c r="X11" s="51">
        <f t="shared" si="1"/>
        <v>21650500</v>
      </c>
      <c r="Y11" s="51">
        <f t="shared" si="1"/>
        <v>-20596948</v>
      </c>
      <c r="Z11" s="52">
        <f>+IF(X11&lt;&gt;0,+(Y11/X11)*100,0)</f>
        <v>-95.13382138980624</v>
      </c>
      <c r="AA11" s="53">
        <f>SUM(AA6:AA10)</f>
        <v>43301000</v>
      </c>
    </row>
    <row r="12" spans="1:27" ht="13.5">
      <c r="A12" s="54" t="s">
        <v>38</v>
      </c>
      <c r="B12" s="35"/>
      <c r="C12" s="9"/>
      <c r="D12" s="10"/>
      <c r="E12" s="11">
        <v>900000</v>
      </c>
      <c r="F12" s="11">
        <v>900000</v>
      </c>
      <c r="G12" s="11"/>
      <c r="H12" s="11">
        <v>968347</v>
      </c>
      <c r="I12" s="11"/>
      <c r="J12" s="11">
        <v>968347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968347</v>
      </c>
      <c r="X12" s="11">
        <v>450000</v>
      </c>
      <c r="Y12" s="11">
        <v>518347</v>
      </c>
      <c r="Z12" s="2">
        <v>115.19</v>
      </c>
      <c r="AA12" s="15">
        <v>900000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9332000</v>
      </c>
      <c r="F36" s="11">
        <f t="shared" si="4"/>
        <v>9332000</v>
      </c>
      <c r="G36" s="11">
        <f t="shared" si="4"/>
        <v>0</v>
      </c>
      <c r="H36" s="11">
        <f t="shared" si="4"/>
        <v>0</v>
      </c>
      <c r="I36" s="11">
        <f t="shared" si="4"/>
        <v>215898</v>
      </c>
      <c r="J36" s="11">
        <f t="shared" si="4"/>
        <v>215898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215898</v>
      </c>
      <c r="X36" s="11">
        <f t="shared" si="4"/>
        <v>4666000</v>
      </c>
      <c r="Y36" s="11">
        <f t="shared" si="4"/>
        <v>-4450102</v>
      </c>
      <c r="Z36" s="2">
        <f aca="true" t="shared" si="5" ref="Z36:Z49">+IF(X36&lt;&gt;0,+(Y36/X36)*100,0)</f>
        <v>-95.37295327903986</v>
      </c>
      <c r="AA36" s="15">
        <f>AA6+AA21</f>
        <v>9332000</v>
      </c>
    </row>
    <row r="37" spans="1:27" ht="13.5">
      <c r="A37" s="46" t="s">
        <v>33</v>
      </c>
      <c r="B37" s="47"/>
      <c r="C37" s="9">
        <f t="shared" si="4"/>
        <v>4872018</v>
      </c>
      <c r="D37" s="10">
        <f t="shared" si="4"/>
        <v>0</v>
      </c>
      <c r="E37" s="11">
        <f t="shared" si="4"/>
        <v>2000000</v>
      </c>
      <c r="F37" s="11">
        <f t="shared" si="4"/>
        <v>2000000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1000000</v>
      </c>
      <c r="Y37" s="11">
        <f t="shared" si="4"/>
        <v>-1000000</v>
      </c>
      <c r="Z37" s="2">
        <f t="shared" si="5"/>
        <v>-100</v>
      </c>
      <c r="AA37" s="15">
        <f>AA7+AA22</f>
        <v>2000000</v>
      </c>
    </row>
    <row r="38" spans="1:27" ht="13.5">
      <c r="A38" s="46" t="s">
        <v>34</v>
      </c>
      <c r="B38" s="47"/>
      <c r="C38" s="9">
        <f t="shared" si="4"/>
        <v>10967578</v>
      </c>
      <c r="D38" s="10">
        <f t="shared" si="4"/>
        <v>0</v>
      </c>
      <c r="E38" s="11">
        <f t="shared" si="4"/>
        <v>25718000</v>
      </c>
      <c r="F38" s="11">
        <f t="shared" si="4"/>
        <v>25718000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12859000</v>
      </c>
      <c r="Y38" s="11">
        <f t="shared" si="4"/>
        <v>-12859000</v>
      </c>
      <c r="Z38" s="2">
        <f t="shared" si="5"/>
        <v>-100</v>
      </c>
      <c r="AA38" s="15">
        <f>AA8+AA23</f>
        <v>25718000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21768750</v>
      </c>
      <c r="D40" s="10">
        <f t="shared" si="4"/>
        <v>0</v>
      </c>
      <c r="E40" s="11">
        <f t="shared" si="4"/>
        <v>6251000</v>
      </c>
      <c r="F40" s="11">
        <f t="shared" si="4"/>
        <v>6251000</v>
      </c>
      <c r="G40" s="11">
        <f t="shared" si="4"/>
        <v>0</v>
      </c>
      <c r="H40" s="11">
        <f t="shared" si="4"/>
        <v>334068</v>
      </c>
      <c r="I40" s="11">
        <f t="shared" si="4"/>
        <v>503586</v>
      </c>
      <c r="J40" s="11">
        <f t="shared" si="4"/>
        <v>837654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837654</v>
      </c>
      <c r="X40" s="11">
        <f t="shared" si="4"/>
        <v>3125500</v>
      </c>
      <c r="Y40" s="11">
        <f t="shared" si="4"/>
        <v>-2287846</v>
      </c>
      <c r="Z40" s="2">
        <f t="shared" si="5"/>
        <v>-73.19936010238362</v>
      </c>
      <c r="AA40" s="15">
        <f>AA10+AA25</f>
        <v>6251000</v>
      </c>
    </row>
    <row r="41" spans="1:27" ht="13.5">
      <c r="A41" s="48" t="s">
        <v>37</v>
      </c>
      <c r="B41" s="47"/>
      <c r="C41" s="49">
        <f aca="true" t="shared" si="6" ref="C41:Y41">SUM(C36:C40)</f>
        <v>37608346</v>
      </c>
      <c r="D41" s="50">
        <f t="shared" si="6"/>
        <v>0</v>
      </c>
      <c r="E41" s="51">
        <f t="shared" si="6"/>
        <v>43301000</v>
      </c>
      <c r="F41" s="51">
        <f t="shared" si="6"/>
        <v>43301000</v>
      </c>
      <c r="G41" s="51">
        <f t="shared" si="6"/>
        <v>0</v>
      </c>
      <c r="H41" s="51">
        <f t="shared" si="6"/>
        <v>334068</v>
      </c>
      <c r="I41" s="51">
        <f t="shared" si="6"/>
        <v>719484</v>
      </c>
      <c r="J41" s="51">
        <f t="shared" si="6"/>
        <v>1053552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1053552</v>
      </c>
      <c r="X41" s="51">
        <f t="shared" si="6"/>
        <v>21650500</v>
      </c>
      <c r="Y41" s="51">
        <f t="shared" si="6"/>
        <v>-20596948</v>
      </c>
      <c r="Z41" s="52">
        <f t="shared" si="5"/>
        <v>-95.13382138980624</v>
      </c>
      <c r="AA41" s="53">
        <f>SUM(AA36:AA40)</f>
        <v>43301000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900000</v>
      </c>
      <c r="F42" s="67">
        <f t="shared" si="7"/>
        <v>900000</v>
      </c>
      <c r="G42" s="67">
        <f t="shared" si="7"/>
        <v>0</v>
      </c>
      <c r="H42" s="67">
        <f t="shared" si="7"/>
        <v>968347</v>
      </c>
      <c r="I42" s="67">
        <f t="shared" si="7"/>
        <v>0</v>
      </c>
      <c r="J42" s="67">
        <f t="shared" si="7"/>
        <v>968347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968347</v>
      </c>
      <c r="X42" s="67">
        <f t="shared" si="7"/>
        <v>450000</v>
      </c>
      <c r="Y42" s="67">
        <f t="shared" si="7"/>
        <v>518347</v>
      </c>
      <c r="Z42" s="69">
        <f t="shared" si="5"/>
        <v>115.18822222222222</v>
      </c>
      <c r="AA42" s="68">
        <f aca="true" t="shared" si="8" ref="AA42:AA48">AA12+AA27</f>
        <v>900000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37608346</v>
      </c>
      <c r="D49" s="78">
        <f t="shared" si="9"/>
        <v>0</v>
      </c>
      <c r="E49" s="79">
        <f t="shared" si="9"/>
        <v>44201000</v>
      </c>
      <c r="F49" s="79">
        <f t="shared" si="9"/>
        <v>44201000</v>
      </c>
      <c r="G49" s="79">
        <f t="shared" si="9"/>
        <v>0</v>
      </c>
      <c r="H49" s="79">
        <f t="shared" si="9"/>
        <v>1302415</v>
      </c>
      <c r="I49" s="79">
        <f t="shared" si="9"/>
        <v>719484</v>
      </c>
      <c r="J49" s="79">
        <f t="shared" si="9"/>
        <v>2021899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2021899</v>
      </c>
      <c r="X49" s="79">
        <f t="shared" si="9"/>
        <v>22100500</v>
      </c>
      <c r="Y49" s="79">
        <f t="shared" si="9"/>
        <v>-20078601</v>
      </c>
      <c r="Z49" s="80">
        <f t="shared" si="5"/>
        <v>-90.8513427298025</v>
      </c>
      <c r="AA49" s="81">
        <f>SUM(AA41:AA48)</f>
        <v>44201000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6182291</v>
      </c>
      <c r="D51" s="66">
        <f t="shared" si="10"/>
        <v>0</v>
      </c>
      <c r="E51" s="67">
        <f t="shared" si="10"/>
        <v>3565357</v>
      </c>
      <c r="F51" s="67">
        <f t="shared" si="10"/>
        <v>3565357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1782679</v>
      </c>
      <c r="Y51" s="67">
        <f t="shared" si="10"/>
        <v>-1782679</v>
      </c>
      <c r="Z51" s="69">
        <f>+IF(X51&lt;&gt;0,+(Y51/X51)*100,0)</f>
        <v>-100</v>
      </c>
      <c r="AA51" s="68">
        <f>SUM(AA57:AA61)</f>
        <v>3565357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1710357</v>
      </c>
      <c r="F53" s="11">
        <v>1710357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855179</v>
      </c>
      <c r="Y53" s="11">
        <v>-855179</v>
      </c>
      <c r="Z53" s="2">
        <v>-100</v>
      </c>
      <c r="AA53" s="15">
        <v>1710357</v>
      </c>
    </row>
    <row r="54" spans="1:27" ht="13.5">
      <c r="A54" s="84" t="s">
        <v>34</v>
      </c>
      <c r="B54" s="47"/>
      <c r="C54" s="9"/>
      <c r="D54" s="10"/>
      <c r="E54" s="11">
        <v>200000</v>
      </c>
      <c r="F54" s="11">
        <v>200000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100000</v>
      </c>
      <c r="Y54" s="11">
        <v>-100000</v>
      </c>
      <c r="Z54" s="2">
        <v>-100</v>
      </c>
      <c r="AA54" s="15">
        <v>200000</v>
      </c>
    </row>
    <row r="55" spans="1:27" ht="13.5">
      <c r="A55" s="84" t="s">
        <v>35</v>
      </c>
      <c r="B55" s="47"/>
      <c r="C55" s="9"/>
      <c r="D55" s="10"/>
      <c r="E55" s="11">
        <v>980000</v>
      </c>
      <c r="F55" s="11">
        <v>980000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490000</v>
      </c>
      <c r="Y55" s="11">
        <v>-490000</v>
      </c>
      <c r="Z55" s="2">
        <v>-100</v>
      </c>
      <c r="AA55" s="15">
        <v>980000</v>
      </c>
    </row>
    <row r="56" spans="1:27" ht="13.5">
      <c r="A56" s="84" t="s">
        <v>36</v>
      </c>
      <c r="B56" s="47"/>
      <c r="C56" s="9">
        <v>6182291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6182291</v>
      </c>
      <c r="D57" s="50">
        <f t="shared" si="11"/>
        <v>0</v>
      </c>
      <c r="E57" s="51">
        <f t="shared" si="11"/>
        <v>2890357</v>
      </c>
      <c r="F57" s="51">
        <f t="shared" si="11"/>
        <v>2890357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1445179</v>
      </c>
      <c r="Y57" s="51">
        <f t="shared" si="11"/>
        <v>-1445179</v>
      </c>
      <c r="Z57" s="52">
        <f>+IF(X57&lt;&gt;0,+(Y57/X57)*100,0)</f>
        <v>-100</v>
      </c>
      <c r="AA57" s="53">
        <f>SUM(AA52:AA56)</f>
        <v>2890357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675000</v>
      </c>
      <c r="F61" s="11">
        <v>675000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337500</v>
      </c>
      <c r="Y61" s="11">
        <v>-337500</v>
      </c>
      <c r="Z61" s="2">
        <v>-100</v>
      </c>
      <c r="AA61" s="15">
        <v>675000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1000000</v>
      </c>
      <c r="F65" s="11"/>
      <c r="G65" s="11"/>
      <c r="H65" s="11"/>
      <c r="I65" s="11"/>
      <c r="J65" s="11"/>
      <c r="K65" s="11">
        <v>6507990</v>
      </c>
      <c r="L65" s="11">
        <v>6460133</v>
      </c>
      <c r="M65" s="11"/>
      <c r="N65" s="11">
        <v>12968123</v>
      </c>
      <c r="O65" s="11"/>
      <c r="P65" s="11"/>
      <c r="Q65" s="11"/>
      <c r="R65" s="11"/>
      <c r="S65" s="11"/>
      <c r="T65" s="11"/>
      <c r="U65" s="11"/>
      <c r="V65" s="11"/>
      <c r="W65" s="11">
        <v>12968123</v>
      </c>
      <c r="X65" s="11"/>
      <c r="Y65" s="11">
        <v>12968123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900000</v>
      </c>
      <c r="F66" s="14"/>
      <c r="G66" s="14"/>
      <c r="H66" s="14"/>
      <c r="I66" s="14"/>
      <c r="J66" s="14"/>
      <c r="K66" s="14">
        <v>801368</v>
      </c>
      <c r="L66" s="14">
        <v>553937</v>
      </c>
      <c r="M66" s="14"/>
      <c r="N66" s="14">
        <v>1355305</v>
      </c>
      <c r="O66" s="14"/>
      <c r="P66" s="14"/>
      <c r="Q66" s="14"/>
      <c r="R66" s="14"/>
      <c r="S66" s="14"/>
      <c r="T66" s="14"/>
      <c r="U66" s="14"/>
      <c r="V66" s="14"/>
      <c r="W66" s="14">
        <v>1355305</v>
      </c>
      <c r="X66" s="14"/>
      <c r="Y66" s="14">
        <v>1355305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1000000</v>
      </c>
      <c r="F67" s="11"/>
      <c r="G67" s="11"/>
      <c r="H67" s="11"/>
      <c r="I67" s="11"/>
      <c r="J67" s="11"/>
      <c r="K67" s="11">
        <v>2950891</v>
      </c>
      <c r="L67" s="11">
        <v>2023543</v>
      </c>
      <c r="M67" s="11"/>
      <c r="N67" s="11">
        <v>4974434</v>
      </c>
      <c r="O67" s="11"/>
      <c r="P67" s="11"/>
      <c r="Q67" s="11"/>
      <c r="R67" s="11"/>
      <c r="S67" s="11"/>
      <c r="T67" s="11"/>
      <c r="U67" s="11"/>
      <c r="V67" s="11"/>
      <c r="W67" s="11">
        <v>4974434</v>
      </c>
      <c r="X67" s="11"/>
      <c r="Y67" s="11">
        <v>4974434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3900000</v>
      </c>
      <c r="F68" s="11"/>
      <c r="G68" s="11">
        <v>12607</v>
      </c>
      <c r="H68" s="11">
        <v>32751</v>
      </c>
      <c r="I68" s="11">
        <v>28963</v>
      </c>
      <c r="J68" s="11">
        <v>74321</v>
      </c>
      <c r="K68" s="11">
        <v>1190733</v>
      </c>
      <c r="L68" s="11">
        <v>6499076</v>
      </c>
      <c r="M68" s="11"/>
      <c r="N68" s="11">
        <v>7689809</v>
      </c>
      <c r="O68" s="11"/>
      <c r="P68" s="11"/>
      <c r="Q68" s="11"/>
      <c r="R68" s="11"/>
      <c r="S68" s="11"/>
      <c r="T68" s="11"/>
      <c r="U68" s="11"/>
      <c r="V68" s="11"/>
      <c r="W68" s="11">
        <v>7764130</v>
      </c>
      <c r="X68" s="11"/>
      <c r="Y68" s="11">
        <v>7764130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6800000</v>
      </c>
      <c r="F69" s="79">
        <f t="shared" si="12"/>
        <v>0</v>
      </c>
      <c r="G69" s="79">
        <f t="shared" si="12"/>
        <v>12607</v>
      </c>
      <c r="H69" s="79">
        <f t="shared" si="12"/>
        <v>32751</v>
      </c>
      <c r="I69" s="79">
        <f t="shared" si="12"/>
        <v>28963</v>
      </c>
      <c r="J69" s="79">
        <f t="shared" si="12"/>
        <v>74321</v>
      </c>
      <c r="K69" s="79">
        <f t="shared" si="12"/>
        <v>11450982</v>
      </c>
      <c r="L69" s="79">
        <f t="shared" si="12"/>
        <v>15536689</v>
      </c>
      <c r="M69" s="79">
        <f t="shared" si="12"/>
        <v>0</v>
      </c>
      <c r="N69" s="79">
        <f t="shared" si="12"/>
        <v>26987671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27061992</v>
      </c>
      <c r="X69" s="79">
        <f t="shared" si="12"/>
        <v>0</v>
      </c>
      <c r="Y69" s="79">
        <f t="shared" si="12"/>
        <v>27061992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69393462</v>
      </c>
      <c r="D5" s="42">
        <f t="shared" si="0"/>
        <v>0</v>
      </c>
      <c r="E5" s="43">
        <f t="shared" si="0"/>
        <v>96598600</v>
      </c>
      <c r="F5" s="43">
        <f t="shared" si="0"/>
        <v>96598600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48299301</v>
      </c>
      <c r="Y5" s="43">
        <f t="shared" si="0"/>
        <v>-48299301</v>
      </c>
      <c r="Z5" s="44">
        <f>+IF(X5&lt;&gt;0,+(Y5/X5)*100,0)</f>
        <v>-100</v>
      </c>
      <c r="AA5" s="45">
        <f>SUM(AA11:AA18)</f>
        <v>96598600</v>
      </c>
    </row>
    <row r="6" spans="1:27" ht="13.5">
      <c r="A6" s="46" t="s">
        <v>32</v>
      </c>
      <c r="B6" s="47"/>
      <c r="C6" s="9">
        <v>2043954</v>
      </c>
      <c r="D6" s="10"/>
      <c r="E6" s="11">
        <v>9881309</v>
      </c>
      <c r="F6" s="11">
        <v>9881309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4940655</v>
      </c>
      <c r="Y6" s="11">
        <v>-4940655</v>
      </c>
      <c r="Z6" s="2">
        <v>-100</v>
      </c>
      <c r="AA6" s="15">
        <v>9881309</v>
      </c>
    </row>
    <row r="7" spans="1:27" ht="13.5">
      <c r="A7" s="46" t="s">
        <v>33</v>
      </c>
      <c r="B7" s="47"/>
      <c r="C7" s="9">
        <v>4152829</v>
      </c>
      <c r="D7" s="10"/>
      <c r="E7" s="11">
        <v>593458</v>
      </c>
      <c r="F7" s="11">
        <v>593458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296729</v>
      </c>
      <c r="Y7" s="11">
        <v>-296729</v>
      </c>
      <c r="Z7" s="2">
        <v>-100</v>
      </c>
      <c r="AA7" s="15">
        <v>593458</v>
      </c>
    </row>
    <row r="8" spans="1:27" ht="13.5">
      <c r="A8" s="46" t="s">
        <v>34</v>
      </c>
      <c r="B8" s="47"/>
      <c r="C8" s="9">
        <v>49714067</v>
      </c>
      <c r="D8" s="10"/>
      <c r="E8" s="11">
        <v>78500000</v>
      </c>
      <c r="F8" s="11">
        <v>78500000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39250000</v>
      </c>
      <c r="Y8" s="11">
        <v>-39250000</v>
      </c>
      <c r="Z8" s="2">
        <v>-100</v>
      </c>
      <c r="AA8" s="15">
        <v>78500000</v>
      </c>
    </row>
    <row r="9" spans="1:27" ht="13.5">
      <c r="A9" s="46" t="s">
        <v>35</v>
      </c>
      <c r="B9" s="47"/>
      <c r="C9" s="9">
        <v>735081</v>
      </c>
      <c r="D9" s="10"/>
      <c r="E9" s="11">
        <v>2416759</v>
      </c>
      <c r="F9" s="11">
        <v>2416759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1208380</v>
      </c>
      <c r="Y9" s="11">
        <v>-1208380</v>
      </c>
      <c r="Z9" s="2">
        <v>-100</v>
      </c>
      <c r="AA9" s="15">
        <v>2416759</v>
      </c>
    </row>
    <row r="10" spans="1:27" ht="13.5">
      <c r="A10" s="46" t="s">
        <v>36</v>
      </c>
      <c r="B10" s="47"/>
      <c r="C10" s="9"/>
      <c r="D10" s="10"/>
      <c r="E10" s="11">
        <v>3343810</v>
      </c>
      <c r="F10" s="11">
        <v>3343810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1671905</v>
      </c>
      <c r="Y10" s="11">
        <v>-1671905</v>
      </c>
      <c r="Z10" s="2">
        <v>-100</v>
      </c>
      <c r="AA10" s="15">
        <v>3343810</v>
      </c>
    </row>
    <row r="11" spans="1:27" ht="13.5">
      <c r="A11" s="48" t="s">
        <v>37</v>
      </c>
      <c r="B11" s="47"/>
      <c r="C11" s="49">
        <f aca="true" t="shared" si="1" ref="C11:Y11">SUM(C6:C10)</f>
        <v>56645931</v>
      </c>
      <c r="D11" s="50">
        <f t="shared" si="1"/>
        <v>0</v>
      </c>
      <c r="E11" s="51">
        <f t="shared" si="1"/>
        <v>94735336</v>
      </c>
      <c r="F11" s="51">
        <f t="shared" si="1"/>
        <v>94735336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47367669</v>
      </c>
      <c r="Y11" s="51">
        <f t="shared" si="1"/>
        <v>-47367669</v>
      </c>
      <c r="Z11" s="52">
        <f>+IF(X11&lt;&gt;0,+(Y11/X11)*100,0)</f>
        <v>-100</v>
      </c>
      <c r="AA11" s="53">
        <f>SUM(AA6:AA10)</f>
        <v>94735336</v>
      </c>
    </row>
    <row r="12" spans="1:27" ht="13.5">
      <c r="A12" s="54" t="s">
        <v>38</v>
      </c>
      <c r="B12" s="35"/>
      <c r="C12" s="9">
        <v>12747531</v>
      </c>
      <c r="D12" s="10"/>
      <c r="E12" s="11">
        <v>1087264</v>
      </c>
      <c r="F12" s="11">
        <v>1087264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543632</v>
      </c>
      <c r="Y12" s="11">
        <v>-543632</v>
      </c>
      <c r="Z12" s="2">
        <v>-100</v>
      </c>
      <c r="AA12" s="15">
        <v>1087264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776000</v>
      </c>
      <c r="F15" s="11">
        <v>776000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388000</v>
      </c>
      <c r="Y15" s="11">
        <v>-388000</v>
      </c>
      <c r="Z15" s="2">
        <v>-100</v>
      </c>
      <c r="AA15" s="15">
        <v>776000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1767099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1767099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1767099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2043954</v>
      </c>
      <c r="D36" s="10">
        <f t="shared" si="4"/>
        <v>0</v>
      </c>
      <c r="E36" s="11">
        <f t="shared" si="4"/>
        <v>9881309</v>
      </c>
      <c r="F36" s="11">
        <f t="shared" si="4"/>
        <v>9881309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4940655</v>
      </c>
      <c r="Y36" s="11">
        <f t="shared" si="4"/>
        <v>-4940655</v>
      </c>
      <c r="Z36" s="2">
        <f aca="true" t="shared" si="5" ref="Z36:Z49">+IF(X36&lt;&gt;0,+(Y36/X36)*100,0)</f>
        <v>-100</v>
      </c>
      <c r="AA36" s="15">
        <f>AA6+AA21</f>
        <v>9881309</v>
      </c>
    </row>
    <row r="37" spans="1:27" ht="13.5">
      <c r="A37" s="46" t="s">
        <v>33</v>
      </c>
      <c r="B37" s="47"/>
      <c r="C37" s="9">
        <f t="shared" si="4"/>
        <v>4152829</v>
      </c>
      <c r="D37" s="10">
        <f t="shared" si="4"/>
        <v>0</v>
      </c>
      <c r="E37" s="11">
        <f t="shared" si="4"/>
        <v>593458</v>
      </c>
      <c r="F37" s="11">
        <f t="shared" si="4"/>
        <v>593458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296729</v>
      </c>
      <c r="Y37" s="11">
        <f t="shared" si="4"/>
        <v>-296729</v>
      </c>
      <c r="Z37" s="2">
        <f t="shared" si="5"/>
        <v>-100</v>
      </c>
      <c r="AA37" s="15">
        <f>AA7+AA22</f>
        <v>593458</v>
      </c>
    </row>
    <row r="38" spans="1:27" ht="13.5">
      <c r="A38" s="46" t="s">
        <v>34</v>
      </c>
      <c r="B38" s="47"/>
      <c r="C38" s="9">
        <f t="shared" si="4"/>
        <v>51481166</v>
      </c>
      <c r="D38" s="10">
        <f t="shared" si="4"/>
        <v>0</v>
      </c>
      <c r="E38" s="11">
        <f t="shared" si="4"/>
        <v>78500000</v>
      </c>
      <c r="F38" s="11">
        <f t="shared" si="4"/>
        <v>78500000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39250000</v>
      </c>
      <c r="Y38" s="11">
        <f t="shared" si="4"/>
        <v>-39250000</v>
      </c>
      <c r="Z38" s="2">
        <f t="shared" si="5"/>
        <v>-100</v>
      </c>
      <c r="AA38" s="15">
        <f>AA8+AA23</f>
        <v>78500000</v>
      </c>
    </row>
    <row r="39" spans="1:27" ht="13.5">
      <c r="A39" s="46" t="s">
        <v>35</v>
      </c>
      <c r="B39" s="47"/>
      <c r="C39" s="9">
        <f t="shared" si="4"/>
        <v>735081</v>
      </c>
      <c r="D39" s="10">
        <f t="shared" si="4"/>
        <v>0</v>
      </c>
      <c r="E39" s="11">
        <f t="shared" si="4"/>
        <v>2416759</v>
      </c>
      <c r="F39" s="11">
        <f t="shared" si="4"/>
        <v>2416759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1208380</v>
      </c>
      <c r="Y39" s="11">
        <f t="shared" si="4"/>
        <v>-1208380</v>
      </c>
      <c r="Z39" s="2">
        <f t="shared" si="5"/>
        <v>-100</v>
      </c>
      <c r="AA39" s="15">
        <f>AA9+AA24</f>
        <v>2416759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3343810</v>
      </c>
      <c r="F40" s="11">
        <f t="shared" si="4"/>
        <v>3343810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1671905</v>
      </c>
      <c r="Y40" s="11">
        <f t="shared" si="4"/>
        <v>-1671905</v>
      </c>
      <c r="Z40" s="2">
        <f t="shared" si="5"/>
        <v>-100</v>
      </c>
      <c r="AA40" s="15">
        <f>AA10+AA25</f>
        <v>3343810</v>
      </c>
    </row>
    <row r="41" spans="1:27" ht="13.5">
      <c r="A41" s="48" t="s">
        <v>37</v>
      </c>
      <c r="B41" s="47"/>
      <c r="C41" s="49">
        <f aca="true" t="shared" si="6" ref="C41:Y41">SUM(C36:C40)</f>
        <v>58413030</v>
      </c>
      <c r="D41" s="50">
        <f t="shared" si="6"/>
        <v>0</v>
      </c>
      <c r="E41" s="51">
        <f t="shared" si="6"/>
        <v>94735336</v>
      </c>
      <c r="F41" s="51">
        <f t="shared" si="6"/>
        <v>94735336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47367669</v>
      </c>
      <c r="Y41" s="51">
        <f t="shared" si="6"/>
        <v>-47367669</v>
      </c>
      <c r="Z41" s="52">
        <f t="shared" si="5"/>
        <v>-100</v>
      </c>
      <c r="AA41" s="53">
        <f>SUM(AA36:AA40)</f>
        <v>94735336</v>
      </c>
    </row>
    <row r="42" spans="1:27" ht="13.5">
      <c r="A42" s="54" t="s">
        <v>38</v>
      </c>
      <c r="B42" s="35"/>
      <c r="C42" s="65">
        <f aca="true" t="shared" si="7" ref="C42:Y48">C12+C27</f>
        <v>12747531</v>
      </c>
      <c r="D42" s="66">
        <f t="shared" si="7"/>
        <v>0</v>
      </c>
      <c r="E42" s="67">
        <f t="shared" si="7"/>
        <v>1087264</v>
      </c>
      <c r="F42" s="67">
        <f t="shared" si="7"/>
        <v>1087264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543632</v>
      </c>
      <c r="Y42" s="67">
        <f t="shared" si="7"/>
        <v>-543632</v>
      </c>
      <c r="Z42" s="69">
        <f t="shared" si="5"/>
        <v>-100</v>
      </c>
      <c r="AA42" s="68">
        <f aca="true" t="shared" si="8" ref="AA42:AA48">AA12+AA27</f>
        <v>1087264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776000</v>
      </c>
      <c r="F45" s="67">
        <f t="shared" si="7"/>
        <v>776000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388000</v>
      </c>
      <c r="Y45" s="67">
        <f t="shared" si="7"/>
        <v>-388000</v>
      </c>
      <c r="Z45" s="69">
        <f t="shared" si="5"/>
        <v>-100</v>
      </c>
      <c r="AA45" s="68">
        <f t="shared" si="8"/>
        <v>776000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71160561</v>
      </c>
      <c r="D49" s="78">
        <f t="shared" si="9"/>
        <v>0</v>
      </c>
      <c r="E49" s="79">
        <f t="shared" si="9"/>
        <v>96598600</v>
      </c>
      <c r="F49" s="79">
        <f t="shared" si="9"/>
        <v>96598600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48299301</v>
      </c>
      <c r="Y49" s="79">
        <f t="shared" si="9"/>
        <v>-48299301</v>
      </c>
      <c r="Z49" s="80">
        <f t="shared" si="5"/>
        <v>-100</v>
      </c>
      <c r="AA49" s="81">
        <f>SUM(AA41:AA48)</f>
        <v>96598600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7307500</v>
      </c>
      <c r="F51" s="67">
        <f t="shared" si="10"/>
        <v>7307500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3653750</v>
      </c>
      <c r="Y51" s="67">
        <f t="shared" si="10"/>
        <v>-3653750</v>
      </c>
      <c r="Z51" s="69">
        <f>+IF(X51&lt;&gt;0,+(Y51/X51)*100,0)</f>
        <v>-100</v>
      </c>
      <c r="AA51" s="68">
        <f>SUM(AA57:AA61)</f>
        <v>7307500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500000</v>
      </c>
      <c r="F56" s="11">
        <v>500000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250000</v>
      </c>
      <c r="Y56" s="11">
        <v>-250000</v>
      </c>
      <c r="Z56" s="2">
        <v>-100</v>
      </c>
      <c r="AA56" s="15">
        <v>500000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500000</v>
      </c>
      <c r="F57" s="51">
        <f t="shared" si="11"/>
        <v>500000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250000</v>
      </c>
      <c r="Y57" s="51">
        <f t="shared" si="11"/>
        <v>-250000</v>
      </c>
      <c r="Z57" s="52">
        <f>+IF(X57&lt;&gt;0,+(Y57/X57)*100,0)</f>
        <v>-100</v>
      </c>
      <c r="AA57" s="53">
        <f>SUM(AA52:AA56)</f>
        <v>500000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6807500</v>
      </c>
      <c r="F61" s="11">
        <v>6807500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3403750</v>
      </c>
      <c r="Y61" s="11">
        <v>-3403750</v>
      </c>
      <c r="Z61" s="2">
        <v>-100</v>
      </c>
      <c r="AA61" s="15">
        <v>6807500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7307500</v>
      </c>
      <c r="F66" s="14"/>
      <c r="G66" s="14">
        <v>41330</v>
      </c>
      <c r="H66" s="14"/>
      <c r="I66" s="14"/>
      <c r="J66" s="14">
        <v>41330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41330</v>
      </c>
      <c r="X66" s="14"/>
      <c r="Y66" s="14">
        <v>41330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7307500</v>
      </c>
      <c r="F69" s="79">
        <f t="shared" si="12"/>
        <v>0</v>
      </c>
      <c r="G69" s="79">
        <f t="shared" si="12"/>
        <v>41330</v>
      </c>
      <c r="H69" s="79">
        <f t="shared" si="12"/>
        <v>0</v>
      </c>
      <c r="I69" s="79">
        <f t="shared" si="12"/>
        <v>0</v>
      </c>
      <c r="J69" s="79">
        <f t="shared" si="12"/>
        <v>41330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41330</v>
      </c>
      <c r="X69" s="79">
        <f t="shared" si="12"/>
        <v>0</v>
      </c>
      <c r="Y69" s="79">
        <f t="shared" si="12"/>
        <v>41330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1373402</v>
      </c>
      <c r="D5" s="42">
        <f t="shared" si="0"/>
        <v>0</v>
      </c>
      <c r="E5" s="43">
        <f t="shared" si="0"/>
        <v>280500</v>
      </c>
      <c r="F5" s="43">
        <f t="shared" si="0"/>
        <v>280500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140250</v>
      </c>
      <c r="Y5" s="43">
        <f t="shared" si="0"/>
        <v>-140250</v>
      </c>
      <c r="Z5" s="44">
        <f>+IF(X5&lt;&gt;0,+(Y5/X5)*100,0)</f>
        <v>-100</v>
      </c>
      <c r="AA5" s="45">
        <f>SUM(AA11:AA18)</f>
        <v>280500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1373402</v>
      </c>
      <c r="D15" s="10"/>
      <c r="E15" s="11">
        <v>280500</v>
      </c>
      <c r="F15" s="11">
        <v>280500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140250</v>
      </c>
      <c r="Y15" s="11">
        <v>-140250</v>
      </c>
      <c r="Z15" s="2">
        <v>-100</v>
      </c>
      <c r="AA15" s="15">
        <v>280500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1373402</v>
      </c>
      <c r="D45" s="66">
        <f t="shared" si="7"/>
        <v>0</v>
      </c>
      <c r="E45" s="67">
        <f t="shared" si="7"/>
        <v>280500</v>
      </c>
      <c r="F45" s="67">
        <f t="shared" si="7"/>
        <v>280500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140250</v>
      </c>
      <c r="Y45" s="67">
        <f t="shared" si="7"/>
        <v>-140250</v>
      </c>
      <c r="Z45" s="69">
        <f t="shared" si="5"/>
        <v>-100</v>
      </c>
      <c r="AA45" s="68">
        <f t="shared" si="8"/>
        <v>280500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1373402</v>
      </c>
      <c r="D49" s="78">
        <f t="shared" si="9"/>
        <v>0</v>
      </c>
      <c r="E49" s="79">
        <f t="shared" si="9"/>
        <v>280500</v>
      </c>
      <c r="F49" s="79">
        <f t="shared" si="9"/>
        <v>280500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140250</v>
      </c>
      <c r="Y49" s="79">
        <f t="shared" si="9"/>
        <v>-140250</v>
      </c>
      <c r="Z49" s="80">
        <f t="shared" si="5"/>
        <v>-100</v>
      </c>
      <c r="AA49" s="81">
        <f>SUM(AA41:AA48)</f>
        <v>280500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90000</v>
      </c>
      <c r="F51" s="67">
        <f t="shared" si="10"/>
        <v>90000</v>
      </c>
      <c r="G51" s="67">
        <f t="shared" si="10"/>
        <v>1092</v>
      </c>
      <c r="H51" s="67">
        <f t="shared" si="10"/>
        <v>7829</v>
      </c>
      <c r="I51" s="67">
        <f t="shared" si="10"/>
        <v>211</v>
      </c>
      <c r="J51" s="67">
        <f t="shared" si="10"/>
        <v>9132</v>
      </c>
      <c r="K51" s="67">
        <f t="shared" si="10"/>
        <v>211</v>
      </c>
      <c r="L51" s="67">
        <f t="shared" si="10"/>
        <v>470</v>
      </c>
      <c r="M51" s="67">
        <f t="shared" si="10"/>
        <v>681</v>
      </c>
      <c r="N51" s="67">
        <f t="shared" si="10"/>
        <v>1362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10494</v>
      </c>
      <c r="X51" s="67">
        <f t="shared" si="10"/>
        <v>45000</v>
      </c>
      <c r="Y51" s="67">
        <f t="shared" si="10"/>
        <v>-34506</v>
      </c>
      <c r="Z51" s="69">
        <f>+IF(X51&lt;&gt;0,+(Y51/X51)*100,0)</f>
        <v>-76.68</v>
      </c>
      <c r="AA51" s="68">
        <f>SUM(AA57:AA61)</f>
        <v>90000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90000</v>
      </c>
      <c r="F61" s="11">
        <v>90000</v>
      </c>
      <c r="G61" s="11">
        <v>1092</v>
      </c>
      <c r="H61" s="11">
        <v>7829</v>
      </c>
      <c r="I61" s="11">
        <v>211</v>
      </c>
      <c r="J61" s="11">
        <v>9132</v>
      </c>
      <c r="K61" s="11">
        <v>211</v>
      </c>
      <c r="L61" s="11">
        <v>470</v>
      </c>
      <c r="M61" s="11">
        <v>681</v>
      </c>
      <c r="N61" s="11">
        <v>1362</v>
      </c>
      <c r="O61" s="11"/>
      <c r="P61" s="11"/>
      <c r="Q61" s="11"/>
      <c r="R61" s="11"/>
      <c r="S61" s="11"/>
      <c r="T61" s="11"/>
      <c r="U61" s="11"/>
      <c r="V61" s="11"/>
      <c r="W61" s="11">
        <v>10494</v>
      </c>
      <c r="X61" s="11">
        <v>45000</v>
      </c>
      <c r="Y61" s="11">
        <v>-34506</v>
      </c>
      <c r="Z61" s="2">
        <v>-76.68</v>
      </c>
      <c r="AA61" s="15">
        <v>90000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>
        <v>3344</v>
      </c>
      <c r="I65" s="11"/>
      <c r="J65" s="11">
        <v>3344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3344</v>
      </c>
      <c r="X65" s="11"/>
      <c r="Y65" s="11">
        <v>3344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90000</v>
      </c>
      <c r="F66" s="14"/>
      <c r="G66" s="14">
        <v>849</v>
      </c>
      <c r="H66" s="14"/>
      <c r="I66" s="14"/>
      <c r="J66" s="14">
        <v>849</v>
      </c>
      <c r="K66" s="14"/>
      <c r="L66" s="14">
        <v>470</v>
      </c>
      <c r="M66" s="14"/>
      <c r="N66" s="14">
        <v>470</v>
      </c>
      <c r="O66" s="14"/>
      <c r="P66" s="14"/>
      <c r="Q66" s="14"/>
      <c r="R66" s="14"/>
      <c r="S66" s="14"/>
      <c r="T66" s="14"/>
      <c r="U66" s="14"/>
      <c r="V66" s="14"/>
      <c r="W66" s="14">
        <v>1319</v>
      </c>
      <c r="X66" s="14"/>
      <c r="Y66" s="14">
        <v>1319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6906000</v>
      </c>
      <c r="F67" s="11"/>
      <c r="G67" s="11">
        <v>243</v>
      </c>
      <c r="H67" s="11">
        <v>4485</v>
      </c>
      <c r="I67" s="11">
        <v>211</v>
      </c>
      <c r="J67" s="11">
        <v>4939</v>
      </c>
      <c r="K67" s="11">
        <v>211</v>
      </c>
      <c r="L67" s="11"/>
      <c r="M67" s="11"/>
      <c r="N67" s="11">
        <v>211</v>
      </c>
      <c r="O67" s="11"/>
      <c r="P67" s="11"/>
      <c r="Q67" s="11"/>
      <c r="R67" s="11"/>
      <c r="S67" s="11"/>
      <c r="T67" s="11"/>
      <c r="U67" s="11"/>
      <c r="V67" s="11"/>
      <c r="W67" s="11">
        <v>5150</v>
      </c>
      <c r="X67" s="11"/>
      <c r="Y67" s="11">
        <v>5150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>
        <v>681</v>
      </c>
      <c r="N68" s="11">
        <v>681</v>
      </c>
      <c r="O68" s="11"/>
      <c r="P68" s="11"/>
      <c r="Q68" s="11"/>
      <c r="R68" s="11"/>
      <c r="S68" s="11"/>
      <c r="T68" s="11"/>
      <c r="U68" s="11"/>
      <c r="V68" s="11"/>
      <c r="W68" s="11">
        <v>681</v>
      </c>
      <c r="X68" s="11"/>
      <c r="Y68" s="11">
        <v>681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6996000</v>
      </c>
      <c r="F69" s="79">
        <f t="shared" si="12"/>
        <v>0</v>
      </c>
      <c r="G69" s="79">
        <f t="shared" si="12"/>
        <v>1092</v>
      </c>
      <c r="H69" s="79">
        <f t="shared" si="12"/>
        <v>7829</v>
      </c>
      <c r="I69" s="79">
        <f t="shared" si="12"/>
        <v>211</v>
      </c>
      <c r="J69" s="79">
        <f t="shared" si="12"/>
        <v>9132</v>
      </c>
      <c r="K69" s="79">
        <f t="shared" si="12"/>
        <v>211</v>
      </c>
      <c r="L69" s="79">
        <f t="shared" si="12"/>
        <v>470</v>
      </c>
      <c r="M69" s="79">
        <f t="shared" si="12"/>
        <v>681</v>
      </c>
      <c r="N69" s="79">
        <f t="shared" si="12"/>
        <v>1362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10494</v>
      </c>
      <c r="X69" s="79">
        <f t="shared" si="12"/>
        <v>0</v>
      </c>
      <c r="Y69" s="79">
        <f t="shared" si="12"/>
        <v>10494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31051431</v>
      </c>
      <c r="F5" s="43">
        <f t="shared" si="0"/>
        <v>31051431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15525716</v>
      </c>
      <c r="Y5" s="43">
        <f t="shared" si="0"/>
        <v>-15525716</v>
      </c>
      <c r="Z5" s="44">
        <f>+IF(X5&lt;&gt;0,+(Y5/X5)*100,0)</f>
        <v>-100</v>
      </c>
      <c r="AA5" s="45">
        <f>SUM(AA11:AA18)</f>
        <v>31051431</v>
      </c>
    </row>
    <row r="6" spans="1:27" ht="13.5">
      <c r="A6" s="46" t="s">
        <v>32</v>
      </c>
      <c r="B6" s="47"/>
      <c r="C6" s="9"/>
      <c r="D6" s="10"/>
      <c r="E6" s="11">
        <v>3822120</v>
      </c>
      <c r="F6" s="11">
        <v>3822120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1911060</v>
      </c>
      <c r="Y6" s="11">
        <v>-1911060</v>
      </c>
      <c r="Z6" s="2">
        <v>-100</v>
      </c>
      <c r="AA6" s="15">
        <v>3822120</v>
      </c>
    </row>
    <row r="7" spans="1:27" ht="13.5">
      <c r="A7" s="46" t="s">
        <v>33</v>
      </c>
      <c r="B7" s="47"/>
      <c r="C7" s="9"/>
      <c r="D7" s="10"/>
      <c r="E7" s="11">
        <v>1000000</v>
      </c>
      <c r="F7" s="11">
        <v>1000000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500000</v>
      </c>
      <c r="Y7" s="11">
        <v>-500000</v>
      </c>
      <c r="Z7" s="2">
        <v>-100</v>
      </c>
      <c r="AA7" s="15">
        <v>1000000</v>
      </c>
    </row>
    <row r="8" spans="1:27" ht="13.5">
      <c r="A8" s="46" t="s">
        <v>34</v>
      </c>
      <c r="B8" s="47"/>
      <c r="C8" s="9"/>
      <c r="D8" s="10"/>
      <c r="E8" s="11">
        <v>14050000</v>
      </c>
      <c r="F8" s="11">
        <v>14050000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7025000</v>
      </c>
      <c r="Y8" s="11">
        <v>-7025000</v>
      </c>
      <c r="Z8" s="2">
        <v>-100</v>
      </c>
      <c r="AA8" s="15">
        <v>14050000</v>
      </c>
    </row>
    <row r="9" spans="1:27" ht="13.5">
      <c r="A9" s="46" t="s">
        <v>35</v>
      </c>
      <c r="B9" s="47"/>
      <c r="C9" s="9"/>
      <c r="D9" s="10"/>
      <c r="E9" s="11">
        <v>6770311</v>
      </c>
      <c r="F9" s="11">
        <v>6770311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3385156</v>
      </c>
      <c r="Y9" s="11">
        <v>-3385156</v>
      </c>
      <c r="Z9" s="2">
        <v>-100</v>
      </c>
      <c r="AA9" s="15">
        <v>6770311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25642431</v>
      </c>
      <c r="F11" s="51">
        <f t="shared" si="1"/>
        <v>25642431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12821216</v>
      </c>
      <c r="Y11" s="51">
        <f t="shared" si="1"/>
        <v>-12821216</v>
      </c>
      <c r="Z11" s="52">
        <f>+IF(X11&lt;&gt;0,+(Y11/X11)*100,0)</f>
        <v>-100</v>
      </c>
      <c r="AA11" s="53">
        <f>SUM(AA6:AA10)</f>
        <v>25642431</v>
      </c>
    </row>
    <row r="12" spans="1:27" ht="13.5">
      <c r="A12" s="54" t="s">
        <v>38</v>
      </c>
      <c r="B12" s="35"/>
      <c r="C12" s="9"/>
      <c r="D12" s="10"/>
      <c r="E12" s="11">
        <v>3188000</v>
      </c>
      <c r="F12" s="11">
        <v>3188000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1594000</v>
      </c>
      <c r="Y12" s="11">
        <v>-1594000</v>
      </c>
      <c r="Z12" s="2">
        <v>-100</v>
      </c>
      <c r="AA12" s="15">
        <v>3188000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70000</v>
      </c>
      <c r="F15" s="11">
        <v>70000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35000</v>
      </c>
      <c r="Y15" s="11">
        <v>-35000</v>
      </c>
      <c r="Z15" s="2">
        <v>-100</v>
      </c>
      <c r="AA15" s="15">
        <v>70000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2151000</v>
      </c>
      <c r="F18" s="18">
        <v>2151000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1075500</v>
      </c>
      <c r="Y18" s="18">
        <v>-1075500</v>
      </c>
      <c r="Z18" s="3">
        <v>-100</v>
      </c>
      <c r="AA18" s="23">
        <v>2151000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4128550</v>
      </c>
      <c r="F20" s="60">
        <f t="shared" si="2"/>
        <v>4128550</v>
      </c>
      <c r="G20" s="60">
        <f t="shared" si="2"/>
        <v>396363</v>
      </c>
      <c r="H20" s="60">
        <f t="shared" si="2"/>
        <v>396363</v>
      </c>
      <c r="I20" s="60">
        <f t="shared" si="2"/>
        <v>0</v>
      </c>
      <c r="J20" s="60">
        <f t="shared" si="2"/>
        <v>792726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792726</v>
      </c>
      <c r="X20" s="60">
        <f t="shared" si="2"/>
        <v>2064275</v>
      </c>
      <c r="Y20" s="60">
        <f t="shared" si="2"/>
        <v>-1271549</v>
      </c>
      <c r="Z20" s="61">
        <f>+IF(X20&lt;&gt;0,+(Y20/X20)*100,0)</f>
        <v>-61.59784912378438</v>
      </c>
      <c r="AA20" s="62">
        <f>SUM(AA26:AA33)</f>
        <v>4128550</v>
      </c>
    </row>
    <row r="21" spans="1:27" ht="13.5">
      <c r="A21" s="46" t="s">
        <v>32</v>
      </c>
      <c r="B21" s="47"/>
      <c r="C21" s="9"/>
      <c r="D21" s="10"/>
      <c r="E21" s="11">
        <v>310000</v>
      </c>
      <c r="F21" s="11">
        <v>310000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155000</v>
      </c>
      <c r="Y21" s="11">
        <v>-155000</v>
      </c>
      <c r="Z21" s="2">
        <v>-100</v>
      </c>
      <c r="AA21" s="15">
        <v>310000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182550</v>
      </c>
      <c r="F23" s="11">
        <v>182550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91275</v>
      </c>
      <c r="Y23" s="11">
        <v>-91275</v>
      </c>
      <c r="Z23" s="2">
        <v>-100</v>
      </c>
      <c r="AA23" s="15">
        <v>182550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2600000</v>
      </c>
      <c r="F25" s="11">
        <v>2600000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1300000</v>
      </c>
      <c r="Y25" s="11">
        <v>-1300000</v>
      </c>
      <c r="Z25" s="2">
        <v>-100</v>
      </c>
      <c r="AA25" s="15">
        <v>2600000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3092550</v>
      </c>
      <c r="F26" s="51">
        <f t="shared" si="3"/>
        <v>3092550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1546275</v>
      </c>
      <c r="Y26" s="51">
        <f t="shared" si="3"/>
        <v>-1546275</v>
      </c>
      <c r="Z26" s="52">
        <f>+IF(X26&lt;&gt;0,+(Y26/X26)*100,0)</f>
        <v>-100</v>
      </c>
      <c r="AA26" s="53">
        <f>SUM(AA21:AA25)</f>
        <v>3092550</v>
      </c>
    </row>
    <row r="27" spans="1:27" ht="13.5">
      <c r="A27" s="54" t="s">
        <v>38</v>
      </c>
      <c r="B27" s="64"/>
      <c r="C27" s="9"/>
      <c r="D27" s="10"/>
      <c r="E27" s="11">
        <v>1036000</v>
      </c>
      <c r="F27" s="11">
        <v>1036000</v>
      </c>
      <c r="G27" s="11">
        <v>186974</v>
      </c>
      <c r="H27" s="11">
        <v>186974</v>
      </c>
      <c r="I27" s="11"/>
      <c r="J27" s="11">
        <v>373948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373948</v>
      </c>
      <c r="X27" s="11">
        <v>518000</v>
      </c>
      <c r="Y27" s="11">
        <v>-144052</v>
      </c>
      <c r="Z27" s="2">
        <v>-27.81</v>
      </c>
      <c r="AA27" s="15">
        <v>1036000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>
        <v>209389</v>
      </c>
      <c r="H30" s="11">
        <v>209389</v>
      </c>
      <c r="I30" s="11"/>
      <c r="J30" s="11">
        <v>418778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418778</v>
      </c>
      <c r="X30" s="11"/>
      <c r="Y30" s="11">
        <v>418778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4132120</v>
      </c>
      <c r="F36" s="11">
        <f t="shared" si="4"/>
        <v>4132120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2066060</v>
      </c>
      <c r="Y36" s="11">
        <f t="shared" si="4"/>
        <v>-2066060</v>
      </c>
      <c r="Z36" s="2">
        <f aca="true" t="shared" si="5" ref="Z36:Z49">+IF(X36&lt;&gt;0,+(Y36/X36)*100,0)</f>
        <v>-100</v>
      </c>
      <c r="AA36" s="15">
        <f>AA6+AA21</f>
        <v>4132120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500000</v>
      </c>
      <c r="Y37" s="11">
        <f t="shared" si="4"/>
        <v>-500000</v>
      </c>
      <c r="Z37" s="2">
        <f t="shared" si="5"/>
        <v>-100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14232550</v>
      </c>
      <c r="F38" s="11">
        <f t="shared" si="4"/>
        <v>14232550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7116275</v>
      </c>
      <c r="Y38" s="11">
        <f t="shared" si="4"/>
        <v>-7116275</v>
      </c>
      <c r="Z38" s="2">
        <f t="shared" si="5"/>
        <v>-100</v>
      </c>
      <c r="AA38" s="15">
        <f>AA8+AA23</f>
        <v>14232550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6770311</v>
      </c>
      <c r="F39" s="11">
        <f t="shared" si="4"/>
        <v>6770311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3385156</v>
      </c>
      <c r="Y39" s="11">
        <f t="shared" si="4"/>
        <v>-3385156</v>
      </c>
      <c r="Z39" s="2">
        <f t="shared" si="5"/>
        <v>-100</v>
      </c>
      <c r="AA39" s="15">
        <f>AA9+AA24</f>
        <v>6770311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2600000</v>
      </c>
      <c r="F40" s="11">
        <f t="shared" si="4"/>
        <v>2600000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1300000</v>
      </c>
      <c r="Y40" s="11">
        <f t="shared" si="4"/>
        <v>-1300000</v>
      </c>
      <c r="Z40" s="2">
        <f t="shared" si="5"/>
        <v>-100</v>
      </c>
      <c r="AA40" s="15">
        <f>AA10+AA25</f>
        <v>2600000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28734981</v>
      </c>
      <c r="F41" s="51">
        <f t="shared" si="6"/>
        <v>28734981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14367491</v>
      </c>
      <c r="Y41" s="51">
        <f t="shared" si="6"/>
        <v>-14367491</v>
      </c>
      <c r="Z41" s="52">
        <f t="shared" si="5"/>
        <v>-100</v>
      </c>
      <c r="AA41" s="53">
        <f>SUM(AA36:AA40)</f>
        <v>28734981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4224000</v>
      </c>
      <c r="F42" s="67">
        <f t="shared" si="7"/>
        <v>4224000</v>
      </c>
      <c r="G42" s="67">
        <f t="shared" si="7"/>
        <v>186974</v>
      </c>
      <c r="H42" s="67">
        <f t="shared" si="7"/>
        <v>186974</v>
      </c>
      <c r="I42" s="67">
        <f t="shared" si="7"/>
        <v>0</v>
      </c>
      <c r="J42" s="67">
        <f t="shared" si="7"/>
        <v>373948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373948</v>
      </c>
      <c r="X42" s="67">
        <f t="shared" si="7"/>
        <v>2112000</v>
      </c>
      <c r="Y42" s="67">
        <f t="shared" si="7"/>
        <v>-1738052</v>
      </c>
      <c r="Z42" s="69">
        <f t="shared" si="5"/>
        <v>-82.29412878787879</v>
      </c>
      <c r="AA42" s="68">
        <f aca="true" t="shared" si="8" ref="AA42:AA48">AA12+AA27</f>
        <v>4224000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70000</v>
      </c>
      <c r="F45" s="67">
        <f t="shared" si="7"/>
        <v>70000</v>
      </c>
      <c r="G45" s="67">
        <f t="shared" si="7"/>
        <v>209389</v>
      </c>
      <c r="H45" s="67">
        <f t="shared" si="7"/>
        <v>209389</v>
      </c>
      <c r="I45" s="67">
        <f t="shared" si="7"/>
        <v>0</v>
      </c>
      <c r="J45" s="67">
        <f t="shared" si="7"/>
        <v>418778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418778</v>
      </c>
      <c r="X45" s="67">
        <f t="shared" si="7"/>
        <v>35000</v>
      </c>
      <c r="Y45" s="67">
        <f t="shared" si="7"/>
        <v>383778</v>
      </c>
      <c r="Z45" s="69">
        <f t="shared" si="5"/>
        <v>1096.5085714285713</v>
      </c>
      <c r="AA45" s="68">
        <f t="shared" si="8"/>
        <v>70000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2151000</v>
      </c>
      <c r="F48" s="67">
        <f t="shared" si="7"/>
        <v>2151000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1075500</v>
      </c>
      <c r="Y48" s="67">
        <f t="shared" si="7"/>
        <v>-1075500</v>
      </c>
      <c r="Z48" s="69">
        <f t="shared" si="5"/>
        <v>-100</v>
      </c>
      <c r="AA48" s="68">
        <f t="shared" si="8"/>
        <v>2151000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35179981</v>
      </c>
      <c r="F49" s="79">
        <f t="shared" si="9"/>
        <v>35179981</v>
      </c>
      <c r="G49" s="79">
        <f t="shared" si="9"/>
        <v>396363</v>
      </c>
      <c r="H49" s="79">
        <f t="shared" si="9"/>
        <v>396363</v>
      </c>
      <c r="I49" s="79">
        <f t="shared" si="9"/>
        <v>0</v>
      </c>
      <c r="J49" s="79">
        <f t="shared" si="9"/>
        <v>792726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792726</v>
      </c>
      <c r="X49" s="79">
        <f t="shared" si="9"/>
        <v>17589991</v>
      </c>
      <c r="Y49" s="79">
        <f t="shared" si="9"/>
        <v>-16797265</v>
      </c>
      <c r="Z49" s="80">
        <f t="shared" si="5"/>
        <v>-95.49331207730577</v>
      </c>
      <c r="AA49" s="81">
        <f>SUM(AA41:AA48)</f>
        <v>35179981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13952000</v>
      </c>
      <c r="F51" s="67">
        <f t="shared" si="10"/>
        <v>13952000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6976000</v>
      </c>
      <c r="Y51" s="67">
        <f t="shared" si="10"/>
        <v>-6976000</v>
      </c>
      <c r="Z51" s="69">
        <f>+IF(X51&lt;&gt;0,+(Y51/X51)*100,0)</f>
        <v>-100</v>
      </c>
      <c r="AA51" s="68">
        <f>SUM(AA57:AA61)</f>
        <v>13952000</v>
      </c>
    </row>
    <row r="52" spans="1:27" ht="13.5">
      <c r="A52" s="84" t="s">
        <v>32</v>
      </c>
      <c r="B52" s="47"/>
      <c r="C52" s="9"/>
      <c r="D52" s="10"/>
      <c r="E52" s="11">
        <v>1703000</v>
      </c>
      <c r="F52" s="11">
        <v>1703000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851500</v>
      </c>
      <c r="Y52" s="11">
        <v>-851500</v>
      </c>
      <c r="Z52" s="2">
        <v>-100</v>
      </c>
      <c r="AA52" s="15">
        <v>1703000</v>
      </c>
    </row>
    <row r="53" spans="1:27" ht="13.5">
      <c r="A53" s="84" t="s">
        <v>33</v>
      </c>
      <c r="B53" s="47"/>
      <c r="C53" s="9"/>
      <c r="D53" s="10"/>
      <c r="E53" s="11">
        <v>3343000</v>
      </c>
      <c r="F53" s="11">
        <v>3343000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1671500</v>
      </c>
      <c r="Y53" s="11">
        <v>-1671500</v>
      </c>
      <c r="Z53" s="2">
        <v>-100</v>
      </c>
      <c r="AA53" s="15">
        <v>3343000</v>
      </c>
    </row>
    <row r="54" spans="1:27" ht="13.5">
      <c r="A54" s="84" t="s">
        <v>34</v>
      </c>
      <c r="B54" s="47"/>
      <c r="C54" s="9"/>
      <c r="D54" s="10"/>
      <c r="E54" s="11">
        <v>2977000</v>
      </c>
      <c r="F54" s="11">
        <v>2977000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1488500</v>
      </c>
      <c r="Y54" s="11">
        <v>-1488500</v>
      </c>
      <c r="Z54" s="2">
        <v>-100</v>
      </c>
      <c r="AA54" s="15">
        <v>2977000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1000000</v>
      </c>
      <c r="F56" s="11">
        <v>1000000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500000</v>
      </c>
      <c r="Y56" s="11">
        <v>-500000</v>
      </c>
      <c r="Z56" s="2">
        <v>-100</v>
      </c>
      <c r="AA56" s="15">
        <v>1000000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9023000</v>
      </c>
      <c r="F57" s="51">
        <f t="shared" si="11"/>
        <v>9023000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4511500</v>
      </c>
      <c r="Y57" s="51">
        <f t="shared" si="11"/>
        <v>-4511500</v>
      </c>
      <c r="Z57" s="52">
        <f>+IF(X57&lt;&gt;0,+(Y57/X57)*100,0)</f>
        <v>-100</v>
      </c>
      <c r="AA57" s="53">
        <f>SUM(AA52:AA56)</f>
        <v>9023000</v>
      </c>
    </row>
    <row r="58" spans="1:27" ht="13.5">
      <c r="A58" s="86" t="s">
        <v>38</v>
      </c>
      <c r="B58" s="35"/>
      <c r="C58" s="9"/>
      <c r="D58" s="10"/>
      <c r="E58" s="11">
        <v>349000</v>
      </c>
      <c r="F58" s="11">
        <v>349000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174500</v>
      </c>
      <c r="Y58" s="11">
        <v>-174500</v>
      </c>
      <c r="Z58" s="2">
        <v>-100</v>
      </c>
      <c r="AA58" s="15">
        <v>349000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4580000</v>
      </c>
      <c r="F61" s="11">
        <v>4580000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2290000</v>
      </c>
      <c r="Y61" s="11">
        <v>-2290000</v>
      </c>
      <c r="Z61" s="2">
        <v>-100</v>
      </c>
      <c r="AA61" s="15">
        <v>4580000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13952224</v>
      </c>
      <c r="F66" s="14"/>
      <c r="G66" s="14">
        <v>300567</v>
      </c>
      <c r="H66" s="14">
        <v>508355</v>
      </c>
      <c r="I66" s="14"/>
      <c r="J66" s="14">
        <v>808922</v>
      </c>
      <c r="K66" s="14">
        <v>60000</v>
      </c>
      <c r="L66" s="14">
        <v>60000</v>
      </c>
      <c r="M66" s="14"/>
      <c r="N66" s="14">
        <v>120000</v>
      </c>
      <c r="O66" s="14"/>
      <c r="P66" s="14"/>
      <c r="Q66" s="14"/>
      <c r="R66" s="14"/>
      <c r="S66" s="14"/>
      <c r="T66" s="14"/>
      <c r="U66" s="14"/>
      <c r="V66" s="14"/>
      <c r="W66" s="14">
        <v>928922</v>
      </c>
      <c r="X66" s="14"/>
      <c r="Y66" s="14">
        <v>928922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13952224</v>
      </c>
      <c r="F69" s="79">
        <f t="shared" si="12"/>
        <v>0</v>
      </c>
      <c r="G69" s="79">
        <f t="shared" si="12"/>
        <v>300567</v>
      </c>
      <c r="H69" s="79">
        <f t="shared" si="12"/>
        <v>508355</v>
      </c>
      <c r="I69" s="79">
        <f t="shared" si="12"/>
        <v>0</v>
      </c>
      <c r="J69" s="79">
        <f t="shared" si="12"/>
        <v>808922</v>
      </c>
      <c r="K69" s="79">
        <f t="shared" si="12"/>
        <v>60000</v>
      </c>
      <c r="L69" s="79">
        <f t="shared" si="12"/>
        <v>60000</v>
      </c>
      <c r="M69" s="79">
        <f t="shared" si="12"/>
        <v>0</v>
      </c>
      <c r="N69" s="79">
        <f t="shared" si="12"/>
        <v>120000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928922</v>
      </c>
      <c r="X69" s="79">
        <f t="shared" si="12"/>
        <v>0</v>
      </c>
      <c r="Y69" s="79">
        <f t="shared" si="12"/>
        <v>928922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316314619</v>
      </c>
      <c r="D5" s="42">
        <f t="shared" si="0"/>
        <v>0</v>
      </c>
      <c r="E5" s="43">
        <f t="shared" si="0"/>
        <v>111829291</v>
      </c>
      <c r="F5" s="43">
        <f t="shared" si="0"/>
        <v>111829291</v>
      </c>
      <c r="G5" s="43">
        <f t="shared" si="0"/>
        <v>14831491</v>
      </c>
      <c r="H5" s="43">
        <f t="shared" si="0"/>
        <v>12762922</v>
      </c>
      <c r="I5" s="43">
        <f t="shared" si="0"/>
        <v>7948185</v>
      </c>
      <c r="J5" s="43">
        <f t="shared" si="0"/>
        <v>35542598</v>
      </c>
      <c r="K5" s="43">
        <f t="shared" si="0"/>
        <v>5128053</v>
      </c>
      <c r="L5" s="43">
        <f t="shared" si="0"/>
        <v>12076774</v>
      </c>
      <c r="M5" s="43">
        <f t="shared" si="0"/>
        <v>8370949</v>
      </c>
      <c r="N5" s="43">
        <f t="shared" si="0"/>
        <v>25575776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61118374</v>
      </c>
      <c r="X5" s="43">
        <f t="shared" si="0"/>
        <v>55914646</v>
      </c>
      <c r="Y5" s="43">
        <f t="shared" si="0"/>
        <v>5203728</v>
      </c>
      <c r="Z5" s="44">
        <f>+IF(X5&lt;&gt;0,+(Y5/X5)*100,0)</f>
        <v>9.306556282230598</v>
      </c>
      <c r="AA5" s="45">
        <f>SUM(AA11:AA18)</f>
        <v>111829291</v>
      </c>
    </row>
    <row r="6" spans="1:27" ht="13.5">
      <c r="A6" s="46" t="s">
        <v>32</v>
      </c>
      <c r="B6" s="47"/>
      <c r="C6" s="9">
        <v>8365715</v>
      </c>
      <c r="D6" s="10"/>
      <c r="E6" s="11"/>
      <c r="F6" s="11"/>
      <c r="G6" s="11">
        <v>637054</v>
      </c>
      <c r="H6" s="11"/>
      <c r="I6" s="11"/>
      <c r="J6" s="11">
        <v>637054</v>
      </c>
      <c r="K6" s="11"/>
      <c r="L6" s="11"/>
      <c r="M6" s="11">
        <v>2197496</v>
      </c>
      <c r="N6" s="11">
        <v>2197496</v>
      </c>
      <c r="O6" s="11"/>
      <c r="P6" s="11"/>
      <c r="Q6" s="11"/>
      <c r="R6" s="11"/>
      <c r="S6" s="11"/>
      <c r="T6" s="11"/>
      <c r="U6" s="11"/>
      <c r="V6" s="11"/>
      <c r="W6" s="11">
        <v>2834550</v>
      </c>
      <c r="X6" s="11"/>
      <c r="Y6" s="11">
        <v>2834550</v>
      </c>
      <c r="Z6" s="2"/>
      <c r="AA6" s="15"/>
    </row>
    <row r="7" spans="1:27" ht="13.5">
      <c r="A7" s="46" t="s">
        <v>33</v>
      </c>
      <c r="B7" s="47"/>
      <c r="C7" s="9">
        <v>74836442</v>
      </c>
      <c r="D7" s="10"/>
      <c r="E7" s="11">
        <v>3100000</v>
      </c>
      <c r="F7" s="11">
        <v>3100000</v>
      </c>
      <c r="G7" s="11"/>
      <c r="H7" s="11"/>
      <c r="I7" s="11">
        <v>980077</v>
      </c>
      <c r="J7" s="11">
        <v>980077</v>
      </c>
      <c r="K7" s="11">
        <v>962790</v>
      </c>
      <c r="L7" s="11"/>
      <c r="M7" s="11"/>
      <c r="N7" s="11">
        <v>962790</v>
      </c>
      <c r="O7" s="11"/>
      <c r="P7" s="11"/>
      <c r="Q7" s="11"/>
      <c r="R7" s="11"/>
      <c r="S7" s="11"/>
      <c r="T7" s="11"/>
      <c r="U7" s="11"/>
      <c r="V7" s="11"/>
      <c r="W7" s="11">
        <v>1942867</v>
      </c>
      <c r="X7" s="11">
        <v>1550000</v>
      </c>
      <c r="Y7" s="11">
        <v>392867</v>
      </c>
      <c r="Z7" s="2">
        <v>25.35</v>
      </c>
      <c r="AA7" s="15">
        <v>3100000</v>
      </c>
    </row>
    <row r="8" spans="1:27" ht="13.5">
      <c r="A8" s="46" t="s">
        <v>34</v>
      </c>
      <c r="B8" s="47"/>
      <c r="C8" s="9">
        <v>193842744</v>
      </c>
      <c r="D8" s="10"/>
      <c r="E8" s="11">
        <v>108229291</v>
      </c>
      <c r="F8" s="11">
        <v>108229291</v>
      </c>
      <c r="G8" s="11">
        <v>14194437</v>
      </c>
      <c r="H8" s="11">
        <v>12762922</v>
      </c>
      <c r="I8" s="11">
        <v>6968108</v>
      </c>
      <c r="J8" s="11">
        <v>33925467</v>
      </c>
      <c r="K8" s="11">
        <v>4165263</v>
      </c>
      <c r="L8" s="11">
        <v>12076774</v>
      </c>
      <c r="M8" s="11">
        <v>6173453</v>
      </c>
      <c r="N8" s="11">
        <v>22415490</v>
      </c>
      <c r="O8" s="11"/>
      <c r="P8" s="11"/>
      <c r="Q8" s="11"/>
      <c r="R8" s="11"/>
      <c r="S8" s="11"/>
      <c r="T8" s="11"/>
      <c r="U8" s="11"/>
      <c r="V8" s="11"/>
      <c r="W8" s="11">
        <v>56340957</v>
      </c>
      <c r="X8" s="11">
        <v>54114646</v>
      </c>
      <c r="Y8" s="11">
        <v>2226311</v>
      </c>
      <c r="Z8" s="2">
        <v>4.11</v>
      </c>
      <c r="AA8" s="15">
        <v>108229291</v>
      </c>
    </row>
    <row r="9" spans="1:27" ht="13.5">
      <c r="A9" s="46" t="s">
        <v>35</v>
      </c>
      <c r="B9" s="47"/>
      <c r="C9" s="9">
        <v>6147293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283192194</v>
      </c>
      <c r="D11" s="50">
        <f t="shared" si="1"/>
        <v>0</v>
      </c>
      <c r="E11" s="51">
        <f t="shared" si="1"/>
        <v>111329291</v>
      </c>
      <c r="F11" s="51">
        <f t="shared" si="1"/>
        <v>111329291</v>
      </c>
      <c r="G11" s="51">
        <f t="shared" si="1"/>
        <v>14831491</v>
      </c>
      <c r="H11" s="51">
        <f t="shared" si="1"/>
        <v>12762922</v>
      </c>
      <c r="I11" s="51">
        <f t="shared" si="1"/>
        <v>7948185</v>
      </c>
      <c r="J11" s="51">
        <f t="shared" si="1"/>
        <v>35542598</v>
      </c>
      <c r="K11" s="51">
        <f t="shared" si="1"/>
        <v>5128053</v>
      </c>
      <c r="L11" s="51">
        <f t="shared" si="1"/>
        <v>12076774</v>
      </c>
      <c r="M11" s="51">
        <f t="shared" si="1"/>
        <v>8370949</v>
      </c>
      <c r="N11" s="51">
        <f t="shared" si="1"/>
        <v>25575776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61118374</v>
      </c>
      <c r="X11" s="51">
        <f t="shared" si="1"/>
        <v>55664646</v>
      </c>
      <c r="Y11" s="51">
        <f t="shared" si="1"/>
        <v>5453728</v>
      </c>
      <c r="Z11" s="52">
        <f>+IF(X11&lt;&gt;0,+(Y11/X11)*100,0)</f>
        <v>9.797471810024625</v>
      </c>
      <c r="AA11" s="53">
        <f>SUM(AA6:AA10)</f>
        <v>111329291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33122425</v>
      </c>
      <c r="D15" s="10"/>
      <c r="E15" s="11">
        <v>500000</v>
      </c>
      <c r="F15" s="11">
        <v>500000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250000</v>
      </c>
      <c r="Y15" s="11">
        <v>-250000</v>
      </c>
      <c r="Z15" s="2">
        <v>-100</v>
      </c>
      <c r="AA15" s="15">
        <v>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13756659</v>
      </c>
      <c r="F20" s="60">
        <f t="shared" si="2"/>
        <v>13756659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6878330</v>
      </c>
      <c r="Y20" s="60">
        <f t="shared" si="2"/>
        <v>-6878330</v>
      </c>
      <c r="Z20" s="61">
        <f>+IF(X20&lt;&gt;0,+(Y20/X20)*100,0)</f>
        <v>-100</v>
      </c>
      <c r="AA20" s="62">
        <f>SUM(AA26:AA33)</f>
        <v>13756659</v>
      </c>
    </row>
    <row r="21" spans="1:27" ht="13.5">
      <c r="A21" s="46" t="s">
        <v>32</v>
      </c>
      <c r="B21" s="47"/>
      <c r="C21" s="9"/>
      <c r="D21" s="10"/>
      <c r="E21" s="11">
        <v>12966345</v>
      </c>
      <c r="F21" s="11">
        <v>12966345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6483173</v>
      </c>
      <c r="Y21" s="11">
        <v>-6483173</v>
      </c>
      <c r="Z21" s="2">
        <v>-100</v>
      </c>
      <c r="AA21" s="15">
        <v>12966345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12966345</v>
      </c>
      <c r="F26" s="51">
        <f t="shared" si="3"/>
        <v>12966345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6483173</v>
      </c>
      <c r="Y26" s="51">
        <f t="shared" si="3"/>
        <v>-6483173</v>
      </c>
      <c r="Z26" s="52">
        <f>+IF(X26&lt;&gt;0,+(Y26/X26)*100,0)</f>
        <v>-100</v>
      </c>
      <c r="AA26" s="53">
        <f>SUM(AA21:AA25)</f>
        <v>12966345</v>
      </c>
    </row>
    <row r="27" spans="1:27" ht="13.5">
      <c r="A27" s="54" t="s">
        <v>38</v>
      </c>
      <c r="B27" s="64"/>
      <c r="C27" s="9"/>
      <c r="D27" s="10"/>
      <c r="E27" s="11">
        <v>790314</v>
      </c>
      <c r="F27" s="11">
        <v>790314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395157</v>
      </c>
      <c r="Y27" s="11">
        <v>-395157</v>
      </c>
      <c r="Z27" s="2">
        <v>-100</v>
      </c>
      <c r="AA27" s="15">
        <v>790314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8365715</v>
      </c>
      <c r="D36" s="10">
        <f t="shared" si="4"/>
        <v>0</v>
      </c>
      <c r="E36" s="11">
        <f t="shared" si="4"/>
        <v>12966345</v>
      </c>
      <c r="F36" s="11">
        <f t="shared" si="4"/>
        <v>12966345</v>
      </c>
      <c r="G36" s="11">
        <f t="shared" si="4"/>
        <v>637054</v>
      </c>
      <c r="H36" s="11">
        <f t="shared" si="4"/>
        <v>0</v>
      </c>
      <c r="I36" s="11">
        <f t="shared" si="4"/>
        <v>0</v>
      </c>
      <c r="J36" s="11">
        <f t="shared" si="4"/>
        <v>637054</v>
      </c>
      <c r="K36" s="11">
        <f t="shared" si="4"/>
        <v>0</v>
      </c>
      <c r="L36" s="11">
        <f t="shared" si="4"/>
        <v>0</v>
      </c>
      <c r="M36" s="11">
        <f t="shared" si="4"/>
        <v>2197496</v>
      </c>
      <c r="N36" s="11">
        <f t="shared" si="4"/>
        <v>2197496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2834550</v>
      </c>
      <c r="X36" s="11">
        <f t="shared" si="4"/>
        <v>6483173</v>
      </c>
      <c r="Y36" s="11">
        <f t="shared" si="4"/>
        <v>-3648623</v>
      </c>
      <c r="Z36" s="2">
        <f aca="true" t="shared" si="5" ref="Z36:Z49">+IF(X36&lt;&gt;0,+(Y36/X36)*100,0)</f>
        <v>-56.27835320760375</v>
      </c>
      <c r="AA36" s="15">
        <f>AA6+AA21</f>
        <v>12966345</v>
      </c>
    </row>
    <row r="37" spans="1:27" ht="13.5">
      <c r="A37" s="46" t="s">
        <v>33</v>
      </c>
      <c r="B37" s="47"/>
      <c r="C37" s="9">
        <f t="shared" si="4"/>
        <v>74836442</v>
      </c>
      <c r="D37" s="10">
        <f t="shared" si="4"/>
        <v>0</v>
      </c>
      <c r="E37" s="11">
        <f t="shared" si="4"/>
        <v>3100000</v>
      </c>
      <c r="F37" s="11">
        <f t="shared" si="4"/>
        <v>3100000</v>
      </c>
      <c r="G37" s="11">
        <f t="shared" si="4"/>
        <v>0</v>
      </c>
      <c r="H37" s="11">
        <f t="shared" si="4"/>
        <v>0</v>
      </c>
      <c r="I37" s="11">
        <f t="shared" si="4"/>
        <v>980077</v>
      </c>
      <c r="J37" s="11">
        <f t="shared" si="4"/>
        <v>980077</v>
      </c>
      <c r="K37" s="11">
        <f t="shared" si="4"/>
        <v>962790</v>
      </c>
      <c r="L37" s="11">
        <f t="shared" si="4"/>
        <v>0</v>
      </c>
      <c r="M37" s="11">
        <f t="shared" si="4"/>
        <v>0</v>
      </c>
      <c r="N37" s="11">
        <f t="shared" si="4"/>
        <v>962790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1942867</v>
      </c>
      <c r="X37" s="11">
        <f t="shared" si="4"/>
        <v>1550000</v>
      </c>
      <c r="Y37" s="11">
        <f t="shared" si="4"/>
        <v>392867</v>
      </c>
      <c r="Z37" s="2">
        <f t="shared" si="5"/>
        <v>25.34625806451613</v>
      </c>
      <c r="AA37" s="15">
        <f>AA7+AA22</f>
        <v>3100000</v>
      </c>
    </row>
    <row r="38" spans="1:27" ht="13.5">
      <c r="A38" s="46" t="s">
        <v>34</v>
      </c>
      <c r="B38" s="47"/>
      <c r="C38" s="9">
        <f t="shared" si="4"/>
        <v>193842744</v>
      </c>
      <c r="D38" s="10">
        <f t="shared" si="4"/>
        <v>0</v>
      </c>
      <c r="E38" s="11">
        <f t="shared" si="4"/>
        <v>108229291</v>
      </c>
      <c r="F38" s="11">
        <f t="shared" si="4"/>
        <v>108229291</v>
      </c>
      <c r="G38" s="11">
        <f t="shared" si="4"/>
        <v>14194437</v>
      </c>
      <c r="H38" s="11">
        <f t="shared" si="4"/>
        <v>12762922</v>
      </c>
      <c r="I38" s="11">
        <f t="shared" si="4"/>
        <v>6968108</v>
      </c>
      <c r="J38" s="11">
        <f t="shared" si="4"/>
        <v>33925467</v>
      </c>
      <c r="K38" s="11">
        <f t="shared" si="4"/>
        <v>4165263</v>
      </c>
      <c r="L38" s="11">
        <f t="shared" si="4"/>
        <v>12076774</v>
      </c>
      <c r="M38" s="11">
        <f t="shared" si="4"/>
        <v>6173453</v>
      </c>
      <c r="N38" s="11">
        <f t="shared" si="4"/>
        <v>22415490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56340957</v>
      </c>
      <c r="X38" s="11">
        <f t="shared" si="4"/>
        <v>54114646</v>
      </c>
      <c r="Y38" s="11">
        <f t="shared" si="4"/>
        <v>2226311</v>
      </c>
      <c r="Z38" s="2">
        <f t="shared" si="5"/>
        <v>4.114063686196894</v>
      </c>
      <c r="AA38" s="15">
        <f>AA8+AA23</f>
        <v>108229291</v>
      </c>
    </row>
    <row r="39" spans="1:27" ht="13.5">
      <c r="A39" s="46" t="s">
        <v>35</v>
      </c>
      <c r="B39" s="47"/>
      <c r="C39" s="9">
        <f t="shared" si="4"/>
        <v>6147293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283192194</v>
      </c>
      <c r="D41" s="50">
        <f t="shared" si="6"/>
        <v>0</v>
      </c>
      <c r="E41" s="51">
        <f t="shared" si="6"/>
        <v>124295636</v>
      </c>
      <c r="F41" s="51">
        <f t="shared" si="6"/>
        <v>124295636</v>
      </c>
      <c r="G41" s="51">
        <f t="shared" si="6"/>
        <v>14831491</v>
      </c>
      <c r="H41" s="51">
        <f t="shared" si="6"/>
        <v>12762922</v>
      </c>
      <c r="I41" s="51">
        <f t="shared" si="6"/>
        <v>7948185</v>
      </c>
      <c r="J41" s="51">
        <f t="shared" si="6"/>
        <v>35542598</v>
      </c>
      <c r="K41" s="51">
        <f t="shared" si="6"/>
        <v>5128053</v>
      </c>
      <c r="L41" s="51">
        <f t="shared" si="6"/>
        <v>12076774</v>
      </c>
      <c r="M41" s="51">
        <f t="shared" si="6"/>
        <v>8370949</v>
      </c>
      <c r="N41" s="51">
        <f t="shared" si="6"/>
        <v>25575776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61118374</v>
      </c>
      <c r="X41" s="51">
        <f t="shared" si="6"/>
        <v>62147819</v>
      </c>
      <c r="Y41" s="51">
        <f t="shared" si="6"/>
        <v>-1029445</v>
      </c>
      <c r="Z41" s="52">
        <f t="shared" si="5"/>
        <v>-1.656445900378258</v>
      </c>
      <c r="AA41" s="53">
        <f>SUM(AA36:AA40)</f>
        <v>124295636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790314</v>
      </c>
      <c r="F42" s="67">
        <f t="shared" si="7"/>
        <v>790314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395157</v>
      </c>
      <c r="Y42" s="67">
        <f t="shared" si="7"/>
        <v>-395157</v>
      </c>
      <c r="Z42" s="69">
        <f t="shared" si="5"/>
        <v>-100</v>
      </c>
      <c r="AA42" s="68">
        <f aca="true" t="shared" si="8" ref="AA42:AA48">AA12+AA27</f>
        <v>790314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33122425</v>
      </c>
      <c r="D45" s="66">
        <f t="shared" si="7"/>
        <v>0</v>
      </c>
      <c r="E45" s="67">
        <f t="shared" si="7"/>
        <v>500000</v>
      </c>
      <c r="F45" s="67">
        <f t="shared" si="7"/>
        <v>500000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250000</v>
      </c>
      <c r="Y45" s="67">
        <f t="shared" si="7"/>
        <v>-250000</v>
      </c>
      <c r="Z45" s="69">
        <f t="shared" si="5"/>
        <v>-100</v>
      </c>
      <c r="AA45" s="68">
        <f t="shared" si="8"/>
        <v>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316314619</v>
      </c>
      <c r="D49" s="78">
        <f t="shared" si="9"/>
        <v>0</v>
      </c>
      <c r="E49" s="79">
        <f t="shared" si="9"/>
        <v>125585950</v>
      </c>
      <c r="F49" s="79">
        <f t="shared" si="9"/>
        <v>125585950</v>
      </c>
      <c r="G49" s="79">
        <f t="shared" si="9"/>
        <v>14831491</v>
      </c>
      <c r="H49" s="79">
        <f t="shared" si="9"/>
        <v>12762922</v>
      </c>
      <c r="I49" s="79">
        <f t="shared" si="9"/>
        <v>7948185</v>
      </c>
      <c r="J49" s="79">
        <f t="shared" si="9"/>
        <v>35542598</v>
      </c>
      <c r="K49" s="79">
        <f t="shared" si="9"/>
        <v>5128053</v>
      </c>
      <c r="L49" s="79">
        <f t="shared" si="9"/>
        <v>12076774</v>
      </c>
      <c r="M49" s="79">
        <f t="shared" si="9"/>
        <v>8370949</v>
      </c>
      <c r="N49" s="79">
        <f t="shared" si="9"/>
        <v>25575776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61118374</v>
      </c>
      <c r="X49" s="79">
        <f t="shared" si="9"/>
        <v>62792976</v>
      </c>
      <c r="Y49" s="79">
        <f t="shared" si="9"/>
        <v>-1674602</v>
      </c>
      <c r="Z49" s="80">
        <f t="shared" si="5"/>
        <v>-2.666861975135563</v>
      </c>
      <c r="AA49" s="81">
        <f>SUM(AA41:AA48)</f>
        <v>125585950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3974992</v>
      </c>
      <c r="D51" s="66">
        <f t="shared" si="10"/>
        <v>0</v>
      </c>
      <c r="E51" s="67">
        <f t="shared" si="10"/>
        <v>3701000</v>
      </c>
      <c r="F51" s="67">
        <f t="shared" si="10"/>
        <v>3701000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1850500</v>
      </c>
      <c r="Y51" s="67">
        <f t="shared" si="10"/>
        <v>-1850500</v>
      </c>
      <c r="Z51" s="69">
        <f>+IF(X51&lt;&gt;0,+(Y51/X51)*100,0)</f>
        <v>-100</v>
      </c>
      <c r="AA51" s="68">
        <f>SUM(AA57:AA61)</f>
        <v>3701000</v>
      </c>
    </row>
    <row r="52" spans="1:27" ht="13.5">
      <c r="A52" s="84" t="s">
        <v>32</v>
      </c>
      <c r="B52" s="47"/>
      <c r="C52" s="9"/>
      <c r="D52" s="10"/>
      <c r="E52" s="11">
        <v>713000</v>
      </c>
      <c r="F52" s="11">
        <v>713000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356500</v>
      </c>
      <c r="Y52" s="11">
        <v>-356500</v>
      </c>
      <c r="Z52" s="2">
        <v>-100</v>
      </c>
      <c r="AA52" s="15">
        <v>713000</v>
      </c>
    </row>
    <row r="53" spans="1:27" ht="13.5">
      <c r="A53" s="84" t="s">
        <v>33</v>
      </c>
      <c r="B53" s="47"/>
      <c r="C53" s="9"/>
      <c r="D53" s="10"/>
      <c r="E53" s="11">
        <v>831000</v>
      </c>
      <c r="F53" s="11">
        <v>831000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415500</v>
      </c>
      <c r="Y53" s="11">
        <v>-415500</v>
      </c>
      <c r="Z53" s="2">
        <v>-100</v>
      </c>
      <c r="AA53" s="15">
        <v>831000</v>
      </c>
    </row>
    <row r="54" spans="1:27" ht="13.5">
      <c r="A54" s="84" t="s">
        <v>34</v>
      </c>
      <c r="B54" s="47"/>
      <c r="C54" s="9">
        <v>3974992</v>
      </c>
      <c r="D54" s="10"/>
      <c r="E54" s="11">
        <v>780000</v>
      </c>
      <c r="F54" s="11">
        <v>780000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390000</v>
      </c>
      <c r="Y54" s="11">
        <v>-390000</v>
      </c>
      <c r="Z54" s="2">
        <v>-100</v>
      </c>
      <c r="AA54" s="15">
        <v>780000</v>
      </c>
    </row>
    <row r="55" spans="1:27" ht="13.5">
      <c r="A55" s="84" t="s">
        <v>35</v>
      </c>
      <c r="B55" s="47"/>
      <c r="C55" s="9"/>
      <c r="D55" s="10"/>
      <c r="E55" s="11">
        <v>460000</v>
      </c>
      <c r="F55" s="11">
        <v>460000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230000</v>
      </c>
      <c r="Y55" s="11">
        <v>-230000</v>
      </c>
      <c r="Z55" s="2">
        <v>-100</v>
      </c>
      <c r="AA55" s="15">
        <v>460000</v>
      </c>
    </row>
    <row r="56" spans="1:27" ht="13.5">
      <c r="A56" s="84" t="s">
        <v>36</v>
      </c>
      <c r="B56" s="47"/>
      <c r="C56" s="9"/>
      <c r="D56" s="10"/>
      <c r="E56" s="11">
        <v>170000</v>
      </c>
      <c r="F56" s="11">
        <v>170000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85000</v>
      </c>
      <c r="Y56" s="11">
        <v>-85000</v>
      </c>
      <c r="Z56" s="2">
        <v>-100</v>
      </c>
      <c r="AA56" s="15">
        <v>170000</v>
      </c>
    </row>
    <row r="57" spans="1:27" ht="13.5">
      <c r="A57" s="85" t="s">
        <v>37</v>
      </c>
      <c r="B57" s="47"/>
      <c r="C57" s="49">
        <f aca="true" t="shared" si="11" ref="C57:Y57">SUM(C52:C56)</f>
        <v>3974992</v>
      </c>
      <c r="D57" s="50">
        <f t="shared" si="11"/>
        <v>0</v>
      </c>
      <c r="E57" s="51">
        <f t="shared" si="11"/>
        <v>2954000</v>
      </c>
      <c r="F57" s="51">
        <f t="shared" si="11"/>
        <v>2954000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1477000</v>
      </c>
      <c r="Y57" s="51">
        <f t="shared" si="11"/>
        <v>-1477000</v>
      </c>
      <c r="Z57" s="52">
        <f>+IF(X57&lt;&gt;0,+(Y57/X57)*100,0)</f>
        <v>-100</v>
      </c>
      <c r="AA57" s="53">
        <f>SUM(AA52:AA56)</f>
        <v>2954000</v>
      </c>
    </row>
    <row r="58" spans="1:27" ht="13.5">
      <c r="A58" s="86" t="s">
        <v>38</v>
      </c>
      <c r="B58" s="35"/>
      <c r="C58" s="9"/>
      <c r="D58" s="10"/>
      <c r="E58" s="11">
        <v>502000</v>
      </c>
      <c r="F58" s="11">
        <v>502000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251000</v>
      </c>
      <c r="Y58" s="11">
        <v>-251000</v>
      </c>
      <c r="Z58" s="2">
        <v>-100</v>
      </c>
      <c r="AA58" s="15">
        <v>502000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245000</v>
      </c>
      <c r="F61" s="11">
        <v>245000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122500</v>
      </c>
      <c r="Y61" s="11">
        <v>-122500</v>
      </c>
      <c r="Z61" s="2">
        <v>-100</v>
      </c>
      <c r="AA61" s="15">
        <v>245000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55044</v>
      </c>
      <c r="H66" s="14">
        <v>520431</v>
      </c>
      <c r="I66" s="14">
        <v>609308</v>
      </c>
      <c r="J66" s="14">
        <v>1184783</v>
      </c>
      <c r="K66" s="14">
        <v>451084</v>
      </c>
      <c r="L66" s="14">
        <v>590337</v>
      </c>
      <c r="M66" s="14">
        <v>258013</v>
      </c>
      <c r="N66" s="14">
        <v>1299434</v>
      </c>
      <c r="O66" s="14"/>
      <c r="P66" s="14"/>
      <c r="Q66" s="14"/>
      <c r="R66" s="14"/>
      <c r="S66" s="14"/>
      <c r="T66" s="14"/>
      <c r="U66" s="14"/>
      <c r="V66" s="14"/>
      <c r="W66" s="14">
        <v>2484217</v>
      </c>
      <c r="X66" s="14"/>
      <c r="Y66" s="14">
        <v>2484217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3700500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3700500</v>
      </c>
      <c r="F69" s="79">
        <f t="shared" si="12"/>
        <v>0</v>
      </c>
      <c r="G69" s="79">
        <f t="shared" si="12"/>
        <v>55044</v>
      </c>
      <c r="H69" s="79">
        <f t="shared" si="12"/>
        <v>520431</v>
      </c>
      <c r="I69" s="79">
        <f t="shared" si="12"/>
        <v>609308</v>
      </c>
      <c r="J69" s="79">
        <f t="shared" si="12"/>
        <v>1184783</v>
      </c>
      <c r="K69" s="79">
        <f t="shared" si="12"/>
        <v>451084</v>
      </c>
      <c r="L69" s="79">
        <f t="shared" si="12"/>
        <v>590337</v>
      </c>
      <c r="M69" s="79">
        <f t="shared" si="12"/>
        <v>258013</v>
      </c>
      <c r="N69" s="79">
        <f t="shared" si="12"/>
        <v>1299434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2484217</v>
      </c>
      <c r="X69" s="79">
        <f t="shared" si="12"/>
        <v>0</v>
      </c>
      <c r="Y69" s="79">
        <f t="shared" si="12"/>
        <v>2484217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97830563</v>
      </c>
      <c r="D5" s="42">
        <f t="shared" si="0"/>
        <v>0</v>
      </c>
      <c r="E5" s="43">
        <f t="shared" si="0"/>
        <v>22672000</v>
      </c>
      <c r="F5" s="43">
        <f t="shared" si="0"/>
        <v>22672000</v>
      </c>
      <c r="G5" s="43">
        <f t="shared" si="0"/>
        <v>1318176</v>
      </c>
      <c r="H5" s="43">
        <f t="shared" si="0"/>
        <v>2606161</v>
      </c>
      <c r="I5" s="43">
        <f t="shared" si="0"/>
        <v>0</v>
      </c>
      <c r="J5" s="43">
        <f t="shared" si="0"/>
        <v>3924337</v>
      </c>
      <c r="K5" s="43">
        <f t="shared" si="0"/>
        <v>1366707</v>
      </c>
      <c r="L5" s="43">
        <f t="shared" si="0"/>
        <v>3039033</v>
      </c>
      <c r="M5" s="43">
        <f t="shared" si="0"/>
        <v>3816462</v>
      </c>
      <c r="N5" s="43">
        <f t="shared" si="0"/>
        <v>8222202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12146539</v>
      </c>
      <c r="X5" s="43">
        <f t="shared" si="0"/>
        <v>11336000</v>
      </c>
      <c r="Y5" s="43">
        <f t="shared" si="0"/>
        <v>810539</v>
      </c>
      <c r="Z5" s="44">
        <f>+IF(X5&lt;&gt;0,+(Y5/X5)*100,0)</f>
        <v>7.150132321806633</v>
      </c>
      <c r="AA5" s="45">
        <f>SUM(AA11:AA18)</f>
        <v>22672000</v>
      </c>
    </row>
    <row r="6" spans="1:27" ht="13.5">
      <c r="A6" s="46" t="s">
        <v>32</v>
      </c>
      <c r="B6" s="47"/>
      <c r="C6" s="9">
        <v>5835359</v>
      </c>
      <c r="D6" s="10"/>
      <c r="E6" s="11">
        <v>3593000</v>
      </c>
      <c r="F6" s="11">
        <v>3593000</v>
      </c>
      <c r="G6" s="11">
        <v>1318176</v>
      </c>
      <c r="H6" s="11">
        <v>738361</v>
      </c>
      <c r="I6" s="11"/>
      <c r="J6" s="11">
        <v>2056537</v>
      </c>
      <c r="K6" s="11"/>
      <c r="L6" s="11">
        <v>402667</v>
      </c>
      <c r="M6" s="11"/>
      <c r="N6" s="11">
        <v>402667</v>
      </c>
      <c r="O6" s="11"/>
      <c r="P6" s="11"/>
      <c r="Q6" s="11"/>
      <c r="R6" s="11"/>
      <c r="S6" s="11"/>
      <c r="T6" s="11"/>
      <c r="U6" s="11"/>
      <c r="V6" s="11"/>
      <c r="W6" s="11">
        <v>2459204</v>
      </c>
      <c r="X6" s="11">
        <v>1796500</v>
      </c>
      <c r="Y6" s="11">
        <v>662704</v>
      </c>
      <c r="Z6" s="2">
        <v>36.89</v>
      </c>
      <c r="AA6" s="15">
        <v>3593000</v>
      </c>
    </row>
    <row r="7" spans="1:27" ht="13.5">
      <c r="A7" s="46" t="s">
        <v>33</v>
      </c>
      <c r="B7" s="47"/>
      <c r="C7" s="9">
        <v>1774828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85404743</v>
      </c>
      <c r="D8" s="10"/>
      <c r="E8" s="11">
        <v>22000</v>
      </c>
      <c r="F8" s="11">
        <v>22000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11000</v>
      </c>
      <c r="Y8" s="11">
        <v>-11000</v>
      </c>
      <c r="Z8" s="2">
        <v>-100</v>
      </c>
      <c r="AA8" s="15">
        <v>22000</v>
      </c>
    </row>
    <row r="9" spans="1:27" ht="13.5">
      <c r="A9" s="46" t="s">
        <v>35</v>
      </c>
      <c r="B9" s="47"/>
      <c r="C9" s="9"/>
      <c r="D9" s="10"/>
      <c r="E9" s="11">
        <v>10973000</v>
      </c>
      <c r="F9" s="11">
        <v>10973000</v>
      </c>
      <c r="G9" s="11"/>
      <c r="H9" s="11">
        <v>1479015</v>
      </c>
      <c r="I9" s="11"/>
      <c r="J9" s="11">
        <v>1479015</v>
      </c>
      <c r="K9" s="11">
        <v>1104628</v>
      </c>
      <c r="L9" s="11">
        <v>1573297</v>
      </c>
      <c r="M9" s="11">
        <v>1616437</v>
      </c>
      <c r="N9" s="11">
        <v>4294362</v>
      </c>
      <c r="O9" s="11"/>
      <c r="P9" s="11"/>
      <c r="Q9" s="11"/>
      <c r="R9" s="11"/>
      <c r="S9" s="11"/>
      <c r="T9" s="11"/>
      <c r="U9" s="11"/>
      <c r="V9" s="11"/>
      <c r="W9" s="11">
        <v>5773377</v>
      </c>
      <c r="X9" s="11">
        <v>5486500</v>
      </c>
      <c r="Y9" s="11">
        <v>286877</v>
      </c>
      <c r="Z9" s="2">
        <v>5.23</v>
      </c>
      <c r="AA9" s="15">
        <v>10973000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385000</v>
      </c>
      <c r="I10" s="11"/>
      <c r="J10" s="11">
        <v>385000</v>
      </c>
      <c r="K10" s="11">
        <v>262079</v>
      </c>
      <c r="L10" s="11">
        <v>194719</v>
      </c>
      <c r="M10" s="11"/>
      <c r="N10" s="11">
        <v>456798</v>
      </c>
      <c r="O10" s="11"/>
      <c r="P10" s="11"/>
      <c r="Q10" s="11"/>
      <c r="R10" s="11"/>
      <c r="S10" s="11"/>
      <c r="T10" s="11"/>
      <c r="U10" s="11"/>
      <c r="V10" s="11"/>
      <c r="W10" s="11">
        <v>841798</v>
      </c>
      <c r="X10" s="11"/>
      <c r="Y10" s="11">
        <v>841798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93014930</v>
      </c>
      <c r="D11" s="50">
        <f t="shared" si="1"/>
        <v>0</v>
      </c>
      <c r="E11" s="51">
        <f t="shared" si="1"/>
        <v>14588000</v>
      </c>
      <c r="F11" s="51">
        <f t="shared" si="1"/>
        <v>14588000</v>
      </c>
      <c r="G11" s="51">
        <f t="shared" si="1"/>
        <v>1318176</v>
      </c>
      <c r="H11" s="51">
        <f t="shared" si="1"/>
        <v>2602376</v>
      </c>
      <c r="I11" s="51">
        <f t="shared" si="1"/>
        <v>0</v>
      </c>
      <c r="J11" s="51">
        <f t="shared" si="1"/>
        <v>3920552</v>
      </c>
      <c r="K11" s="51">
        <f t="shared" si="1"/>
        <v>1366707</v>
      </c>
      <c r="L11" s="51">
        <f t="shared" si="1"/>
        <v>2170683</v>
      </c>
      <c r="M11" s="51">
        <f t="shared" si="1"/>
        <v>1616437</v>
      </c>
      <c r="N11" s="51">
        <f t="shared" si="1"/>
        <v>5153827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9074379</v>
      </c>
      <c r="X11" s="51">
        <f t="shared" si="1"/>
        <v>7294000</v>
      </c>
      <c r="Y11" s="51">
        <f t="shared" si="1"/>
        <v>1780379</v>
      </c>
      <c r="Z11" s="52">
        <f>+IF(X11&lt;&gt;0,+(Y11/X11)*100,0)</f>
        <v>24.40881546476556</v>
      </c>
      <c r="AA11" s="53">
        <f>SUM(AA6:AA10)</f>
        <v>14588000</v>
      </c>
    </row>
    <row r="12" spans="1:27" ht="13.5">
      <c r="A12" s="54" t="s">
        <v>38</v>
      </c>
      <c r="B12" s="35"/>
      <c r="C12" s="9">
        <v>3415827</v>
      </c>
      <c r="D12" s="10"/>
      <c r="E12" s="11">
        <v>8079000</v>
      </c>
      <c r="F12" s="11">
        <v>8079000</v>
      </c>
      <c r="G12" s="11"/>
      <c r="H12" s="11"/>
      <c r="I12" s="11"/>
      <c r="J12" s="11"/>
      <c r="K12" s="11"/>
      <c r="L12" s="11">
        <v>868350</v>
      </c>
      <c r="M12" s="11">
        <v>2200025</v>
      </c>
      <c r="N12" s="11">
        <v>3068375</v>
      </c>
      <c r="O12" s="11"/>
      <c r="P12" s="11"/>
      <c r="Q12" s="11"/>
      <c r="R12" s="11"/>
      <c r="S12" s="11"/>
      <c r="T12" s="11"/>
      <c r="U12" s="11"/>
      <c r="V12" s="11"/>
      <c r="W12" s="11">
        <v>3068375</v>
      </c>
      <c r="X12" s="11">
        <v>4039500</v>
      </c>
      <c r="Y12" s="11">
        <v>-971125</v>
      </c>
      <c r="Z12" s="2">
        <v>-24.04</v>
      </c>
      <c r="AA12" s="15">
        <v>8079000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1399806</v>
      </c>
      <c r="D15" s="10"/>
      <c r="E15" s="11">
        <v>5000</v>
      </c>
      <c r="F15" s="11">
        <v>5000</v>
      </c>
      <c r="G15" s="11"/>
      <c r="H15" s="11">
        <v>3785</v>
      </c>
      <c r="I15" s="11"/>
      <c r="J15" s="11">
        <v>3785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3785</v>
      </c>
      <c r="X15" s="11">
        <v>2500</v>
      </c>
      <c r="Y15" s="11">
        <v>1285</v>
      </c>
      <c r="Z15" s="2">
        <v>51.4</v>
      </c>
      <c r="AA15" s="15">
        <v>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5835359</v>
      </c>
      <c r="D36" s="10">
        <f t="shared" si="4"/>
        <v>0</v>
      </c>
      <c r="E36" s="11">
        <f t="shared" si="4"/>
        <v>3593000</v>
      </c>
      <c r="F36" s="11">
        <f t="shared" si="4"/>
        <v>3593000</v>
      </c>
      <c r="G36" s="11">
        <f t="shared" si="4"/>
        <v>1318176</v>
      </c>
      <c r="H36" s="11">
        <f t="shared" si="4"/>
        <v>738361</v>
      </c>
      <c r="I36" s="11">
        <f t="shared" si="4"/>
        <v>0</v>
      </c>
      <c r="J36" s="11">
        <f t="shared" si="4"/>
        <v>2056537</v>
      </c>
      <c r="K36" s="11">
        <f t="shared" si="4"/>
        <v>0</v>
      </c>
      <c r="L36" s="11">
        <f t="shared" si="4"/>
        <v>402667</v>
      </c>
      <c r="M36" s="11">
        <f t="shared" si="4"/>
        <v>0</v>
      </c>
      <c r="N36" s="11">
        <f t="shared" si="4"/>
        <v>402667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2459204</v>
      </c>
      <c r="X36" s="11">
        <f t="shared" si="4"/>
        <v>1796500</v>
      </c>
      <c r="Y36" s="11">
        <f t="shared" si="4"/>
        <v>662704</v>
      </c>
      <c r="Z36" s="2">
        <f aca="true" t="shared" si="5" ref="Z36:Z49">+IF(X36&lt;&gt;0,+(Y36/X36)*100,0)</f>
        <v>36.888616754801</v>
      </c>
      <c r="AA36" s="15">
        <f>AA6+AA21</f>
        <v>3593000</v>
      </c>
    </row>
    <row r="37" spans="1:27" ht="13.5">
      <c r="A37" s="46" t="s">
        <v>33</v>
      </c>
      <c r="B37" s="47"/>
      <c r="C37" s="9">
        <f t="shared" si="4"/>
        <v>1774828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85404743</v>
      </c>
      <c r="D38" s="10">
        <f t="shared" si="4"/>
        <v>0</v>
      </c>
      <c r="E38" s="11">
        <f t="shared" si="4"/>
        <v>22000</v>
      </c>
      <c r="F38" s="11">
        <f t="shared" si="4"/>
        <v>22000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11000</v>
      </c>
      <c r="Y38" s="11">
        <f t="shared" si="4"/>
        <v>-11000</v>
      </c>
      <c r="Z38" s="2">
        <f t="shared" si="5"/>
        <v>-100</v>
      </c>
      <c r="AA38" s="15">
        <f>AA8+AA23</f>
        <v>22000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10973000</v>
      </c>
      <c r="F39" s="11">
        <f t="shared" si="4"/>
        <v>10973000</v>
      </c>
      <c r="G39" s="11">
        <f t="shared" si="4"/>
        <v>0</v>
      </c>
      <c r="H39" s="11">
        <f t="shared" si="4"/>
        <v>1479015</v>
      </c>
      <c r="I39" s="11">
        <f t="shared" si="4"/>
        <v>0</v>
      </c>
      <c r="J39" s="11">
        <f t="shared" si="4"/>
        <v>1479015</v>
      </c>
      <c r="K39" s="11">
        <f t="shared" si="4"/>
        <v>1104628</v>
      </c>
      <c r="L39" s="11">
        <f t="shared" si="4"/>
        <v>1573297</v>
      </c>
      <c r="M39" s="11">
        <f t="shared" si="4"/>
        <v>1616437</v>
      </c>
      <c r="N39" s="11">
        <f t="shared" si="4"/>
        <v>4294362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5773377</v>
      </c>
      <c r="X39" s="11">
        <f t="shared" si="4"/>
        <v>5486500</v>
      </c>
      <c r="Y39" s="11">
        <f t="shared" si="4"/>
        <v>286877</v>
      </c>
      <c r="Z39" s="2">
        <f t="shared" si="5"/>
        <v>5.228779732069625</v>
      </c>
      <c r="AA39" s="15">
        <f>AA9+AA24</f>
        <v>10973000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385000</v>
      </c>
      <c r="I40" s="11">
        <f t="shared" si="4"/>
        <v>0</v>
      </c>
      <c r="J40" s="11">
        <f t="shared" si="4"/>
        <v>385000</v>
      </c>
      <c r="K40" s="11">
        <f t="shared" si="4"/>
        <v>262079</v>
      </c>
      <c r="L40" s="11">
        <f t="shared" si="4"/>
        <v>194719</v>
      </c>
      <c r="M40" s="11">
        <f t="shared" si="4"/>
        <v>0</v>
      </c>
      <c r="N40" s="11">
        <f t="shared" si="4"/>
        <v>456798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841798</v>
      </c>
      <c r="X40" s="11">
        <f t="shared" si="4"/>
        <v>0</v>
      </c>
      <c r="Y40" s="11">
        <f t="shared" si="4"/>
        <v>841798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93014930</v>
      </c>
      <c r="D41" s="50">
        <f t="shared" si="6"/>
        <v>0</v>
      </c>
      <c r="E41" s="51">
        <f t="shared" si="6"/>
        <v>14588000</v>
      </c>
      <c r="F41" s="51">
        <f t="shared" si="6"/>
        <v>14588000</v>
      </c>
      <c r="G41" s="51">
        <f t="shared" si="6"/>
        <v>1318176</v>
      </c>
      <c r="H41" s="51">
        <f t="shared" si="6"/>
        <v>2602376</v>
      </c>
      <c r="I41" s="51">
        <f t="shared" si="6"/>
        <v>0</v>
      </c>
      <c r="J41" s="51">
        <f t="shared" si="6"/>
        <v>3920552</v>
      </c>
      <c r="K41" s="51">
        <f t="shared" si="6"/>
        <v>1366707</v>
      </c>
      <c r="L41" s="51">
        <f t="shared" si="6"/>
        <v>2170683</v>
      </c>
      <c r="M41" s="51">
        <f t="shared" si="6"/>
        <v>1616437</v>
      </c>
      <c r="N41" s="51">
        <f t="shared" si="6"/>
        <v>5153827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9074379</v>
      </c>
      <c r="X41" s="51">
        <f t="shared" si="6"/>
        <v>7294000</v>
      </c>
      <c r="Y41" s="51">
        <f t="shared" si="6"/>
        <v>1780379</v>
      </c>
      <c r="Z41" s="52">
        <f t="shared" si="5"/>
        <v>24.40881546476556</v>
      </c>
      <c r="AA41" s="53">
        <f>SUM(AA36:AA40)</f>
        <v>14588000</v>
      </c>
    </row>
    <row r="42" spans="1:27" ht="13.5">
      <c r="A42" s="54" t="s">
        <v>38</v>
      </c>
      <c r="B42" s="35"/>
      <c r="C42" s="65">
        <f aca="true" t="shared" si="7" ref="C42:Y48">C12+C27</f>
        <v>3415827</v>
      </c>
      <c r="D42" s="66">
        <f t="shared" si="7"/>
        <v>0</v>
      </c>
      <c r="E42" s="67">
        <f t="shared" si="7"/>
        <v>8079000</v>
      </c>
      <c r="F42" s="67">
        <f t="shared" si="7"/>
        <v>8079000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868350</v>
      </c>
      <c r="M42" s="67">
        <f t="shared" si="7"/>
        <v>2200025</v>
      </c>
      <c r="N42" s="67">
        <f t="shared" si="7"/>
        <v>3068375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3068375</v>
      </c>
      <c r="X42" s="67">
        <f t="shared" si="7"/>
        <v>4039500</v>
      </c>
      <c r="Y42" s="67">
        <f t="shared" si="7"/>
        <v>-971125</v>
      </c>
      <c r="Z42" s="69">
        <f t="shared" si="5"/>
        <v>-24.040722861740317</v>
      </c>
      <c r="AA42" s="68">
        <f aca="true" t="shared" si="8" ref="AA42:AA48">AA12+AA27</f>
        <v>8079000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1399806</v>
      </c>
      <c r="D45" s="66">
        <f t="shared" si="7"/>
        <v>0</v>
      </c>
      <c r="E45" s="67">
        <f t="shared" si="7"/>
        <v>5000</v>
      </c>
      <c r="F45" s="67">
        <f t="shared" si="7"/>
        <v>5000</v>
      </c>
      <c r="G45" s="67">
        <f t="shared" si="7"/>
        <v>0</v>
      </c>
      <c r="H45" s="67">
        <f t="shared" si="7"/>
        <v>3785</v>
      </c>
      <c r="I45" s="67">
        <f t="shared" si="7"/>
        <v>0</v>
      </c>
      <c r="J45" s="67">
        <f t="shared" si="7"/>
        <v>3785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3785</v>
      </c>
      <c r="X45" s="67">
        <f t="shared" si="7"/>
        <v>2500</v>
      </c>
      <c r="Y45" s="67">
        <f t="shared" si="7"/>
        <v>1285</v>
      </c>
      <c r="Z45" s="69">
        <f t="shared" si="5"/>
        <v>51.4</v>
      </c>
      <c r="AA45" s="68">
        <f t="shared" si="8"/>
        <v>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97830563</v>
      </c>
      <c r="D49" s="78">
        <f t="shared" si="9"/>
        <v>0</v>
      </c>
      <c r="E49" s="79">
        <f t="shared" si="9"/>
        <v>22672000</v>
      </c>
      <c r="F49" s="79">
        <f t="shared" si="9"/>
        <v>22672000</v>
      </c>
      <c r="G49" s="79">
        <f t="shared" si="9"/>
        <v>1318176</v>
      </c>
      <c r="H49" s="79">
        <f t="shared" si="9"/>
        <v>2606161</v>
      </c>
      <c r="I49" s="79">
        <f t="shared" si="9"/>
        <v>0</v>
      </c>
      <c r="J49" s="79">
        <f t="shared" si="9"/>
        <v>3924337</v>
      </c>
      <c r="K49" s="79">
        <f t="shared" si="9"/>
        <v>1366707</v>
      </c>
      <c r="L49" s="79">
        <f t="shared" si="9"/>
        <v>3039033</v>
      </c>
      <c r="M49" s="79">
        <f t="shared" si="9"/>
        <v>3816462</v>
      </c>
      <c r="N49" s="79">
        <f t="shared" si="9"/>
        <v>8222202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12146539</v>
      </c>
      <c r="X49" s="79">
        <f t="shared" si="9"/>
        <v>11336000</v>
      </c>
      <c r="Y49" s="79">
        <f t="shared" si="9"/>
        <v>810539</v>
      </c>
      <c r="Z49" s="80">
        <f t="shared" si="5"/>
        <v>7.150132321806633</v>
      </c>
      <c r="AA49" s="81">
        <f>SUM(AA41:AA48)</f>
        <v>22672000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8340000</v>
      </c>
      <c r="F51" s="67">
        <f t="shared" si="10"/>
        <v>8340000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4170000</v>
      </c>
      <c r="Y51" s="67">
        <f t="shared" si="10"/>
        <v>-4170000</v>
      </c>
      <c r="Z51" s="69">
        <f>+IF(X51&lt;&gt;0,+(Y51/X51)*100,0)</f>
        <v>-100</v>
      </c>
      <c r="AA51" s="68">
        <f>SUM(AA57:AA61)</f>
        <v>8340000</v>
      </c>
    </row>
    <row r="52" spans="1:27" ht="13.5">
      <c r="A52" s="84" t="s">
        <v>32</v>
      </c>
      <c r="B52" s="47"/>
      <c r="C52" s="9"/>
      <c r="D52" s="10"/>
      <c r="E52" s="11">
        <v>3152000</v>
      </c>
      <c r="F52" s="11">
        <v>3152000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1576000</v>
      </c>
      <c r="Y52" s="11">
        <v>-1576000</v>
      </c>
      <c r="Z52" s="2">
        <v>-100</v>
      </c>
      <c r="AA52" s="15">
        <v>3152000</v>
      </c>
    </row>
    <row r="53" spans="1:27" ht="13.5">
      <c r="A53" s="84" t="s">
        <v>33</v>
      </c>
      <c r="B53" s="47"/>
      <c r="C53" s="9"/>
      <c r="D53" s="10"/>
      <c r="E53" s="11">
        <v>1890000</v>
      </c>
      <c r="F53" s="11">
        <v>1890000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945000</v>
      </c>
      <c r="Y53" s="11">
        <v>-945000</v>
      </c>
      <c r="Z53" s="2">
        <v>-100</v>
      </c>
      <c r="AA53" s="15">
        <v>1890000</v>
      </c>
    </row>
    <row r="54" spans="1:27" ht="13.5">
      <c r="A54" s="84" t="s">
        <v>34</v>
      </c>
      <c r="B54" s="47"/>
      <c r="C54" s="9"/>
      <c r="D54" s="10"/>
      <c r="E54" s="11">
        <v>378000</v>
      </c>
      <c r="F54" s="11">
        <v>378000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189000</v>
      </c>
      <c r="Y54" s="11">
        <v>-189000</v>
      </c>
      <c r="Z54" s="2">
        <v>-100</v>
      </c>
      <c r="AA54" s="15">
        <v>378000</v>
      </c>
    </row>
    <row r="55" spans="1:27" ht="13.5">
      <c r="A55" s="84" t="s">
        <v>35</v>
      </c>
      <c r="B55" s="47"/>
      <c r="C55" s="9"/>
      <c r="D55" s="10"/>
      <c r="E55" s="11">
        <v>1350000</v>
      </c>
      <c r="F55" s="11">
        <v>1350000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675000</v>
      </c>
      <c r="Y55" s="11">
        <v>-675000</v>
      </c>
      <c r="Z55" s="2">
        <v>-100</v>
      </c>
      <c r="AA55" s="15">
        <v>1350000</v>
      </c>
    </row>
    <row r="56" spans="1:27" ht="13.5">
      <c r="A56" s="84" t="s">
        <v>36</v>
      </c>
      <c r="B56" s="47"/>
      <c r="C56" s="9"/>
      <c r="D56" s="10"/>
      <c r="E56" s="11">
        <v>350000</v>
      </c>
      <c r="F56" s="11">
        <v>350000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175000</v>
      </c>
      <c r="Y56" s="11">
        <v>-175000</v>
      </c>
      <c r="Z56" s="2">
        <v>-100</v>
      </c>
      <c r="AA56" s="15">
        <v>350000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7120000</v>
      </c>
      <c r="F57" s="51">
        <f t="shared" si="11"/>
        <v>7120000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3560000</v>
      </c>
      <c r="Y57" s="51">
        <f t="shared" si="11"/>
        <v>-3560000</v>
      </c>
      <c r="Z57" s="52">
        <f>+IF(X57&lt;&gt;0,+(Y57/X57)*100,0)</f>
        <v>-100</v>
      </c>
      <c r="AA57" s="53">
        <f>SUM(AA52:AA56)</f>
        <v>7120000</v>
      </c>
    </row>
    <row r="58" spans="1:27" ht="13.5">
      <c r="A58" s="86" t="s">
        <v>38</v>
      </c>
      <c r="B58" s="35"/>
      <c r="C58" s="9"/>
      <c r="D58" s="10"/>
      <c r="E58" s="11">
        <v>365000</v>
      </c>
      <c r="F58" s="11">
        <v>365000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182500</v>
      </c>
      <c r="Y58" s="11">
        <v>-182500</v>
      </c>
      <c r="Z58" s="2">
        <v>-100</v>
      </c>
      <c r="AA58" s="15">
        <v>365000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855000</v>
      </c>
      <c r="F61" s="11">
        <v>855000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427500</v>
      </c>
      <c r="Y61" s="11">
        <v>-427500</v>
      </c>
      <c r="Z61" s="2">
        <v>-100</v>
      </c>
      <c r="AA61" s="15">
        <v>855000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8340000</v>
      </c>
      <c r="F68" s="11"/>
      <c r="G68" s="11">
        <v>189349</v>
      </c>
      <c r="H68" s="11">
        <v>370262</v>
      </c>
      <c r="I68" s="11">
        <v>206763</v>
      </c>
      <c r="J68" s="11">
        <v>766374</v>
      </c>
      <c r="K68" s="11">
        <v>320104</v>
      </c>
      <c r="L68" s="11">
        <v>320104</v>
      </c>
      <c r="M68" s="11">
        <v>716114</v>
      </c>
      <c r="N68" s="11">
        <v>1356322</v>
      </c>
      <c r="O68" s="11"/>
      <c r="P68" s="11"/>
      <c r="Q68" s="11"/>
      <c r="R68" s="11"/>
      <c r="S68" s="11"/>
      <c r="T68" s="11"/>
      <c r="U68" s="11"/>
      <c r="V68" s="11"/>
      <c r="W68" s="11">
        <v>2122696</v>
      </c>
      <c r="X68" s="11"/>
      <c r="Y68" s="11">
        <v>2122696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8340000</v>
      </c>
      <c r="F69" s="79">
        <f t="shared" si="12"/>
        <v>0</v>
      </c>
      <c r="G69" s="79">
        <f t="shared" si="12"/>
        <v>189349</v>
      </c>
      <c r="H69" s="79">
        <f t="shared" si="12"/>
        <v>370262</v>
      </c>
      <c r="I69" s="79">
        <f t="shared" si="12"/>
        <v>206763</v>
      </c>
      <c r="J69" s="79">
        <f t="shared" si="12"/>
        <v>766374</v>
      </c>
      <c r="K69" s="79">
        <f t="shared" si="12"/>
        <v>320104</v>
      </c>
      <c r="L69" s="79">
        <f t="shared" si="12"/>
        <v>320104</v>
      </c>
      <c r="M69" s="79">
        <f t="shared" si="12"/>
        <v>716114</v>
      </c>
      <c r="N69" s="79">
        <f t="shared" si="12"/>
        <v>1356322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2122696</v>
      </c>
      <c r="X69" s="79">
        <f t="shared" si="12"/>
        <v>0</v>
      </c>
      <c r="Y69" s="79">
        <f t="shared" si="12"/>
        <v>2122696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2019-01-31T11:16:27Z</dcterms:created>
  <dcterms:modified xsi:type="dcterms:W3CDTF">2019-01-31T11:17:05Z</dcterms:modified>
  <cp:category/>
  <cp:version/>
  <cp:contentType/>
  <cp:contentStatus/>
</cp:coreProperties>
</file>