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'DC42'!$A$1:$AA$74</definedName>
    <definedName name="_xlnm.Print_Area" localSheetId="11">'DC48'!$A$1:$AA$74</definedName>
    <definedName name="_xlnm.Print_Area" localSheetId="1">'EKU'!$A$1:$AA$74</definedName>
    <definedName name="_xlnm.Print_Area" localSheetId="4">'GT421'!$A$1:$AA$74</definedName>
    <definedName name="_xlnm.Print_Area" localSheetId="5">'GT422'!$A$1:$AA$74</definedName>
    <definedName name="_xlnm.Print_Area" localSheetId="6">'GT423'!$A$1:$AA$74</definedName>
    <definedName name="_xlnm.Print_Area" localSheetId="8">'GT481'!$A$1:$AA$74</definedName>
    <definedName name="_xlnm.Print_Area" localSheetId="9">'GT484'!$A$1:$AA$74</definedName>
    <definedName name="_xlnm.Print_Area" localSheetId="10">'GT485'!$A$1:$AA$74</definedName>
    <definedName name="_xlnm.Print_Area" localSheetId="2">'JHB'!$A$1:$AA$74</definedName>
    <definedName name="_xlnm.Print_Area" localSheetId="0">'Summary'!$A$1:$AA$74</definedName>
    <definedName name="_xlnm.Print_Area" localSheetId="3">'TSH'!$A$1:$AA$74</definedName>
  </definedNames>
  <calcPr calcMode="manual" fullCalcOnLoad="1"/>
</workbook>
</file>

<file path=xl/sharedStrings.xml><?xml version="1.0" encoding="utf-8"?>
<sst xmlns="http://schemas.openxmlformats.org/spreadsheetml/2006/main" count="1236" uniqueCount="75">
  <si>
    <t>Gauteng: City of Ekurhuleni(EKU) - Table C9 Quarterly Budget Statement - Capital Expenditure by Asset Clas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</si>
  <si>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</si>
  <si>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</si>
  <si>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</si>
  <si>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</si>
  <si>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</si>
  <si>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</si>
  <si>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</si>
  <si>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</si>
  <si>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</si>
  <si>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</si>
  <si>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</si>
  <si>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</si>
  <si>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</si>
  <si>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</si>
  <si>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</si>
  <si>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</si>
  <si>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</si>
  <si>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</si>
  <si>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</si>
  <si>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</si>
  <si>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</si>
  <si>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</si>
  <si>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</si>
  <si>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</si>
  <si>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</si>
  <si>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</si>
  <si>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</si>
  <si>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</si>
  <si>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</si>
  <si>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</si>
  <si>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</si>
  <si>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</si>
  <si>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</si>
  <si>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</si>
  <si>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</si>
  <si>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</si>
  <si>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</si>
  <si>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</si>
  <si>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</si>
  <si>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</si>
  <si>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</si>
  <si>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</si>
  <si>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</si>
  <si>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</si>
  <si>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</si>
  <si>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</si>
  <si>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</si>
  <si>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</si>
  <si>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</si>
  <si>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</si>
  <si>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</si>
  <si>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</si>
  <si>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</si>
  <si>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</si>
  <si>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</si>
  <si>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</si>
  <si>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</si>
  <si>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Gauteng: City of Johannesburg(JHB) - Table C9 Quarterly Budget Statement - Capital Expenditure by Asset Clas ( All ) for 2nd Quarter ended 31 December 2018 (Figures Finalised as at 2019/01/30)</t>
  </si>
  <si>
    <t>Gauteng: City of Tshwane(TSH) - Table C9 Quarterly Budget Statement - Capital Expenditure by Asset Clas ( All ) for 2nd Quarter ended 31 December 2018 (Figures Finalised as at 2019/01/30)</t>
  </si>
  <si>
    <t>Gauteng: Emfuleni(GT421) - Table C9 Quarterly Budget Statement - Capital Expenditure by Asset Clas ( All ) for 2nd Quarter ended 31 December 2018 (Figures Finalised as at 2019/01/30)</t>
  </si>
  <si>
    <t>Gauteng: Midvaal(GT422) - Table C9 Quarterly Budget Statement - Capital Expenditure by Asset Clas ( All ) for 2nd Quarter ended 31 December 2018 (Figures Finalised as at 2019/01/30)</t>
  </si>
  <si>
    <t>Gauteng: Lesedi(GT423) - Table C9 Quarterly Budget Statement - Capital Expenditure by Asset Clas ( All ) for 2nd Quarter ended 31 December 2018 (Figures Finalised as at 2019/01/30)</t>
  </si>
  <si>
    <t>Gauteng: Sedibeng(DC42) - Table C9 Quarterly Budget Statement - Capital Expenditure by Asset Clas ( All ) for 2nd Quarter ended 31 December 2018 (Figures Finalised as at 2019/01/30)</t>
  </si>
  <si>
    <t>Gauteng: Mogale City(GT481) - Table C9 Quarterly Budget Statement - Capital Expenditure by Asset Clas ( All ) for 2nd Quarter ended 31 December 2018 (Figures Finalised as at 2019/01/30)</t>
  </si>
  <si>
    <t>Gauteng: Merafong City(GT484) - Table C9 Quarterly Budget Statement - Capital Expenditure by Asset Clas ( All ) for 2nd Quarter ended 31 December 2018 (Figures Finalised as at 2019/01/30)</t>
  </si>
  <si>
    <t>Gauteng: Rand West City(GT485) - Table C9 Quarterly Budget Statement - Capital Expenditure by Asset Clas ( All ) for 2nd Quarter ended 31 December 2018 (Figures Finalised as at 2019/01/30)</t>
  </si>
  <si>
    <t>Gauteng: West Rand(DC48) - Table C9 Quarterly Budget Statement - Capital Expenditure by Asset Clas ( All ) for 2nd Quarter ended 31 December 2018 (Figures Finalised as at 2019/01/30)</t>
  </si>
  <si>
    <t>Summary - Table C9 Quarterly Budget Statement - Capital Expenditure by Asset Class ( All ) for 2nd Quarter ended 31 December 2018 (Figures Finalised as at 2019/01/30)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</si>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</sst>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0.0%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2" xfId="0" applyNumberFormat="1" applyFont="1" applyFill="1" applyBorder="1" applyAlignment="1" applyProtection="1">
      <alignment/>
      <protection/>
    </xf>
    <xf numFmtId="179" fontId="4" fillId="0" borderId="13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4" xfId="42" applyNumberFormat="1" applyFont="1" applyFill="1" applyBorder="1" applyAlignment="1" applyProtection="1">
      <alignment/>
      <protection/>
    </xf>
    <xf numFmtId="181" fontId="4" fillId="0" borderId="15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6" xfId="42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23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81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81" fontId="6" fillId="0" borderId="29" xfId="0" applyNumberFormat="1" applyFont="1" applyFill="1" applyBorder="1" applyAlignment="1" applyProtection="1">
      <alignment/>
      <protection/>
    </xf>
    <xf numFmtId="181" fontId="6" fillId="0" borderId="30" xfId="0" applyNumberFormat="1" applyFont="1" applyFill="1" applyBorder="1" applyAlignment="1" applyProtection="1">
      <alignment/>
      <protection/>
    </xf>
    <xf numFmtId="181" fontId="6" fillId="0" borderId="31" xfId="0" applyNumberFormat="1" applyFont="1" applyFill="1" applyBorder="1" applyAlignment="1" applyProtection="1">
      <alignment/>
      <protection/>
    </xf>
    <xf numFmtId="179" fontId="6" fillId="0" borderId="31" xfId="0" applyNumberFormat="1" applyFont="1" applyFill="1" applyBorder="1" applyAlignment="1" applyProtection="1">
      <alignment/>
      <protection/>
    </xf>
    <xf numFmtId="181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81" fontId="4" fillId="0" borderId="14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/>
    </xf>
    <xf numFmtId="179" fontId="4" fillId="0" borderId="11" xfId="0" applyNumberFormat="1" applyFont="1" applyBorder="1" applyAlignment="1" applyProtection="1">
      <alignment/>
      <protection/>
    </xf>
    <xf numFmtId="181" fontId="4" fillId="0" borderId="14" xfId="42" applyNumberFormat="1" applyFont="1" applyBorder="1" applyAlignment="1" applyProtection="1">
      <alignment/>
      <protection/>
    </xf>
    <xf numFmtId="181" fontId="4" fillId="0" borderId="15" xfId="42" applyNumberFormat="1" applyFont="1" applyBorder="1" applyAlignment="1" applyProtection="1">
      <alignment/>
      <protection/>
    </xf>
    <xf numFmtId="181" fontId="4" fillId="0" borderId="11" xfId="42" applyNumberFormat="1" applyFont="1" applyBorder="1" applyAlignment="1" applyProtection="1">
      <alignment/>
      <protection/>
    </xf>
    <xf numFmtId="179" fontId="4" fillId="0" borderId="11" xfId="42" applyNumberFormat="1" applyFont="1" applyBorder="1" applyAlignment="1" applyProtection="1">
      <alignment/>
      <protection/>
    </xf>
    <xf numFmtId="181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79" fontId="3" fillId="0" borderId="35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81" fontId="6" fillId="0" borderId="14" xfId="59" applyNumberFormat="1" applyFont="1" applyFill="1" applyBorder="1" applyAlignment="1" applyProtection="1">
      <alignment horizontal="center"/>
      <protection/>
    </xf>
    <xf numFmtId="181" fontId="6" fillId="0" borderId="15" xfId="59" applyNumberFormat="1" applyFont="1" applyFill="1" applyBorder="1" applyAlignment="1" applyProtection="1">
      <alignment horizontal="center"/>
      <protection/>
    </xf>
    <xf numFmtId="181" fontId="6" fillId="0" borderId="11" xfId="59" applyNumberFormat="1" applyFont="1" applyFill="1" applyBorder="1" applyAlignment="1" applyProtection="1">
      <alignment horizontal="center"/>
      <protection/>
    </xf>
    <xf numFmtId="181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23022206971</v>
      </c>
      <c r="D5" s="42">
        <f t="shared" si="0"/>
        <v>0</v>
      </c>
      <c r="E5" s="43">
        <f t="shared" si="0"/>
        <v>11457973427</v>
      </c>
      <c r="F5" s="43">
        <f t="shared" si="0"/>
        <v>11457973427</v>
      </c>
      <c r="G5" s="43">
        <f t="shared" si="0"/>
        <v>164145332</v>
      </c>
      <c r="H5" s="43">
        <f t="shared" si="0"/>
        <v>306985222</v>
      </c>
      <c r="I5" s="43">
        <f t="shared" si="0"/>
        <v>360729151</v>
      </c>
      <c r="J5" s="43">
        <f t="shared" si="0"/>
        <v>831859705</v>
      </c>
      <c r="K5" s="43">
        <f t="shared" si="0"/>
        <v>919209549</v>
      </c>
      <c r="L5" s="43">
        <f t="shared" si="0"/>
        <v>830978818</v>
      </c>
      <c r="M5" s="43">
        <f t="shared" si="0"/>
        <v>1280163188</v>
      </c>
      <c r="N5" s="43">
        <f t="shared" si="0"/>
        <v>3030351555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3862211260</v>
      </c>
      <c r="X5" s="43">
        <f t="shared" si="0"/>
        <v>5728986720</v>
      </c>
      <c r="Y5" s="43">
        <f t="shared" si="0"/>
        <v>-1866775460</v>
      </c>
      <c r="Z5" s="44">
        <f>+IF(X5&lt;&gt;0,+(Y5/X5)*100,0)</f>
        <v>-32.58474056996941</v>
      </c>
      <c r="AA5" s="45">
        <f>SUM(AA11:AA18)</f>
        <v>11457973427</v>
      </c>
    </row>
    <row r="6" spans="1:27" ht="13.5">
      <c r="A6" s="46" t="s">
        <v>32</v>
      </c>
      <c r="B6" s="47"/>
      <c r="C6" s="9">
        <v>4236637999</v>
      </c>
      <c r="D6" s="10"/>
      <c r="E6" s="11">
        <v>2474681544</v>
      </c>
      <c r="F6" s="11">
        <v>2474681544</v>
      </c>
      <c r="G6" s="11">
        <v>29948199</v>
      </c>
      <c r="H6" s="11">
        <v>86711615</v>
      </c>
      <c r="I6" s="11">
        <v>100353528</v>
      </c>
      <c r="J6" s="11">
        <v>217013342</v>
      </c>
      <c r="K6" s="11">
        <v>193473616</v>
      </c>
      <c r="L6" s="11">
        <v>202955695</v>
      </c>
      <c r="M6" s="11">
        <v>340519703</v>
      </c>
      <c r="N6" s="11">
        <v>736949014</v>
      </c>
      <c r="O6" s="11"/>
      <c r="P6" s="11"/>
      <c r="Q6" s="11"/>
      <c r="R6" s="11"/>
      <c r="S6" s="11"/>
      <c r="T6" s="11"/>
      <c r="U6" s="11"/>
      <c r="V6" s="11"/>
      <c r="W6" s="11">
        <v>953962356</v>
      </c>
      <c r="X6" s="11">
        <v>1237340775</v>
      </c>
      <c r="Y6" s="11">
        <v>-283378419</v>
      </c>
      <c r="Z6" s="2">
        <v>-22.9</v>
      </c>
      <c r="AA6" s="15">
        <v>2474681544</v>
      </c>
    </row>
    <row r="7" spans="1:27" ht="13.5">
      <c r="A7" s="46" t="s">
        <v>33</v>
      </c>
      <c r="B7" s="47"/>
      <c r="C7" s="9">
        <v>2736577615</v>
      </c>
      <c r="D7" s="10"/>
      <c r="E7" s="11">
        <v>2309759017</v>
      </c>
      <c r="F7" s="11">
        <v>2309759017</v>
      </c>
      <c r="G7" s="11">
        <v>27816363</v>
      </c>
      <c r="H7" s="11">
        <v>108739136</v>
      </c>
      <c r="I7" s="11">
        <v>67426629</v>
      </c>
      <c r="J7" s="11">
        <v>203982128</v>
      </c>
      <c r="K7" s="11">
        <v>140298175</v>
      </c>
      <c r="L7" s="11">
        <v>165321732</v>
      </c>
      <c r="M7" s="11">
        <v>77009177</v>
      </c>
      <c r="N7" s="11">
        <v>382629084</v>
      </c>
      <c r="O7" s="11"/>
      <c r="P7" s="11"/>
      <c r="Q7" s="11"/>
      <c r="R7" s="11"/>
      <c r="S7" s="11"/>
      <c r="T7" s="11"/>
      <c r="U7" s="11"/>
      <c r="V7" s="11"/>
      <c r="W7" s="11">
        <v>586611212</v>
      </c>
      <c r="X7" s="11">
        <v>1154879509</v>
      </c>
      <c r="Y7" s="11">
        <v>-568268297</v>
      </c>
      <c r="Z7" s="2">
        <v>-49.21</v>
      </c>
      <c r="AA7" s="15">
        <v>2309759017</v>
      </c>
    </row>
    <row r="8" spans="1:27" ht="13.5">
      <c r="A8" s="46" t="s">
        <v>34</v>
      </c>
      <c r="B8" s="47"/>
      <c r="C8" s="9">
        <v>852676986</v>
      </c>
      <c r="D8" s="10"/>
      <c r="E8" s="11">
        <v>1590051267</v>
      </c>
      <c r="F8" s="11">
        <v>1590051267</v>
      </c>
      <c r="G8" s="11">
        <v>16672817</v>
      </c>
      <c r="H8" s="11">
        <v>33823152</v>
      </c>
      <c r="I8" s="11">
        <v>89850638</v>
      </c>
      <c r="J8" s="11">
        <v>140346607</v>
      </c>
      <c r="K8" s="11">
        <v>187965816</v>
      </c>
      <c r="L8" s="11">
        <v>23120512</v>
      </c>
      <c r="M8" s="11">
        <v>134304380</v>
      </c>
      <c r="N8" s="11">
        <v>345390708</v>
      </c>
      <c r="O8" s="11"/>
      <c r="P8" s="11"/>
      <c r="Q8" s="11"/>
      <c r="R8" s="11"/>
      <c r="S8" s="11"/>
      <c r="T8" s="11"/>
      <c r="U8" s="11"/>
      <c r="V8" s="11"/>
      <c r="W8" s="11">
        <v>485737315</v>
      </c>
      <c r="X8" s="11">
        <v>795025634</v>
      </c>
      <c r="Y8" s="11">
        <v>-309288319</v>
      </c>
      <c r="Z8" s="2">
        <v>-38.9</v>
      </c>
      <c r="AA8" s="15">
        <v>1590051267</v>
      </c>
    </row>
    <row r="9" spans="1:27" ht="13.5">
      <c r="A9" s="46" t="s">
        <v>35</v>
      </c>
      <c r="B9" s="47"/>
      <c r="C9" s="9">
        <v>1648720730</v>
      </c>
      <c r="D9" s="10"/>
      <c r="E9" s="11">
        <v>137606116</v>
      </c>
      <c r="F9" s="11">
        <v>137606116</v>
      </c>
      <c r="G9" s="11">
        <v>1233009</v>
      </c>
      <c r="H9" s="11">
        <v>38151409</v>
      </c>
      <c r="I9" s="11">
        <v>35305616</v>
      </c>
      <c r="J9" s="11">
        <v>74690034</v>
      </c>
      <c r="K9" s="11">
        <v>38018207</v>
      </c>
      <c r="L9" s="11">
        <v>54811992</v>
      </c>
      <c r="M9" s="11">
        <v>37591919</v>
      </c>
      <c r="N9" s="11">
        <v>130422118</v>
      </c>
      <c r="O9" s="11"/>
      <c r="P9" s="11"/>
      <c r="Q9" s="11"/>
      <c r="R9" s="11"/>
      <c r="S9" s="11"/>
      <c r="T9" s="11"/>
      <c r="U9" s="11"/>
      <c r="V9" s="11"/>
      <c r="W9" s="11">
        <v>205112152</v>
      </c>
      <c r="X9" s="11">
        <v>68803058</v>
      </c>
      <c r="Y9" s="11">
        <v>136309094</v>
      </c>
      <c r="Z9" s="2">
        <v>198.11</v>
      </c>
      <c r="AA9" s="15">
        <v>137606116</v>
      </c>
    </row>
    <row r="10" spans="1:27" ht="13.5">
      <c r="A10" s="46" t="s">
        <v>36</v>
      </c>
      <c r="B10" s="47"/>
      <c r="C10" s="9">
        <v>4654811306</v>
      </c>
      <c r="D10" s="10"/>
      <c r="E10" s="11">
        <v>550520795</v>
      </c>
      <c r="F10" s="11">
        <v>550520795</v>
      </c>
      <c r="G10" s="11">
        <v>8775321</v>
      </c>
      <c r="H10" s="11">
        <v>36489175</v>
      </c>
      <c r="I10" s="11">
        <v>28574506</v>
      </c>
      <c r="J10" s="11">
        <v>73839002</v>
      </c>
      <c r="K10" s="11">
        <v>121370560</v>
      </c>
      <c r="L10" s="11">
        <v>283198038</v>
      </c>
      <c r="M10" s="11">
        <v>343037076</v>
      </c>
      <c r="N10" s="11">
        <v>747605674</v>
      </c>
      <c r="O10" s="11"/>
      <c r="P10" s="11"/>
      <c r="Q10" s="11"/>
      <c r="R10" s="11"/>
      <c r="S10" s="11"/>
      <c r="T10" s="11"/>
      <c r="U10" s="11"/>
      <c r="V10" s="11"/>
      <c r="W10" s="11">
        <v>821444676</v>
      </c>
      <c r="X10" s="11">
        <v>275260398</v>
      </c>
      <c r="Y10" s="11">
        <v>546184278</v>
      </c>
      <c r="Z10" s="2">
        <v>198.42</v>
      </c>
      <c r="AA10" s="15">
        <v>550520795</v>
      </c>
    </row>
    <row r="11" spans="1:27" ht="13.5">
      <c r="A11" s="48" t="s">
        <v>37</v>
      </c>
      <c r="B11" s="47"/>
      <c r="C11" s="49">
        <f aca="true" t="shared" si="1" ref="C11:Y11">SUM(C6:C10)</f>
        <v>14129424636</v>
      </c>
      <c r="D11" s="50">
        <f t="shared" si="1"/>
        <v>0</v>
      </c>
      <c r="E11" s="51">
        <f t="shared" si="1"/>
        <v>7062618739</v>
      </c>
      <c r="F11" s="51">
        <f t="shared" si="1"/>
        <v>7062618739</v>
      </c>
      <c r="G11" s="51">
        <f t="shared" si="1"/>
        <v>84445709</v>
      </c>
      <c r="H11" s="51">
        <f t="shared" si="1"/>
        <v>303914487</v>
      </c>
      <c r="I11" s="51">
        <f t="shared" si="1"/>
        <v>321510917</v>
      </c>
      <c r="J11" s="51">
        <f t="shared" si="1"/>
        <v>709871113</v>
      </c>
      <c r="K11" s="51">
        <f t="shared" si="1"/>
        <v>681126374</v>
      </c>
      <c r="L11" s="51">
        <f t="shared" si="1"/>
        <v>729407969</v>
      </c>
      <c r="M11" s="51">
        <f t="shared" si="1"/>
        <v>932462255</v>
      </c>
      <c r="N11" s="51">
        <f t="shared" si="1"/>
        <v>2342996598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3052867711</v>
      </c>
      <c r="X11" s="51">
        <f t="shared" si="1"/>
        <v>3531309374</v>
      </c>
      <c r="Y11" s="51">
        <f t="shared" si="1"/>
        <v>-478441663</v>
      </c>
      <c r="Z11" s="52">
        <f>+IF(X11&lt;&gt;0,+(Y11/X11)*100,0)</f>
        <v>-13.548562652783309</v>
      </c>
      <c r="AA11" s="53">
        <f>SUM(AA6:AA10)</f>
        <v>7062618739</v>
      </c>
    </row>
    <row r="12" spans="1:27" ht="13.5">
      <c r="A12" s="54" t="s">
        <v>38</v>
      </c>
      <c r="B12" s="35"/>
      <c r="C12" s="9">
        <v>1701202508</v>
      </c>
      <c r="D12" s="10"/>
      <c r="E12" s="11">
        <v>633170586</v>
      </c>
      <c r="F12" s="11">
        <v>633170586</v>
      </c>
      <c r="G12" s="11"/>
      <c r="H12" s="11">
        <v>10303746</v>
      </c>
      <c r="I12" s="11">
        <v>14440055</v>
      </c>
      <c r="J12" s="11">
        <v>24743801</v>
      </c>
      <c r="K12" s="11">
        <v>34050407</v>
      </c>
      <c r="L12" s="11">
        <v>121845017</v>
      </c>
      <c r="M12" s="11">
        <v>133752428</v>
      </c>
      <c r="N12" s="11">
        <v>289647852</v>
      </c>
      <c r="O12" s="11"/>
      <c r="P12" s="11"/>
      <c r="Q12" s="11"/>
      <c r="R12" s="11"/>
      <c r="S12" s="11"/>
      <c r="T12" s="11"/>
      <c r="U12" s="11"/>
      <c r="V12" s="11"/>
      <c r="W12" s="11">
        <v>314391653</v>
      </c>
      <c r="X12" s="11">
        <v>316585294</v>
      </c>
      <c r="Y12" s="11">
        <v>-2193641</v>
      </c>
      <c r="Z12" s="2">
        <v>-0.69</v>
      </c>
      <c r="AA12" s="15">
        <v>633170586</v>
      </c>
    </row>
    <row r="13" spans="1:27" ht="13.5">
      <c r="A13" s="54" t="s">
        <v>39</v>
      </c>
      <c r="B13" s="35"/>
      <c r="C13" s="12">
        <v>80000000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501722534</v>
      </c>
      <c r="D14" s="10"/>
      <c r="E14" s="11">
        <v>2214244700</v>
      </c>
      <c r="F14" s="11">
        <v>2214244700</v>
      </c>
      <c r="G14" s="11">
        <v>63194346</v>
      </c>
      <c r="H14" s="11">
        <v>-63194346</v>
      </c>
      <c r="I14" s="11"/>
      <c r="J14" s="11"/>
      <c r="K14" s="11">
        <v>37074778</v>
      </c>
      <c r="L14" s="11">
        <v>33824609</v>
      </c>
      <c r="M14" s="11">
        <v>81520567</v>
      </c>
      <c r="N14" s="11">
        <v>152419954</v>
      </c>
      <c r="O14" s="11"/>
      <c r="P14" s="11"/>
      <c r="Q14" s="11"/>
      <c r="R14" s="11"/>
      <c r="S14" s="11"/>
      <c r="T14" s="11"/>
      <c r="U14" s="11"/>
      <c r="V14" s="11"/>
      <c r="W14" s="11">
        <v>152419954</v>
      </c>
      <c r="X14" s="11">
        <v>1107122350</v>
      </c>
      <c r="Y14" s="11">
        <v>-954702396</v>
      </c>
      <c r="Z14" s="2">
        <v>-86.23</v>
      </c>
      <c r="AA14" s="15">
        <v>2214244700</v>
      </c>
    </row>
    <row r="15" spans="1:27" ht="13.5">
      <c r="A15" s="54" t="s">
        <v>41</v>
      </c>
      <c r="B15" s="35" t="s">
        <v>42</v>
      </c>
      <c r="C15" s="9">
        <v>6036813033</v>
      </c>
      <c r="D15" s="10"/>
      <c r="E15" s="11">
        <v>1392336402</v>
      </c>
      <c r="F15" s="11">
        <v>1392336402</v>
      </c>
      <c r="G15" s="11">
        <v>16414277</v>
      </c>
      <c r="H15" s="11">
        <v>55944917</v>
      </c>
      <c r="I15" s="11">
        <v>22806603</v>
      </c>
      <c r="J15" s="11">
        <v>95165797</v>
      </c>
      <c r="K15" s="11">
        <v>75287394</v>
      </c>
      <c r="L15" s="11">
        <v>34264686</v>
      </c>
      <c r="M15" s="11">
        <v>129570966</v>
      </c>
      <c r="N15" s="11">
        <v>239123046</v>
      </c>
      <c r="O15" s="11"/>
      <c r="P15" s="11"/>
      <c r="Q15" s="11"/>
      <c r="R15" s="11"/>
      <c r="S15" s="11"/>
      <c r="T15" s="11"/>
      <c r="U15" s="11"/>
      <c r="V15" s="11"/>
      <c r="W15" s="11">
        <v>334288843</v>
      </c>
      <c r="X15" s="11">
        <v>696168202</v>
      </c>
      <c r="Y15" s="11">
        <v>-361879359</v>
      </c>
      <c r="Z15" s="2">
        <v>-51.98</v>
      </c>
      <c r="AA15" s="15">
        <v>1392336402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>
        <v>3236000</v>
      </c>
      <c r="D17" s="10"/>
      <c r="E17" s="11"/>
      <c r="F17" s="11"/>
      <c r="G17" s="11">
        <v>91000</v>
      </c>
      <c r="H17" s="11"/>
      <c r="I17" s="11"/>
      <c r="J17" s="11">
        <v>91000</v>
      </c>
      <c r="K17" s="11">
        <v>169000</v>
      </c>
      <c r="L17" s="11"/>
      <c r="M17" s="11"/>
      <c r="N17" s="11">
        <v>169000</v>
      </c>
      <c r="O17" s="11"/>
      <c r="P17" s="11"/>
      <c r="Q17" s="11"/>
      <c r="R17" s="11"/>
      <c r="S17" s="11"/>
      <c r="T17" s="11"/>
      <c r="U17" s="11"/>
      <c r="V17" s="11"/>
      <c r="W17" s="11">
        <v>260000</v>
      </c>
      <c r="X17" s="11"/>
      <c r="Y17" s="11">
        <v>260000</v>
      </c>
      <c r="Z17" s="2"/>
      <c r="AA17" s="15"/>
    </row>
    <row r="18" spans="1:27" ht="13.5">
      <c r="A18" s="54" t="s">
        <v>45</v>
      </c>
      <c r="B18" s="35"/>
      <c r="C18" s="16">
        <v>569808260</v>
      </c>
      <c r="D18" s="17"/>
      <c r="E18" s="18">
        <v>155603000</v>
      </c>
      <c r="F18" s="18">
        <v>155603000</v>
      </c>
      <c r="G18" s="18"/>
      <c r="H18" s="18">
        <v>16418</v>
      </c>
      <c r="I18" s="18">
        <v>1971576</v>
      </c>
      <c r="J18" s="18">
        <v>1987994</v>
      </c>
      <c r="K18" s="18">
        <v>91501596</v>
      </c>
      <c r="L18" s="18">
        <v>-88363463</v>
      </c>
      <c r="M18" s="18">
        <v>2856972</v>
      </c>
      <c r="N18" s="18">
        <v>5995105</v>
      </c>
      <c r="O18" s="18"/>
      <c r="P18" s="18"/>
      <c r="Q18" s="18"/>
      <c r="R18" s="18"/>
      <c r="S18" s="18"/>
      <c r="T18" s="18"/>
      <c r="U18" s="18"/>
      <c r="V18" s="18"/>
      <c r="W18" s="18">
        <v>7983099</v>
      </c>
      <c r="X18" s="18">
        <v>77801500</v>
      </c>
      <c r="Y18" s="18">
        <v>-69818401</v>
      </c>
      <c r="Z18" s="3">
        <v>-89.74</v>
      </c>
      <c r="AA18" s="23">
        <v>155603000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1477048839</v>
      </c>
      <c r="D20" s="59">
        <f t="shared" si="2"/>
        <v>0</v>
      </c>
      <c r="E20" s="60">
        <f t="shared" si="2"/>
        <v>8781645473</v>
      </c>
      <c r="F20" s="60">
        <f t="shared" si="2"/>
        <v>8781645473</v>
      </c>
      <c r="G20" s="60">
        <f t="shared" si="2"/>
        <v>16740677</v>
      </c>
      <c r="H20" s="60">
        <f t="shared" si="2"/>
        <v>-854762</v>
      </c>
      <c r="I20" s="60">
        <f t="shared" si="2"/>
        <v>60631604</v>
      </c>
      <c r="J20" s="60">
        <f t="shared" si="2"/>
        <v>76517519</v>
      </c>
      <c r="K20" s="60">
        <f t="shared" si="2"/>
        <v>115198945</v>
      </c>
      <c r="L20" s="60">
        <f t="shared" si="2"/>
        <v>90354110</v>
      </c>
      <c r="M20" s="60">
        <f t="shared" si="2"/>
        <v>102858400</v>
      </c>
      <c r="N20" s="60">
        <f t="shared" si="2"/>
        <v>308411455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384928974</v>
      </c>
      <c r="X20" s="60">
        <f t="shared" si="2"/>
        <v>4390822739</v>
      </c>
      <c r="Y20" s="60">
        <f t="shared" si="2"/>
        <v>-4005893765</v>
      </c>
      <c r="Z20" s="61">
        <f>+IF(X20&lt;&gt;0,+(Y20/X20)*100,0)</f>
        <v>-91.23332922140085</v>
      </c>
      <c r="AA20" s="62">
        <f>SUM(AA26:AA33)</f>
        <v>8781645473</v>
      </c>
    </row>
    <row r="21" spans="1:27" ht="13.5">
      <c r="A21" s="46" t="s">
        <v>32</v>
      </c>
      <c r="B21" s="47"/>
      <c r="C21" s="9">
        <v>594470854</v>
      </c>
      <c r="D21" s="10"/>
      <c r="E21" s="11">
        <v>1986077384</v>
      </c>
      <c r="F21" s="11">
        <v>1986077384</v>
      </c>
      <c r="G21" s="11">
        <v>5298091</v>
      </c>
      <c r="H21" s="11">
        <v>4133593</v>
      </c>
      <c r="I21" s="11">
        <v>22839451</v>
      </c>
      <c r="J21" s="11">
        <v>32271135</v>
      </c>
      <c r="K21" s="11">
        <v>53232047</v>
      </c>
      <c r="L21" s="11">
        <v>43998408</v>
      </c>
      <c r="M21" s="11">
        <v>28703094</v>
      </c>
      <c r="N21" s="11">
        <v>125933549</v>
      </c>
      <c r="O21" s="11"/>
      <c r="P21" s="11"/>
      <c r="Q21" s="11"/>
      <c r="R21" s="11"/>
      <c r="S21" s="11"/>
      <c r="T21" s="11"/>
      <c r="U21" s="11"/>
      <c r="V21" s="11"/>
      <c r="W21" s="11">
        <v>158204684</v>
      </c>
      <c r="X21" s="11">
        <v>993038692</v>
      </c>
      <c r="Y21" s="11">
        <v>-834834008</v>
      </c>
      <c r="Z21" s="2">
        <v>-84.07</v>
      </c>
      <c r="AA21" s="15">
        <v>1986077384</v>
      </c>
    </row>
    <row r="22" spans="1:27" ht="13.5">
      <c r="A22" s="46" t="s">
        <v>33</v>
      </c>
      <c r="B22" s="47"/>
      <c r="C22" s="9">
        <v>297353726</v>
      </c>
      <c r="D22" s="10"/>
      <c r="E22" s="11">
        <v>554078000</v>
      </c>
      <c r="F22" s="11">
        <v>554078000</v>
      </c>
      <c r="G22" s="11"/>
      <c r="H22" s="11">
        <v>755512</v>
      </c>
      <c r="I22" s="11">
        <v>8422222</v>
      </c>
      <c r="J22" s="11">
        <v>9177734</v>
      </c>
      <c r="K22" s="11">
        <v>5665141</v>
      </c>
      <c r="L22" s="11">
        <v>4520081</v>
      </c>
      <c r="M22" s="11">
        <v>3175850</v>
      </c>
      <c r="N22" s="11">
        <v>13361072</v>
      </c>
      <c r="O22" s="11"/>
      <c r="P22" s="11"/>
      <c r="Q22" s="11"/>
      <c r="R22" s="11"/>
      <c r="S22" s="11"/>
      <c r="T22" s="11"/>
      <c r="U22" s="11"/>
      <c r="V22" s="11"/>
      <c r="W22" s="11">
        <v>22538806</v>
      </c>
      <c r="X22" s="11">
        <v>277039000</v>
      </c>
      <c r="Y22" s="11">
        <v>-254500194</v>
      </c>
      <c r="Z22" s="2">
        <v>-91.86</v>
      </c>
      <c r="AA22" s="15">
        <v>554078000</v>
      </c>
    </row>
    <row r="23" spans="1:27" ht="13.5">
      <c r="A23" s="46" t="s">
        <v>34</v>
      </c>
      <c r="B23" s="47"/>
      <c r="C23" s="9">
        <v>55655226</v>
      </c>
      <c r="D23" s="10"/>
      <c r="E23" s="11">
        <v>726543777</v>
      </c>
      <c r="F23" s="11">
        <v>726543777</v>
      </c>
      <c r="G23" s="11">
        <v>157440</v>
      </c>
      <c r="H23" s="11">
        <v>-64108</v>
      </c>
      <c r="I23" s="11">
        <v>4169937</v>
      </c>
      <c r="J23" s="11">
        <v>4263269</v>
      </c>
      <c r="K23" s="11">
        <v>3003760</v>
      </c>
      <c r="L23" s="11">
        <v>2550275</v>
      </c>
      <c r="M23" s="11">
        <v>3686428</v>
      </c>
      <c r="N23" s="11">
        <v>9240463</v>
      </c>
      <c r="O23" s="11"/>
      <c r="P23" s="11"/>
      <c r="Q23" s="11"/>
      <c r="R23" s="11"/>
      <c r="S23" s="11"/>
      <c r="T23" s="11"/>
      <c r="U23" s="11"/>
      <c r="V23" s="11"/>
      <c r="W23" s="11">
        <v>13503732</v>
      </c>
      <c r="X23" s="11">
        <v>363271889</v>
      </c>
      <c r="Y23" s="11">
        <v>-349768157</v>
      </c>
      <c r="Z23" s="2">
        <v>-96.28</v>
      </c>
      <c r="AA23" s="15">
        <v>726543777</v>
      </c>
    </row>
    <row r="24" spans="1:27" ht="13.5">
      <c r="A24" s="46" t="s">
        <v>35</v>
      </c>
      <c r="B24" s="47"/>
      <c r="C24" s="9">
        <v>22164691</v>
      </c>
      <c r="D24" s="10"/>
      <c r="E24" s="11">
        <v>535140890</v>
      </c>
      <c r="F24" s="11">
        <v>535140890</v>
      </c>
      <c r="G24" s="11"/>
      <c r="H24" s="11">
        <v>176582</v>
      </c>
      <c r="I24" s="11">
        <v>5051337</v>
      </c>
      <c r="J24" s="11">
        <v>5227919</v>
      </c>
      <c r="K24" s="11">
        <v>4089759</v>
      </c>
      <c r="L24" s="11">
        <v>8522854</v>
      </c>
      <c r="M24" s="11">
        <v>2667882</v>
      </c>
      <c r="N24" s="11">
        <v>15280495</v>
      </c>
      <c r="O24" s="11"/>
      <c r="P24" s="11"/>
      <c r="Q24" s="11"/>
      <c r="R24" s="11"/>
      <c r="S24" s="11"/>
      <c r="T24" s="11"/>
      <c r="U24" s="11"/>
      <c r="V24" s="11"/>
      <c r="W24" s="11">
        <v>20508414</v>
      </c>
      <c r="X24" s="11">
        <v>267570445</v>
      </c>
      <c r="Y24" s="11">
        <v>-247062031</v>
      </c>
      <c r="Z24" s="2">
        <v>-92.34</v>
      </c>
      <c r="AA24" s="15">
        <v>535140890</v>
      </c>
    </row>
    <row r="25" spans="1:27" ht="13.5">
      <c r="A25" s="46" t="s">
        <v>36</v>
      </c>
      <c r="B25" s="47"/>
      <c r="C25" s="9">
        <v>8074064</v>
      </c>
      <c r="D25" s="10"/>
      <c r="E25" s="11">
        <v>871893737</v>
      </c>
      <c r="F25" s="11">
        <v>871893737</v>
      </c>
      <c r="G25" s="11">
        <v>3044303</v>
      </c>
      <c r="H25" s="11">
        <v>900478</v>
      </c>
      <c r="I25" s="11">
        <v>3225590</v>
      </c>
      <c r="J25" s="11">
        <v>7170371</v>
      </c>
      <c r="K25" s="11">
        <v>10056431</v>
      </c>
      <c r="L25" s="11">
        <v>1833688</v>
      </c>
      <c r="M25" s="11">
        <v>21840447</v>
      </c>
      <c r="N25" s="11">
        <v>33730566</v>
      </c>
      <c r="O25" s="11"/>
      <c r="P25" s="11"/>
      <c r="Q25" s="11"/>
      <c r="R25" s="11"/>
      <c r="S25" s="11"/>
      <c r="T25" s="11"/>
      <c r="U25" s="11"/>
      <c r="V25" s="11"/>
      <c r="W25" s="11">
        <v>40900937</v>
      </c>
      <c r="X25" s="11">
        <v>435946869</v>
      </c>
      <c r="Y25" s="11">
        <v>-395045932</v>
      </c>
      <c r="Z25" s="2">
        <v>-90.62</v>
      </c>
      <c r="AA25" s="15">
        <v>871893737</v>
      </c>
    </row>
    <row r="26" spans="1:27" ht="13.5">
      <c r="A26" s="48" t="s">
        <v>37</v>
      </c>
      <c r="B26" s="63"/>
      <c r="C26" s="49">
        <f aca="true" t="shared" si="3" ref="C26:Y26">SUM(C21:C25)</f>
        <v>977718561</v>
      </c>
      <c r="D26" s="50">
        <f t="shared" si="3"/>
        <v>0</v>
      </c>
      <c r="E26" s="51">
        <f t="shared" si="3"/>
        <v>4673733788</v>
      </c>
      <c r="F26" s="51">
        <f t="shared" si="3"/>
        <v>4673733788</v>
      </c>
      <c r="G26" s="51">
        <f t="shared" si="3"/>
        <v>8499834</v>
      </c>
      <c r="H26" s="51">
        <f t="shared" si="3"/>
        <v>5902057</v>
      </c>
      <c r="I26" s="51">
        <f t="shared" si="3"/>
        <v>43708537</v>
      </c>
      <c r="J26" s="51">
        <f t="shared" si="3"/>
        <v>58110428</v>
      </c>
      <c r="K26" s="51">
        <f t="shared" si="3"/>
        <v>76047138</v>
      </c>
      <c r="L26" s="51">
        <f t="shared" si="3"/>
        <v>61425306</v>
      </c>
      <c r="M26" s="51">
        <f t="shared" si="3"/>
        <v>60073701</v>
      </c>
      <c r="N26" s="51">
        <f t="shared" si="3"/>
        <v>197546145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255656573</v>
      </c>
      <c r="X26" s="51">
        <f t="shared" si="3"/>
        <v>2336866895</v>
      </c>
      <c r="Y26" s="51">
        <f t="shared" si="3"/>
        <v>-2081210322</v>
      </c>
      <c r="Z26" s="52">
        <f>+IF(X26&lt;&gt;0,+(Y26/X26)*100,0)</f>
        <v>-89.05985730094397</v>
      </c>
      <c r="AA26" s="53">
        <f>SUM(AA21:AA25)</f>
        <v>4673733788</v>
      </c>
    </row>
    <row r="27" spans="1:27" ht="13.5">
      <c r="A27" s="54" t="s">
        <v>38</v>
      </c>
      <c r="B27" s="64"/>
      <c r="C27" s="9">
        <v>53013402</v>
      </c>
      <c r="D27" s="10"/>
      <c r="E27" s="11">
        <v>952374691</v>
      </c>
      <c r="F27" s="11">
        <v>952374691</v>
      </c>
      <c r="G27" s="11">
        <v>543878</v>
      </c>
      <c r="H27" s="11">
        <v>833395</v>
      </c>
      <c r="I27" s="11">
        <v>1776541</v>
      </c>
      <c r="J27" s="11">
        <v>3153814</v>
      </c>
      <c r="K27" s="11">
        <v>741004</v>
      </c>
      <c r="L27" s="11">
        <v>2226963</v>
      </c>
      <c r="M27" s="11">
        <v>2638520</v>
      </c>
      <c r="N27" s="11">
        <v>5606487</v>
      </c>
      <c r="O27" s="11"/>
      <c r="P27" s="11"/>
      <c r="Q27" s="11"/>
      <c r="R27" s="11"/>
      <c r="S27" s="11"/>
      <c r="T27" s="11"/>
      <c r="U27" s="11"/>
      <c r="V27" s="11"/>
      <c r="W27" s="11">
        <v>8760301</v>
      </c>
      <c r="X27" s="11">
        <v>476187346</v>
      </c>
      <c r="Y27" s="11">
        <v>-467427045</v>
      </c>
      <c r="Z27" s="2">
        <v>-98.16</v>
      </c>
      <c r="AA27" s="15">
        <v>952374691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>
        <v>418984821</v>
      </c>
      <c r="D29" s="10"/>
      <c r="E29" s="11">
        <v>843655469</v>
      </c>
      <c r="F29" s="11">
        <v>843655469</v>
      </c>
      <c r="G29" s="11">
        <v>7691334</v>
      </c>
      <c r="H29" s="11">
        <v>-7691334</v>
      </c>
      <c r="I29" s="11">
        <v>14845571</v>
      </c>
      <c r="J29" s="11">
        <v>14845571</v>
      </c>
      <c r="K29" s="11">
        <v>38254373</v>
      </c>
      <c r="L29" s="11">
        <v>26390356</v>
      </c>
      <c r="M29" s="11">
        <v>39761729</v>
      </c>
      <c r="N29" s="11">
        <v>104406458</v>
      </c>
      <c r="O29" s="11"/>
      <c r="P29" s="11"/>
      <c r="Q29" s="11"/>
      <c r="R29" s="11"/>
      <c r="S29" s="11"/>
      <c r="T29" s="11"/>
      <c r="U29" s="11"/>
      <c r="V29" s="11"/>
      <c r="W29" s="11">
        <v>119252029</v>
      </c>
      <c r="X29" s="11">
        <v>421827735</v>
      </c>
      <c r="Y29" s="11">
        <v>-302575706</v>
      </c>
      <c r="Z29" s="2">
        <v>-71.73</v>
      </c>
      <c r="AA29" s="15">
        <v>843655469</v>
      </c>
    </row>
    <row r="30" spans="1:27" ht="13.5">
      <c r="A30" s="54" t="s">
        <v>41</v>
      </c>
      <c r="B30" s="35" t="s">
        <v>42</v>
      </c>
      <c r="C30" s="9">
        <v>24137055</v>
      </c>
      <c r="D30" s="10"/>
      <c r="E30" s="11">
        <v>2016011525</v>
      </c>
      <c r="F30" s="11">
        <v>2016011525</v>
      </c>
      <c r="G30" s="11">
        <v>5631</v>
      </c>
      <c r="H30" s="11">
        <v>101120</v>
      </c>
      <c r="I30" s="11">
        <v>300955</v>
      </c>
      <c r="J30" s="11">
        <v>407706</v>
      </c>
      <c r="K30" s="11">
        <v>156430</v>
      </c>
      <c r="L30" s="11">
        <v>311485</v>
      </c>
      <c r="M30" s="11">
        <v>384450</v>
      </c>
      <c r="N30" s="11">
        <v>852365</v>
      </c>
      <c r="O30" s="11"/>
      <c r="P30" s="11"/>
      <c r="Q30" s="11"/>
      <c r="R30" s="11"/>
      <c r="S30" s="11"/>
      <c r="T30" s="11"/>
      <c r="U30" s="11"/>
      <c r="V30" s="11"/>
      <c r="W30" s="11">
        <v>1260071</v>
      </c>
      <c r="X30" s="11">
        <v>1008005763</v>
      </c>
      <c r="Y30" s="11">
        <v>-1006745692</v>
      </c>
      <c r="Z30" s="2">
        <v>-99.87</v>
      </c>
      <c r="AA30" s="15">
        <v>2016011525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>
        <v>4000000</v>
      </c>
      <c r="F32" s="11">
        <v>4000000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v>2000000</v>
      </c>
      <c r="Y32" s="11">
        <v>-2000000</v>
      </c>
      <c r="Z32" s="2">
        <v>-100</v>
      </c>
      <c r="AA32" s="15">
        <v>4000000</v>
      </c>
    </row>
    <row r="33" spans="1:27" ht="13.5">
      <c r="A33" s="54" t="s">
        <v>45</v>
      </c>
      <c r="B33" s="35"/>
      <c r="C33" s="16">
        <v>3195000</v>
      </c>
      <c r="D33" s="17"/>
      <c r="E33" s="18">
        <v>291870000</v>
      </c>
      <c r="F33" s="18">
        <v>291870000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145935000</v>
      </c>
      <c r="Y33" s="18">
        <v>-145935000</v>
      </c>
      <c r="Z33" s="3">
        <v>-100</v>
      </c>
      <c r="AA33" s="23">
        <v>291870000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4831108853</v>
      </c>
      <c r="D36" s="10">
        <f t="shared" si="4"/>
        <v>0</v>
      </c>
      <c r="E36" s="11">
        <f t="shared" si="4"/>
        <v>4460758928</v>
      </c>
      <c r="F36" s="11">
        <f t="shared" si="4"/>
        <v>4460758928</v>
      </c>
      <c r="G36" s="11">
        <f t="shared" si="4"/>
        <v>35246290</v>
      </c>
      <c r="H36" s="11">
        <f t="shared" si="4"/>
        <v>90845208</v>
      </c>
      <c r="I36" s="11">
        <f t="shared" si="4"/>
        <v>123192979</v>
      </c>
      <c r="J36" s="11">
        <f t="shared" si="4"/>
        <v>249284477</v>
      </c>
      <c r="K36" s="11">
        <f t="shared" si="4"/>
        <v>246705663</v>
      </c>
      <c r="L36" s="11">
        <f t="shared" si="4"/>
        <v>246954103</v>
      </c>
      <c r="M36" s="11">
        <f t="shared" si="4"/>
        <v>369222797</v>
      </c>
      <c r="N36" s="11">
        <f t="shared" si="4"/>
        <v>862882563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1112167040</v>
      </c>
      <c r="X36" s="11">
        <f t="shared" si="4"/>
        <v>2230379467</v>
      </c>
      <c r="Y36" s="11">
        <f t="shared" si="4"/>
        <v>-1118212427</v>
      </c>
      <c r="Z36" s="2">
        <f aca="true" t="shared" si="5" ref="Z36:Z49">+IF(X36&lt;&gt;0,+(Y36/X36)*100,0)</f>
        <v>-50.13552373238379</v>
      </c>
      <c r="AA36" s="15">
        <f>AA6+AA21</f>
        <v>4460758928</v>
      </c>
    </row>
    <row r="37" spans="1:27" ht="13.5">
      <c r="A37" s="46" t="s">
        <v>33</v>
      </c>
      <c r="B37" s="47"/>
      <c r="C37" s="9">
        <f t="shared" si="4"/>
        <v>3033931341</v>
      </c>
      <c r="D37" s="10">
        <f t="shared" si="4"/>
        <v>0</v>
      </c>
      <c r="E37" s="11">
        <f t="shared" si="4"/>
        <v>2863837017</v>
      </c>
      <c r="F37" s="11">
        <f t="shared" si="4"/>
        <v>2863837017</v>
      </c>
      <c r="G37" s="11">
        <f t="shared" si="4"/>
        <v>27816363</v>
      </c>
      <c r="H37" s="11">
        <f t="shared" si="4"/>
        <v>109494648</v>
      </c>
      <c r="I37" s="11">
        <f t="shared" si="4"/>
        <v>75848851</v>
      </c>
      <c r="J37" s="11">
        <f t="shared" si="4"/>
        <v>213159862</v>
      </c>
      <c r="K37" s="11">
        <f t="shared" si="4"/>
        <v>145963316</v>
      </c>
      <c r="L37" s="11">
        <f t="shared" si="4"/>
        <v>169841813</v>
      </c>
      <c r="M37" s="11">
        <f t="shared" si="4"/>
        <v>80185027</v>
      </c>
      <c r="N37" s="11">
        <f t="shared" si="4"/>
        <v>395990156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609150018</v>
      </c>
      <c r="X37" s="11">
        <f t="shared" si="4"/>
        <v>1431918509</v>
      </c>
      <c r="Y37" s="11">
        <f t="shared" si="4"/>
        <v>-822768491</v>
      </c>
      <c r="Z37" s="2">
        <f t="shared" si="5"/>
        <v>-57.459170045549016</v>
      </c>
      <c r="AA37" s="15">
        <f>AA7+AA22</f>
        <v>2863837017</v>
      </c>
    </row>
    <row r="38" spans="1:27" ht="13.5">
      <c r="A38" s="46" t="s">
        <v>34</v>
      </c>
      <c r="B38" s="47"/>
      <c r="C38" s="9">
        <f t="shared" si="4"/>
        <v>908332212</v>
      </c>
      <c r="D38" s="10">
        <f t="shared" si="4"/>
        <v>0</v>
      </c>
      <c r="E38" s="11">
        <f t="shared" si="4"/>
        <v>2316595044</v>
      </c>
      <c r="F38" s="11">
        <f t="shared" si="4"/>
        <v>2316595044</v>
      </c>
      <c r="G38" s="11">
        <f t="shared" si="4"/>
        <v>16830257</v>
      </c>
      <c r="H38" s="11">
        <f t="shared" si="4"/>
        <v>33759044</v>
      </c>
      <c r="I38" s="11">
        <f t="shared" si="4"/>
        <v>94020575</v>
      </c>
      <c r="J38" s="11">
        <f t="shared" si="4"/>
        <v>144609876</v>
      </c>
      <c r="K38" s="11">
        <f t="shared" si="4"/>
        <v>190969576</v>
      </c>
      <c r="L38" s="11">
        <f t="shared" si="4"/>
        <v>25670787</v>
      </c>
      <c r="M38" s="11">
        <f t="shared" si="4"/>
        <v>137990808</v>
      </c>
      <c r="N38" s="11">
        <f t="shared" si="4"/>
        <v>354631171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499241047</v>
      </c>
      <c r="X38" s="11">
        <f t="shared" si="4"/>
        <v>1158297523</v>
      </c>
      <c r="Y38" s="11">
        <f t="shared" si="4"/>
        <v>-659056476</v>
      </c>
      <c r="Z38" s="2">
        <f t="shared" si="5"/>
        <v>-56.898721003308225</v>
      </c>
      <c r="AA38" s="15">
        <f>AA8+AA23</f>
        <v>2316595044</v>
      </c>
    </row>
    <row r="39" spans="1:27" ht="13.5">
      <c r="A39" s="46" t="s">
        <v>35</v>
      </c>
      <c r="B39" s="47"/>
      <c r="C39" s="9">
        <f t="shared" si="4"/>
        <v>1670885421</v>
      </c>
      <c r="D39" s="10">
        <f t="shared" si="4"/>
        <v>0</v>
      </c>
      <c r="E39" s="11">
        <f t="shared" si="4"/>
        <v>672747006</v>
      </c>
      <c r="F39" s="11">
        <f t="shared" si="4"/>
        <v>672747006</v>
      </c>
      <c r="G39" s="11">
        <f t="shared" si="4"/>
        <v>1233009</v>
      </c>
      <c r="H39" s="11">
        <f t="shared" si="4"/>
        <v>38327991</v>
      </c>
      <c r="I39" s="11">
        <f t="shared" si="4"/>
        <v>40356953</v>
      </c>
      <c r="J39" s="11">
        <f t="shared" si="4"/>
        <v>79917953</v>
      </c>
      <c r="K39" s="11">
        <f t="shared" si="4"/>
        <v>42107966</v>
      </c>
      <c r="L39" s="11">
        <f t="shared" si="4"/>
        <v>63334846</v>
      </c>
      <c r="M39" s="11">
        <f t="shared" si="4"/>
        <v>40259801</v>
      </c>
      <c r="N39" s="11">
        <f t="shared" si="4"/>
        <v>145702613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225620566</v>
      </c>
      <c r="X39" s="11">
        <f t="shared" si="4"/>
        <v>336373503</v>
      </c>
      <c r="Y39" s="11">
        <f t="shared" si="4"/>
        <v>-110752937</v>
      </c>
      <c r="Z39" s="2">
        <f t="shared" si="5"/>
        <v>-32.925583023702075</v>
      </c>
      <c r="AA39" s="15">
        <f>AA9+AA24</f>
        <v>672747006</v>
      </c>
    </row>
    <row r="40" spans="1:27" ht="13.5">
      <c r="A40" s="46" t="s">
        <v>36</v>
      </c>
      <c r="B40" s="47"/>
      <c r="C40" s="9">
        <f t="shared" si="4"/>
        <v>4662885370</v>
      </c>
      <c r="D40" s="10">
        <f t="shared" si="4"/>
        <v>0</v>
      </c>
      <c r="E40" s="11">
        <f t="shared" si="4"/>
        <v>1422414532</v>
      </c>
      <c r="F40" s="11">
        <f t="shared" si="4"/>
        <v>1422414532</v>
      </c>
      <c r="G40" s="11">
        <f t="shared" si="4"/>
        <v>11819624</v>
      </c>
      <c r="H40" s="11">
        <f t="shared" si="4"/>
        <v>37389653</v>
      </c>
      <c r="I40" s="11">
        <f t="shared" si="4"/>
        <v>31800096</v>
      </c>
      <c r="J40" s="11">
        <f t="shared" si="4"/>
        <v>81009373</v>
      </c>
      <c r="K40" s="11">
        <f t="shared" si="4"/>
        <v>131426991</v>
      </c>
      <c r="L40" s="11">
        <f t="shared" si="4"/>
        <v>285031726</v>
      </c>
      <c r="M40" s="11">
        <f t="shared" si="4"/>
        <v>364877523</v>
      </c>
      <c r="N40" s="11">
        <f t="shared" si="4"/>
        <v>781336240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862345613</v>
      </c>
      <c r="X40" s="11">
        <f t="shared" si="4"/>
        <v>711207267</v>
      </c>
      <c r="Y40" s="11">
        <f t="shared" si="4"/>
        <v>151138346</v>
      </c>
      <c r="Z40" s="2">
        <f t="shared" si="5"/>
        <v>21.250956368532155</v>
      </c>
      <c r="AA40" s="15">
        <f>AA10+AA25</f>
        <v>1422414532</v>
      </c>
    </row>
    <row r="41" spans="1:27" ht="13.5">
      <c r="A41" s="48" t="s">
        <v>37</v>
      </c>
      <c r="B41" s="47"/>
      <c r="C41" s="49">
        <f aca="true" t="shared" si="6" ref="C41:Y41">SUM(C36:C40)</f>
        <v>15107143197</v>
      </c>
      <c r="D41" s="50">
        <f t="shared" si="6"/>
        <v>0</v>
      </c>
      <c r="E41" s="51">
        <f t="shared" si="6"/>
        <v>11736352527</v>
      </c>
      <c r="F41" s="51">
        <f t="shared" si="6"/>
        <v>11736352527</v>
      </c>
      <c r="G41" s="51">
        <f t="shared" si="6"/>
        <v>92945543</v>
      </c>
      <c r="H41" s="51">
        <f t="shared" si="6"/>
        <v>309816544</v>
      </c>
      <c r="I41" s="51">
        <f t="shared" si="6"/>
        <v>365219454</v>
      </c>
      <c r="J41" s="51">
        <f t="shared" si="6"/>
        <v>767981541</v>
      </c>
      <c r="K41" s="51">
        <f t="shared" si="6"/>
        <v>757173512</v>
      </c>
      <c r="L41" s="51">
        <f t="shared" si="6"/>
        <v>790833275</v>
      </c>
      <c r="M41" s="51">
        <f t="shared" si="6"/>
        <v>992535956</v>
      </c>
      <c r="N41" s="51">
        <f t="shared" si="6"/>
        <v>2540542743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3308524284</v>
      </c>
      <c r="X41" s="51">
        <f t="shared" si="6"/>
        <v>5868176269</v>
      </c>
      <c r="Y41" s="51">
        <f t="shared" si="6"/>
        <v>-2559651985</v>
      </c>
      <c r="Z41" s="52">
        <f t="shared" si="5"/>
        <v>-43.61920752997749</v>
      </c>
      <c r="AA41" s="53">
        <f>SUM(AA36:AA40)</f>
        <v>11736352527</v>
      </c>
    </row>
    <row r="42" spans="1:27" ht="13.5">
      <c r="A42" s="54" t="s">
        <v>38</v>
      </c>
      <c r="B42" s="35"/>
      <c r="C42" s="65">
        <f aca="true" t="shared" si="7" ref="C42:Y48">C12+C27</f>
        <v>1754215910</v>
      </c>
      <c r="D42" s="66">
        <f t="shared" si="7"/>
        <v>0</v>
      </c>
      <c r="E42" s="67">
        <f t="shared" si="7"/>
        <v>1585545277</v>
      </c>
      <c r="F42" s="67">
        <f t="shared" si="7"/>
        <v>1585545277</v>
      </c>
      <c r="G42" s="67">
        <f t="shared" si="7"/>
        <v>543878</v>
      </c>
      <c r="H42" s="67">
        <f t="shared" si="7"/>
        <v>11137141</v>
      </c>
      <c r="I42" s="67">
        <f t="shared" si="7"/>
        <v>16216596</v>
      </c>
      <c r="J42" s="67">
        <f t="shared" si="7"/>
        <v>27897615</v>
      </c>
      <c r="K42" s="67">
        <f t="shared" si="7"/>
        <v>34791411</v>
      </c>
      <c r="L42" s="67">
        <f t="shared" si="7"/>
        <v>124071980</v>
      </c>
      <c r="M42" s="67">
        <f t="shared" si="7"/>
        <v>136390948</v>
      </c>
      <c r="N42" s="67">
        <f t="shared" si="7"/>
        <v>295254339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323151954</v>
      </c>
      <c r="X42" s="67">
        <f t="shared" si="7"/>
        <v>792772640</v>
      </c>
      <c r="Y42" s="67">
        <f t="shared" si="7"/>
        <v>-469620686</v>
      </c>
      <c r="Z42" s="69">
        <f t="shared" si="5"/>
        <v>-59.237751444096254</v>
      </c>
      <c r="AA42" s="68">
        <f aca="true" t="shared" si="8" ref="AA42:AA48">AA12+AA27</f>
        <v>1585545277</v>
      </c>
    </row>
    <row r="43" spans="1:27" ht="13.5">
      <c r="A43" s="54" t="s">
        <v>39</v>
      </c>
      <c r="B43" s="35"/>
      <c r="C43" s="70">
        <f t="shared" si="7"/>
        <v>80000000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920707355</v>
      </c>
      <c r="D44" s="66">
        <f t="shared" si="7"/>
        <v>0</v>
      </c>
      <c r="E44" s="67">
        <f t="shared" si="7"/>
        <v>3057900169</v>
      </c>
      <c r="F44" s="67">
        <f t="shared" si="7"/>
        <v>3057900169</v>
      </c>
      <c r="G44" s="67">
        <f t="shared" si="7"/>
        <v>70885680</v>
      </c>
      <c r="H44" s="67">
        <f t="shared" si="7"/>
        <v>-70885680</v>
      </c>
      <c r="I44" s="67">
        <f t="shared" si="7"/>
        <v>14845571</v>
      </c>
      <c r="J44" s="67">
        <f t="shared" si="7"/>
        <v>14845571</v>
      </c>
      <c r="K44" s="67">
        <f t="shared" si="7"/>
        <v>75329151</v>
      </c>
      <c r="L44" s="67">
        <f t="shared" si="7"/>
        <v>60214965</v>
      </c>
      <c r="M44" s="67">
        <f t="shared" si="7"/>
        <v>121282296</v>
      </c>
      <c r="N44" s="67">
        <f t="shared" si="7"/>
        <v>256826412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271671983</v>
      </c>
      <c r="X44" s="67">
        <f t="shared" si="7"/>
        <v>1528950085</v>
      </c>
      <c r="Y44" s="67">
        <f t="shared" si="7"/>
        <v>-1257278102</v>
      </c>
      <c r="Z44" s="69">
        <f t="shared" si="5"/>
        <v>-82.23146813847752</v>
      </c>
      <c r="AA44" s="68">
        <f t="shared" si="8"/>
        <v>3057900169</v>
      </c>
    </row>
    <row r="45" spans="1:27" ht="13.5">
      <c r="A45" s="54" t="s">
        <v>41</v>
      </c>
      <c r="B45" s="35" t="s">
        <v>42</v>
      </c>
      <c r="C45" s="65">
        <f t="shared" si="7"/>
        <v>6060950088</v>
      </c>
      <c r="D45" s="66">
        <f t="shared" si="7"/>
        <v>0</v>
      </c>
      <c r="E45" s="67">
        <f t="shared" si="7"/>
        <v>3408347927</v>
      </c>
      <c r="F45" s="67">
        <f t="shared" si="7"/>
        <v>3408347927</v>
      </c>
      <c r="G45" s="67">
        <f t="shared" si="7"/>
        <v>16419908</v>
      </c>
      <c r="H45" s="67">
        <f t="shared" si="7"/>
        <v>56046037</v>
      </c>
      <c r="I45" s="67">
        <f t="shared" si="7"/>
        <v>23107558</v>
      </c>
      <c r="J45" s="67">
        <f t="shared" si="7"/>
        <v>95573503</v>
      </c>
      <c r="K45" s="67">
        <f t="shared" si="7"/>
        <v>75443824</v>
      </c>
      <c r="L45" s="67">
        <f t="shared" si="7"/>
        <v>34576171</v>
      </c>
      <c r="M45" s="67">
        <f t="shared" si="7"/>
        <v>129955416</v>
      </c>
      <c r="N45" s="67">
        <f t="shared" si="7"/>
        <v>239975411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335548914</v>
      </c>
      <c r="X45" s="67">
        <f t="shared" si="7"/>
        <v>1704173965</v>
      </c>
      <c r="Y45" s="67">
        <f t="shared" si="7"/>
        <v>-1368625051</v>
      </c>
      <c r="Z45" s="69">
        <f t="shared" si="5"/>
        <v>-80.31017250049352</v>
      </c>
      <c r="AA45" s="68">
        <f t="shared" si="8"/>
        <v>3408347927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3236000</v>
      </c>
      <c r="D47" s="66">
        <f t="shared" si="7"/>
        <v>0</v>
      </c>
      <c r="E47" s="67">
        <f t="shared" si="7"/>
        <v>4000000</v>
      </c>
      <c r="F47" s="67">
        <f t="shared" si="7"/>
        <v>4000000</v>
      </c>
      <c r="G47" s="67">
        <f t="shared" si="7"/>
        <v>91000</v>
      </c>
      <c r="H47" s="67">
        <f t="shared" si="7"/>
        <v>0</v>
      </c>
      <c r="I47" s="67">
        <f t="shared" si="7"/>
        <v>0</v>
      </c>
      <c r="J47" s="67">
        <f t="shared" si="7"/>
        <v>91000</v>
      </c>
      <c r="K47" s="67">
        <f t="shared" si="7"/>
        <v>169000</v>
      </c>
      <c r="L47" s="67">
        <f t="shared" si="7"/>
        <v>0</v>
      </c>
      <c r="M47" s="67">
        <f t="shared" si="7"/>
        <v>0</v>
      </c>
      <c r="N47" s="67">
        <f t="shared" si="7"/>
        <v>169000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260000</v>
      </c>
      <c r="X47" s="67">
        <f t="shared" si="7"/>
        <v>2000000</v>
      </c>
      <c r="Y47" s="67">
        <f t="shared" si="7"/>
        <v>-1740000</v>
      </c>
      <c r="Z47" s="69">
        <f t="shared" si="5"/>
        <v>-87</v>
      </c>
      <c r="AA47" s="68">
        <f t="shared" si="8"/>
        <v>4000000</v>
      </c>
    </row>
    <row r="48" spans="1:27" ht="13.5">
      <c r="A48" s="54" t="s">
        <v>45</v>
      </c>
      <c r="B48" s="35"/>
      <c r="C48" s="65">
        <f t="shared" si="7"/>
        <v>573003260</v>
      </c>
      <c r="D48" s="66">
        <f t="shared" si="7"/>
        <v>0</v>
      </c>
      <c r="E48" s="67">
        <f t="shared" si="7"/>
        <v>447473000</v>
      </c>
      <c r="F48" s="67">
        <f t="shared" si="7"/>
        <v>447473000</v>
      </c>
      <c r="G48" s="67">
        <f t="shared" si="7"/>
        <v>0</v>
      </c>
      <c r="H48" s="67">
        <f t="shared" si="7"/>
        <v>16418</v>
      </c>
      <c r="I48" s="67">
        <f t="shared" si="7"/>
        <v>1971576</v>
      </c>
      <c r="J48" s="67">
        <f t="shared" si="7"/>
        <v>1987994</v>
      </c>
      <c r="K48" s="67">
        <f t="shared" si="7"/>
        <v>91501596</v>
      </c>
      <c r="L48" s="67">
        <f t="shared" si="7"/>
        <v>-88363463</v>
      </c>
      <c r="M48" s="67">
        <f t="shared" si="7"/>
        <v>2856972</v>
      </c>
      <c r="N48" s="67">
        <f t="shared" si="7"/>
        <v>5995105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7983099</v>
      </c>
      <c r="X48" s="67">
        <f t="shared" si="7"/>
        <v>223736500</v>
      </c>
      <c r="Y48" s="67">
        <f t="shared" si="7"/>
        <v>-215753401</v>
      </c>
      <c r="Z48" s="69">
        <f t="shared" si="5"/>
        <v>-96.4319192442896</v>
      </c>
      <c r="AA48" s="68">
        <f t="shared" si="8"/>
        <v>447473000</v>
      </c>
    </row>
    <row r="49" spans="1:27" ht="13.5">
      <c r="A49" s="75" t="s">
        <v>49</v>
      </c>
      <c r="B49" s="76"/>
      <c r="C49" s="77">
        <f aca="true" t="shared" si="9" ref="C49:Y49">SUM(C41:C48)</f>
        <v>24499255810</v>
      </c>
      <c r="D49" s="78">
        <f t="shared" si="9"/>
        <v>0</v>
      </c>
      <c r="E49" s="79">
        <f t="shared" si="9"/>
        <v>20239618900</v>
      </c>
      <c r="F49" s="79">
        <f t="shared" si="9"/>
        <v>20239618900</v>
      </c>
      <c r="G49" s="79">
        <f t="shared" si="9"/>
        <v>180886009</v>
      </c>
      <c r="H49" s="79">
        <f t="shared" si="9"/>
        <v>306130460</v>
      </c>
      <c r="I49" s="79">
        <f t="shared" si="9"/>
        <v>421360755</v>
      </c>
      <c r="J49" s="79">
        <f t="shared" si="9"/>
        <v>908377224</v>
      </c>
      <c r="K49" s="79">
        <f t="shared" si="9"/>
        <v>1034408494</v>
      </c>
      <c r="L49" s="79">
        <f t="shared" si="9"/>
        <v>921332928</v>
      </c>
      <c r="M49" s="79">
        <f t="shared" si="9"/>
        <v>1383021588</v>
      </c>
      <c r="N49" s="79">
        <f t="shared" si="9"/>
        <v>3338763010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4247140234</v>
      </c>
      <c r="X49" s="79">
        <f t="shared" si="9"/>
        <v>10119809459</v>
      </c>
      <c r="Y49" s="79">
        <f t="shared" si="9"/>
        <v>-5872669225</v>
      </c>
      <c r="Z49" s="80">
        <f t="shared" si="5"/>
        <v>-58.03142093527435</v>
      </c>
      <c r="AA49" s="81">
        <f>SUM(AA41:AA48)</f>
        <v>20239618900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3962192144</v>
      </c>
      <c r="D51" s="66">
        <f t="shared" si="10"/>
        <v>0</v>
      </c>
      <c r="E51" s="67">
        <f t="shared" si="10"/>
        <v>8905752078</v>
      </c>
      <c r="F51" s="67">
        <f t="shared" si="10"/>
        <v>8905752078</v>
      </c>
      <c r="G51" s="67">
        <f t="shared" si="10"/>
        <v>281810857</v>
      </c>
      <c r="H51" s="67">
        <f t="shared" si="10"/>
        <v>232733770</v>
      </c>
      <c r="I51" s="67">
        <f t="shared" si="10"/>
        <v>396234671</v>
      </c>
      <c r="J51" s="67">
        <f t="shared" si="10"/>
        <v>910779298</v>
      </c>
      <c r="K51" s="67">
        <f t="shared" si="10"/>
        <v>336026898</v>
      </c>
      <c r="L51" s="67">
        <f t="shared" si="10"/>
        <v>406139668</v>
      </c>
      <c r="M51" s="67">
        <f t="shared" si="10"/>
        <v>348001995</v>
      </c>
      <c r="N51" s="67">
        <f t="shared" si="10"/>
        <v>1090168561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2000947859</v>
      </c>
      <c r="X51" s="67">
        <f t="shared" si="10"/>
        <v>4452876050</v>
      </c>
      <c r="Y51" s="67">
        <f t="shared" si="10"/>
        <v>-2451928191</v>
      </c>
      <c r="Z51" s="69">
        <f>+IF(X51&lt;&gt;0,+(Y51/X51)*100,0)</f>
        <v>-55.06392191177205</v>
      </c>
      <c r="AA51" s="68">
        <f>SUM(AA57:AA61)</f>
        <v>8905752078</v>
      </c>
    </row>
    <row r="52" spans="1:27" ht="13.5">
      <c r="A52" s="84" t="s">
        <v>32</v>
      </c>
      <c r="B52" s="47"/>
      <c r="C52" s="9">
        <v>54518273</v>
      </c>
      <c r="D52" s="10"/>
      <c r="E52" s="11">
        <v>2100122742</v>
      </c>
      <c r="F52" s="11">
        <v>2100122742</v>
      </c>
      <c r="G52" s="11">
        <v>3962031</v>
      </c>
      <c r="H52" s="11">
        <v>3001642</v>
      </c>
      <c r="I52" s="11">
        <v>77520754</v>
      </c>
      <c r="J52" s="11">
        <v>84484427</v>
      </c>
      <c r="K52" s="11">
        <v>13641383</v>
      </c>
      <c r="L52" s="11">
        <v>84512152</v>
      </c>
      <c r="M52" s="11">
        <v>18809183</v>
      </c>
      <c r="N52" s="11">
        <v>116962718</v>
      </c>
      <c r="O52" s="11"/>
      <c r="P52" s="11"/>
      <c r="Q52" s="11"/>
      <c r="R52" s="11"/>
      <c r="S52" s="11"/>
      <c r="T52" s="11"/>
      <c r="U52" s="11"/>
      <c r="V52" s="11"/>
      <c r="W52" s="11">
        <v>201447145</v>
      </c>
      <c r="X52" s="11">
        <v>1050061372</v>
      </c>
      <c r="Y52" s="11">
        <v>-848614227</v>
      </c>
      <c r="Z52" s="2">
        <v>-80.82</v>
      </c>
      <c r="AA52" s="15">
        <v>2100122742</v>
      </c>
    </row>
    <row r="53" spans="1:27" ht="13.5">
      <c r="A53" s="84" t="s">
        <v>33</v>
      </c>
      <c r="B53" s="47"/>
      <c r="C53" s="9">
        <v>121401935</v>
      </c>
      <c r="D53" s="10"/>
      <c r="E53" s="11">
        <v>1887223781</v>
      </c>
      <c r="F53" s="11">
        <v>1887223781</v>
      </c>
      <c r="G53" s="11">
        <v>7933667</v>
      </c>
      <c r="H53" s="11">
        <v>27493552</v>
      </c>
      <c r="I53" s="11">
        <v>99573634</v>
      </c>
      <c r="J53" s="11">
        <v>135000853</v>
      </c>
      <c r="K53" s="11">
        <v>100220636</v>
      </c>
      <c r="L53" s="11">
        <v>93650370</v>
      </c>
      <c r="M53" s="11">
        <v>21120401</v>
      </c>
      <c r="N53" s="11">
        <v>214991407</v>
      </c>
      <c r="O53" s="11"/>
      <c r="P53" s="11"/>
      <c r="Q53" s="11"/>
      <c r="R53" s="11"/>
      <c r="S53" s="11"/>
      <c r="T53" s="11"/>
      <c r="U53" s="11"/>
      <c r="V53" s="11"/>
      <c r="W53" s="11">
        <v>349992260</v>
      </c>
      <c r="X53" s="11">
        <v>943611892</v>
      </c>
      <c r="Y53" s="11">
        <v>-593619632</v>
      </c>
      <c r="Z53" s="2">
        <v>-62.91</v>
      </c>
      <c r="AA53" s="15">
        <v>1887223781</v>
      </c>
    </row>
    <row r="54" spans="1:27" ht="13.5">
      <c r="A54" s="84" t="s">
        <v>34</v>
      </c>
      <c r="B54" s="47"/>
      <c r="C54" s="9">
        <v>24017736</v>
      </c>
      <c r="D54" s="10"/>
      <c r="E54" s="11">
        <v>1162316005</v>
      </c>
      <c r="F54" s="11">
        <v>1162316005</v>
      </c>
      <c r="G54" s="11">
        <v>1826096</v>
      </c>
      <c r="H54" s="11">
        <v>19520707</v>
      </c>
      <c r="I54" s="11">
        <v>84983960</v>
      </c>
      <c r="J54" s="11">
        <v>106330763</v>
      </c>
      <c r="K54" s="11">
        <v>81576917</v>
      </c>
      <c r="L54" s="11">
        <v>86845265</v>
      </c>
      <c r="M54" s="11">
        <v>13604802</v>
      </c>
      <c r="N54" s="11">
        <v>182026984</v>
      </c>
      <c r="O54" s="11"/>
      <c r="P54" s="11"/>
      <c r="Q54" s="11"/>
      <c r="R54" s="11"/>
      <c r="S54" s="11"/>
      <c r="T54" s="11"/>
      <c r="U54" s="11"/>
      <c r="V54" s="11"/>
      <c r="W54" s="11">
        <v>288357747</v>
      </c>
      <c r="X54" s="11">
        <v>581158005</v>
      </c>
      <c r="Y54" s="11">
        <v>-292800258</v>
      </c>
      <c r="Z54" s="2">
        <v>-50.38</v>
      </c>
      <c r="AA54" s="15">
        <v>1162316005</v>
      </c>
    </row>
    <row r="55" spans="1:27" ht="13.5">
      <c r="A55" s="84" t="s">
        <v>35</v>
      </c>
      <c r="B55" s="47"/>
      <c r="C55" s="9">
        <v>14772652</v>
      </c>
      <c r="D55" s="10"/>
      <c r="E55" s="11">
        <v>1183455739</v>
      </c>
      <c r="F55" s="11">
        <v>1183455739</v>
      </c>
      <c r="G55" s="11">
        <v>430374</v>
      </c>
      <c r="H55" s="11">
        <v>4883466</v>
      </c>
      <c r="I55" s="11">
        <v>58971126</v>
      </c>
      <c r="J55" s="11">
        <v>64284966</v>
      </c>
      <c r="K55" s="11">
        <v>60614560</v>
      </c>
      <c r="L55" s="11">
        <v>57728770</v>
      </c>
      <c r="M55" s="11">
        <v>6380361</v>
      </c>
      <c r="N55" s="11">
        <v>124723691</v>
      </c>
      <c r="O55" s="11"/>
      <c r="P55" s="11"/>
      <c r="Q55" s="11"/>
      <c r="R55" s="11"/>
      <c r="S55" s="11"/>
      <c r="T55" s="11"/>
      <c r="U55" s="11"/>
      <c r="V55" s="11"/>
      <c r="W55" s="11">
        <v>189008657</v>
      </c>
      <c r="X55" s="11">
        <v>591727870</v>
      </c>
      <c r="Y55" s="11">
        <v>-402719213</v>
      </c>
      <c r="Z55" s="2">
        <v>-68.06</v>
      </c>
      <c r="AA55" s="15">
        <v>1183455739</v>
      </c>
    </row>
    <row r="56" spans="1:27" ht="13.5">
      <c r="A56" s="84" t="s">
        <v>36</v>
      </c>
      <c r="B56" s="47"/>
      <c r="C56" s="9">
        <v>31176574</v>
      </c>
      <c r="D56" s="10"/>
      <c r="E56" s="11">
        <v>123752437</v>
      </c>
      <c r="F56" s="11">
        <v>123752437</v>
      </c>
      <c r="G56" s="11">
        <v>37105</v>
      </c>
      <c r="H56" s="11">
        <v>774718</v>
      </c>
      <c r="I56" s="11">
        <v>942993</v>
      </c>
      <c r="J56" s="11">
        <v>1754816</v>
      </c>
      <c r="K56" s="11">
        <v>652261</v>
      </c>
      <c r="L56" s="11">
        <v>570436</v>
      </c>
      <c r="M56" s="11">
        <v>398342</v>
      </c>
      <c r="N56" s="11">
        <v>1621039</v>
      </c>
      <c r="O56" s="11"/>
      <c r="P56" s="11"/>
      <c r="Q56" s="11"/>
      <c r="R56" s="11"/>
      <c r="S56" s="11"/>
      <c r="T56" s="11"/>
      <c r="U56" s="11"/>
      <c r="V56" s="11"/>
      <c r="W56" s="11">
        <v>3375855</v>
      </c>
      <c r="X56" s="11">
        <v>61876219</v>
      </c>
      <c r="Y56" s="11">
        <v>-58500364</v>
      </c>
      <c r="Z56" s="2">
        <v>-94.54</v>
      </c>
      <c r="AA56" s="15">
        <v>123752437</v>
      </c>
    </row>
    <row r="57" spans="1:27" ht="13.5">
      <c r="A57" s="85" t="s">
        <v>37</v>
      </c>
      <c r="B57" s="47"/>
      <c r="C57" s="49">
        <f aca="true" t="shared" si="11" ref="C57:Y57">SUM(C52:C56)</f>
        <v>245887170</v>
      </c>
      <c r="D57" s="50">
        <f t="shared" si="11"/>
        <v>0</v>
      </c>
      <c r="E57" s="51">
        <f t="shared" si="11"/>
        <v>6456870704</v>
      </c>
      <c r="F57" s="51">
        <f t="shared" si="11"/>
        <v>6456870704</v>
      </c>
      <c r="G57" s="51">
        <f t="shared" si="11"/>
        <v>14189273</v>
      </c>
      <c r="H57" s="51">
        <f t="shared" si="11"/>
        <v>55674085</v>
      </c>
      <c r="I57" s="51">
        <f t="shared" si="11"/>
        <v>321992467</v>
      </c>
      <c r="J57" s="51">
        <f t="shared" si="11"/>
        <v>391855825</v>
      </c>
      <c r="K57" s="51">
        <f t="shared" si="11"/>
        <v>256705757</v>
      </c>
      <c r="L57" s="51">
        <f t="shared" si="11"/>
        <v>323306993</v>
      </c>
      <c r="M57" s="51">
        <f t="shared" si="11"/>
        <v>60313089</v>
      </c>
      <c r="N57" s="51">
        <f t="shared" si="11"/>
        <v>640325839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1032181664</v>
      </c>
      <c r="X57" s="51">
        <f t="shared" si="11"/>
        <v>3228435358</v>
      </c>
      <c r="Y57" s="51">
        <f t="shared" si="11"/>
        <v>-2196253694</v>
      </c>
      <c r="Z57" s="52">
        <f>+IF(X57&lt;&gt;0,+(Y57/X57)*100,0)</f>
        <v>-68.02842400290675</v>
      </c>
      <c r="AA57" s="53">
        <f>SUM(AA52:AA56)</f>
        <v>6456870704</v>
      </c>
    </row>
    <row r="58" spans="1:27" ht="13.5">
      <c r="A58" s="86" t="s">
        <v>38</v>
      </c>
      <c r="B58" s="35"/>
      <c r="C58" s="9">
        <v>39555161</v>
      </c>
      <c r="D58" s="10"/>
      <c r="E58" s="11">
        <v>628258946</v>
      </c>
      <c r="F58" s="11">
        <v>628258946</v>
      </c>
      <c r="G58" s="11">
        <v>3179284</v>
      </c>
      <c r="H58" s="11">
        <v>3264689</v>
      </c>
      <c r="I58" s="11">
        <v>6212754</v>
      </c>
      <c r="J58" s="11">
        <v>12656727</v>
      </c>
      <c r="K58" s="11">
        <v>15251044</v>
      </c>
      <c r="L58" s="11">
        <v>18217807</v>
      </c>
      <c r="M58" s="11">
        <v>6852401</v>
      </c>
      <c r="N58" s="11">
        <v>40321252</v>
      </c>
      <c r="O58" s="11"/>
      <c r="P58" s="11"/>
      <c r="Q58" s="11"/>
      <c r="R58" s="11"/>
      <c r="S58" s="11"/>
      <c r="T58" s="11"/>
      <c r="U58" s="11"/>
      <c r="V58" s="11"/>
      <c r="W58" s="11">
        <v>52977979</v>
      </c>
      <c r="X58" s="11">
        <v>314129475</v>
      </c>
      <c r="Y58" s="11">
        <v>-261151496</v>
      </c>
      <c r="Z58" s="2">
        <v>-83.13</v>
      </c>
      <c r="AA58" s="15">
        <v>628258946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54767611</v>
      </c>
      <c r="F60" s="11">
        <v>54767611</v>
      </c>
      <c r="G60" s="11">
        <v>6593</v>
      </c>
      <c r="H60" s="11">
        <v>51103</v>
      </c>
      <c r="I60" s="11">
        <v>72278</v>
      </c>
      <c r="J60" s="11">
        <v>129974</v>
      </c>
      <c r="K60" s="11">
        <v>349541</v>
      </c>
      <c r="L60" s="11">
        <v>2454278</v>
      </c>
      <c r="M60" s="11">
        <v>150534</v>
      </c>
      <c r="N60" s="11">
        <v>2954353</v>
      </c>
      <c r="O60" s="11"/>
      <c r="P60" s="11"/>
      <c r="Q60" s="11"/>
      <c r="R60" s="11"/>
      <c r="S60" s="11"/>
      <c r="T60" s="11"/>
      <c r="U60" s="11"/>
      <c r="V60" s="11"/>
      <c r="W60" s="11">
        <v>3084327</v>
      </c>
      <c r="X60" s="11">
        <v>27383806</v>
      </c>
      <c r="Y60" s="11">
        <v>-24299479</v>
      </c>
      <c r="Z60" s="2">
        <v>-88.74</v>
      </c>
      <c r="AA60" s="15">
        <v>54767611</v>
      </c>
    </row>
    <row r="61" spans="1:27" ht="13.5">
      <c r="A61" s="86" t="s">
        <v>41</v>
      </c>
      <c r="B61" s="35" t="s">
        <v>51</v>
      </c>
      <c r="C61" s="9">
        <v>3676749813</v>
      </c>
      <c r="D61" s="10"/>
      <c r="E61" s="11">
        <v>1765854817</v>
      </c>
      <c r="F61" s="11">
        <v>1765854817</v>
      </c>
      <c r="G61" s="11">
        <v>264435707</v>
      </c>
      <c r="H61" s="11">
        <v>173743893</v>
      </c>
      <c r="I61" s="11">
        <v>67957172</v>
      </c>
      <c r="J61" s="11">
        <v>506136772</v>
      </c>
      <c r="K61" s="11">
        <v>63720556</v>
      </c>
      <c r="L61" s="11">
        <v>62160590</v>
      </c>
      <c r="M61" s="11">
        <v>280685971</v>
      </c>
      <c r="N61" s="11">
        <v>406567117</v>
      </c>
      <c r="O61" s="11"/>
      <c r="P61" s="11"/>
      <c r="Q61" s="11"/>
      <c r="R61" s="11"/>
      <c r="S61" s="11"/>
      <c r="T61" s="11"/>
      <c r="U61" s="11"/>
      <c r="V61" s="11"/>
      <c r="W61" s="11">
        <v>912703889</v>
      </c>
      <c r="X61" s="11">
        <v>882927411</v>
      </c>
      <c r="Y61" s="11">
        <v>29776478</v>
      </c>
      <c r="Z61" s="2">
        <v>3.37</v>
      </c>
      <c r="AA61" s="15">
        <v>1765854817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1034734640</v>
      </c>
      <c r="F65" s="11"/>
      <c r="G65" s="11">
        <v>167085691</v>
      </c>
      <c r="H65" s="11">
        <v>168619873</v>
      </c>
      <c r="I65" s="11">
        <v>194861246</v>
      </c>
      <c r="J65" s="11">
        <v>530566810</v>
      </c>
      <c r="K65" s="11">
        <v>208559709</v>
      </c>
      <c r="L65" s="11">
        <v>292122129</v>
      </c>
      <c r="M65" s="11">
        <v>251961669</v>
      </c>
      <c r="N65" s="11">
        <v>752643507</v>
      </c>
      <c r="O65" s="11"/>
      <c r="P65" s="11"/>
      <c r="Q65" s="11"/>
      <c r="R65" s="11"/>
      <c r="S65" s="11"/>
      <c r="T65" s="11"/>
      <c r="U65" s="11"/>
      <c r="V65" s="11"/>
      <c r="W65" s="11">
        <v>1283210317</v>
      </c>
      <c r="X65" s="11"/>
      <c r="Y65" s="11">
        <v>1283210317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1878524758</v>
      </c>
      <c r="F66" s="14"/>
      <c r="G66" s="14">
        <v>87094330</v>
      </c>
      <c r="H66" s="14">
        <v>96783597</v>
      </c>
      <c r="I66" s="14">
        <v>100353134</v>
      </c>
      <c r="J66" s="14">
        <v>284231061</v>
      </c>
      <c r="K66" s="14">
        <v>118203729</v>
      </c>
      <c r="L66" s="14">
        <v>151673073</v>
      </c>
      <c r="M66" s="14">
        <v>110427738</v>
      </c>
      <c r="N66" s="14">
        <v>380304540</v>
      </c>
      <c r="O66" s="14"/>
      <c r="P66" s="14"/>
      <c r="Q66" s="14"/>
      <c r="R66" s="14"/>
      <c r="S66" s="14"/>
      <c r="T66" s="14"/>
      <c r="U66" s="14"/>
      <c r="V66" s="14"/>
      <c r="W66" s="14">
        <v>664535601</v>
      </c>
      <c r="X66" s="14"/>
      <c r="Y66" s="14">
        <v>664535601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831258964</v>
      </c>
      <c r="F67" s="11"/>
      <c r="G67" s="11">
        <v>137418790</v>
      </c>
      <c r="H67" s="11">
        <v>154473782</v>
      </c>
      <c r="I67" s="11">
        <v>192429519</v>
      </c>
      <c r="J67" s="11">
        <v>484322091</v>
      </c>
      <c r="K67" s="11">
        <v>220132899</v>
      </c>
      <c r="L67" s="11">
        <v>232871873</v>
      </c>
      <c r="M67" s="11">
        <v>223191980</v>
      </c>
      <c r="N67" s="11">
        <v>676196752</v>
      </c>
      <c r="O67" s="11"/>
      <c r="P67" s="11"/>
      <c r="Q67" s="11"/>
      <c r="R67" s="11"/>
      <c r="S67" s="11"/>
      <c r="T67" s="11"/>
      <c r="U67" s="11"/>
      <c r="V67" s="11"/>
      <c r="W67" s="11">
        <v>1160518843</v>
      </c>
      <c r="X67" s="11"/>
      <c r="Y67" s="11">
        <v>1160518843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805464587</v>
      </c>
      <c r="F68" s="11"/>
      <c r="G68" s="11">
        <v>41805670</v>
      </c>
      <c r="H68" s="11">
        <v>2627687</v>
      </c>
      <c r="I68" s="11">
        <v>93421372</v>
      </c>
      <c r="J68" s="11">
        <v>137854729</v>
      </c>
      <c r="K68" s="11">
        <v>71610673</v>
      </c>
      <c r="L68" s="11">
        <v>81810169</v>
      </c>
      <c r="M68" s="11">
        <v>57005523</v>
      </c>
      <c r="N68" s="11">
        <v>210426365</v>
      </c>
      <c r="O68" s="11"/>
      <c r="P68" s="11"/>
      <c r="Q68" s="11"/>
      <c r="R68" s="11"/>
      <c r="S68" s="11"/>
      <c r="T68" s="11"/>
      <c r="U68" s="11"/>
      <c r="V68" s="11"/>
      <c r="W68" s="11">
        <v>348281094</v>
      </c>
      <c r="X68" s="11"/>
      <c r="Y68" s="11">
        <v>348281094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4549982949</v>
      </c>
      <c r="F69" s="79">
        <f t="shared" si="12"/>
        <v>0</v>
      </c>
      <c r="G69" s="79">
        <f t="shared" si="12"/>
        <v>433404481</v>
      </c>
      <c r="H69" s="79">
        <f t="shared" si="12"/>
        <v>422504939</v>
      </c>
      <c r="I69" s="79">
        <f t="shared" si="12"/>
        <v>581065271</v>
      </c>
      <c r="J69" s="79">
        <f t="shared" si="12"/>
        <v>1436974691</v>
      </c>
      <c r="K69" s="79">
        <f t="shared" si="12"/>
        <v>618507010</v>
      </c>
      <c r="L69" s="79">
        <f t="shared" si="12"/>
        <v>758477244</v>
      </c>
      <c r="M69" s="79">
        <f t="shared" si="12"/>
        <v>642586910</v>
      </c>
      <c r="N69" s="79">
        <f t="shared" si="12"/>
        <v>2019571164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3456545855</v>
      </c>
      <c r="X69" s="79">
        <f t="shared" si="12"/>
        <v>0</v>
      </c>
      <c r="Y69" s="79">
        <f t="shared" si="12"/>
        <v>3456545855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198087599</v>
      </c>
      <c r="D5" s="42">
        <f t="shared" si="0"/>
        <v>0</v>
      </c>
      <c r="E5" s="43">
        <f t="shared" si="0"/>
        <v>235431619</v>
      </c>
      <c r="F5" s="43">
        <f t="shared" si="0"/>
        <v>235431619</v>
      </c>
      <c r="G5" s="43">
        <f t="shared" si="0"/>
        <v>11621472</v>
      </c>
      <c r="H5" s="43">
        <f t="shared" si="0"/>
        <v>14889515</v>
      </c>
      <c r="I5" s="43">
        <f t="shared" si="0"/>
        <v>4968189</v>
      </c>
      <c r="J5" s="43">
        <f t="shared" si="0"/>
        <v>31479176</v>
      </c>
      <c r="K5" s="43">
        <f t="shared" si="0"/>
        <v>15185854</v>
      </c>
      <c r="L5" s="43">
        <f t="shared" si="0"/>
        <v>14448670</v>
      </c>
      <c r="M5" s="43">
        <f t="shared" si="0"/>
        <v>11917124</v>
      </c>
      <c r="N5" s="43">
        <f t="shared" si="0"/>
        <v>41551648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73030824</v>
      </c>
      <c r="X5" s="43">
        <f t="shared" si="0"/>
        <v>117715810</v>
      </c>
      <c r="Y5" s="43">
        <f t="shared" si="0"/>
        <v>-44684986</v>
      </c>
      <c r="Z5" s="44">
        <f>+IF(X5&lt;&gt;0,+(Y5/X5)*100,0)</f>
        <v>-37.96005481336789</v>
      </c>
      <c r="AA5" s="45">
        <f>SUM(AA11:AA18)</f>
        <v>235431619</v>
      </c>
    </row>
    <row r="6" spans="1:27" ht="13.5">
      <c r="A6" s="46" t="s">
        <v>32</v>
      </c>
      <c r="B6" s="47"/>
      <c r="C6" s="9">
        <v>38801368</v>
      </c>
      <c r="D6" s="10"/>
      <c r="E6" s="11">
        <v>29938331</v>
      </c>
      <c r="F6" s="11">
        <v>29938331</v>
      </c>
      <c r="G6" s="11"/>
      <c r="H6" s="11"/>
      <c r="I6" s="11"/>
      <c r="J6" s="11"/>
      <c r="K6" s="11">
        <v>328247</v>
      </c>
      <c r="L6" s="11"/>
      <c r="M6" s="11">
        <v>157167</v>
      </c>
      <c r="N6" s="11">
        <v>485414</v>
      </c>
      <c r="O6" s="11"/>
      <c r="P6" s="11"/>
      <c r="Q6" s="11"/>
      <c r="R6" s="11"/>
      <c r="S6" s="11"/>
      <c r="T6" s="11"/>
      <c r="U6" s="11"/>
      <c r="V6" s="11"/>
      <c r="W6" s="11">
        <v>485414</v>
      </c>
      <c r="X6" s="11">
        <v>14969166</v>
      </c>
      <c r="Y6" s="11">
        <v>-14483752</v>
      </c>
      <c r="Z6" s="2">
        <v>-96.76</v>
      </c>
      <c r="AA6" s="15">
        <v>29938331</v>
      </c>
    </row>
    <row r="7" spans="1:27" ht="13.5">
      <c r="A7" s="46" t="s">
        <v>33</v>
      </c>
      <c r="B7" s="47"/>
      <c r="C7" s="9">
        <v>40595744</v>
      </c>
      <c r="D7" s="10"/>
      <c r="E7" s="11">
        <v>16000000</v>
      </c>
      <c r="F7" s="11">
        <v>16000000</v>
      </c>
      <c r="G7" s="11">
        <v>928261</v>
      </c>
      <c r="H7" s="11"/>
      <c r="I7" s="11"/>
      <c r="J7" s="11">
        <v>928261</v>
      </c>
      <c r="K7" s="11">
        <v>393660</v>
      </c>
      <c r="L7" s="11">
        <v>5178079</v>
      </c>
      <c r="M7" s="11">
        <v>4919606</v>
      </c>
      <c r="N7" s="11">
        <v>10491345</v>
      </c>
      <c r="O7" s="11"/>
      <c r="P7" s="11"/>
      <c r="Q7" s="11"/>
      <c r="R7" s="11"/>
      <c r="S7" s="11"/>
      <c r="T7" s="11"/>
      <c r="U7" s="11"/>
      <c r="V7" s="11"/>
      <c r="W7" s="11">
        <v>11419606</v>
      </c>
      <c r="X7" s="11">
        <v>8000000</v>
      </c>
      <c r="Y7" s="11">
        <v>3419606</v>
      </c>
      <c r="Z7" s="2">
        <v>42.75</v>
      </c>
      <c r="AA7" s="15">
        <v>16000000</v>
      </c>
    </row>
    <row r="8" spans="1:27" ht="13.5">
      <c r="A8" s="46" t="s">
        <v>34</v>
      </c>
      <c r="B8" s="47"/>
      <c r="C8" s="9">
        <v>24997549</v>
      </c>
      <c r="D8" s="10"/>
      <c r="E8" s="11">
        <v>148980436</v>
      </c>
      <c r="F8" s="11">
        <v>148980436</v>
      </c>
      <c r="G8" s="11">
        <v>3266015</v>
      </c>
      <c r="H8" s="11">
        <v>6317629</v>
      </c>
      <c r="I8" s="11">
        <v>4800676</v>
      </c>
      <c r="J8" s="11">
        <v>14384320</v>
      </c>
      <c r="K8" s="11">
        <v>8036330</v>
      </c>
      <c r="L8" s="11">
        <v>2071538</v>
      </c>
      <c r="M8" s="11">
        <v>5704606</v>
      </c>
      <c r="N8" s="11">
        <v>15812474</v>
      </c>
      <c r="O8" s="11"/>
      <c r="P8" s="11"/>
      <c r="Q8" s="11"/>
      <c r="R8" s="11"/>
      <c r="S8" s="11"/>
      <c r="T8" s="11"/>
      <c r="U8" s="11"/>
      <c r="V8" s="11"/>
      <c r="W8" s="11">
        <v>30196794</v>
      </c>
      <c r="X8" s="11">
        <v>74490218</v>
      </c>
      <c r="Y8" s="11">
        <v>-44293424</v>
      </c>
      <c r="Z8" s="2">
        <v>-59.46</v>
      </c>
      <c r="AA8" s="15">
        <v>148980436</v>
      </c>
    </row>
    <row r="9" spans="1:27" ht="13.5">
      <c r="A9" s="46" t="s">
        <v>35</v>
      </c>
      <c r="B9" s="47"/>
      <c r="C9" s="9"/>
      <c r="D9" s="10"/>
      <c r="E9" s="11">
        <v>16006116</v>
      </c>
      <c r="F9" s="11">
        <v>16006116</v>
      </c>
      <c r="G9" s="11"/>
      <c r="H9" s="11">
        <v>2986941</v>
      </c>
      <c r="I9" s="11">
        <v>167513</v>
      </c>
      <c r="J9" s="11">
        <v>3154454</v>
      </c>
      <c r="K9" s="11">
        <v>1689495</v>
      </c>
      <c r="L9" s="11">
        <v>3420445</v>
      </c>
      <c r="M9" s="11">
        <v>730562</v>
      </c>
      <c r="N9" s="11">
        <v>5840502</v>
      </c>
      <c r="O9" s="11"/>
      <c r="P9" s="11"/>
      <c r="Q9" s="11"/>
      <c r="R9" s="11"/>
      <c r="S9" s="11"/>
      <c r="T9" s="11"/>
      <c r="U9" s="11"/>
      <c r="V9" s="11"/>
      <c r="W9" s="11">
        <v>8994956</v>
      </c>
      <c r="X9" s="11">
        <v>8003058</v>
      </c>
      <c r="Y9" s="11">
        <v>991898</v>
      </c>
      <c r="Z9" s="2">
        <v>12.39</v>
      </c>
      <c r="AA9" s="15">
        <v>16006116</v>
      </c>
    </row>
    <row r="10" spans="1:27" ht="13.5">
      <c r="A10" s="46" t="s">
        <v>36</v>
      </c>
      <c r="B10" s="47"/>
      <c r="C10" s="9">
        <v>70318940</v>
      </c>
      <c r="D10" s="10"/>
      <c r="E10" s="11">
        <v>1100000</v>
      </c>
      <c r="F10" s="11">
        <v>1100000</v>
      </c>
      <c r="G10" s="11">
        <v>7427196</v>
      </c>
      <c r="H10" s="11">
        <v>5584945</v>
      </c>
      <c r="I10" s="11"/>
      <c r="J10" s="11">
        <v>13012141</v>
      </c>
      <c r="K10" s="11">
        <v>4064120</v>
      </c>
      <c r="L10" s="11">
        <v>275381</v>
      </c>
      <c r="M10" s="11">
        <v>375183</v>
      </c>
      <c r="N10" s="11">
        <v>4714684</v>
      </c>
      <c r="O10" s="11"/>
      <c r="P10" s="11"/>
      <c r="Q10" s="11"/>
      <c r="R10" s="11"/>
      <c r="S10" s="11"/>
      <c r="T10" s="11"/>
      <c r="U10" s="11"/>
      <c r="V10" s="11"/>
      <c r="W10" s="11">
        <v>17726825</v>
      </c>
      <c r="X10" s="11">
        <v>550000</v>
      </c>
      <c r="Y10" s="11">
        <v>17176825</v>
      </c>
      <c r="Z10" s="2">
        <v>3123.06</v>
      </c>
      <c r="AA10" s="15">
        <v>1100000</v>
      </c>
    </row>
    <row r="11" spans="1:27" ht="13.5">
      <c r="A11" s="48" t="s">
        <v>37</v>
      </c>
      <c r="B11" s="47"/>
      <c r="C11" s="49">
        <f aca="true" t="shared" si="1" ref="C11:Y11">SUM(C6:C10)</f>
        <v>174713601</v>
      </c>
      <c r="D11" s="50">
        <f t="shared" si="1"/>
        <v>0</v>
      </c>
      <c r="E11" s="51">
        <f t="shared" si="1"/>
        <v>212024883</v>
      </c>
      <c r="F11" s="51">
        <f t="shared" si="1"/>
        <v>212024883</v>
      </c>
      <c r="G11" s="51">
        <f t="shared" si="1"/>
        <v>11621472</v>
      </c>
      <c r="H11" s="51">
        <f t="shared" si="1"/>
        <v>14889515</v>
      </c>
      <c r="I11" s="51">
        <f t="shared" si="1"/>
        <v>4968189</v>
      </c>
      <c r="J11" s="51">
        <f t="shared" si="1"/>
        <v>31479176</v>
      </c>
      <c r="K11" s="51">
        <f t="shared" si="1"/>
        <v>14511852</v>
      </c>
      <c r="L11" s="51">
        <f t="shared" si="1"/>
        <v>10945443</v>
      </c>
      <c r="M11" s="51">
        <f t="shared" si="1"/>
        <v>11887124</v>
      </c>
      <c r="N11" s="51">
        <f t="shared" si="1"/>
        <v>37344419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68823595</v>
      </c>
      <c r="X11" s="51">
        <f t="shared" si="1"/>
        <v>106012442</v>
      </c>
      <c r="Y11" s="51">
        <f t="shared" si="1"/>
        <v>-37188847</v>
      </c>
      <c r="Z11" s="52">
        <f>+IF(X11&lt;&gt;0,+(Y11/X11)*100,0)</f>
        <v>-35.07970036196318</v>
      </c>
      <c r="AA11" s="53">
        <f>SUM(AA6:AA10)</f>
        <v>212024883</v>
      </c>
    </row>
    <row r="12" spans="1:27" ht="13.5">
      <c r="A12" s="54" t="s">
        <v>38</v>
      </c>
      <c r="B12" s="35"/>
      <c r="C12" s="9">
        <v>23294618</v>
      </c>
      <c r="D12" s="10"/>
      <c r="E12" s="11">
        <v>19946736</v>
      </c>
      <c r="F12" s="11">
        <v>19946736</v>
      </c>
      <c r="G12" s="11"/>
      <c r="H12" s="11"/>
      <c r="I12" s="11"/>
      <c r="J12" s="11"/>
      <c r="K12" s="11">
        <v>674002</v>
      </c>
      <c r="L12" s="11">
        <v>3503227</v>
      </c>
      <c r="M12" s="11"/>
      <c r="N12" s="11">
        <v>4177229</v>
      </c>
      <c r="O12" s="11"/>
      <c r="P12" s="11"/>
      <c r="Q12" s="11"/>
      <c r="R12" s="11"/>
      <c r="S12" s="11"/>
      <c r="T12" s="11"/>
      <c r="U12" s="11"/>
      <c r="V12" s="11"/>
      <c r="W12" s="11">
        <v>4177229</v>
      </c>
      <c r="X12" s="11">
        <v>9973368</v>
      </c>
      <c r="Y12" s="11">
        <v>-5796139</v>
      </c>
      <c r="Z12" s="2">
        <v>-58.12</v>
      </c>
      <c r="AA12" s="15">
        <v>19946736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79380</v>
      </c>
      <c r="D15" s="10"/>
      <c r="E15" s="11">
        <v>3460000</v>
      </c>
      <c r="F15" s="11">
        <v>3460000</v>
      </c>
      <c r="G15" s="11"/>
      <c r="H15" s="11"/>
      <c r="I15" s="11"/>
      <c r="J15" s="11"/>
      <c r="K15" s="11"/>
      <c r="L15" s="11"/>
      <c r="M15" s="11">
        <v>30000</v>
      </c>
      <c r="N15" s="11">
        <v>30000</v>
      </c>
      <c r="O15" s="11"/>
      <c r="P15" s="11"/>
      <c r="Q15" s="11"/>
      <c r="R15" s="11"/>
      <c r="S15" s="11"/>
      <c r="T15" s="11"/>
      <c r="U15" s="11"/>
      <c r="V15" s="11"/>
      <c r="W15" s="11">
        <v>30000</v>
      </c>
      <c r="X15" s="11">
        <v>1730000</v>
      </c>
      <c r="Y15" s="11">
        <v>-1700000</v>
      </c>
      <c r="Z15" s="2">
        <v>-98.27</v>
      </c>
      <c r="AA15" s="15">
        <v>3460000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20000000</v>
      </c>
      <c r="F20" s="60">
        <f t="shared" si="2"/>
        <v>20000000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10000000</v>
      </c>
      <c r="Y20" s="60">
        <f t="shared" si="2"/>
        <v>-10000000</v>
      </c>
      <c r="Z20" s="61">
        <f>+IF(X20&lt;&gt;0,+(Y20/X20)*100,0)</f>
        <v>-100</v>
      </c>
      <c r="AA20" s="62">
        <f>SUM(AA26:AA33)</f>
        <v>20000000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20000000</v>
      </c>
      <c r="F23" s="11">
        <v>20000000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10000000</v>
      </c>
      <c r="Y23" s="11">
        <v>-10000000</v>
      </c>
      <c r="Z23" s="2">
        <v>-100</v>
      </c>
      <c r="AA23" s="15">
        <v>20000000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20000000</v>
      </c>
      <c r="F26" s="51">
        <f t="shared" si="3"/>
        <v>20000000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10000000</v>
      </c>
      <c r="Y26" s="51">
        <f t="shared" si="3"/>
        <v>-10000000</v>
      </c>
      <c r="Z26" s="52">
        <f>+IF(X26&lt;&gt;0,+(Y26/X26)*100,0)</f>
        <v>-100</v>
      </c>
      <c r="AA26" s="53">
        <f>SUM(AA21:AA25)</f>
        <v>20000000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38801368</v>
      </c>
      <c r="D36" s="10">
        <f t="shared" si="4"/>
        <v>0</v>
      </c>
      <c r="E36" s="11">
        <f t="shared" si="4"/>
        <v>29938331</v>
      </c>
      <c r="F36" s="11">
        <f t="shared" si="4"/>
        <v>29938331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328247</v>
      </c>
      <c r="L36" s="11">
        <f t="shared" si="4"/>
        <v>0</v>
      </c>
      <c r="M36" s="11">
        <f t="shared" si="4"/>
        <v>157167</v>
      </c>
      <c r="N36" s="11">
        <f t="shared" si="4"/>
        <v>485414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485414</v>
      </c>
      <c r="X36" s="11">
        <f t="shared" si="4"/>
        <v>14969166</v>
      </c>
      <c r="Y36" s="11">
        <f t="shared" si="4"/>
        <v>-14483752</v>
      </c>
      <c r="Z36" s="2">
        <f aca="true" t="shared" si="5" ref="Z36:Z49">+IF(X36&lt;&gt;0,+(Y36/X36)*100,0)</f>
        <v>-96.7572408509599</v>
      </c>
      <c r="AA36" s="15">
        <f>AA6+AA21</f>
        <v>29938331</v>
      </c>
    </row>
    <row r="37" spans="1:27" ht="13.5">
      <c r="A37" s="46" t="s">
        <v>33</v>
      </c>
      <c r="B37" s="47"/>
      <c r="C37" s="9">
        <f t="shared" si="4"/>
        <v>40595744</v>
      </c>
      <c r="D37" s="10">
        <f t="shared" si="4"/>
        <v>0</v>
      </c>
      <c r="E37" s="11">
        <f t="shared" si="4"/>
        <v>16000000</v>
      </c>
      <c r="F37" s="11">
        <f t="shared" si="4"/>
        <v>16000000</v>
      </c>
      <c r="G37" s="11">
        <f t="shared" si="4"/>
        <v>928261</v>
      </c>
      <c r="H37" s="11">
        <f t="shared" si="4"/>
        <v>0</v>
      </c>
      <c r="I37" s="11">
        <f t="shared" si="4"/>
        <v>0</v>
      </c>
      <c r="J37" s="11">
        <f t="shared" si="4"/>
        <v>928261</v>
      </c>
      <c r="K37" s="11">
        <f t="shared" si="4"/>
        <v>393660</v>
      </c>
      <c r="L37" s="11">
        <f t="shared" si="4"/>
        <v>5178079</v>
      </c>
      <c r="M37" s="11">
        <f t="shared" si="4"/>
        <v>4919606</v>
      </c>
      <c r="N37" s="11">
        <f t="shared" si="4"/>
        <v>10491345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11419606</v>
      </c>
      <c r="X37" s="11">
        <f t="shared" si="4"/>
        <v>8000000</v>
      </c>
      <c r="Y37" s="11">
        <f t="shared" si="4"/>
        <v>3419606</v>
      </c>
      <c r="Z37" s="2">
        <f t="shared" si="5"/>
        <v>42.745075</v>
      </c>
      <c r="AA37" s="15">
        <f>AA7+AA22</f>
        <v>16000000</v>
      </c>
    </row>
    <row r="38" spans="1:27" ht="13.5">
      <c r="A38" s="46" t="s">
        <v>34</v>
      </c>
      <c r="B38" s="47"/>
      <c r="C38" s="9">
        <f t="shared" si="4"/>
        <v>24997549</v>
      </c>
      <c r="D38" s="10">
        <f t="shared" si="4"/>
        <v>0</v>
      </c>
      <c r="E38" s="11">
        <f t="shared" si="4"/>
        <v>168980436</v>
      </c>
      <c r="F38" s="11">
        <f t="shared" si="4"/>
        <v>168980436</v>
      </c>
      <c r="G38" s="11">
        <f t="shared" si="4"/>
        <v>3266015</v>
      </c>
      <c r="H38" s="11">
        <f t="shared" si="4"/>
        <v>6317629</v>
      </c>
      <c r="I38" s="11">
        <f t="shared" si="4"/>
        <v>4800676</v>
      </c>
      <c r="J38" s="11">
        <f t="shared" si="4"/>
        <v>14384320</v>
      </c>
      <c r="K38" s="11">
        <f t="shared" si="4"/>
        <v>8036330</v>
      </c>
      <c r="L38" s="11">
        <f t="shared" si="4"/>
        <v>2071538</v>
      </c>
      <c r="M38" s="11">
        <f t="shared" si="4"/>
        <v>5704606</v>
      </c>
      <c r="N38" s="11">
        <f t="shared" si="4"/>
        <v>15812474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30196794</v>
      </c>
      <c r="X38" s="11">
        <f t="shared" si="4"/>
        <v>84490218</v>
      </c>
      <c r="Y38" s="11">
        <f t="shared" si="4"/>
        <v>-54293424</v>
      </c>
      <c r="Z38" s="2">
        <f t="shared" si="5"/>
        <v>-64.26001173295587</v>
      </c>
      <c r="AA38" s="15">
        <f>AA8+AA23</f>
        <v>168980436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16006116</v>
      </c>
      <c r="F39" s="11">
        <f t="shared" si="4"/>
        <v>16006116</v>
      </c>
      <c r="G39" s="11">
        <f t="shared" si="4"/>
        <v>0</v>
      </c>
      <c r="H39" s="11">
        <f t="shared" si="4"/>
        <v>2986941</v>
      </c>
      <c r="I39" s="11">
        <f t="shared" si="4"/>
        <v>167513</v>
      </c>
      <c r="J39" s="11">
        <f t="shared" si="4"/>
        <v>3154454</v>
      </c>
      <c r="K39" s="11">
        <f t="shared" si="4"/>
        <v>1689495</v>
      </c>
      <c r="L39" s="11">
        <f t="shared" si="4"/>
        <v>3420445</v>
      </c>
      <c r="M39" s="11">
        <f t="shared" si="4"/>
        <v>730562</v>
      </c>
      <c r="N39" s="11">
        <f t="shared" si="4"/>
        <v>5840502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8994956</v>
      </c>
      <c r="X39" s="11">
        <f t="shared" si="4"/>
        <v>8003058</v>
      </c>
      <c r="Y39" s="11">
        <f t="shared" si="4"/>
        <v>991898</v>
      </c>
      <c r="Z39" s="2">
        <f t="shared" si="5"/>
        <v>12.393987398316993</v>
      </c>
      <c r="AA39" s="15">
        <f>AA9+AA24</f>
        <v>16006116</v>
      </c>
    </row>
    <row r="40" spans="1:27" ht="13.5">
      <c r="A40" s="46" t="s">
        <v>36</v>
      </c>
      <c r="B40" s="47"/>
      <c r="C40" s="9">
        <f t="shared" si="4"/>
        <v>70318940</v>
      </c>
      <c r="D40" s="10">
        <f t="shared" si="4"/>
        <v>0</v>
      </c>
      <c r="E40" s="11">
        <f t="shared" si="4"/>
        <v>1100000</v>
      </c>
      <c r="F40" s="11">
        <f t="shared" si="4"/>
        <v>1100000</v>
      </c>
      <c r="G40" s="11">
        <f t="shared" si="4"/>
        <v>7427196</v>
      </c>
      <c r="H40" s="11">
        <f t="shared" si="4"/>
        <v>5584945</v>
      </c>
      <c r="I40" s="11">
        <f t="shared" si="4"/>
        <v>0</v>
      </c>
      <c r="J40" s="11">
        <f t="shared" si="4"/>
        <v>13012141</v>
      </c>
      <c r="K40" s="11">
        <f t="shared" si="4"/>
        <v>4064120</v>
      </c>
      <c r="L40" s="11">
        <f t="shared" si="4"/>
        <v>275381</v>
      </c>
      <c r="M40" s="11">
        <f t="shared" si="4"/>
        <v>375183</v>
      </c>
      <c r="N40" s="11">
        <f t="shared" si="4"/>
        <v>4714684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17726825</v>
      </c>
      <c r="X40" s="11">
        <f t="shared" si="4"/>
        <v>550000</v>
      </c>
      <c r="Y40" s="11">
        <f t="shared" si="4"/>
        <v>17176825</v>
      </c>
      <c r="Z40" s="2">
        <f t="shared" si="5"/>
        <v>3123.059090909091</v>
      </c>
      <c r="AA40" s="15">
        <f>AA10+AA25</f>
        <v>1100000</v>
      </c>
    </row>
    <row r="41" spans="1:27" ht="13.5">
      <c r="A41" s="48" t="s">
        <v>37</v>
      </c>
      <c r="B41" s="47"/>
      <c r="C41" s="49">
        <f aca="true" t="shared" si="6" ref="C41:Y41">SUM(C36:C40)</f>
        <v>174713601</v>
      </c>
      <c r="D41" s="50">
        <f t="shared" si="6"/>
        <v>0</v>
      </c>
      <c r="E41" s="51">
        <f t="shared" si="6"/>
        <v>232024883</v>
      </c>
      <c r="F41" s="51">
        <f t="shared" si="6"/>
        <v>232024883</v>
      </c>
      <c r="G41" s="51">
        <f t="shared" si="6"/>
        <v>11621472</v>
      </c>
      <c r="H41" s="51">
        <f t="shared" si="6"/>
        <v>14889515</v>
      </c>
      <c r="I41" s="51">
        <f t="shared" si="6"/>
        <v>4968189</v>
      </c>
      <c r="J41" s="51">
        <f t="shared" si="6"/>
        <v>31479176</v>
      </c>
      <c r="K41" s="51">
        <f t="shared" si="6"/>
        <v>14511852</v>
      </c>
      <c r="L41" s="51">
        <f t="shared" si="6"/>
        <v>10945443</v>
      </c>
      <c r="M41" s="51">
        <f t="shared" si="6"/>
        <v>11887124</v>
      </c>
      <c r="N41" s="51">
        <f t="shared" si="6"/>
        <v>37344419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68823595</v>
      </c>
      <c r="X41" s="51">
        <f t="shared" si="6"/>
        <v>116012442</v>
      </c>
      <c r="Y41" s="51">
        <f t="shared" si="6"/>
        <v>-47188847</v>
      </c>
      <c r="Z41" s="52">
        <f t="shared" si="5"/>
        <v>-40.675677700155646</v>
      </c>
      <c r="AA41" s="53">
        <f>SUM(AA36:AA40)</f>
        <v>232024883</v>
      </c>
    </row>
    <row r="42" spans="1:27" ht="13.5">
      <c r="A42" s="54" t="s">
        <v>38</v>
      </c>
      <c r="B42" s="35"/>
      <c r="C42" s="65">
        <f aca="true" t="shared" si="7" ref="C42:Y48">C12+C27</f>
        <v>23294618</v>
      </c>
      <c r="D42" s="66">
        <f t="shared" si="7"/>
        <v>0</v>
      </c>
      <c r="E42" s="67">
        <f t="shared" si="7"/>
        <v>19946736</v>
      </c>
      <c r="F42" s="67">
        <f t="shared" si="7"/>
        <v>19946736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674002</v>
      </c>
      <c r="L42" s="67">
        <f t="shared" si="7"/>
        <v>3503227</v>
      </c>
      <c r="M42" s="67">
        <f t="shared" si="7"/>
        <v>0</v>
      </c>
      <c r="N42" s="67">
        <f t="shared" si="7"/>
        <v>4177229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4177229</v>
      </c>
      <c r="X42" s="67">
        <f t="shared" si="7"/>
        <v>9973368</v>
      </c>
      <c r="Y42" s="67">
        <f t="shared" si="7"/>
        <v>-5796139</v>
      </c>
      <c r="Z42" s="69">
        <f t="shared" si="5"/>
        <v>-58.11616497054957</v>
      </c>
      <c r="AA42" s="68">
        <f aca="true" t="shared" si="8" ref="AA42:AA48">AA12+AA27</f>
        <v>19946736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79380</v>
      </c>
      <c r="D45" s="66">
        <f t="shared" si="7"/>
        <v>0</v>
      </c>
      <c r="E45" s="67">
        <f t="shared" si="7"/>
        <v>3460000</v>
      </c>
      <c r="F45" s="67">
        <f t="shared" si="7"/>
        <v>3460000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30000</v>
      </c>
      <c r="N45" s="67">
        <f t="shared" si="7"/>
        <v>30000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30000</v>
      </c>
      <c r="X45" s="67">
        <f t="shared" si="7"/>
        <v>1730000</v>
      </c>
      <c r="Y45" s="67">
        <f t="shared" si="7"/>
        <v>-1700000</v>
      </c>
      <c r="Z45" s="69">
        <f t="shared" si="5"/>
        <v>-98.26589595375722</v>
      </c>
      <c r="AA45" s="68">
        <f t="shared" si="8"/>
        <v>3460000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198087599</v>
      </c>
      <c r="D49" s="78">
        <f t="shared" si="9"/>
        <v>0</v>
      </c>
      <c r="E49" s="79">
        <f t="shared" si="9"/>
        <v>255431619</v>
      </c>
      <c r="F49" s="79">
        <f t="shared" si="9"/>
        <v>255431619</v>
      </c>
      <c r="G49" s="79">
        <f t="shared" si="9"/>
        <v>11621472</v>
      </c>
      <c r="H49" s="79">
        <f t="shared" si="9"/>
        <v>14889515</v>
      </c>
      <c r="I49" s="79">
        <f t="shared" si="9"/>
        <v>4968189</v>
      </c>
      <c r="J49" s="79">
        <f t="shared" si="9"/>
        <v>31479176</v>
      </c>
      <c r="K49" s="79">
        <f t="shared" si="9"/>
        <v>15185854</v>
      </c>
      <c r="L49" s="79">
        <f t="shared" si="9"/>
        <v>14448670</v>
      </c>
      <c r="M49" s="79">
        <f t="shared" si="9"/>
        <v>11917124</v>
      </c>
      <c r="N49" s="79">
        <f t="shared" si="9"/>
        <v>41551648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73030824</v>
      </c>
      <c r="X49" s="79">
        <f t="shared" si="9"/>
        <v>127715810</v>
      </c>
      <c r="Y49" s="79">
        <f t="shared" si="9"/>
        <v>-54684986</v>
      </c>
      <c r="Z49" s="80">
        <f t="shared" si="5"/>
        <v>-42.817710665578524</v>
      </c>
      <c r="AA49" s="81">
        <f>SUM(AA41:AA48)</f>
        <v>255431619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39811000</v>
      </c>
      <c r="F51" s="67">
        <f t="shared" si="10"/>
        <v>39811000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19905500</v>
      </c>
      <c r="Y51" s="67">
        <f t="shared" si="10"/>
        <v>-19905500</v>
      </c>
      <c r="Z51" s="69">
        <f>+IF(X51&lt;&gt;0,+(Y51/X51)*100,0)</f>
        <v>-100</v>
      </c>
      <c r="AA51" s="68">
        <f>SUM(AA57:AA61)</f>
        <v>39811000</v>
      </c>
    </row>
    <row r="52" spans="1:27" ht="13.5">
      <c r="A52" s="84" t="s">
        <v>32</v>
      </c>
      <c r="B52" s="47"/>
      <c r="C52" s="9"/>
      <c r="D52" s="10"/>
      <c r="E52" s="11">
        <v>2569000</v>
      </c>
      <c r="F52" s="11">
        <v>2569000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1284500</v>
      </c>
      <c r="Y52" s="11">
        <v>-1284500</v>
      </c>
      <c r="Z52" s="2">
        <v>-100</v>
      </c>
      <c r="AA52" s="15">
        <v>2569000</v>
      </c>
    </row>
    <row r="53" spans="1:27" ht="13.5">
      <c r="A53" s="84" t="s">
        <v>33</v>
      </c>
      <c r="B53" s="47"/>
      <c r="C53" s="9"/>
      <c r="D53" s="10"/>
      <c r="E53" s="11">
        <v>8088000</v>
      </c>
      <c r="F53" s="11">
        <v>8088000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4044000</v>
      </c>
      <c r="Y53" s="11">
        <v>-4044000</v>
      </c>
      <c r="Z53" s="2">
        <v>-100</v>
      </c>
      <c r="AA53" s="15">
        <v>8088000</v>
      </c>
    </row>
    <row r="54" spans="1:27" ht="13.5">
      <c r="A54" s="84" t="s">
        <v>34</v>
      </c>
      <c r="B54" s="47"/>
      <c r="C54" s="9"/>
      <c r="D54" s="10"/>
      <c r="E54" s="11">
        <v>11341000</v>
      </c>
      <c r="F54" s="11">
        <v>11341000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5670500</v>
      </c>
      <c r="Y54" s="11">
        <v>-5670500</v>
      </c>
      <c r="Z54" s="2">
        <v>-100</v>
      </c>
      <c r="AA54" s="15">
        <v>11341000</v>
      </c>
    </row>
    <row r="55" spans="1:27" ht="13.5">
      <c r="A55" s="84" t="s">
        <v>35</v>
      </c>
      <c r="B55" s="47"/>
      <c r="C55" s="9"/>
      <c r="D55" s="10"/>
      <c r="E55" s="11">
        <v>12844000</v>
      </c>
      <c r="F55" s="11">
        <v>12844000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6422000</v>
      </c>
      <c r="Y55" s="11">
        <v>-6422000</v>
      </c>
      <c r="Z55" s="2">
        <v>-100</v>
      </c>
      <c r="AA55" s="15">
        <v>12844000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34842000</v>
      </c>
      <c r="F57" s="51">
        <f t="shared" si="11"/>
        <v>34842000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17421000</v>
      </c>
      <c r="Y57" s="51">
        <f t="shared" si="11"/>
        <v>-17421000</v>
      </c>
      <c r="Z57" s="52">
        <f>+IF(X57&lt;&gt;0,+(Y57/X57)*100,0)</f>
        <v>-100</v>
      </c>
      <c r="AA57" s="53">
        <f>SUM(AA52:AA56)</f>
        <v>34842000</v>
      </c>
    </row>
    <row r="58" spans="1:27" ht="13.5">
      <c r="A58" s="86" t="s">
        <v>38</v>
      </c>
      <c r="B58" s="35"/>
      <c r="C58" s="9"/>
      <c r="D58" s="10"/>
      <c r="E58" s="11">
        <v>2283000</v>
      </c>
      <c r="F58" s="11">
        <v>2283000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1141500</v>
      </c>
      <c r="Y58" s="11">
        <v>-1141500</v>
      </c>
      <c r="Z58" s="2">
        <v>-100</v>
      </c>
      <c r="AA58" s="15">
        <v>2283000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2686000</v>
      </c>
      <c r="F61" s="11">
        <v>2686000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1343000</v>
      </c>
      <c r="Y61" s="11">
        <v>-1343000</v>
      </c>
      <c r="Z61" s="2">
        <v>-100</v>
      </c>
      <c r="AA61" s="15">
        <v>2686000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3905580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163200</v>
      </c>
      <c r="F66" s="14"/>
      <c r="G66" s="14">
        <v>208709</v>
      </c>
      <c r="H66" s="14">
        <v>158867</v>
      </c>
      <c r="I66" s="14">
        <v>229979</v>
      </c>
      <c r="J66" s="14">
        <v>597555</v>
      </c>
      <c r="K66" s="14">
        <v>572995</v>
      </c>
      <c r="L66" s="14">
        <v>116763</v>
      </c>
      <c r="M66" s="14">
        <v>129271</v>
      </c>
      <c r="N66" s="14">
        <v>819029</v>
      </c>
      <c r="O66" s="14"/>
      <c r="P66" s="14"/>
      <c r="Q66" s="14"/>
      <c r="R66" s="14"/>
      <c r="S66" s="14"/>
      <c r="T66" s="14"/>
      <c r="U66" s="14"/>
      <c r="V66" s="14"/>
      <c r="W66" s="14">
        <v>1416584</v>
      </c>
      <c r="X66" s="14"/>
      <c r="Y66" s="14">
        <v>1416584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3087438</v>
      </c>
      <c r="F67" s="11"/>
      <c r="G67" s="11"/>
      <c r="H67" s="11">
        <v>39717</v>
      </c>
      <c r="I67" s="11">
        <v>48745</v>
      </c>
      <c r="J67" s="11">
        <v>88462</v>
      </c>
      <c r="K67" s="11">
        <v>143249</v>
      </c>
      <c r="L67" s="11">
        <v>29191</v>
      </c>
      <c r="M67" s="11">
        <v>32318</v>
      </c>
      <c r="N67" s="11">
        <v>204758</v>
      </c>
      <c r="O67" s="11"/>
      <c r="P67" s="11"/>
      <c r="Q67" s="11"/>
      <c r="R67" s="11"/>
      <c r="S67" s="11"/>
      <c r="T67" s="11"/>
      <c r="U67" s="11"/>
      <c r="V67" s="11"/>
      <c r="W67" s="11">
        <v>293220</v>
      </c>
      <c r="X67" s="11"/>
      <c r="Y67" s="11">
        <v>293220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52177</v>
      </c>
      <c r="H68" s="11"/>
      <c r="I68" s="11"/>
      <c r="J68" s="11">
        <v>52177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52177</v>
      </c>
      <c r="X68" s="11"/>
      <c r="Y68" s="11">
        <v>52177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7156218</v>
      </c>
      <c r="F69" s="79">
        <f t="shared" si="12"/>
        <v>0</v>
      </c>
      <c r="G69" s="79">
        <f t="shared" si="12"/>
        <v>260886</v>
      </c>
      <c r="H69" s="79">
        <f t="shared" si="12"/>
        <v>198584</v>
      </c>
      <c r="I69" s="79">
        <f t="shared" si="12"/>
        <v>278724</v>
      </c>
      <c r="J69" s="79">
        <f t="shared" si="12"/>
        <v>738194</v>
      </c>
      <c r="K69" s="79">
        <f t="shared" si="12"/>
        <v>716244</v>
      </c>
      <c r="L69" s="79">
        <f t="shared" si="12"/>
        <v>145954</v>
      </c>
      <c r="M69" s="79">
        <f t="shared" si="12"/>
        <v>161589</v>
      </c>
      <c r="N69" s="79">
        <f t="shared" si="12"/>
        <v>1023787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1761981</v>
      </c>
      <c r="X69" s="79">
        <f t="shared" si="12"/>
        <v>0</v>
      </c>
      <c r="Y69" s="79">
        <f t="shared" si="12"/>
        <v>1761981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212511054</v>
      </c>
      <c r="D5" s="42">
        <f t="shared" si="0"/>
        <v>0</v>
      </c>
      <c r="E5" s="43">
        <f t="shared" si="0"/>
        <v>279558287</v>
      </c>
      <c r="F5" s="43">
        <f t="shared" si="0"/>
        <v>279558287</v>
      </c>
      <c r="G5" s="43">
        <f t="shared" si="0"/>
        <v>9384152</v>
      </c>
      <c r="H5" s="43">
        <f t="shared" si="0"/>
        <v>26114736</v>
      </c>
      <c r="I5" s="43">
        <f t="shared" si="0"/>
        <v>16758251</v>
      </c>
      <c r="J5" s="43">
        <f t="shared" si="0"/>
        <v>52257139</v>
      </c>
      <c r="K5" s="43">
        <f t="shared" si="0"/>
        <v>32322652</v>
      </c>
      <c r="L5" s="43">
        <f t="shared" si="0"/>
        <v>27756364</v>
      </c>
      <c r="M5" s="43">
        <f t="shared" si="0"/>
        <v>4700949</v>
      </c>
      <c r="N5" s="43">
        <f t="shared" si="0"/>
        <v>64779965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117037104</v>
      </c>
      <c r="X5" s="43">
        <f t="shared" si="0"/>
        <v>139779145</v>
      </c>
      <c r="Y5" s="43">
        <f t="shared" si="0"/>
        <v>-22742041</v>
      </c>
      <c r="Z5" s="44">
        <f>+IF(X5&lt;&gt;0,+(Y5/X5)*100,0)</f>
        <v>-16.269981476850496</v>
      </c>
      <c r="AA5" s="45">
        <f>SUM(AA11:AA18)</f>
        <v>279558287</v>
      </c>
    </row>
    <row r="6" spans="1:27" ht="13.5">
      <c r="A6" s="46" t="s">
        <v>32</v>
      </c>
      <c r="B6" s="47"/>
      <c r="C6" s="9"/>
      <c r="D6" s="10"/>
      <c r="E6" s="11">
        <v>48784773</v>
      </c>
      <c r="F6" s="11">
        <v>48784773</v>
      </c>
      <c r="G6" s="11">
        <v>77581</v>
      </c>
      <c r="H6" s="11">
        <v>1493029</v>
      </c>
      <c r="I6" s="11">
        <v>6006173</v>
      </c>
      <c r="J6" s="11">
        <v>7576783</v>
      </c>
      <c r="K6" s="11">
        <v>3869649</v>
      </c>
      <c r="L6" s="11">
        <v>5238900</v>
      </c>
      <c r="M6" s="11">
        <v>3688295</v>
      </c>
      <c r="N6" s="11">
        <v>12796844</v>
      </c>
      <c r="O6" s="11"/>
      <c r="P6" s="11"/>
      <c r="Q6" s="11"/>
      <c r="R6" s="11"/>
      <c r="S6" s="11"/>
      <c r="T6" s="11"/>
      <c r="U6" s="11"/>
      <c r="V6" s="11"/>
      <c r="W6" s="11">
        <v>20373627</v>
      </c>
      <c r="X6" s="11">
        <v>24392387</v>
      </c>
      <c r="Y6" s="11">
        <v>-4018760</v>
      </c>
      <c r="Z6" s="2">
        <v>-16.48</v>
      </c>
      <c r="AA6" s="15">
        <v>48784773</v>
      </c>
    </row>
    <row r="7" spans="1:27" ht="13.5">
      <c r="A7" s="46" t="s">
        <v>33</v>
      </c>
      <c r="B7" s="47"/>
      <c r="C7" s="9"/>
      <c r="D7" s="10"/>
      <c r="E7" s="11">
        <v>73000000</v>
      </c>
      <c r="F7" s="11">
        <v>73000000</v>
      </c>
      <c r="G7" s="11"/>
      <c r="H7" s="11">
        <v>7079850</v>
      </c>
      <c r="I7" s="11">
        <v>3334472</v>
      </c>
      <c r="J7" s="11">
        <v>10414322</v>
      </c>
      <c r="K7" s="11">
        <v>9802068</v>
      </c>
      <c r="L7" s="11"/>
      <c r="M7" s="11">
        <v>837437</v>
      </c>
      <c r="N7" s="11">
        <v>10639505</v>
      </c>
      <c r="O7" s="11"/>
      <c r="P7" s="11"/>
      <c r="Q7" s="11"/>
      <c r="R7" s="11"/>
      <c r="S7" s="11"/>
      <c r="T7" s="11"/>
      <c r="U7" s="11"/>
      <c r="V7" s="11"/>
      <c r="W7" s="11">
        <v>21053827</v>
      </c>
      <c r="X7" s="11">
        <v>36500000</v>
      </c>
      <c r="Y7" s="11">
        <v>-15446173</v>
      </c>
      <c r="Z7" s="2">
        <v>-42.32</v>
      </c>
      <c r="AA7" s="15">
        <v>73000000</v>
      </c>
    </row>
    <row r="8" spans="1:27" ht="13.5">
      <c r="A8" s="46" t="s">
        <v>34</v>
      </c>
      <c r="B8" s="47"/>
      <c r="C8" s="9"/>
      <c r="D8" s="10"/>
      <c r="E8" s="11">
        <v>145002239</v>
      </c>
      <c r="F8" s="11">
        <v>145002239</v>
      </c>
      <c r="G8" s="11">
        <v>9306571</v>
      </c>
      <c r="H8" s="11">
        <v>15709072</v>
      </c>
      <c r="I8" s="11">
        <v>7417606</v>
      </c>
      <c r="J8" s="11">
        <v>32433249</v>
      </c>
      <c r="K8" s="11">
        <v>18350935</v>
      </c>
      <c r="L8" s="11">
        <v>12366404</v>
      </c>
      <c r="M8" s="11">
        <v>175217</v>
      </c>
      <c r="N8" s="11">
        <v>30892556</v>
      </c>
      <c r="O8" s="11"/>
      <c r="P8" s="11"/>
      <c r="Q8" s="11"/>
      <c r="R8" s="11"/>
      <c r="S8" s="11"/>
      <c r="T8" s="11"/>
      <c r="U8" s="11"/>
      <c r="V8" s="11"/>
      <c r="W8" s="11">
        <v>63325805</v>
      </c>
      <c r="X8" s="11">
        <v>72501120</v>
      </c>
      <c r="Y8" s="11">
        <v>-9175315</v>
      </c>
      <c r="Z8" s="2">
        <v>-12.66</v>
      </c>
      <c r="AA8" s="15">
        <v>145002239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108147415</v>
      </c>
      <c r="D10" s="10"/>
      <c r="E10" s="11">
        <v>200000</v>
      </c>
      <c r="F10" s="11">
        <v>200000</v>
      </c>
      <c r="G10" s="11"/>
      <c r="H10" s="11"/>
      <c r="I10" s="11"/>
      <c r="J10" s="11"/>
      <c r="K10" s="11"/>
      <c r="L10" s="11">
        <v>9451060</v>
      </c>
      <c r="M10" s="11"/>
      <c r="N10" s="11">
        <v>9451060</v>
      </c>
      <c r="O10" s="11"/>
      <c r="P10" s="11"/>
      <c r="Q10" s="11"/>
      <c r="R10" s="11"/>
      <c r="S10" s="11"/>
      <c r="T10" s="11"/>
      <c r="U10" s="11"/>
      <c r="V10" s="11"/>
      <c r="W10" s="11">
        <v>9451060</v>
      </c>
      <c r="X10" s="11">
        <v>100000</v>
      </c>
      <c r="Y10" s="11">
        <v>9351060</v>
      </c>
      <c r="Z10" s="2">
        <v>9351.06</v>
      </c>
      <c r="AA10" s="15">
        <v>200000</v>
      </c>
    </row>
    <row r="11" spans="1:27" ht="13.5">
      <c r="A11" s="48" t="s">
        <v>37</v>
      </c>
      <c r="B11" s="47"/>
      <c r="C11" s="49">
        <f aca="true" t="shared" si="1" ref="C11:Y11">SUM(C6:C10)</f>
        <v>108147415</v>
      </c>
      <c r="D11" s="50">
        <f t="shared" si="1"/>
        <v>0</v>
      </c>
      <c r="E11" s="51">
        <f t="shared" si="1"/>
        <v>266987012</v>
      </c>
      <c r="F11" s="51">
        <f t="shared" si="1"/>
        <v>266987012</v>
      </c>
      <c r="G11" s="51">
        <f t="shared" si="1"/>
        <v>9384152</v>
      </c>
      <c r="H11" s="51">
        <f t="shared" si="1"/>
        <v>24281951</v>
      </c>
      <c r="I11" s="51">
        <f t="shared" si="1"/>
        <v>16758251</v>
      </c>
      <c r="J11" s="51">
        <f t="shared" si="1"/>
        <v>50424354</v>
      </c>
      <c r="K11" s="51">
        <f t="shared" si="1"/>
        <v>32022652</v>
      </c>
      <c r="L11" s="51">
        <f t="shared" si="1"/>
        <v>27056364</v>
      </c>
      <c r="M11" s="51">
        <f t="shared" si="1"/>
        <v>4700949</v>
      </c>
      <c r="N11" s="51">
        <f t="shared" si="1"/>
        <v>63779965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114204319</v>
      </c>
      <c r="X11" s="51">
        <f t="shared" si="1"/>
        <v>133493507</v>
      </c>
      <c r="Y11" s="51">
        <f t="shared" si="1"/>
        <v>-19289188</v>
      </c>
      <c r="Z11" s="52">
        <f>+IF(X11&lt;&gt;0,+(Y11/X11)*100,0)</f>
        <v>-14.449532740195373</v>
      </c>
      <c r="AA11" s="53">
        <f>SUM(AA6:AA10)</f>
        <v>266987012</v>
      </c>
    </row>
    <row r="12" spans="1:27" ht="13.5">
      <c r="A12" s="54" t="s">
        <v>38</v>
      </c>
      <c r="B12" s="35"/>
      <c r="C12" s="9">
        <v>72593154</v>
      </c>
      <c r="D12" s="10"/>
      <c r="E12" s="11">
        <v>3000000</v>
      </c>
      <c r="F12" s="11">
        <v>3000000</v>
      </c>
      <c r="G12" s="11"/>
      <c r="H12" s="11">
        <v>1832785</v>
      </c>
      <c r="I12" s="11"/>
      <c r="J12" s="11">
        <v>1832785</v>
      </c>
      <c r="K12" s="11">
        <v>300000</v>
      </c>
      <c r="L12" s="11">
        <v>700000</v>
      </c>
      <c r="M12" s="11"/>
      <c r="N12" s="11">
        <v>1000000</v>
      </c>
      <c r="O12" s="11"/>
      <c r="P12" s="11"/>
      <c r="Q12" s="11"/>
      <c r="R12" s="11"/>
      <c r="S12" s="11"/>
      <c r="T12" s="11"/>
      <c r="U12" s="11"/>
      <c r="V12" s="11"/>
      <c r="W12" s="11">
        <v>2832785</v>
      </c>
      <c r="X12" s="11">
        <v>1500000</v>
      </c>
      <c r="Y12" s="11">
        <v>1332785</v>
      </c>
      <c r="Z12" s="2">
        <v>88.85</v>
      </c>
      <c r="AA12" s="15">
        <v>3000000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31770485</v>
      </c>
      <c r="D15" s="10"/>
      <c r="E15" s="11">
        <v>9571275</v>
      </c>
      <c r="F15" s="11">
        <v>9571275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4785638</v>
      </c>
      <c r="Y15" s="11">
        <v>-4785638</v>
      </c>
      <c r="Z15" s="2">
        <v>-100</v>
      </c>
      <c r="AA15" s="15">
        <v>9571275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45306784</v>
      </c>
      <c r="F20" s="60">
        <f t="shared" si="2"/>
        <v>45306784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22653392</v>
      </c>
      <c r="Y20" s="60">
        <f t="shared" si="2"/>
        <v>-22653392</v>
      </c>
      <c r="Z20" s="61">
        <f>+IF(X20&lt;&gt;0,+(Y20/X20)*100,0)</f>
        <v>-100</v>
      </c>
      <c r="AA20" s="62">
        <f>SUM(AA26:AA33)</f>
        <v>45306784</v>
      </c>
    </row>
    <row r="21" spans="1:27" ht="13.5">
      <c r="A21" s="46" t="s">
        <v>32</v>
      </c>
      <c r="B21" s="47"/>
      <c r="C21" s="9"/>
      <c r="D21" s="10"/>
      <c r="E21" s="11">
        <v>31606784</v>
      </c>
      <c r="F21" s="11">
        <v>31606784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15803392</v>
      </c>
      <c r="Y21" s="11">
        <v>-15803392</v>
      </c>
      <c r="Z21" s="2">
        <v>-100</v>
      </c>
      <c r="AA21" s="15">
        <v>31606784</v>
      </c>
    </row>
    <row r="22" spans="1:27" ht="13.5">
      <c r="A22" s="46" t="s">
        <v>33</v>
      </c>
      <c r="B22" s="47"/>
      <c r="C22" s="9"/>
      <c r="D22" s="10"/>
      <c r="E22" s="11">
        <v>2000000</v>
      </c>
      <c r="F22" s="11">
        <v>2000000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1000000</v>
      </c>
      <c r="Y22" s="11">
        <v>-1000000</v>
      </c>
      <c r="Z22" s="2">
        <v>-100</v>
      </c>
      <c r="AA22" s="15">
        <v>2000000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33606784</v>
      </c>
      <c r="F26" s="51">
        <f t="shared" si="3"/>
        <v>33606784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16803392</v>
      </c>
      <c r="Y26" s="51">
        <f t="shared" si="3"/>
        <v>-16803392</v>
      </c>
      <c r="Z26" s="52">
        <f>+IF(X26&lt;&gt;0,+(Y26/X26)*100,0)</f>
        <v>-100</v>
      </c>
      <c r="AA26" s="53">
        <f>SUM(AA21:AA25)</f>
        <v>33606784</v>
      </c>
    </row>
    <row r="27" spans="1:27" ht="13.5">
      <c r="A27" s="54" t="s">
        <v>38</v>
      </c>
      <c r="B27" s="64"/>
      <c r="C27" s="9"/>
      <c r="D27" s="10"/>
      <c r="E27" s="11">
        <v>11500000</v>
      </c>
      <c r="F27" s="11">
        <v>11500000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5750000</v>
      </c>
      <c r="Y27" s="11">
        <v>-5750000</v>
      </c>
      <c r="Z27" s="2">
        <v>-100</v>
      </c>
      <c r="AA27" s="15">
        <v>11500000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200000</v>
      </c>
      <c r="F30" s="11">
        <v>200000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100000</v>
      </c>
      <c r="Y30" s="11">
        <v>-100000</v>
      </c>
      <c r="Z30" s="2">
        <v>-100</v>
      </c>
      <c r="AA30" s="15">
        <v>200000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80391557</v>
      </c>
      <c r="F36" s="11">
        <f t="shared" si="4"/>
        <v>80391557</v>
      </c>
      <c r="G36" s="11">
        <f t="shared" si="4"/>
        <v>77581</v>
      </c>
      <c r="H36" s="11">
        <f t="shared" si="4"/>
        <v>1493029</v>
      </c>
      <c r="I36" s="11">
        <f t="shared" si="4"/>
        <v>6006173</v>
      </c>
      <c r="J36" s="11">
        <f t="shared" si="4"/>
        <v>7576783</v>
      </c>
      <c r="K36" s="11">
        <f t="shared" si="4"/>
        <v>3869649</v>
      </c>
      <c r="L36" s="11">
        <f t="shared" si="4"/>
        <v>5238900</v>
      </c>
      <c r="M36" s="11">
        <f t="shared" si="4"/>
        <v>3688295</v>
      </c>
      <c r="N36" s="11">
        <f t="shared" si="4"/>
        <v>12796844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20373627</v>
      </c>
      <c r="X36" s="11">
        <f t="shared" si="4"/>
        <v>40195779</v>
      </c>
      <c r="Y36" s="11">
        <f t="shared" si="4"/>
        <v>-19822152</v>
      </c>
      <c r="Z36" s="2">
        <f aca="true" t="shared" si="5" ref="Z36:Z49">+IF(X36&lt;&gt;0,+(Y36/X36)*100,0)</f>
        <v>-49.31401379234372</v>
      </c>
      <c r="AA36" s="15">
        <f>AA6+AA21</f>
        <v>80391557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75000000</v>
      </c>
      <c r="F37" s="11">
        <f t="shared" si="4"/>
        <v>75000000</v>
      </c>
      <c r="G37" s="11">
        <f t="shared" si="4"/>
        <v>0</v>
      </c>
      <c r="H37" s="11">
        <f t="shared" si="4"/>
        <v>7079850</v>
      </c>
      <c r="I37" s="11">
        <f t="shared" si="4"/>
        <v>3334472</v>
      </c>
      <c r="J37" s="11">
        <f t="shared" si="4"/>
        <v>10414322</v>
      </c>
      <c r="K37" s="11">
        <f t="shared" si="4"/>
        <v>9802068</v>
      </c>
      <c r="L37" s="11">
        <f t="shared" si="4"/>
        <v>0</v>
      </c>
      <c r="M37" s="11">
        <f t="shared" si="4"/>
        <v>837437</v>
      </c>
      <c r="N37" s="11">
        <f t="shared" si="4"/>
        <v>10639505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21053827</v>
      </c>
      <c r="X37" s="11">
        <f t="shared" si="4"/>
        <v>37500000</v>
      </c>
      <c r="Y37" s="11">
        <f t="shared" si="4"/>
        <v>-16446173</v>
      </c>
      <c r="Z37" s="2">
        <f t="shared" si="5"/>
        <v>-43.856461333333336</v>
      </c>
      <c r="AA37" s="15">
        <f>AA7+AA22</f>
        <v>75000000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145002239</v>
      </c>
      <c r="F38" s="11">
        <f t="shared" si="4"/>
        <v>145002239</v>
      </c>
      <c r="G38" s="11">
        <f t="shared" si="4"/>
        <v>9306571</v>
      </c>
      <c r="H38" s="11">
        <f t="shared" si="4"/>
        <v>15709072</v>
      </c>
      <c r="I38" s="11">
        <f t="shared" si="4"/>
        <v>7417606</v>
      </c>
      <c r="J38" s="11">
        <f t="shared" si="4"/>
        <v>32433249</v>
      </c>
      <c r="K38" s="11">
        <f t="shared" si="4"/>
        <v>18350935</v>
      </c>
      <c r="L38" s="11">
        <f t="shared" si="4"/>
        <v>12366404</v>
      </c>
      <c r="M38" s="11">
        <f t="shared" si="4"/>
        <v>175217</v>
      </c>
      <c r="N38" s="11">
        <f t="shared" si="4"/>
        <v>30892556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63325805</v>
      </c>
      <c r="X38" s="11">
        <f t="shared" si="4"/>
        <v>72501120</v>
      </c>
      <c r="Y38" s="11">
        <f t="shared" si="4"/>
        <v>-9175315</v>
      </c>
      <c r="Z38" s="2">
        <f t="shared" si="5"/>
        <v>-12.655411392265389</v>
      </c>
      <c r="AA38" s="15">
        <f>AA8+AA23</f>
        <v>145002239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108147415</v>
      </c>
      <c r="D40" s="10">
        <f t="shared" si="4"/>
        <v>0</v>
      </c>
      <c r="E40" s="11">
        <f t="shared" si="4"/>
        <v>200000</v>
      </c>
      <c r="F40" s="11">
        <f t="shared" si="4"/>
        <v>200000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9451060</v>
      </c>
      <c r="M40" s="11">
        <f t="shared" si="4"/>
        <v>0</v>
      </c>
      <c r="N40" s="11">
        <f t="shared" si="4"/>
        <v>9451060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9451060</v>
      </c>
      <c r="X40" s="11">
        <f t="shared" si="4"/>
        <v>100000</v>
      </c>
      <c r="Y40" s="11">
        <f t="shared" si="4"/>
        <v>9351060</v>
      </c>
      <c r="Z40" s="2">
        <f t="shared" si="5"/>
        <v>9351.06</v>
      </c>
      <c r="AA40" s="15">
        <f>AA10+AA25</f>
        <v>200000</v>
      </c>
    </row>
    <row r="41" spans="1:27" ht="13.5">
      <c r="A41" s="48" t="s">
        <v>37</v>
      </c>
      <c r="B41" s="47"/>
      <c r="C41" s="49">
        <f aca="true" t="shared" si="6" ref="C41:Y41">SUM(C36:C40)</f>
        <v>108147415</v>
      </c>
      <c r="D41" s="50">
        <f t="shared" si="6"/>
        <v>0</v>
      </c>
      <c r="E41" s="51">
        <f t="shared" si="6"/>
        <v>300593796</v>
      </c>
      <c r="F41" s="51">
        <f t="shared" si="6"/>
        <v>300593796</v>
      </c>
      <c r="G41" s="51">
        <f t="shared" si="6"/>
        <v>9384152</v>
      </c>
      <c r="H41" s="51">
        <f t="shared" si="6"/>
        <v>24281951</v>
      </c>
      <c r="I41" s="51">
        <f t="shared" si="6"/>
        <v>16758251</v>
      </c>
      <c r="J41" s="51">
        <f t="shared" si="6"/>
        <v>50424354</v>
      </c>
      <c r="K41" s="51">
        <f t="shared" si="6"/>
        <v>32022652</v>
      </c>
      <c r="L41" s="51">
        <f t="shared" si="6"/>
        <v>27056364</v>
      </c>
      <c r="M41" s="51">
        <f t="shared" si="6"/>
        <v>4700949</v>
      </c>
      <c r="N41" s="51">
        <f t="shared" si="6"/>
        <v>63779965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114204319</v>
      </c>
      <c r="X41" s="51">
        <f t="shared" si="6"/>
        <v>150296899</v>
      </c>
      <c r="Y41" s="51">
        <f t="shared" si="6"/>
        <v>-36092580</v>
      </c>
      <c r="Z41" s="52">
        <f t="shared" si="5"/>
        <v>-24.01418807716053</v>
      </c>
      <c r="AA41" s="53">
        <f>SUM(AA36:AA40)</f>
        <v>300593796</v>
      </c>
    </row>
    <row r="42" spans="1:27" ht="13.5">
      <c r="A42" s="54" t="s">
        <v>38</v>
      </c>
      <c r="B42" s="35"/>
      <c r="C42" s="65">
        <f aca="true" t="shared" si="7" ref="C42:Y48">C12+C27</f>
        <v>72593154</v>
      </c>
      <c r="D42" s="66">
        <f t="shared" si="7"/>
        <v>0</v>
      </c>
      <c r="E42" s="67">
        <f t="shared" si="7"/>
        <v>14500000</v>
      </c>
      <c r="F42" s="67">
        <f t="shared" si="7"/>
        <v>14500000</v>
      </c>
      <c r="G42" s="67">
        <f t="shared" si="7"/>
        <v>0</v>
      </c>
      <c r="H42" s="67">
        <f t="shared" si="7"/>
        <v>1832785</v>
      </c>
      <c r="I42" s="67">
        <f t="shared" si="7"/>
        <v>0</v>
      </c>
      <c r="J42" s="67">
        <f t="shared" si="7"/>
        <v>1832785</v>
      </c>
      <c r="K42" s="67">
        <f t="shared" si="7"/>
        <v>300000</v>
      </c>
      <c r="L42" s="67">
        <f t="shared" si="7"/>
        <v>700000</v>
      </c>
      <c r="M42" s="67">
        <f t="shared" si="7"/>
        <v>0</v>
      </c>
      <c r="N42" s="67">
        <f t="shared" si="7"/>
        <v>1000000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2832785</v>
      </c>
      <c r="X42" s="67">
        <f t="shared" si="7"/>
        <v>7250000</v>
      </c>
      <c r="Y42" s="67">
        <f t="shared" si="7"/>
        <v>-4417215</v>
      </c>
      <c r="Z42" s="69">
        <f t="shared" si="5"/>
        <v>-60.927103448275865</v>
      </c>
      <c r="AA42" s="68">
        <f aca="true" t="shared" si="8" ref="AA42:AA48">AA12+AA27</f>
        <v>14500000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31770485</v>
      </c>
      <c r="D45" s="66">
        <f t="shared" si="7"/>
        <v>0</v>
      </c>
      <c r="E45" s="67">
        <f t="shared" si="7"/>
        <v>9771275</v>
      </c>
      <c r="F45" s="67">
        <f t="shared" si="7"/>
        <v>9771275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4885638</v>
      </c>
      <c r="Y45" s="67">
        <f t="shared" si="7"/>
        <v>-4885638</v>
      </c>
      <c r="Z45" s="69">
        <f t="shared" si="5"/>
        <v>-100</v>
      </c>
      <c r="AA45" s="68">
        <f t="shared" si="8"/>
        <v>9771275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212511054</v>
      </c>
      <c r="D49" s="78">
        <f t="shared" si="9"/>
        <v>0</v>
      </c>
      <c r="E49" s="79">
        <f t="shared" si="9"/>
        <v>324865071</v>
      </c>
      <c r="F49" s="79">
        <f t="shared" si="9"/>
        <v>324865071</v>
      </c>
      <c r="G49" s="79">
        <f t="shared" si="9"/>
        <v>9384152</v>
      </c>
      <c r="H49" s="79">
        <f t="shared" si="9"/>
        <v>26114736</v>
      </c>
      <c r="I49" s="79">
        <f t="shared" si="9"/>
        <v>16758251</v>
      </c>
      <c r="J49" s="79">
        <f t="shared" si="9"/>
        <v>52257139</v>
      </c>
      <c r="K49" s="79">
        <f t="shared" si="9"/>
        <v>32322652</v>
      </c>
      <c r="L49" s="79">
        <f t="shared" si="9"/>
        <v>27756364</v>
      </c>
      <c r="M49" s="79">
        <f t="shared" si="9"/>
        <v>4700949</v>
      </c>
      <c r="N49" s="79">
        <f t="shared" si="9"/>
        <v>64779965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117037104</v>
      </c>
      <c r="X49" s="79">
        <f t="shared" si="9"/>
        <v>162432537</v>
      </c>
      <c r="Y49" s="79">
        <f t="shared" si="9"/>
        <v>-45395433</v>
      </c>
      <c r="Z49" s="80">
        <f t="shared" si="5"/>
        <v>-27.94725357272478</v>
      </c>
      <c r="AA49" s="81">
        <f>SUM(AA41:AA48)</f>
        <v>324865071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101601804</v>
      </c>
      <c r="F51" s="67">
        <f t="shared" si="10"/>
        <v>101601804</v>
      </c>
      <c r="G51" s="67">
        <f t="shared" si="10"/>
        <v>5054841</v>
      </c>
      <c r="H51" s="67">
        <f t="shared" si="10"/>
        <v>0</v>
      </c>
      <c r="I51" s="67">
        <f t="shared" si="10"/>
        <v>1195740</v>
      </c>
      <c r="J51" s="67">
        <f t="shared" si="10"/>
        <v>6250581</v>
      </c>
      <c r="K51" s="67">
        <f t="shared" si="10"/>
        <v>6604735</v>
      </c>
      <c r="L51" s="67">
        <f t="shared" si="10"/>
        <v>5032828</v>
      </c>
      <c r="M51" s="67">
        <f t="shared" si="10"/>
        <v>1282654</v>
      </c>
      <c r="N51" s="67">
        <f t="shared" si="10"/>
        <v>12920217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19170798</v>
      </c>
      <c r="X51" s="67">
        <f t="shared" si="10"/>
        <v>50800905</v>
      </c>
      <c r="Y51" s="67">
        <f t="shared" si="10"/>
        <v>-31630107</v>
      </c>
      <c r="Z51" s="69">
        <f>+IF(X51&lt;&gt;0,+(Y51/X51)*100,0)</f>
        <v>-62.26288094670755</v>
      </c>
      <c r="AA51" s="68">
        <f>SUM(AA57:AA61)</f>
        <v>101601804</v>
      </c>
    </row>
    <row r="52" spans="1:27" ht="13.5">
      <c r="A52" s="84" t="s">
        <v>32</v>
      </c>
      <c r="B52" s="47"/>
      <c r="C52" s="9"/>
      <c r="D52" s="10"/>
      <c r="E52" s="11">
        <v>35591069</v>
      </c>
      <c r="F52" s="11">
        <v>35591069</v>
      </c>
      <c r="G52" s="11">
        <v>2191328</v>
      </c>
      <c r="H52" s="11"/>
      <c r="I52" s="11">
        <v>410550</v>
      </c>
      <c r="J52" s="11">
        <v>2601878</v>
      </c>
      <c r="K52" s="11">
        <v>4170761</v>
      </c>
      <c r="L52" s="11">
        <v>695819</v>
      </c>
      <c r="M52" s="11">
        <v>1282654</v>
      </c>
      <c r="N52" s="11">
        <v>6149234</v>
      </c>
      <c r="O52" s="11"/>
      <c r="P52" s="11"/>
      <c r="Q52" s="11"/>
      <c r="R52" s="11"/>
      <c r="S52" s="11"/>
      <c r="T52" s="11"/>
      <c r="U52" s="11"/>
      <c r="V52" s="11"/>
      <c r="W52" s="11">
        <v>8751112</v>
      </c>
      <c r="X52" s="11">
        <v>17795535</v>
      </c>
      <c r="Y52" s="11">
        <v>-9044423</v>
      </c>
      <c r="Z52" s="2">
        <v>-50.82</v>
      </c>
      <c r="AA52" s="15">
        <v>35591069</v>
      </c>
    </row>
    <row r="53" spans="1:27" ht="13.5">
      <c r="A53" s="84" t="s">
        <v>33</v>
      </c>
      <c r="B53" s="47"/>
      <c r="C53" s="9"/>
      <c r="D53" s="10"/>
      <c r="E53" s="11">
        <v>20486053</v>
      </c>
      <c r="F53" s="11">
        <v>20486053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10243027</v>
      </c>
      <c r="Y53" s="11">
        <v>-10243027</v>
      </c>
      <c r="Z53" s="2">
        <v>-100</v>
      </c>
      <c r="AA53" s="15">
        <v>20486053</v>
      </c>
    </row>
    <row r="54" spans="1:27" ht="13.5">
      <c r="A54" s="84" t="s">
        <v>34</v>
      </c>
      <c r="B54" s="47"/>
      <c r="C54" s="9"/>
      <c r="D54" s="10"/>
      <c r="E54" s="11">
        <v>9784835</v>
      </c>
      <c r="F54" s="11">
        <v>9784835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4892418</v>
      </c>
      <c r="Y54" s="11">
        <v>-4892418</v>
      </c>
      <c r="Z54" s="2">
        <v>-100</v>
      </c>
      <c r="AA54" s="15">
        <v>9784835</v>
      </c>
    </row>
    <row r="55" spans="1:27" ht="13.5">
      <c r="A55" s="84" t="s">
        <v>35</v>
      </c>
      <c r="B55" s="47"/>
      <c r="C55" s="9"/>
      <c r="D55" s="10"/>
      <c r="E55" s="11">
        <v>2955915</v>
      </c>
      <c r="F55" s="11">
        <v>2955915</v>
      </c>
      <c r="G55" s="11"/>
      <c r="H55" s="11"/>
      <c r="I55" s="11"/>
      <c r="J55" s="11"/>
      <c r="K55" s="11">
        <v>824179</v>
      </c>
      <c r="L55" s="11"/>
      <c r="M55" s="11"/>
      <c r="N55" s="11">
        <v>824179</v>
      </c>
      <c r="O55" s="11"/>
      <c r="P55" s="11"/>
      <c r="Q55" s="11"/>
      <c r="R55" s="11"/>
      <c r="S55" s="11"/>
      <c r="T55" s="11"/>
      <c r="U55" s="11"/>
      <c r="V55" s="11"/>
      <c r="W55" s="11">
        <v>824179</v>
      </c>
      <c r="X55" s="11">
        <v>1477958</v>
      </c>
      <c r="Y55" s="11">
        <v>-653779</v>
      </c>
      <c r="Z55" s="2">
        <v>-44.24</v>
      </c>
      <c r="AA55" s="15">
        <v>2955915</v>
      </c>
    </row>
    <row r="56" spans="1:27" ht="13.5">
      <c r="A56" s="84" t="s">
        <v>36</v>
      </c>
      <c r="B56" s="47"/>
      <c r="C56" s="9"/>
      <c r="D56" s="10"/>
      <c r="E56" s="11">
        <v>17493798</v>
      </c>
      <c r="F56" s="11">
        <v>17493798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8746899</v>
      </c>
      <c r="Y56" s="11">
        <v>-8746899</v>
      </c>
      <c r="Z56" s="2">
        <v>-100</v>
      </c>
      <c r="AA56" s="15">
        <v>17493798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86311670</v>
      </c>
      <c r="F57" s="51">
        <f t="shared" si="11"/>
        <v>86311670</v>
      </c>
      <c r="G57" s="51">
        <f t="shared" si="11"/>
        <v>2191328</v>
      </c>
      <c r="H57" s="51">
        <f t="shared" si="11"/>
        <v>0</v>
      </c>
      <c r="I57" s="51">
        <f t="shared" si="11"/>
        <v>410550</v>
      </c>
      <c r="J57" s="51">
        <f t="shared" si="11"/>
        <v>2601878</v>
      </c>
      <c r="K57" s="51">
        <f t="shared" si="11"/>
        <v>4994940</v>
      </c>
      <c r="L57" s="51">
        <f t="shared" si="11"/>
        <v>695819</v>
      </c>
      <c r="M57" s="51">
        <f t="shared" si="11"/>
        <v>1282654</v>
      </c>
      <c r="N57" s="51">
        <f t="shared" si="11"/>
        <v>6973413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9575291</v>
      </c>
      <c r="X57" s="51">
        <f t="shared" si="11"/>
        <v>43155837</v>
      </c>
      <c r="Y57" s="51">
        <f t="shared" si="11"/>
        <v>-33580546</v>
      </c>
      <c r="Z57" s="52">
        <f>+IF(X57&lt;&gt;0,+(Y57/X57)*100,0)</f>
        <v>-77.81229222827957</v>
      </c>
      <c r="AA57" s="53">
        <f>SUM(AA52:AA56)</f>
        <v>86311670</v>
      </c>
    </row>
    <row r="58" spans="1:27" ht="13.5">
      <c r="A58" s="86" t="s">
        <v>38</v>
      </c>
      <c r="B58" s="35"/>
      <c r="C58" s="9"/>
      <c r="D58" s="10"/>
      <c r="E58" s="11">
        <v>4512789</v>
      </c>
      <c r="F58" s="11">
        <v>4512789</v>
      </c>
      <c r="G58" s="11">
        <v>2863513</v>
      </c>
      <c r="H58" s="11"/>
      <c r="I58" s="11">
        <v>785190</v>
      </c>
      <c r="J58" s="11">
        <v>3648703</v>
      </c>
      <c r="K58" s="11">
        <v>1609795</v>
      </c>
      <c r="L58" s="11">
        <v>4337009</v>
      </c>
      <c r="M58" s="11"/>
      <c r="N58" s="11">
        <v>5946804</v>
      </c>
      <c r="O58" s="11"/>
      <c r="P58" s="11"/>
      <c r="Q58" s="11"/>
      <c r="R58" s="11"/>
      <c r="S58" s="11"/>
      <c r="T58" s="11"/>
      <c r="U58" s="11"/>
      <c r="V58" s="11"/>
      <c r="W58" s="11">
        <v>9595507</v>
      </c>
      <c r="X58" s="11">
        <v>2256395</v>
      </c>
      <c r="Y58" s="11">
        <v>7339112</v>
      </c>
      <c r="Z58" s="2">
        <v>325.26</v>
      </c>
      <c r="AA58" s="15">
        <v>4512789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10777345</v>
      </c>
      <c r="F61" s="11">
        <v>10777345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5388673</v>
      </c>
      <c r="Y61" s="11">
        <v>-5388673</v>
      </c>
      <c r="Z61" s="2">
        <v>-100</v>
      </c>
      <c r="AA61" s="15">
        <v>10777345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42782167</v>
      </c>
      <c r="H65" s="11">
        <v>48187335</v>
      </c>
      <c r="I65" s="11">
        <v>45198736</v>
      </c>
      <c r="J65" s="11">
        <v>136168238</v>
      </c>
      <c r="K65" s="11">
        <v>44698147</v>
      </c>
      <c r="L65" s="11">
        <v>45705883</v>
      </c>
      <c r="M65" s="11">
        <v>46198043</v>
      </c>
      <c r="N65" s="11">
        <v>136602073</v>
      </c>
      <c r="O65" s="11"/>
      <c r="P65" s="11"/>
      <c r="Q65" s="11"/>
      <c r="R65" s="11"/>
      <c r="S65" s="11"/>
      <c r="T65" s="11"/>
      <c r="U65" s="11"/>
      <c r="V65" s="11"/>
      <c r="W65" s="11">
        <v>272770311</v>
      </c>
      <c r="X65" s="11"/>
      <c r="Y65" s="11">
        <v>272770311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101601804</v>
      </c>
      <c r="F66" s="14"/>
      <c r="G66" s="14">
        <v>4809704</v>
      </c>
      <c r="H66" s="14">
        <v>1197069</v>
      </c>
      <c r="I66" s="14">
        <v>10178946</v>
      </c>
      <c r="J66" s="14">
        <v>16185719</v>
      </c>
      <c r="K66" s="14">
        <v>2679757</v>
      </c>
      <c r="L66" s="14">
        <v>15268310</v>
      </c>
      <c r="M66" s="14">
        <v>4921418</v>
      </c>
      <c r="N66" s="14">
        <v>22869485</v>
      </c>
      <c r="O66" s="14"/>
      <c r="P66" s="14"/>
      <c r="Q66" s="14"/>
      <c r="R66" s="14"/>
      <c r="S66" s="14"/>
      <c r="T66" s="14"/>
      <c r="U66" s="14"/>
      <c r="V66" s="14"/>
      <c r="W66" s="14">
        <v>39055204</v>
      </c>
      <c r="X66" s="14"/>
      <c r="Y66" s="14">
        <v>39055204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2223780</v>
      </c>
      <c r="H67" s="11">
        <v>5342404</v>
      </c>
      <c r="I67" s="11">
        <v>4596723</v>
      </c>
      <c r="J67" s="11">
        <v>12162907</v>
      </c>
      <c r="K67" s="11">
        <v>5364736</v>
      </c>
      <c r="L67" s="11">
        <v>4619031</v>
      </c>
      <c r="M67" s="11">
        <v>3924106</v>
      </c>
      <c r="N67" s="11">
        <v>13907873</v>
      </c>
      <c r="O67" s="11"/>
      <c r="P67" s="11"/>
      <c r="Q67" s="11"/>
      <c r="R67" s="11"/>
      <c r="S67" s="11"/>
      <c r="T67" s="11"/>
      <c r="U67" s="11"/>
      <c r="V67" s="11"/>
      <c r="W67" s="11">
        <v>26070780</v>
      </c>
      <c r="X67" s="11"/>
      <c r="Y67" s="11">
        <v>26070780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6412954</v>
      </c>
      <c r="H68" s="11">
        <v>5250059</v>
      </c>
      <c r="I68" s="11">
        <v>7828491</v>
      </c>
      <c r="J68" s="11">
        <v>19491504</v>
      </c>
      <c r="K68" s="11">
        <v>7265326</v>
      </c>
      <c r="L68" s="11">
        <v>22395058</v>
      </c>
      <c r="M68" s="11">
        <v>12515855</v>
      </c>
      <c r="N68" s="11">
        <v>42176239</v>
      </c>
      <c r="O68" s="11"/>
      <c r="P68" s="11"/>
      <c r="Q68" s="11"/>
      <c r="R68" s="11"/>
      <c r="S68" s="11"/>
      <c r="T68" s="11"/>
      <c r="U68" s="11"/>
      <c r="V68" s="11"/>
      <c r="W68" s="11">
        <v>61667743</v>
      </c>
      <c r="X68" s="11"/>
      <c r="Y68" s="11">
        <v>61667743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101601804</v>
      </c>
      <c r="F69" s="79">
        <f t="shared" si="12"/>
        <v>0</v>
      </c>
      <c r="G69" s="79">
        <f t="shared" si="12"/>
        <v>56228605</v>
      </c>
      <c r="H69" s="79">
        <f t="shared" si="12"/>
        <v>59976867</v>
      </c>
      <c r="I69" s="79">
        <f t="shared" si="12"/>
        <v>67802896</v>
      </c>
      <c r="J69" s="79">
        <f t="shared" si="12"/>
        <v>184008368</v>
      </c>
      <c r="K69" s="79">
        <f t="shared" si="12"/>
        <v>60007966</v>
      </c>
      <c r="L69" s="79">
        <f t="shared" si="12"/>
        <v>87988282</v>
      </c>
      <c r="M69" s="79">
        <f t="shared" si="12"/>
        <v>67559422</v>
      </c>
      <c r="N69" s="79">
        <f t="shared" si="12"/>
        <v>215555670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399564038</v>
      </c>
      <c r="X69" s="79">
        <f t="shared" si="12"/>
        <v>0</v>
      </c>
      <c r="Y69" s="79">
        <f t="shared" si="12"/>
        <v>399564038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9669585</v>
      </c>
      <c r="D5" s="42">
        <f t="shared" si="0"/>
        <v>0</v>
      </c>
      <c r="E5" s="43">
        <f t="shared" si="0"/>
        <v>43277000</v>
      </c>
      <c r="F5" s="43">
        <f t="shared" si="0"/>
        <v>43277000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21638500</v>
      </c>
      <c r="Y5" s="43">
        <f t="shared" si="0"/>
        <v>-21638500</v>
      </c>
      <c r="Z5" s="44">
        <f>+IF(X5&lt;&gt;0,+(Y5/X5)*100,0)</f>
        <v>-100</v>
      </c>
      <c r="AA5" s="45">
        <f>SUM(AA11:AA18)</f>
        <v>43277000</v>
      </c>
    </row>
    <row r="6" spans="1:27" ht="13.5">
      <c r="A6" s="46" t="s">
        <v>32</v>
      </c>
      <c r="B6" s="47"/>
      <c r="C6" s="9">
        <v>9655245</v>
      </c>
      <c r="D6" s="10"/>
      <c r="E6" s="11">
        <v>43277000</v>
      </c>
      <c r="F6" s="11">
        <v>43277000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21638500</v>
      </c>
      <c r="Y6" s="11">
        <v>-21638500</v>
      </c>
      <c r="Z6" s="2">
        <v>-100</v>
      </c>
      <c r="AA6" s="15">
        <v>43277000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9655245</v>
      </c>
      <c r="D11" s="50">
        <f t="shared" si="1"/>
        <v>0</v>
      </c>
      <c r="E11" s="51">
        <f t="shared" si="1"/>
        <v>43277000</v>
      </c>
      <c r="F11" s="51">
        <f t="shared" si="1"/>
        <v>43277000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21638500</v>
      </c>
      <c r="Y11" s="51">
        <f t="shared" si="1"/>
        <v>-21638500</v>
      </c>
      <c r="Z11" s="52">
        <f>+IF(X11&lt;&gt;0,+(Y11/X11)*100,0)</f>
        <v>-100</v>
      </c>
      <c r="AA11" s="53">
        <f>SUM(AA6:AA10)</f>
        <v>43277000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14340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9655245</v>
      </c>
      <c r="D36" s="10">
        <f t="shared" si="4"/>
        <v>0</v>
      </c>
      <c r="E36" s="11">
        <f t="shared" si="4"/>
        <v>43277000</v>
      </c>
      <c r="F36" s="11">
        <f t="shared" si="4"/>
        <v>43277000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21638500</v>
      </c>
      <c r="Y36" s="11">
        <f t="shared" si="4"/>
        <v>-21638500</v>
      </c>
      <c r="Z36" s="2">
        <f aca="true" t="shared" si="5" ref="Z36:Z49">+IF(X36&lt;&gt;0,+(Y36/X36)*100,0)</f>
        <v>-100</v>
      </c>
      <c r="AA36" s="15">
        <f>AA6+AA21</f>
        <v>43277000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9655245</v>
      </c>
      <c r="D41" s="50">
        <f t="shared" si="6"/>
        <v>0</v>
      </c>
      <c r="E41" s="51">
        <f t="shared" si="6"/>
        <v>43277000</v>
      </c>
      <c r="F41" s="51">
        <f t="shared" si="6"/>
        <v>43277000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21638500</v>
      </c>
      <c r="Y41" s="51">
        <f t="shared" si="6"/>
        <v>-21638500</v>
      </c>
      <c r="Z41" s="52">
        <f t="shared" si="5"/>
        <v>-100</v>
      </c>
      <c r="AA41" s="53">
        <f>SUM(AA36:AA40)</f>
        <v>43277000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14340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9669585</v>
      </c>
      <c r="D49" s="78">
        <f t="shared" si="9"/>
        <v>0</v>
      </c>
      <c r="E49" s="79">
        <f t="shared" si="9"/>
        <v>43277000</v>
      </c>
      <c r="F49" s="79">
        <f t="shared" si="9"/>
        <v>43277000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21638500</v>
      </c>
      <c r="Y49" s="79">
        <f t="shared" si="9"/>
        <v>-21638500</v>
      </c>
      <c r="Z49" s="80">
        <f t="shared" si="5"/>
        <v>-100</v>
      </c>
      <c r="AA49" s="81">
        <f>SUM(AA41:AA48)</f>
        <v>43277000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1000000</v>
      </c>
      <c r="F51" s="67">
        <f t="shared" si="10"/>
        <v>1000000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500000</v>
      </c>
      <c r="Y51" s="67">
        <f t="shared" si="10"/>
        <v>-500000</v>
      </c>
      <c r="Z51" s="69">
        <f>+IF(X51&lt;&gt;0,+(Y51/X51)*100,0)</f>
        <v>-100</v>
      </c>
      <c r="AA51" s="68">
        <f>SUM(AA57:AA61)</f>
        <v>1000000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1000000</v>
      </c>
      <c r="F61" s="11">
        <v>1000000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500000</v>
      </c>
      <c r="Y61" s="11">
        <v>-500000</v>
      </c>
      <c r="Z61" s="2">
        <v>-100</v>
      </c>
      <c r="AA61" s="15">
        <v>1000000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6446470980</v>
      </c>
      <c r="D5" s="42">
        <f t="shared" si="0"/>
        <v>0</v>
      </c>
      <c r="E5" s="43">
        <f t="shared" si="0"/>
        <v>3063239700</v>
      </c>
      <c r="F5" s="43">
        <f t="shared" si="0"/>
        <v>3063239700</v>
      </c>
      <c r="G5" s="43">
        <f t="shared" si="0"/>
        <v>12451574</v>
      </c>
      <c r="H5" s="43">
        <f t="shared" si="0"/>
        <v>63426339</v>
      </c>
      <c r="I5" s="43">
        <f t="shared" si="0"/>
        <v>87436688</v>
      </c>
      <c r="J5" s="43">
        <f t="shared" si="0"/>
        <v>163314601</v>
      </c>
      <c r="K5" s="43">
        <f t="shared" si="0"/>
        <v>223077406</v>
      </c>
      <c r="L5" s="43">
        <f t="shared" si="0"/>
        <v>230875334</v>
      </c>
      <c r="M5" s="43">
        <f t="shared" si="0"/>
        <v>371935533</v>
      </c>
      <c r="N5" s="43">
        <f t="shared" si="0"/>
        <v>825888273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989202874</v>
      </c>
      <c r="X5" s="43">
        <f t="shared" si="0"/>
        <v>1531619850</v>
      </c>
      <c r="Y5" s="43">
        <f t="shared" si="0"/>
        <v>-542416976</v>
      </c>
      <c r="Z5" s="44">
        <f>+IF(X5&lt;&gt;0,+(Y5/X5)*100,0)</f>
        <v>-35.41459559955429</v>
      </c>
      <c r="AA5" s="45">
        <f>SUM(AA11:AA18)</f>
        <v>3063239700</v>
      </c>
    </row>
    <row r="6" spans="1:27" ht="13.5">
      <c r="A6" s="46" t="s">
        <v>32</v>
      </c>
      <c r="B6" s="47"/>
      <c r="C6" s="9">
        <v>1015615503</v>
      </c>
      <c r="D6" s="10"/>
      <c r="E6" s="11">
        <v>296600000</v>
      </c>
      <c r="F6" s="11">
        <v>296600000</v>
      </c>
      <c r="G6" s="11"/>
      <c r="H6" s="11">
        <v>7255889</v>
      </c>
      <c r="I6" s="11">
        <v>8809172</v>
      </c>
      <c r="J6" s="11">
        <v>16065061</v>
      </c>
      <c r="K6" s="11">
        <v>42698809</v>
      </c>
      <c r="L6" s="11">
        <v>24034721</v>
      </c>
      <c r="M6" s="11">
        <v>45807247</v>
      </c>
      <c r="N6" s="11">
        <v>112540777</v>
      </c>
      <c r="O6" s="11"/>
      <c r="P6" s="11"/>
      <c r="Q6" s="11"/>
      <c r="R6" s="11"/>
      <c r="S6" s="11"/>
      <c r="T6" s="11"/>
      <c r="U6" s="11"/>
      <c r="V6" s="11"/>
      <c r="W6" s="11">
        <v>128605838</v>
      </c>
      <c r="X6" s="11">
        <v>148300000</v>
      </c>
      <c r="Y6" s="11">
        <v>-19694162</v>
      </c>
      <c r="Z6" s="2">
        <v>-13.28</v>
      </c>
      <c r="AA6" s="15">
        <v>296600000</v>
      </c>
    </row>
    <row r="7" spans="1:27" ht="13.5">
      <c r="A7" s="46" t="s">
        <v>33</v>
      </c>
      <c r="B7" s="47"/>
      <c r="C7" s="9">
        <v>673215570</v>
      </c>
      <c r="D7" s="10"/>
      <c r="E7" s="11">
        <v>555000000</v>
      </c>
      <c r="F7" s="11">
        <v>555000000</v>
      </c>
      <c r="G7" s="11">
        <v>4828622</v>
      </c>
      <c r="H7" s="11">
        <v>7742737</v>
      </c>
      <c r="I7" s="11">
        <v>6922622</v>
      </c>
      <c r="J7" s="11">
        <v>19493981</v>
      </c>
      <c r="K7" s="11">
        <v>31732934</v>
      </c>
      <c r="L7" s="11">
        <v>16225447</v>
      </c>
      <c r="M7" s="11">
        <v>7476678</v>
      </c>
      <c r="N7" s="11">
        <v>55435059</v>
      </c>
      <c r="O7" s="11"/>
      <c r="P7" s="11"/>
      <c r="Q7" s="11"/>
      <c r="R7" s="11"/>
      <c r="S7" s="11"/>
      <c r="T7" s="11"/>
      <c r="U7" s="11"/>
      <c r="V7" s="11"/>
      <c r="W7" s="11">
        <v>74929040</v>
      </c>
      <c r="X7" s="11">
        <v>277500000</v>
      </c>
      <c r="Y7" s="11">
        <v>-202570960</v>
      </c>
      <c r="Z7" s="2">
        <v>-73</v>
      </c>
      <c r="AA7" s="15">
        <v>555000000</v>
      </c>
    </row>
    <row r="8" spans="1:27" ht="13.5">
      <c r="A8" s="46" t="s">
        <v>34</v>
      </c>
      <c r="B8" s="47"/>
      <c r="C8" s="9">
        <v>365153736</v>
      </c>
      <c r="D8" s="10"/>
      <c r="E8" s="11">
        <v>188150000</v>
      </c>
      <c r="F8" s="11">
        <v>188150000</v>
      </c>
      <c r="G8" s="11">
        <v>1190887</v>
      </c>
      <c r="H8" s="11">
        <v>8760445</v>
      </c>
      <c r="I8" s="11">
        <v>7604763</v>
      </c>
      <c r="J8" s="11">
        <v>17556095</v>
      </c>
      <c r="K8" s="11">
        <v>20860748</v>
      </c>
      <c r="L8" s="11">
        <v>37066699</v>
      </c>
      <c r="M8" s="11">
        <v>60948045</v>
      </c>
      <c r="N8" s="11">
        <v>118875492</v>
      </c>
      <c r="O8" s="11"/>
      <c r="P8" s="11"/>
      <c r="Q8" s="11"/>
      <c r="R8" s="11"/>
      <c r="S8" s="11"/>
      <c r="T8" s="11"/>
      <c r="U8" s="11"/>
      <c r="V8" s="11"/>
      <c r="W8" s="11">
        <v>136431587</v>
      </c>
      <c r="X8" s="11">
        <v>94075000</v>
      </c>
      <c r="Y8" s="11">
        <v>42356587</v>
      </c>
      <c r="Z8" s="2">
        <v>45.02</v>
      </c>
      <c r="AA8" s="15">
        <v>188150000</v>
      </c>
    </row>
    <row r="9" spans="1:27" ht="13.5">
      <c r="A9" s="46" t="s">
        <v>35</v>
      </c>
      <c r="B9" s="47"/>
      <c r="C9" s="9">
        <v>966977613</v>
      </c>
      <c r="D9" s="10"/>
      <c r="E9" s="11">
        <v>66600000</v>
      </c>
      <c r="F9" s="11">
        <v>66600000</v>
      </c>
      <c r="G9" s="11">
        <v>119009</v>
      </c>
      <c r="H9" s="11">
        <v>4769143</v>
      </c>
      <c r="I9" s="11">
        <v>23666974</v>
      </c>
      <c r="J9" s="11">
        <v>28555126</v>
      </c>
      <c r="K9" s="11">
        <v>18770651</v>
      </c>
      <c r="L9" s="11">
        <v>40076486</v>
      </c>
      <c r="M9" s="11">
        <v>28114286</v>
      </c>
      <c r="N9" s="11">
        <v>86961423</v>
      </c>
      <c r="O9" s="11"/>
      <c r="P9" s="11"/>
      <c r="Q9" s="11"/>
      <c r="R9" s="11"/>
      <c r="S9" s="11"/>
      <c r="T9" s="11"/>
      <c r="U9" s="11"/>
      <c r="V9" s="11"/>
      <c r="W9" s="11">
        <v>115516549</v>
      </c>
      <c r="X9" s="11">
        <v>33300000</v>
      </c>
      <c r="Y9" s="11">
        <v>82216549</v>
      </c>
      <c r="Z9" s="2">
        <v>246.9</v>
      </c>
      <c r="AA9" s="15">
        <v>66600000</v>
      </c>
    </row>
    <row r="10" spans="1:27" ht="13.5">
      <c r="A10" s="46" t="s">
        <v>36</v>
      </c>
      <c r="B10" s="47"/>
      <c r="C10" s="9">
        <v>1853623955</v>
      </c>
      <c r="D10" s="10"/>
      <c r="E10" s="11"/>
      <c r="F10" s="11"/>
      <c r="G10" s="11"/>
      <c r="H10" s="11">
        <v>21220595</v>
      </c>
      <c r="I10" s="11">
        <v>20647029</v>
      </c>
      <c r="J10" s="11">
        <v>41867624</v>
      </c>
      <c r="K10" s="11">
        <v>49363196</v>
      </c>
      <c r="L10" s="11">
        <v>63103744</v>
      </c>
      <c r="M10" s="11">
        <v>158494432</v>
      </c>
      <c r="N10" s="11">
        <v>270961372</v>
      </c>
      <c r="O10" s="11"/>
      <c r="P10" s="11"/>
      <c r="Q10" s="11"/>
      <c r="R10" s="11"/>
      <c r="S10" s="11"/>
      <c r="T10" s="11"/>
      <c r="U10" s="11"/>
      <c r="V10" s="11"/>
      <c r="W10" s="11">
        <v>312828996</v>
      </c>
      <c r="X10" s="11"/>
      <c r="Y10" s="11">
        <v>312828996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4874586377</v>
      </c>
      <c r="D11" s="50">
        <f t="shared" si="1"/>
        <v>0</v>
      </c>
      <c r="E11" s="51">
        <f t="shared" si="1"/>
        <v>1106350000</v>
      </c>
      <c r="F11" s="51">
        <f t="shared" si="1"/>
        <v>1106350000</v>
      </c>
      <c r="G11" s="51">
        <f t="shared" si="1"/>
        <v>6138518</v>
      </c>
      <c r="H11" s="51">
        <f t="shared" si="1"/>
        <v>49748809</v>
      </c>
      <c r="I11" s="51">
        <f t="shared" si="1"/>
        <v>67650560</v>
      </c>
      <c r="J11" s="51">
        <f t="shared" si="1"/>
        <v>123537887</v>
      </c>
      <c r="K11" s="51">
        <f t="shared" si="1"/>
        <v>163426338</v>
      </c>
      <c r="L11" s="51">
        <f t="shared" si="1"/>
        <v>180507097</v>
      </c>
      <c r="M11" s="51">
        <f t="shared" si="1"/>
        <v>300840688</v>
      </c>
      <c r="N11" s="51">
        <f t="shared" si="1"/>
        <v>644774123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768312010</v>
      </c>
      <c r="X11" s="51">
        <f t="shared" si="1"/>
        <v>553175000</v>
      </c>
      <c r="Y11" s="51">
        <f t="shared" si="1"/>
        <v>215137010</v>
      </c>
      <c r="Z11" s="52">
        <f>+IF(X11&lt;&gt;0,+(Y11/X11)*100,0)</f>
        <v>38.89131106792607</v>
      </c>
      <c r="AA11" s="53">
        <f>SUM(AA6:AA10)</f>
        <v>1106350000</v>
      </c>
    </row>
    <row r="12" spans="1:27" ht="13.5">
      <c r="A12" s="54" t="s">
        <v>38</v>
      </c>
      <c r="B12" s="35"/>
      <c r="C12" s="9">
        <v>359280483</v>
      </c>
      <c r="D12" s="10"/>
      <c r="E12" s="11">
        <v>234500000</v>
      </c>
      <c r="F12" s="11">
        <v>234500000</v>
      </c>
      <c r="G12" s="11"/>
      <c r="H12" s="11">
        <v>565923</v>
      </c>
      <c r="I12" s="11">
        <v>6553833</v>
      </c>
      <c r="J12" s="11">
        <v>7119756</v>
      </c>
      <c r="K12" s="11">
        <v>11105847</v>
      </c>
      <c r="L12" s="11">
        <v>24911068</v>
      </c>
      <c r="M12" s="11">
        <v>32181093</v>
      </c>
      <c r="N12" s="11">
        <v>68198008</v>
      </c>
      <c r="O12" s="11"/>
      <c r="P12" s="11"/>
      <c r="Q12" s="11"/>
      <c r="R12" s="11"/>
      <c r="S12" s="11"/>
      <c r="T12" s="11"/>
      <c r="U12" s="11"/>
      <c r="V12" s="11"/>
      <c r="W12" s="11">
        <v>75317764</v>
      </c>
      <c r="X12" s="11">
        <v>117250000</v>
      </c>
      <c r="Y12" s="11">
        <v>-41932236</v>
      </c>
      <c r="Z12" s="2">
        <v>-35.76</v>
      </c>
      <c r="AA12" s="15">
        <v>234500000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1689789700</v>
      </c>
      <c r="F14" s="11">
        <v>1689789700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844894850</v>
      </c>
      <c r="Y14" s="11">
        <v>-844894850</v>
      </c>
      <c r="Z14" s="2">
        <v>-100</v>
      </c>
      <c r="AA14" s="15">
        <v>1689789700</v>
      </c>
    </row>
    <row r="15" spans="1:27" ht="13.5">
      <c r="A15" s="54" t="s">
        <v>41</v>
      </c>
      <c r="B15" s="35" t="s">
        <v>42</v>
      </c>
      <c r="C15" s="9">
        <v>1212604120</v>
      </c>
      <c r="D15" s="10"/>
      <c r="E15" s="11">
        <v>32600000</v>
      </c>
      <c r="F15" s="11">
        <v>32600000</v>
      </c>
      <c r="G15" s="11">
        <v>6313056</v>
      </c>
      <c r="H15" s="11">
        <v>13111607</v>
      </c>
      <c r="I15" s="11">
        <v>13232295</v>
      </c>
      <c r="J15" s="11">
        <v>32656958</v>
      </c>
      <c r="K15" s="11">
        <v>48545221</v>
      </c>
      <c r="L15" s="11">
        <v>25457169</v>
      </c>
      <c r="M15" s="11">
        <v>38913752</v>
      </c>
      <c r="N15" s="11">
        <v>112916142</v>
      </c>
      <c r="O15" s="11"/>
      <c r="P15" s="11"/>
      <c r="Q15" s="11"/>
      <c r="R15" s="11"/>
      <c r="S15" s="11"/>
      <c r="T15" s="11"/>
      <c r="U15" s="11"/>
      <c r="V15" s="11"/>
      <c r="W15" s="11">
        <v>145573100</v>
      </c>
      <c r="X15" s="11">
        <v>16300000</v>
      </c>
      <c r="Y15" s="11">
        <v>129273100</v>
      </c>
      <c r="Z15" s="2">
        <v>793.09</v>
      </c>
      <c r="AA15" s="15">
        <v>32600000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3840972911</v>
      </c>
      <c r="F20" s="60">
        <f t="shared" si="2"/>
        <v>3840972911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1920486456</v>
      </c>
      <c r="Y20" s="60">
        <f t="shared" si="2"/>
        <v>-1920486456</v>
      </c>
      <c r="Z20" s="61">
        <f>+IF(X20&lt;&gt;0,+(Y20/X20)*100,0)</f>
        <v>-100</v>
      </c>
      <c r="AA20" s="62">
        <f>SUM(AA26:AA33)</f>
        <v>3840972911</v>
      </c>
    </row>
    <row r="21" spans="1:27" ht="13.5">
      <c r="A21" s="46" t="s">
        <v>32</v>
      </c>
      <c r="B21" s="47"/>
      <c r="C21" s="9"/>
      <c r="D21" s="10"/>
      <c r="E21" s="11">
        <v>799198000</v>
      </c>
      <c r="F21" s="11">
        <v>799198000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399599000</v>
      </c>
      <c r="Y21" s="11">
        <v>-399599000</v>
      </c>
      <c r="Z21" s="2">
        <v>-100</v>
      </c>
      <c r="AA21" s="15">
        <v>799198000</v>
      </c>
    </row>
    <row r="22" spans="1:27" ht="13.5">
      <c r="A22" s="46" t="s">
        <v>33</v>
      </c>
      <c r="B22" s="47"/>
      <c r="C22" s="9"/>
      <c r="D22" s="10"/>
      <c r="E22" s="11">
        <v>158000000</v>
      </c>
      <c r="F22" s="11">
        <v>158000000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79000000</v>
      </c>
      <c r="Y22" s="11">
        <v>-79000000</v>
      </c>
      <c r="Z22" s="2">
        <v>-100</v>
      </c>
      <c r="AA22" s="15">
        <v>158000000</v>
      </c>
    </row>
    <row r="23" spans="1:27" ht="13.5">
      <c r="A23" s="46" t="s">
        <v>34</v>
      </c>
      <c r="B23" s="47"/>
      <c r="C23" s="9"/>
      <c r="D23" s="10"/>
      <c r="E23" s="11">
        <v>238510000</v>
      </c>
      <c r="F23" s="11">
        <v>238510000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119255000</v>
      </c>
      <c r="Y23" s="11">
        <v>-119255000</v>
      </c>
      <c r="Z23" s="2">
        <v>-100</v>
      </c>
      <c r="AA23" s="15">
        <v>238510000</v>
      </c>
    </row>
    <row r="24" spans="1:27" ht="13.5">
      <c r="A24" s="46" t="s">
        <v>35</v>
      </c>
      <c r="B24" s="47"/>
      <c r="C24" s="9"/>
      <c r="D24" s="10"/>
      <c r="E24" s="11">
        <v>279594890</v>
      </c>
      <c r="F24" s="11">
        <v>279594890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139797445</v>
      </c>
      <c r="Y24" s="11">
        <v>-139797445</v>
      </c>
      <c r="Z24" s="2">
        <v>-100</v>
      </c>
      <c r="AA24" s="15">
        <v>279594890</v>
      </c>
    </row>
    <row r="25" spans="1:27" ht="13.5">
      <c r="A25" s="46" t="s">
        <v>36</v>
      </c>
      <c r="B25" s="47"/>
      <c r="C25" s="9"/>
      <c r="D25" s="10"/>
      <c r="E25" s="11">
        <v>649786971</v>
      </c>
      <c r="F25" s="11">
        <v>649786971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324893486</v>
      </c>
      <c r="Y25" s="11">
        <v>-324893486</v>
      </c>
      <c r="Z25" s="2">
        <v>-100</v>
      </c>
      <c r="AA25" s="15">
        <v>649786971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2125089861</v>
      </c>
      <c r="F26" s="51">
        <f t="shared" si="3"/>
        <v>2125089861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1062544931</v>
      </c>
      <c r="Y26" s="51">
        <f t="shared" si="3"/>
        <v>-1062544931</v>
      </c>
      <c r="Z26" s="52">
        <f>+IF(X26&lt;&gt;0,+(Y26/X26)*100,0)</f>
        <v>-100</v>
      </c>
      <c r="AA26" s="53">
        <f>SUM(AA21:AA25)</f>
        <v>2125089861</v>
      </c>
    </row>
    <row r="27" spans="1:27" ht="13.5">
      <c r="A27" s="54" t="s">
        <v>38</v>
      </c>
      <c r="B27" s="64"/>
      <c r="C27" s="9"/>
      <c r="D27" s="10"/>
      <c r="E27" s="11">
        <v>681850000</v>
      </c>
      <c r="F27" s="11">
        <v>681850000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340925000</v>
      </c>
      <c r="Y27" s="11">
        <v>-340925000</v>
      </c>
      <c r="Z27" s="2">
        <v>-100</v>
      </c>
      <c r="AA27" s="15">
        <v>681850000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>
        <v>92037000</v>
      </c>
      <c r="F29" s="11">
        <v>92037000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46018500</v>
      </c>
      <c r="Y29" s="11">
        <v>-46018500</v>
      </c>
      <c r="Z29" s="2">
        <v>-100</v>
      </c>
      <c r="AA29" s="15">
        <v>92037000</v>
      </c>
    </row>
    <row r="30" spans="1:27" ht="13.5">
      <c r="A30" s="54" t="s">
        <v>41</v>
      </c>
      <c r="B30" s="35" t="s">
        <v>42</v>
      </c>
      <c r="C30" s="9"/>
      <c r="D30" s="10"/>
      <c r="E30" s="11">
        <v>941996050</v>
      </c>
      <c r="F30" s="11">
        <v>941996050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470998025</v>
      </c>
      <c r="Y30" s="11">
        <v>-470998025</v>
      </c>
      <c r="Z30" s="2">
        <v>-100</v>
      </c>
      <c r="AA30" s="15">
        <v>941996050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1015615503</v>
      </c>
      <c r="D36" s="10">
        <f t="shared" si="4"/>
        <v>0</v>
      </c>
      <c r="E36" s="11">
        <f t="shared" si="4"/>
        <v>1095798000</v>
      </c>
      <c r="F36" s="11">
        <f t="shared" si="4"/>
        <v>1095798000</v>
      </c>
      <c r="G36" s="11">
        <f t="shared" si="4"/>
        <v>0</v>
      </c>
      <c r="H36" s="11">
        <f t="shared" si="4"/>
        <v>7255889</v>
      </c>
      <c r="I36" s="11">
        <f t="shared" si="4"/>
        <v>8809172</v>
      </c>
      <c r="J36" s="11">
        <f t="shared" si="4"/>
        <v>16065061</v>
      </c>
      <c r="K36" s="11">
        <f t="shared" si="4"/>
        <v>42698809</v>
      </c>
      <c r="L36" s="11">
        <f t="shared" si="4"/>
        <v>24034721</v>
      </c>
      <c r="M36" s="11">
        <f t="shared" si="4"/>
        <v>45807247</v>
      </c>
      <c r="N36" s="11">
        <f t="shared" si="4"/>
        <v>112540777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128605838</v>
      </c>
      <c r="X36" s="11">
        <f t="shared" si="4"/>
        <v>547899000</v>
      </c>
      <c r="Y36" s="11">
        <f t="shared" si="4"/>
        <v>-419293162</v>
      </c>
      <c r="Z36" s="2">
        <f aca="true" t="shared" si="5" ref="Z36:Z49">+IF(X36&lt;&gt;0,+(Y36/X36)*100,0)</f>
        <v>-76.52745524266334</v>
      </c>
      <c r="AA36" s="15">
        <f>AA6+AA21</f>
        <v>1095798000</v>
      </c>
    </row>
    <row r="37" spans="1:27" ht="13.5">
      <c r="A37" s="46" t="s">
        <v>33</v>
      </c>
      <c r="B37" s="47"/>
      <c r="C37" s="9">
        <f t="shared" si="4"/>
        <v>673215570</v>
      </c>
      <c r="D37" s="10">
        <f t="shared" si="4"/>
        <v>0</v>
      </c>
      <c r="E37" s="11">
        <f t="shared" si="4"/>
        <v>713000000</v>
      </c>
      <c r="F37" s="11">
        <f t="shared" si="4"/>
        <v>713000000</v>
      </c>
      <c r="G37" s="11">
        <f t="shared" si="4"/>
        <v>4828622</v>
      </c>
      <c r="H37" s="11">
        <f t="shared" si="4"/>
        <v>7742737</v>
      </c>
      <c r="I37" s="11">
        <f t="shared" si="4"/>
        <v>6922622</v>
      </c>
      <c r="J37" s="11">
        <f t="shared" si="4"/>
        <v>19493981</v>
      </c>
      <c r="K37" s="11">
        <f t="shared" si="4"/>
        <v>31732934</v>
      </c>
      <c r="L37" s="11">
        <f t="shared" si="4"/>
        <v>16225447</v>
      </c>
      <c r="M37" s="11">
        <f t="shared" si="4"/>
        <v>7476678</v>
      </c>
      <c r="N37" s="11">
        <f t="shared" si="4"/>
        <v>55435059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74929040</v>
      </c>
      <c r="X37" s="11">
        <f t="shared" si="4"/>
        <v>356500000</v>
      </c>
      <c r="Y37" s="11">
        <f t="shared" si="4"/>
        <v>-281570960</v>
      </c>
      <c r="Z37" s="2">
        <f t="shared" si="5"/>
        <v>-78.98203646563815</v>
      </c>
      <c r="AA37" s="15">
        <f>AA7+AA22</f>
        <v>713000000</v>
      </c>
    </row>
    <row r="38" spans="1:27" ht="13.5">
      <c r="A38" s="46" t="s">
        <v>34</v>
      </c>
      <c r="B38" s="47"/>
      <c r="C38" s="9">
        <f t="shared" si="4"/>
        <v>365153736</v>
      </c>
      <c r="D38" s="10">
        <f t="shared" si="4"/>
        <v>0</v>
      </c>
      <c r="E38" s="11">
        <f t="shared" si="4"/>
        <v>426660000</v>
      </c>
      <c r="F38" s="11">
        <f t="shared" si="4"/>
        <v>426660000</v>
      </c>
      <c r="G38" s="11">
        <f t="shared" si="4"/>
        <v>1190887</v>
      </c>
      <c r="H38" s="11">
        <f t="shared" si="4"/>
        <v>8760445</v>
      </c>
      <c r="I38" s="11">
        <f t="shared" si="4"/>
        <v>7604763</v>
      </c>
      <c r="J38" s="11">
        <f t="shared" si="4"/>
        <v>17556095</v>
      </c>
      <c r="K38" s="11">
        <f t="shared" si="4"/>
        <v>20860748</v>
      </c>
      <c r="L38" s="11">
        <f t="shared" si="4"/>
        <v>37066699</v>
      </c>
      <c r="M38" s="11">
        <f t="shared" si="4"/>
        <v>60948045</v>
      </c>
      <c r="N38" s="11">
        <f t="shared" si="4"/>
        <v>118875492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136431587</v>
      </c>
      <c r="X38" s="11">
        <f t="shared" si="4"/>
        <v>213330000</v>
      </c>
      <c r="Y38" s="11">
        <f t="shared" si="4"/>
        <v>-76898413</v>
      </c>
      <c r="Z38" s="2">
        <f t="shared" si="5"/>
        <v>-36.0466943233488</v>
      </c>
      <c r="AA38" s="15">
        <f>AA8+AA23</f>
        <v>426660000</v>
      </c>
    </row>
    <row r="39" spans="1:27" ht="13.5">
      <c r="A39" s="46" t="s">
        <v>35</v>
      </c>
      <c r="B39" s="47"/>
      <c r="C39" s="9">
        <f t="shared" si="4"/>
        <v>966977613</v>
      </c>
      <c r="D39" s="10">
        <f t="shared" si="4"/>
        <v>0</v>
      </c>
      <c r="E39" s="11">
        <f t="shared" si="4"/>
        <v>346194890</v>
      </c>
      <c r="F39" s="11">
        <f t="shared" si="4"/>
        <v>346194890</v>
      </c>
      <c r="G39" s="11">
        <f t="shared" si="4"/>
        <v>119009</v>
      </c>
      <c r="H39" s="11">
        <f t="shared" si="4"/>
        <v>4769143</v>
      </c>
      <c r="I39" s="11">
        <f t="shared" si="4"/>
        <v>23666974</v>
      </c>
      <c r="J39" s="11">
        <f t="shared" si="4"/>
        <v>28555126</v>
      </c>
      <c r="K39" s="11">
        <f t="shared" si="4"/>
        <v>18770651</v>
      </c>
      <c r="L39" s="11">
        <f t="shared" si="4"/>
        <v>40076486</v>
      </c>
      <c r="M39" s="11">
        <f t="shared" si="4"/>
        <v>28114286</v>
      </c>
      <c r="N39" s="11">
        <f t="shared" si="4"/>
        <v>86961423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115516549</v>
      </c>
      <c r="X39" s="11">
        <f t="shared" si="4"/>
        <v>173097445</v>
      </c>
      <c r="Y39" s="11">
        <f t="shared" si="4"/>
        <v>-57580896</v>
      </c>
      <c r="Z39" s="2">
        <f t="shared" si="5"/>
        <v>-33.26501786320416</v>
      </c>
      <c r="AA39" s="15">
        <f>AA9+AA24</f>
        <v>346194890</v>
      </c>
    </row>
    <row r="40" spans="1:27" ht="13.5">
      <c r="A40" s="46" t="s">
        <v>36</v>
      </c>
      <c r="B40" s="47"/>
      <c r="C40" s="9">
        <f t="shared" si="4"/>
        <v>1853623955</v>
      </c>
      <c r="D40" s="10">
        <f t="shared" si="4"/>
        <v>0</v>
      </c>
      <c r="E40" s="11">
        <f t="shared" si="4"/>
        <v>649786971</v>
      </c>
      <c r="F40" s="11">
        <f t="shared" si="4"/>
        <v>649786971</v>
      </c>
      <c r="G40" s="11">
        <f t="shared" si="4"/>
        <v>0</v>
      </c>
      <c r="H40" s="11">
        <f t="shared" si="4"/>
        <v>21220595</v>
      </c>
      <c r="I40" s="11">
        <f t="shared" si="4"/>
        <v>20647029</v>
      </c>
      <c r="J40" s="11">
        <f t="shared" si="4"/>
        <v>41867624</v>
      </c>
      <c r="K40" s="11">
        <f t="shared" si="4"/>
        <v>49363196</v>
      </c>
      <c r="L40" s="11">
        <f t="shared" si="4"/>
        <v>63103744</v>
      </c>
      <c r="M40" s="11">
        <f t="shared" si="4"/>
        <v>158494432</v>
      </c>
      <c r="N40" s="11">
        <f t="shared" si="4"/>
        <v>270961372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312828996</v>
      </c>
      <c r="X40" s="11">
        <f t="shared" si="4"/>
        <v>324893486</v>
      </c>
      <c r="Y40" s="11">
        <f t="shared" si="4"/>
        <v>-12064490</v>
      </c>
      <c r="Z40" s="2">
        <f t="shared" si="5"/>
        <v>-3.7133677712454967</v>
      </c>
      <c r="AA40" s="15">
        <f>AA10+AA25</f>
        <v>649786971</v>
      </c>
    </row>
    <row r="41" spans="1:27" ht="13.5">
      <c r="A41" s="48" t="s">
        <v>37</v>
      </c>
      <c r="B41" s="47"/>
      <c r="C41" s="49">
        <f aca="true" t="shared" si="6" ref="C41:Y41">SUM(C36:C40)</f>
        <v>4874586377</v>
      </c>
      <c r="D41" s="50">
        <f t="shared" si="6"/>
        <v>0</v>
      </c>
      <c r="E41" s="51">
        <f t="shared" si="6"/>
        <v>3231439861</v>
      </c>
      <c r="F41" s="51">
        <f t="shared" si="6"/>
        <v>3231439861</v>
      </c>
      <c r="G41" s="51">
        <f t="shared" si="6"/>
        <v>6138518</v>
      </c>
      <c r="H41" s="51">
        <f t="shared" si="6"/>
        <v>49748809</v>
      </c>
      <c r="I41" s="51">
        <f t="shared" si="6"/>
        <v>67650560</v>
      </c>
      <c r="J41" s="51">
        <f t="shared" si="6"/>
        <v>123537887</v>
      </c>
      <c r="K41" s="51">
        <f t="shared" si="6"/>
        <v>163426338</v>
      </c>
      <c r="L41" s="51">
        <f t="shared" si="6"/>
        <v>180507097</v>
      </c>
      <c r="M41" s="51">
        <f t="shared" si="6"/>
        <v>300840688</v>
      </c>
      <c r="N41" s="51">
        <f t="shared" si="6"/>
        <v>644774123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768312010</v>
      </c>
      <c r="X41" s="51">
        <f t="shared" si="6"/>
        <v>1615719931</v>
      </c>
      <c r="Y41" s="51">
        <f t="shared" si="6"/>
        <v>-847407921</v>
      </c>
      <c r="Z41" s="52">
        <f t="shared" si="5"/>
        <v>-52.44769868472954</v>
      </c>
      <c r="AA41" s="53">
        <f>SUM(AA36:AA40)</f>
        <v>3231439861</v>
      </c>
    </row>
    <row r="42" spans="1:27" ht="13.5">
      <c r="A42" s="54" t="s">
        <v>38</v>
      </c>
      <c r="B42" s="35"/>
      <c r="C42" s="65">
        <f aca="true" t="shared" si="7" ref="C42:Y48">C12+C27</f>
        <v>359280483</v>
      </c>
      <c r="D42" s="66">
        <f t="shared" si="7"/>
        <v>0</v>
      </c>
      <c r="E42" s="67">
        <f t="shared" si="7"/>
        <v>916350000</v>
      </c>
      <c r="F42" s="67">
        <f t="shared" si="7"/>
        <v>916350000</v>
      </c>
      <c r="G42" s="67">
        <f t="shared" si="7"/>
        <v>0</v>
      </c>
      <c r="H42" s="67">
        <f t="shared" si="7"/>
        <v>565923</v>
      </c>
      <c r="I42" s="67">
        <f t="shared" si="7"/>
        <v>6553833</v>
      </c>
      <c r="J42" s="67">
        <f t="shared" si="7"/>
        <v>7119756</v>
      </c>
      <c r="K42" s="67">
        <f t="shared" si="7"/>
        <v>11105847</v>
      </c>
      <c r="L42" s="67">
        <f t="shared" si="7"/>
        <v>24911068</v>
      </c>
      <c r="M42" s="67">
        <f t="shared" si="7"/>
        <v>32181093</v>
      </c>
      <c r="N42" s="67">
        <f t="shared" si="7"/>
        <v>68198008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75317764</v>
      </c>
      <c r="X42" s="67">
        <f t="shared" si="7"/>
        <v>458175000</v>
      </c>
      <c r="Y42" s="67">
        <f t="shared" si="7"/>
        <v>-382857236</v>
      </c>
      <c r="Z42" s="69">
        <f t="shared" si="5"/>
        <v>-83.5613545042833</v>
      </c>
      <c r="AA42" s="68">
        <f aca="true" t="shared" si="8" ref="AA42:AA48">AA12+AA27</f>
        <v>916350000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1781826700</v>
      </c>
      <c r="F44" s="67">
        <f t="shared" si="7"/>
        <v>1781826700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890913350</v>
      </c>
      <c r="Y44" s="67">
        <f t="shared" si="7"/>
        <v>-890913350</v>
      </c>
      <c r="Z44" s="69">
        <f t="shared" si="5"/>
        <v>-100</v>
      </c>
      <c r="AA44" s="68">
        <f t="shared" si="8"/>
        <v>1781826700</v>
      </c>
    </row>
    <row r="45" spans="1:27" ht="13.5">
      <c r="A45" s="54" t="s">
        <v>41</v>
      </c>
      <c r="B45" s="35" t="s">
        <v>42</v>
      </c>
      <c r="C45" s="65">
        <f t="shared" si="7"/>
        <v>1212604120</v>
      </c>
      <c r="D45" s="66">
        <f t="shared" si="7"/>
        <v>0</v>
      </c>
      <c r="E45" s="67">
        <f t="shared" si="7"/>
        <v>974596050</v>
      </c>
      <c r="F45" s="67">
        <f t="shared" si="7"/>
        <v>974596050</v>
      </c>
      <c r="G45" s="67">
        <f t="shared" si="7"/>
        <v>6313056</v>
      </c>
      <c r="H45" s="67">
        <f t="shared" si="7"/>
        <v>13111607</v>
      </c>
      <c r="I45" s="67">
        <f t="shared" si="7"/>
        <v>13232295</v>
      </c>
      <c r="J45" s="67">
        <f t="shared" si="7"/>
        <v>32656958</v>
      </c>
      <c r="K45" s="67">
        <f t="shared" si="7"/>
        <v>48545221</v>
      </c>
      <c r="L45" s="67">
        <f t="shared" si="7"/>
        <v>25457169</v>
      </c>
      <c r="M45" s="67">
        <f t="shared" si="7"/>
        <v>38913752</v>
      </c>
      <c r="N45" s="67">
        <f t="shared" si="7"/>
        <v>112916142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145573100</v>
      </c>
      <c r="X45" s="67">
        <f t="shared" si="7"/>
        <v>487298025</v>
      </c>
      <c r="Y45" s="67">
        <f t="shared" si="7"/>
        <v>-341724925</v>
      </c>
      <c r="Z45" s="69">
        <f t="shared" si="5"/>
        <v>-70.12647445061982</v>
      </c>
      <c r="AA45" s="68">
        <f t="shared" si="8"/>
        <v>974596050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6446470980</v>
      </c>
      <c r="D49" s="78">
        <f t="shared" si="9"/>
        <v>0</v>
      </c>
      <c r="E49" s="79">
        <f t="shared" si="9"/>
        <v>6904212611</v>
      </c>
      <c r="F49" s="79">
        <f t="shared" si="9"/>
        <v>6904212611</v>
      </c>
      <c r="G49" s="79">
        <f t="shared" si="9"/>
        <v>12451574</v>
      </c>
      <c r="H49" s="79">
        <f t="shared" si="9"/>
        <v>63426339</v>
      </c>
      <c r="I49" s="79">
        <f t="shared" si="9"/>
        <v>87436688</v>
      </c>
      <c r="J49" s="79">
        <f t="shared" si="9"/>
        <v>163314601</v>
      </c>
      <c r="K49" s="79">
        <f t="shared" si="9"/>
        <v>223077406</v>
      </c>
      <c r="L49" s="79">
        <f t="shared" si="9"/>
        <v>230875334</v>
      </c>
      <c r="M49" s="79">
        <f t="shared" si="9"/>
        <v>371935533</v>
      </c>
      <c r="N49" s="79">
        <f t="shared" si="9"/>
        <v>825888273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989202874</v>
      </c>
      <c r="X49" s="79">
        <f t="shared" si="9"/>
        <v>3452106306</v>
      </c>
      <c r="Y49" s="79">
        <f t="shared" si="9"/>
        <v>-2462903432</v>
      </c>
      <c r="Z49" s="80">
        <f t="shared" si="5"/>
        <v>-71.34494750985226</v>
      </c>
      <c r="AA49" s="81">
        <f>SUM(AA41:AA48)</f>
        <v>6904212611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2416166473</v>
      </c>
      <c r="F51" s="67">
        <f t="shared" si="10"/>
        <v>2416166473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1208083239</v>
      </c>
      <c r="Y51" s="67">
        <f t="shared" si="10"/>
        <v>-1208083239</v>
      </c>
      <c r="Z51" s="69">
        <f>+IF(X51&lt;&gt;0,+(Y51/X51)*100,0)</f>
        <v>-100</v>
      </c>
      <c r="AA51" s="68">
        <f>SUM(AA57:AA61)</f>
        <v>2416166473</v>
      </c>
    </row>
    <row r="52" spans="1:27" ht="13.5">
      <c r="A52" s="84" t="s">
        <v>32</v>
      </c>
      <c r="B52" s="47"/>
      <c r="C52" s="9"/>
      <c r="D52" s="10"/>
      <c r="E52" s="11">
        <v>690037120</v>
      </c>
      <c r="F52" s="11">
        <v>690037120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345018560</v>
      </c>
      <c r="Y52" s="11">
        <v>-345018560</v>
      </c>
      <c r="Z52" s="2">
        <v>-100</v>
      </c>
      <c r="AA52" s="15">
        <v>690037120</v>
      </c>
    </row>
    <row r="53" spans="1:27" ht="13.5">
      <c r="A53" s="84" t="s">
        <v>33</v>
      </c>
      <c r="B53" s="47"/>
      <c r="C53" s="9"/>
      <c r="D53" s="10"/>
      <c r="E53" s="11">
        <v>747101081</v>
      </c>
      <c r="F53" s="11">
        <v>747101081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373550541</v>
      </c>
      <c r="Y53" s="11">
        <v>-373550541</v>
      </c>
      <c r="Z53" s="2">
        <v>-100</v>
      </c>
      <c r="AA53" s="15">
        <v>747101081</v>
      </c>
    </row>
    <row r="54" spans="1:27" ht="13.5">
      <c r="A54" s="84" t="s">
        <v>34</v>
      </c>
      <c r="B54" s="47"/>
      <c r="C54" s="9"/>
      <c r="D54" s="10"/>
      <c r="E54" s="11">
        <v>244457197</v>
      </c>
      <c r="F54" s="11">
        <v>244457197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122228599</v>
      </c>
      <c r="Y54" s="11">
        <v>-122228599</v>
      </c>
      <c r="Z54" s="2">
        <v>-100</v>
      </c>
      <c r="AA54" s="15">
        <v>244457197</v>
      </c>
    </row>
    <row r="55" spans="1:27" ht="13.5">
      <c r="A55" s="84" t="s">
        <v>35</v>
      </c>
      <c r="B55" s="47"/>
      <c r="C55" s="9"/>
      <c r="D55" s="10"/>
      <c r="E55" s="11">
        <v>220190072</v>
      </c>
      <c r="F55" s="11">
        <v>220190072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110095036</v>
      </c>
      <c r="Y55" s="11">
        <v>-110095036</v>
      </c>
      <c r="Z55" s="2">
        <v>-100</v>
      </c>
      <c r="AA55" s="15">
        <v>220190072</v>
      </c>
    </row>
    <row r="56" spans="1:27" ht="13.5">
      <c r="A56" s="84" t="s">
        <v>36</v>
      </c>
      <c r="B56" s="47"/>
      <c r="C56" s="9"/>
      <c r="D56" s="10"/>
      <c r="E56" s="11">
        <v>58282539</v>
      </c>
      <c r="F56" s="11">
        <v>58282539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29141270</v>
      </c>
      <c r="Y56" s="11">
        <v>-29141270</v>
      </c>
      <c r="Z56" s="2">
        <v>-100</v>
      </c>
      <c r="AA56" s="15">
        <v>58282539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1960068009</v>
      </c>
      <c r="F57" s="51">
        <f t="shared" si="11"/>
        <v>1960068009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980034006</v>
      </c>
      <c r="Y57" s="51">
        <f t="shared" si="11"/>
        <v>-980034006</v>
      </c>
      <c r="Z57" s="52">
        <f>+IF(X57&lt;&gt;0,+(Y57/X57)*100,0)</f>
        <v>-100</v>
      </c>
      <c r="AA57" s="53">
        <f>SUM(AA52:AA56)</f>
        <v>1960068009</v>
      </c>
    </row>
    <row r="58" spans="1:27" ht="13.5">
      <c r="A58" s="86" t="s">
        <v>38</v>
      </c>
      <c r="B58" s="35"/>
      <c r="C58" s="9"/>
      <c r="D58" s="10"/>
      <c r="E58" s="11">
        <v>97701601</v>
      </c>
      <c r="F58" s="11">
        <v>97701601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48850801</v>
      </c>
      <c r="Y58" s="11">
        <v>-48850801</v>
      </c>
      <c r="Z58" s="2">
        <v>-100</v>
      </c>
      <c r="AA58" s="15">
        <v>97701601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48083026</v>
      </c>
      <c r="F60" s="11">
        <v>48083026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24041513</v>
      </c>
      <c r="Y60" s="11">
        <v>-24041513</v>
      </c>
      <c r="Z60" s="2">
        <v>-100</v>
      </c>
      <c r="AA60" s="15">
        <v>48083026</v>
      </c>
    </row>
    <row r="61" spans="1:27" ht="13.5">
      <c r="A61" s="86" t="s">
        <v>41</v>
      </c>
      <c r="B61" s="35" t="s">
        <v>51</v>
      </c>
      <c r="C61" s="9"/>
      <c r="D61" s="10"/>
      <c r="E61" s="11">
        <v>310313837</v>
      </c>
      <c r="F61" s="11">
        <v>310313837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155156919</v>
      </c>
      <c r="Y61" s="11">
        <v>-155156919</v>
      </c>
      <c r="Z61" s="2">
        <v>-100</v>
      </c>
      <c r="AA61" s="15">
        <v>310313837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41922994</v>
      </c>
      <c r="H65" s="11">
        <v>36942750</v>
      </c>
      <c r="I65" s="11">
        <v>57043958</v>
      </c>
      <c r="J65" s="11">
        <v>135909702</v>
      </c>
      <c r="K65" s="11">
        <v>67766911</v>
      </c>
      <c r="L65" s="11">
        <v>94244048</v>
      </c>
      <c r="M65" s="11">
        <v>82609292</v>
      </c>
      <c r="N65" s="11">
        <v>244620251</v>
      </c>
      <c r="O65" s="11"/>
      <c r="P65" s="11"/>
      <c r="Q65" s="11"/>
      <c r="R65" s="11"/>
      <c r="S65" s="11"/>
      <c r="T65" s="11"/>
      <c r="U65" s="11"/>
      <c r="V65" s="11"/>
      <c r="W65" s="11">
        <v>380529953</v>
      </c>
      <c r="X65" s="11"/>
      <c r="Y65" s="11">
        <v>380529953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24222174</v>
      </c>
      <c r="H66" s="14">
        <v>21344753</v>
      </c>
      <c r="I66" s="14">
        <v>32958731</v>
      </c>
      <c r="J66" s="14">
        <v>78525658</v>
      </c>
      <c r="K66" s="14">
        <v>39154215</v>
      </c>
      <c r="L66" s="14">
        <v>50129812</v>
      </c>
      <c r="M66" s="14">
        <v>43941113</v>
      </c>
      <c r="N66" s="14">
        <v>133225140</v>
      </c>
      <c r="O66" s="14"/>
      <c r="P66" s="14"/>
      <c r="Q66" s="14"/>
      <c r="R66" s="14"/>
      <c r="S66" s="14"/>
      <c r="T66" s="14"/>
      <c r="U66" s="14"/>
      <c r="V66" s="14"/>
      <c r="W66" s="14">
        <v>211750798</v>
      </c>
      <c r="X66" s="14"/>
      <c r="Y66" s="14">
        <v>211750798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27017041</v>
      </c>
      <c r="H67" s="11">
        <v>23807550</v>
      </c>
      <c r="I67" s="11">
        <v>36761662</v>
      </c>
      <c r="J67" s="11">
        <v>87586253</v>
      </c>
      <c r="K67" s="11">
        <v>43672009</v>
      </c>
      <c r="L67" s="11">
        <v>56145390</v>
      </c>
      <c r="M67" s="11">
        <v>49214045</v>
      </c>
      <c r="N67" s="11">
        <v>149031444</v>
      </c>
      <c r="O67" s="11"/>
      <c r="P67" s="11"/>
      <c r="Q67" s="11"/>
      <c r="R67" s="11"/>
      <c r="S67" s="11"/>
      <c r="T67" s="11"/>
      <c r="U67" s="11"/>
      <c r="V67" s="11"/>
      <c r="W67" s="11">
        <v>236617697</v>
      </c>
      <c r="X67" s="11"/>
      <c r="Y67" s="11">
        <v>236617697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93162209</v>
      </c>
      <c r="H69" s="79">
        <f t="shared" si="12"/>
        <v>82095053</v>
      </c>
      <c r="I69" s="79">
        <f t="shared" si="12"/>
        <v>126764351</v>
      </c>
      <c r="J69" s="79">
        <f t="shared" si="12"/>
        <v>302021613</v>
      </c>
      <c r="K69" s="79">
        <f t="shared" si="12"/>
        <v>150593135</v>
      </c>
      <c r="L69" s="79">
        <f t="shared" si="12"/>
        <v>200519250</v>
      </c>
      <c r="M69" s="79">
        <f t="shared" si="12"/>
        <v>175764450</v>
      </c>
      <c r="N69" s="79">
        <f t="shared" si="12"/>
        <v>526876835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828898448</v>
      </c>
      <c r="X69" s="79">
        <f t="shared" si="12"/>
        <v>0</v>
      </c>
      <c r="Y69" s="79">
        <f t="shared" si="12"/>
        <v>828898448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13816181393</v>
      </c>
      <c r="D5" s="42">
        <f t="shared" si="0"/>
        <v>0</v>
      </c>
      <c r="E5" s="43">
        <f t="shared" si="0"/>
        <v>4097864547</v>
      </c>
      <c r="F5" s="43">
        <f t="shared" si="0"/>
        <v>4097864547</v>
      </c>
      <c r="G5" s="43">
        <f t="shared" si="0"/>
        <v>49082000</v>
      </c>
      <c r="H5" s="43">
        <f t="shared" si="0"/>
        <v>225531000</v>
      </c>
      <c r="I5" s="43">
        <f t="shared" si="0"/>
        <v>177657689</v>
      </c>
      <c r="J5" s="43">
        <f t="shared" si="0"/>
        <v>452270689</v>
      </c>
      <c r="K5" s="43">
        <f t="shared" si="0"/>
        <v>435519469</v>
      </c>
      <c r="L5" s="43">
        <f t="shared" si="0"/>
        <v>374358772</v>
      </c>
      <c r="M5" s="43">
        <f t="shared" si="0"/>
        <v>668576000</v>
      </c>
      <c r="N5" s="43">
        <f t="shared" si="0"/>
        <v>1478454241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1930724930</v>
      </c>
      <c r="X5" s="43">
        <f t="shared" si="0"/>
        <v>2048932274</v>
      </c>
      <c r="Y5" s="43">
        <f t="shared" si="0"/>
        <v>-118207344</v>
      </c>
      <c r="Z5" s="44">
        <f>+IF(X5&lt;&gt;0,+(Y5/X5)*100,0)</f>
        <v>-5.76921675254943</v>
      </c>
      <c r="AA5" s="45">
        <f>SUM(AA11:AA18)</f>
        <v>4097864547</v>
      </c>
    </row>
    <row r="6" spans="1:27" ht="13.5">
      <c r="A6" s="46" t="s">
        <v>32</v>
      </c>
      <c r="B6" s="47"/>
      <c r="C6" s="9">
        <v>2585916000</v>
      </c>
      <c r="D6" s="10"/>
      <c r="E6" s="11">
        <v>921463000</v>
      </c>
      <c r="F6" s="11">
        <v>921463000</v>
      </c>
      <c r="G6" s="11">
        <v>27460000</v>
      </c>
      <c r="H6" s="11">
        <v>56980000</v>
      </c>
      <c r="I6" s="11">
        <v>69534851</v>
      </c>
      <c r="J6" s="11">
        <v>153974851</v>
      </c>
      <c r="K6" s="11">
        <v>97457034</v>
      </c>
      <c r="L6" s="11">
        <v>140059325</v>
      </c>
      <c r="M6" s="11">
        <v>247414000</v>
      </c>
      <c r="N6" s="11">
        <v>484930359</v>
      </c>
      <c r="O6" s="11"/>
      <c r="P6" s="11"/>
      <c r="Q6" s="11"/>
      <c r="R6" s="11"/>
      <c r="S6" s="11"/>
      <c r="T6" s="11"/>
      <c r="U6" s="11"/>
      <c r="V6" s="11"/>
      <c r="W6" s="11">
        <v>638905210</v>
      </c>
      <c r="X6" s="11">
        <v>460731500</v>
      </c>
      <c r="Y6" s="11">
        <v>178173710</v>
      </c>
      <c r="Z6" s="2">
        <v>38.67</v>
      </c>
      <c r="AA6" s="15">
        <v>921463000</v>
      </c>
    </row>
    <row r="7" spans="1:27" ht="13.5">
      <c r="A7" s="46" t="s">
        <v>33</v>
      </c>
      <c r="B7" s="47"/>
      <c r="C7" s="9">
        <v>1622392000</v>
      </c>
      <c r="D7" s="10"/>
      <c r="E7" s="11">
        <v>679551420</v>
      </c>
      <c r="F7" s="11">
        <v>679551420</v>
      </c>
      <c r="G7" s="11">
        <v>10868000</v>
      </c>
      <c r="H7" s="11">
        <v>94573000</v>
      </c>
      <c r="I7" s="11">
        <v>30976342</v>
      </c>
      <c r="J7" s="11">
        <v>136417342</v>
      </c>
      <c r="K7" s="11">
        <v>54160893</v>
      </c>
      <c r="L7" s="11">
        <v>62220875</v>
      </c>
      <c r="M7" s="11">
        <v>32643000</v>
      </c>
      <c r="N7" s="11">
        <v>149024768</v>
      </c>
      <c r="O7" s="11"/>
      <c r="P7" s="11"/>
      <c r="Q7" s="11"/>
      <c r="R7" s="11"/>
      <c r="S7" s="11"/>
      <c r="T7" s="11"/>
      <c r="U7" s="11"/>
      <c r="V7" s="11"/>
      <c r="W7" s="11">
        <v>285442110</v>
      </c>
      <c r="X7" s="11">
        <v>339775710</v>
      </c>
      <c r="Y7" s="11">
        <v>-54333600</v>
      </c>
      <c r="Z7" s="2">
        <v>-15.99</v>
      </c>
      <c r="AA7" s="15">
        <v>679551420</v>
      </c>
    </row>
    <row r="8" spans="1:27" ht="13.5">
      <c r="A8" s="46" t="s">
        <v>34</v>
      </c>
      <c r="B8" s="47"/>
      <c r="C8" s="9">
        <v>250176000</v>
      </c>
      <c r="D8" s="10"/>
      <c r="E8" s="11">
        <v>886095000</v>
      </c>
      <c r="F8" s="11">
        <v>886095000</v>
      </c>
      <c r="G8" s="11"/>
      <c r="H8" s="11">
        <v>5568000</v>
      </c>
      <c r="I8" s="11">
        <v>53702000</v>
      </c>
      <c r="J8" s="11">
        <v>59270000</v>
      </c>
      <c r="K8" s="11">
        <v>130285591</v>
      </c>
      <c r="L8" s="11">
        <v>-42145000</v>
      </c>
      <c r="M8" s="11">
        <v>28877000</v>
      </c>
      <c r="N8" s="11">
        <v>117017591</v>
      </c>
      <c r="O8" s="11"/>
      <c r="P8" s="11"/>
      <c r="Q8" s="11"/>
      <c r="R8" s="11"/>
      <c r="S8" s="11"/>
      <c r="T8" s="11"/>
      <c r="U8" s="11"/>
      <c r="V8" s="11"/>
      <c r="W8" s="11">
        <v>176287591</v>
      </c>
      <c r="X8" s="11">
        <v>443047500</v>
      </c>
      <c r="Y8" s="11">
        <v>-266759909</v>
      </c>
      <c r="Z8" s="2">
        <v>-60.21</v>
      </c>
      <c r="AA8" s="15">
        <v>886095000</v>
      </c>
    </row>
    <row r="9" spans="1:27" ht="13.5">
      <c r="A9" s="46" t="s">
        <v>35</v>
      </c>
      <c r="B9" s="47"/>
      <c r="C9" s="9">
        <v>565850000</v>
      </c>
      <c r="D9" s="10"/>
      <c r="E9" s="11">
        <v>30000000</v>
      </c>
      <c r="F9" s="11">
        <v>30000000</v>
      </c>
      <c r="G9" s="11">
        <v>1114000</v>
      </c>
      <c r="H9" s="11">
        <v>18160000</v>
      </c>
      <c r="I9" s="11">
        <v>10859000</v>
      </c>
      <c r="J9" s="11">
        <v>30133000</v>
      </c>
      <c r="K9" s="11">
        <v>3570000</v>
      </c>
      <c r="L9" s="11">
        <v>4219000</v>
      </c>
      <c r="M9" s="11">
        <v>6866000</v>
      </c>
      <c r="N9" s="11">
        <v>14655000</v>
      </c>
      <c r="O9" s="11"/>
      <c r="P9" s="11"/>
      <c r="Q9" s="11"/>
      <c r="R9" s="11"/>
      <c r="S9" s="11"/>
      <c r="T9" s="11"/>
      <c r="U9" s="11"/>
      <c r="V9" s="11"/>
      <c r="W9" s="11">
        <v>44788000</v>
      </c>
      <c r="X9" s="11">
        <v>15000000</v>
      </c>
      <c r="Y9" s="11">
        <v>29788000</v>
      </c>
      <c r="Z9" s="2">
        <v>198.59</v>
      </c>
      <c r="AA9" s="15">
        <v>30000000</v>
      </c>
    </row>
    <row r="10" spans="1:27" ht="13.5">
      <c r="A10" s="46" t="s">
        <v>36</v>
      </c>
      <c r="B10" s="47"/>
      <c r="C10" s="9">
        <v>2564938000</v>
      </c>
      <c r="D10" s="10"/>
      <c r="E10" s="11">
        <v>172889000</v>
      </c>
      <c r="F10" s="11">
        <v>172889000</v>
      </c>
      <c r="G10" s="11">
        <v>1249000</v>
      </c>
      <c r="H10" s="11">
        <v>8968000</v>
      </c>
      <c r="I10" s="11">
        <v>1784082</v>
      </c>
      <c r="J10" s="11">
        <v>12001082</v>
      </c>
      <c r="K10" s="11">
        <v>30119299</v>
      </c>
      <c r="L10" s="11">
        <v>206545000</v>
      </c>
      <c r="M10" s="11">
        <v>180781000</v>
      </c>
      <c r="N10" s="11">
        <v>417445299</v>
      </c>
      <c r="O10" s="11"/>
      <c r="P10" s="11"/>
      <c r="Q10" s="11"/>
      <c r="R10" s="11"/>
      <c r="S10" s="11"/>
      <c r="T10" s="11"/>
      <c r="U10" s="11"/>
      <c r="V10" s="11"/>
      <c r="W10" s="11">
        <v>429446381</v>
      </c>
      <c r="X10" s="11">
        <v>86444500</v>
      </c>
      <c r="Y10" s="11">
        <v>343001881</v>
      </c>
      <c r="Z10" s="2">
        <v>396.79</v>
      </c>
      <c r="AA10" s="15">
        <v>172889000</v>
      </c>
    </row>
    <row r="11" spans="1:27" ht="13.5">
      <c r="A11" s="48" t="s">
        <v>37</v>
      </c>
      <c r="B11" s="47"/>
      <c r="C11" s="49">
        <f aca="true" t="shared" si="1" ref="C11:Y11">SUM(C6:C10)</f>
        <v>7589272000</v>
      </c>
      <c r="D11" s="50">
        <f t="shared" si="1"/>
        <v>0</v>
      </c>
      <c r="E11" s="51">
        <f t="shared" si="1"/>
        <v>2689998420</v>
      </c>
      <c r="F11" s="51">
        <f t="shared" si="1"/>
        <v>2689998420</v>
      </c>
      <c r="G11" s="51">
        <f t="shared" si="1"/>
        <v>40691000</v>
      </c>
      <c r="H11" s="51">
        <f t="shared" si="1"/>
        <v>184249000</v>
      </c>
      <c r="I11" s="51">
        <f t="shared" si="1"/>
        <v>166856275</v>
      </c>
      <c r="J11" s="51">
        <f t="shared" si="1"/>
        <v>391796275</v>
      </c>
      <c r="K11" s="51">
        <f t="shared" si="1"/>
        <v>315592817</v>
      </c>
      <c r="L11" s="51">
        <f t="shared" si="1"/>
        <v>370899200</v>
      </c>
      <c r="M11" s="51">
        <f t="shared" si="1"/>
        <v>496581000</v>
      </c>
      <c r="N11" s="51">
        <f t="shared" si="1"/>
        <v>1183073017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1574869292</v>
      </c>
      <c r="X11" s="51">
        <f t="shared" si="1"/>
        <v>1344999210</v>
      </c>
      <c r="Y11" s="51">
        <f t="shared" si="1"/>
        <v>229870082</v>
      </c>
      <c r="Z11" s="52">
        <f>+IF(X11&lt;&gt;0,+(Y11/X11)*100,0)</f>
        <v>17.090722454773786</v>
      </c>
      <c r="AA11" s="53">
        <f>SUM(AA6:AA10)</f>
        <v>2689998420</v>
      </c>
    </row>
    <row r="12" spans="1:27" ht="13.5">
      <c r="A12" s="54" t="s">
        <v>38</v>
      </c>
      <c r="B12" s="35"/>
      <c r="C12" s="9">
        <v>1082444000</v>
      </c>
      <c r="D12" s="10"/>
      <c r="E12" s="11">
        <v>199004113</v>
      </c>
      <c r="F12" s="11">
        <v>199004113</v>
      </c>
      <c r="G12" s="11"/>
      <c r="H12" s="11">
        <v>1250000</v>
      </c>
      <c r="I12" s="11">
        <v>5270810</v>
      </c>
      <c r="J12" s="11">
        <v>6520810</v>
      </c>
      <c r="K12" s="11">
        <v>9353511</v>
      </c>
      <c r="L12" s="11">
        <v>86468159</v>
      </c>
      <c r="M12" s="11">
        <v>93760000</v>
      </c>
      <c r="N12" s="11">
        <v>189581670</v>
      </c>
      <c r="O12" s="11"/>
      <c r="P12" s="11"/>
      <c r="Q12" s="11"/>
      <c r="R12" s="11"/>
      <c r="S12" s="11"/>
      <c r="T12" s="11"/>
      <c r="U12" s="11"/>
      <c r="V12" s="11"/>
      <c r="W12" s="11">
        <v>196102480</v>
      </c>
      <c r="X12" s="11">
        <v>99502057</v>
      </c>
      <c r="Y12" s="11">
        <v>96600423</v>
      </c>
      <c r="Z12" s="2">
        <v>97.08</v>
      </c>
      <c r="AA12" s="15">
        <v>199004113</v>
      </c>
    </row>
    <row r="13" spans="1:27" ht="13.5">
      <c r="A13" s="54" t="s">
        <v>39</v>
      </c>
      <c r="B13" s="35"/>
      <c r="C13" s="12">
        <v>80000000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75000000</v>
      </c>
      <c r="F14" s="11">
        <v>75000000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37500000</v>
      </c>
      <c r="Y14" s="11">
        <v>-37500000</v>
      </c>
      <c r="Z14" s="2">
        <v>-100</v>
      </c>
      <c r="AA14" s="15">
        <v>75000000</v>
      </c>
    </row>
    <row r="15" spans="1:27" ht="13.5">
      <c r="A15" s="54" t="s">
        <v>41</v>
      </c>
      <c r="B15" s="35" t="s">
        <v>42</v>
      </c>
      <c r="C15" s="9">
        <v>4528817393</v>
      </c>
      <c r="D15" s="10"/>
      <c r="E15" s="11">
        <v>990499014</v>
      </c>
      <c r="F15" s="11">
        <v>990499014</v>
      </c>
      <c r="G15" s="11">
        <v>8300000</v>
      </c>
      <c r="H15" s="11">
        <v>40032000</v>
      </c>
      <c r="I15" s="11">
        <v>5527604</v>
      </c>
      <c r="J15" s="11">
        <v>53859604</v>
      </c>
      <c r="K15" s="11">
        <v>20404141</v>
      </c>
      <c r="L15" s="11">
        <v>6806413</v>
      </c>
      <c r="M15" s="11">
        <v>78235000</v>
      </c>
      <c r="N15" s="11">
        <v>105445554</v>
      </c>
      <c r="O15" s="11"/>
      <c r="P15" s="11"/>
      <c r="Q15" s="11"/>
      <c r="R15" s="11"/>
      <c r="S15" s="11"/>
      <c r="T15" s="11"/>
      <c r="U15" s="11"/>
      <c r="V15" s="11"/>
      <c r="W15" s="11">
        <v>159305158</v>
      </c>
      <c r="X15" s="11">
        <v>495249507</v>
      </c>
      <c r="Y15" s="11">
        <v>-335944349</v>
      </c>
      <c r="Z15" s="2">
        <v>-67.83</v>
      </c>
      <c r="AA15" s="15">
        <v>990499014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>
        <v>3236000</v>
      </c>
      <c r="D17" s="10"/>
      <c r="E17" s="11"/>
      <c r="F17" s="11"/>
      <c r="G17" s="11">
        <v>91000</v>
      </c>
      <c r="H17" s="11"/>
      <c r="I17" s="11"/>
      <c r="J17" s="11">
        <v>91000</v>
      </c>
      <c r="K17" s="11">
        <v>169000</v>
      </c>
      <c r="L17" s="11"/>
      <c r="M17" s="11"/>
      <c r="N17" s="11">
        <v>169000</v>
      </c>
      <c r="O17" s="11"/>
      <c r="P17" s="11"/>
      <c r="Q17" s="11"/>
      <c r="R17" s="11"/>
      <c r="S17" s="11"/>
      <c r="T17" s="11"/>
      <c r="U17" s="11"/>
      <c r="V17" s="11"/>
      <c r="W17" s="11">
        <v>260000</v>
      </c>
      <c r="X17" s="11"/>
      <c r="Y17" s="11">
        <v>260000</v>
      </c>
      <c r="Z17" s="2"/>
      <c r="AA17" s="15"/>
    </row>
    <row r="18" spans="1:27" ht="13.5">
      <c r="A18" s="54" t="s">
        <v>45</v>
      </c>
      <c r="B18" s="35"/>
      <c r="C18" s="16">
        <v>532412000</v>
      </c>
      <c r="D18" s="17"/>
      <c r="E18" s="18">
        <v>143363000</v>
      </c>
      <c r="F18" s="18">
        <v>143363000</v>
      </c>
      <c r="G18" s="18"/>
      <c r="H18" s="18"/>
      <c r="I18" s="18">
        <v>3000</v>
      </c>
      <c r="J18" s="18">
        <v>3000</v>
      </c>
      <c r="K18" s="18">
        <v>90000000</v>
      </c>
      <c r="L18" s="18">
        <v>-89815000</v>
      </c>
      <c r="M18" s="18"/>
      <c r="N18" s="18">
        <v>185000</v>
      </c>
      <c r="O18" s="18"/>
      <c r="P18" s="18"/>
      <c r="Q18" s="18"/>
      <c r="R18" s="18"/>
      <c r="S18" s="18"/>
      <c r="T18" s="18"/>
      <c r="U18" s="18"/>
      <c r="V18" s="18"/>
      <c r="W18" s="18">
        <v>188000</v>
      </c>
      <c r="X18" s="18">
        <v>71681500</v>
      </c>
      <c r="Y18" s="18">
        <v>-71493500</v>
      </c>
      <c r="Z18" s="3">
        <v>-99.74</v>
      </c>
      <c r="AA18" s="23">
        <v>143363000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3712371584</v>
      </c>
      <c r="F20" s="60">
        <f t="shared" si="2"/>
        <v>3712371584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1856185793</v>
      </c>
      <c r="Y20" s="60">
        <f t="shared" si="2"/>
        <v>-1856185793</v>
      </c>
      <c r="Z20" s="61">
        <f>+IF(X20&lt;&gt;0,+(Y20/X20)*100,0)</f>
        <v>-100</v>
      </c>
      <c r="AA20" s="62">
        <f>SUM(AA26:AA33)</f>
        <v>3712371584</v>
      </c>
    </row>
    <row r="21" spans="1:27" ht="13.5">
      <c r="A21" s="46" t="s">
        <v>32</v>
      </c>
      <c r="B21" s="47"/>
      <c r="C21" s="9"/>
      <c r="D21" s="10"/>
      <c r="E21" s="11">
        <v>907109000</v>
      </c>
      <c r="F21" s="11">
        <v>907109000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453554500</v>
      </c>
      <c r="Y21" s="11">
        <v>-453554500</v>
      </c>
      <c r="Z21" s="2">
        <v>-100</v>
      </c>
      <c r="AA21" s="15">
        <v>907109000</v>
      </c>
    </row>
    <row r="22" spans="1:27" ht="13.5">
      <c r="A22" s="46" t="s">
        <v>33</v>
      </c>
      <c r="B22" s="47"/>
      <c r="C22" s="9"/>
      <c r="D22" s="10"/>
      <c r="E22" s="11">
        <v>333060000</v>
      </c>
      <c r="F22" s="11">
        <v>333060000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166530000</v>
      </c>
      <c r="Y22" s="11">
        <v>-166530000</v>
      </c>
      <c r="Z22" s="2">
        <v>-100</v>
      </c>
      <c r="AA22" s="15">
        <v>333060000</v>
      </c>
    </row>
    <row r="23" spans="1:27" ht="13.5">
      <c r="A23" s="46" t="s">
        <v>34</v>
      </c>
      <c r="B23" s="47"/>
      <c r="C23" s="9"/>
      <c r="D23" s="10"/>
      <c r="E23" s="11">
        <v>372123777</v>
      </c>
      <c r="F23" s="11">
        <v>372123777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186061889</v>
      </c>
      <c r="Y23" s="11">
        <v>-186061889</v>
      </c>
      <c r="Z23" s="2">
        <v>-100</v>
      </c>
      <c r="AA23" s="15">
        <v>372123777</v>
      </c>
    </row>
    <row r="24" spans="1:27" ht="13.5">
      <c r="A24" s="46" t="s">
        <v>35</v>
      </c>
      <c r="B24" s="47"/>
      <c r="C24" s="9"/>
      <c r="D24" s="10"/>
      <c r="E24" s="11">
        <v>129356000</v>
      </c>
      <c r="F24" s="11">
        <v>129356000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64678000</v>
      </c>
      <c r="Y24" s="11">
        <v>-64678000</v>
      </c>
      <c r="Z24" s="2">
        <v>-100</v>
      </c>
      <c r="AA24" s="15">
        <v>129356000</v>
      </c>
    </row>
    <row r="25" spans="1:27" ht="13.5">
      <c r="A25" s="46" t="s">
        <v>36</v>
      </c>
      <c r="B25" s="47"/>
      <c r="C25" s="9"/>
      <c r="D25" s="10"/>
      <c r="E25" s="11">
        <v>175500000</v>
      </c>
      <c r="F25" s="11">
        <v>175500000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87750000</v>
      </c>
      <c r="Y25" s="11">
        <v>-87750000</v>
      </c>
      <c r="Z25" s="2">
        <v>-100</v>
      </c>
      <c r="AA25" s="15">
        <v>175500000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1917148777</v>
      </c>
      <c r="F26" s="51">
        <f t="shared" si="3"/>
        <v>1917148777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958574389</v>
      </c>
      <c r="Y26" s="51">
        <f t="shared" si="3"/>
        <v>-958574389</v>
      </c>
      <c r="Z26" s="52">
        <f>+IF(X26&lt;&gt;0,+(Y26/X26)*100,0)</f>
        <v>-100</v>
      </c>
      <c r="AA26" s="53">
        <f>SUM(AA21:AA25)</f>
        <v>1917148777</v>
      </c>
    </row>
    <row r="27" spans="1:27" ht="13.5">
      <c r="A27" s="54" t="s">
        <v>38</v>
      </c>
      <c r="B27" s="64"/>
      <c r="C27" s="9"/>
      <c r="D27" s="10"/>
      <c r="E27" s="11">
        <v>180197332</v>
      </c>
      <c r="F27" s="11">
        <v>180197332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90098666</v>
      </c>
      <c r="Y27" s="11">
        <v>-90098666</v>
      </c>
      <c r="Z27" s="2">
        <v>-100</v>
      </c>
      <c r="AA27" s="15">
        <v>180197332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>
        <v>260000000</v>
      </c>
      <c r="F29" s="11">
        <v>260000000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130000000</v>
      </c>
      <c r="Y29" s="11">
        <v>-130000000</v>
      </c>
      <c r="Z29" s="2">
        <v>-100</v>
      </c>
      <c r="AA29" s="15">
        <v>260000000</v>
      </c>
    </row>
    <row r="30" spans="1:27" ht="13.5">
      <c r="A30" s="54" t="s">
        <v>41</v>
      </c>
      <c r="B30" s="35" t="s">
        <v>42</v>
      </c>
      <c r="C30" s="9"/>
      <c r="D30" s="10"/>
      <c r="E30" s="11">
        <v>1059155475</v>
      </c>
      <c r="F30" s="11">
        <v>1059155475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529577738</v>
      </c>
      <c r="Y30" s="11">
        <v>-529577738</v>
      </c>
      <c r="Z30" s="2">
        <v>-100</v>
      </c>
      <c r="AA30" s="15">
        <v>1059155475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>
        <v>4000000</v>
      </c>
      <c r="F32" s="11">
        <v>4000000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v>2000000</v>
      </c>
      <c r="Y32" s="11">
        <v>-2000000</v>
      </c>
      <c r="Z32" s="2">
        <v>-100</v>
      </c>
      <c r="AA32" s="15">
        <v>4000000</v>
      </c>
    </row>
    <row r="33" spans="1:27" ht="13.5">
      <c r="A33" s="54" t="s">
        <v>45</v>
      </c>
      <c r="B33" s="35"/>
      <c r="C33" s="16"/>
      <c r="D33" s="17"/>
      <c r="E33" s="18">
        <v>291870000</v>
      </c>
      <c r="F33" s="18">
        <v>291870000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145935000</v>
      </c>
      <c r="Y33" s="18">
        <v>-145935000</v>
      </c>
      <c r="Z33" s="3">
        <v>-100</v>
      </c>
      <c r="AA33" s="23">
        <v>291870000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2585916000</v>
      </c>
      <c r="D36" s="10">
        <f t="shared" si="4"/>
        <v>0</v>
      </c>
      <c r="E36" s="11">
        <f t="shared" si="4"/>
        <v>1828572000</v>
      </c>
      <c r="F36" s="11">
        <f t="shared" si="4"/>
        <v>1828572000</v>
      </c>
      <c r="G36" s="11">
        <f t="shared" si="4"/>
        <v>27460000</v>
      </c>
      <c r="H36" s="11">
        <f t="shared" si="4"/>
        <v>56980000</v>
      </c>
      <c r="I36" s="11">
        <f t="shared" si="4"/>
        <v>69534851</v>
      </c>
      <c r="J36" s="11">
        <f t="shared" si="4"/>
        <v>153974851</v>
      </c>
      <c r="K36" s="11">
        <f t="shared" si="4"/>
        <v>97457034</v>
      </c>
      <c r="L36" s="11">
        <f t="shared" si="4"/>
        <v>140059325</v>
      </c>
      <c r="M36" s="11">
        <f t="shared" si="4"/>
        <v>247414000</v>
      </c>
      <c r="N36" s="11">
        <f t="shared" si="4"/>
        <v>484930359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638905210</v>
      </c>
      <c r="X36" s="11">
        <f t="shared" si="4"/>
        <v>914286000</v>
      </c>
      <c r="Y36" s="11">
        <f t="shared" si="4"/>
        <v>-275380790</v>
      </c>
      <c r="Z36" s="2">
        <f aca="true" t="shared" si="5" ref="Z36:Z49">+IF(X36&lt;&gt;0,+(Y36/X36)*100,0)</f>
        <v>-30.1197644938236</v>
      </c>
      <c r="AA36" s="15">
        <f>AA6+AA21</f>
        <v>1828572000</v>
      </c>
    </row>
    <row r="37" spans="1:27" ht="13.5">
      <c r="A37" s="46" t="s">
        <v>33</v>
      </c>
      <c r="B37" s="47"/>
      <c r="C37" s="9">
        <f t="shared" si="4"/>
        <v>1622392000</v>
      </c>
      <c r="D37" s="10">
        <f t="shared" si="4"/>
        <v>0</v>
      </c>
      <c r="E37" s="11">
        <f t="shared" si="4"/>
        <v>1012611420</v>
      </c>
      <c r="F37" s="11">
        <f t="shared" si="4"/>
        <v>1012611420</v>
      </c>
      <c r="G37" s="11">
        <f t="shared" si="4"/>
        <v>10868000</v>
      </c>
      <c r="H37" s="11">
        <f t="shared" si="4"/>
        <v>94573000</v>
      </c>
      <c r="I37" s="11">
        <f t="shared" si="4"/>
        <v>30976342</v>
      </c>
      <c r="J37" s="11">
        <f t="shared" si="4"/>
        <v>136417342</v>
      </c>
      <c r="K37" s="11">
        <f t="shared" si="4"/>
        <v>54160893</v>
      </c>
      <c r="L37" s="11">
        <f t="shared" si="4"/>
        <v>62220875</v>
      </c>
      <c r="M37" s="11">
        <f t="shared" si="4"/>
        <v>32643000</v>
      </c>
      <c r="N37" s="11">
        <f t="shared" si="4"/>
        <v>149024768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285442110</v>
      </c>
      <c r="X37" s="11">
        <f t="shared" si="4"/>
        <v>506305710</v>
      </c>
      <c r="Y37" s="11">
        <f t="shared" si="4"/>
        <v>-220863600</v>
      </c>
      <c r="Z37" s="2">
        <f t="shared" si="5"/>
        <v>-43.62257735548746</v>
      </c>
      <c r="AA37" s="15">
        <f>AA7+AA22</f>
        <v>1012611420</v>
      </c>
    </row>
    <row r="38" spans="1:27" ht="13.5">
      <c r="A38" s="46" t="s">
        <v>34</v>
      </c>
      <c r="B38" s="47"/>
      <c r="C38" s="9">
        <f t="shared" si="4"/>
        <v>250176000</v>
      </c>
      <c r="D38" s="10">
        <f t="shared" si="4"/>
        <v>0</v>
      </c>
      <c r="E38" s="11">
        <f t="shared" si="4"/>
        <v>1258218777</v>
      </c>
      <c r="F38" s="11">
        <f t="shared" si="4"/>
        <v>1258218777</v>
      </c>
      <c r="G38" s="11">
        <f t="shared" si="4"/>
        <v>0</v>
      </c>
      <c r="H38" s="11">
        <f t="shared" si="4"/>
        <v>5568000</v>
      </c>
      <c r="I38" s="11">
        <f t="shared" si="4"/>
        <v>53702000</v>
      </c>
      <c r="J38" s="11">
        <f t="shared" si="4"/>
        <v>59270000</v>
      </c>
      <c r="K38" s="11">
        <f t="shared" si="4"/>
        <v>130285591</v>
      </c>
      <c r="L38" s="11">
        <f t="shared" si="4"/>
        <v>-42145000</v>
      </c>
      <c r="M38" s="11">
        <f t="shared" si="4"/>
        <v>28877000</v>
      </c>
      <c r="N38" s="11">
        <f t="shared" si="4"/>
        <v>117017591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176287591</v>
      </c>
      <c r="X38" s="11">
        <f t="shared" si="4"/>
        <v>629109389</v>
      </c>
      <c r="Y38" s="11">
        <f t="shared" si="4"/>
        <v>-452821798</v>
      </c>
      <c r="Z38" s="2">
        <f t="shared" si="5"/>
        <v>-71.97822921062779</v>
      </c>
      <c r="AA38" s="15">
        <f>AA8+AA23</f>
        <v>1258218777</v>
      </c>
    </row>
    <row r="39" spans="1:27" ht="13.5">
      <c r="A39" s="46" t="s">
        <v>35</v>
      </c>
      <c r="B39" s="47"/>
      <c r="C39" s="9">
        <f t="shared" si="4"/>
        <v>565850000</v>
      </c>
      <c r="D39" s="10">
        <f t="shared" si="4"/>
        <v>0</v>
      </c>
      <c r="E39" s="11">
        <f t="shared" si="4"/>
        <v>159356000</v>
      </c>
      <c r="F39" s="11">
        <f t="shared" si="4"/>
        <v>159356000</v>
      </c>
      <c r="G39" s="11">
        <f t="shared" si="4"/>
        <v>1114000</v>
      </c>
      <c r="H39" s="11">
        <f t="shared" si="4"/>
        <v>18160000</v>
      </c>
      <c r="I39" s="11">
        <f t="shared" si="4"/>
        <v>10859000</v>
      </c>
      <c r="J39" s="11">
        <f t="shared" si="4"/>
        <v>30133000</v>
      </c>
      <c r="K39" s="11">
        <f t="shared" si="4"/>
        <v>3570000</v>
      </c>
      <c r="L39" s="11">
        <f t="shared" si="4"/>
        <v>4219000</v>
      </c>
      <c r="M39" s="11">
        <f t="shared" si="4"/>
        <v>6866000</v>
      </c>
      <c r="N39" s="11">
        <f t="shared" si="4"/>
        <v>14655000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44788000</v>
      </c>
      <c r="X39" s="11">
        <f t="shared" si="4"/>
        <v>79678000</v>
      </c>
      <c r="Y39" s="11">
        <f t="shared" si="4"/>
        <v>-34890000</v>
      </c>
      <c r="Z39" s="2">
        <f t="shared" si="5"/>
        <v>-43.7887497176134</v>
      </c>
      <c r="AA39" s="15">
        <f>AA9+AA24</f>
        <v>159356000</v>
      </c>
    </row>
    <row r="40" spans="1:27" ht="13.5">
      <c r="A40" s="46" t="s">
        <v>36</v>
      </c>
      <c r="B40" s="47"/>
      <c r="C40" s="9">
        <f t="shared" si="4"/>
        <v>2564938000</v>
      </c>
      <c r="D40" s="10">
        <f t="shared" si="4"/>
        <v>0</v>
      </c>
      <c r="E40" s="11">
        <f t="shared" si="4"/>
        <v>348389000</v>
      </c>
      <c r="F40" s="11">
        <f t="shared" si="4"/>
        <v>348389000</v>
      </c>
      <c r="G40" s="11">
        <f t="shared" si="4"/>
        <v>1249000</v>
      </c>
      <c r="H40" s="11">
        <f t="shared" si="4"/>
        <v>8968000</v>
      </c>
      <c r="I40" s="11">
        <f t="shared" si="4"/>
        <v>1784082</v>
      </c>
      <c r="J40" s="11">
        <f t="shared" si="4"/>
        <v>12001082</v>
      </c>
      <c r="K40" s="11">
        <f t="shared" si="4"/>
        <v>30119299</v>
      </c>
      <c r="L40" s="11">
        <f t="shared" si="4"/>
        <v>206545000</v>
      </c>
      <c r="M40" s="11">
        <f t="shared" si="4"/>
        <v>180781000</v>
      </c>
      <c r="N40" s="11">
        <f t="shared" si="4"/>
        <v>417445299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429446381</v>
      </c>
      <c r="X40" s="11">
        <f t="shared" si="4"/>
        <v>174194500</v>
      </c>
      <c r="Y40" s="11">
        <f t="shared" si="4"/>
        <v>255251881</v>
      </c>
      <c r="Z40" s="2">
        <f t="shared" si="5"/>
        <v>146.53268673810024</v>
      </c>
      <c r="AA40" s="15">
        <f>AA10+AA25</f>
        <v>348389000</v>
      </c>
    </row>
    <row r="41" spans="1:27" ht="13.5">
      <c r="A41" s="48" t="s">
        <v>37</v>
      </c>
      <c r="B41" s="47"/>
      <c r="C41" s="49">
        <f aca="true" t="shared" si="6" ref="C41:Y41">SUM(C36:C40)</f>
        <v>7589272000</v>
      </c>
      <c r="D41" s="50">
        <f t="shared" si="6"/>
        <v>0</v>
      </c>
      <c r="E41" s="51">
        <f t="shared" si="6"/>
        <v>4607147197</v>
      </c>
      <c r="F41" s="51">
        <f t="shared" si="6"/>
        <v>4607147197</v>
      </c>
      <c r="G41" s="51">
        <f t="shared" si="6"/>
        <v>40691000</v>
      </c>
      <c r="H41" s="51">
        <f t="shared" si="6"/>
        <v>184249000</v>
      </c>
      <c r="I41" s="51">
        <f t="shared" si="6"/>
        <v>166856275</v>
      </c>
      <c r="J41" s="51">
        <f t="shared" si="6"/>
        <v>391796275</v>
      </c>
      <c r="K41" s="51">
        <f t="shared" si="6"/>
        <v>315592817</v>
      </c>
      <c r="L41" s="51">
        <f t="shared" si="6"/>
        <v>370899200</v>
      </c>
      <c r="M41" s="51">
        <f t="shared" si="6"/>
        <v>496581000</v>
      </c>
      <c r="N41" s="51">
        <f t="shared" si="6"/>
        <v>1183073017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1574869292</v>
      </c>
      <c r="X41" s="51">
        <f t="shared" si="6"/>
        <v>2303573599</v>
      </c>
      <c r="Y41" s="51">
        <f t="shared" si="6"/>
        <v>-728704307</v>
      </c>
      <c r="Z41" s="52">
        <f t="shared" si="5"/>
        <v>-31.63364553736579</v>
      </c>
      <c r="AA41" s="53">
        <f>SUM(AA36:AA40)</f>
        <v>4607147197</v>
      </c>
    </row>
    <row r="42" spans="1:27" ht="13.5">
      <c r="A42" s="54" t="s">
        <v>38</v>
      </c>
      <c r="B42" s="35"/>
      <c r="C42" s="65">
        <f aca="true" t="shared" si="7" ref="C42:Y48">C12+C27</f>
        <v>1082444000</v>
      </c>
      <c r="D42" s="66">
        <f t="shared" si="7"/>
        <v>0</v>
      </c>
      <c r="E42" s="67">
        <f t="shared" si="7"/>
        <v>379201445</v>
      </c>
      <c r="F42" s="67">
        <f t="shared" si="7"/>
        <v>379201445</v>
      </c>
      <c r="G42" s="67">
        <f t="shared" si="7"/>
        <v>0</v>
      </c>
      <c r="H42" s="67">
        <f t="shared" si="7"/>
        <v>1250000</v>
      </c>
      <c r="I42" s="67">
        <f t="shared" si="7"/>
        <v>5270810</v>
      </c>
      <c r="J42" s="67">
        <f t="shared" si="7"/>
        <v>6520810</v>
      </c>
      <c r="K42" s="67">
        <f t="shared" si="7"/>
        <v>9353511</v>
      </c>
      <c r="L42" s="67">
        <f t="shared" si="7"/>
        <v>86468159</v>
      </c>
      <c r="M42" s="67">
        <f t="shared" si="7"/>
        <v>93760000</v>
      </c>
      <c r="N42" s="67">
        <f t="shared" si="7"/>
        <v>189581670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196102480</v>
      </c>
      <c r="X42" s="67">
        <f t="shared" si="7"/>
        <v>189600723</v>
      </c>
      <c r="Y42" s="67">
        <f t="shared" si="7"/>
        <v>6501757</v>
      </c>
      <c r="Z42" s="69">
        <f t="shared" si="5"/>
        <v>3.4291836534821654</v>
      </c>
      <c r="AA42" s="68">
        <f aca="true" t="shared" si="8" ref="AA42:AA48">AA12+AA27</f>
        <v>379201445</v>
      </c>
    </row>
    <row r="43" spans="1:27" ht="13.5">
      <c r="A43" s="54" t="s">
        <v>39</v>
      </c>
      <c r="B43" s="35"/>
      <c r="C43" s="70">
        <f t="shared" si="7"/>
        <v>80000000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335000000</v>
      </c>
      <c r="F44" s="67">
        <f t="shared" si="7"/>
        <v>335000000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167500000</v>
      </c>
      <c r="Y44" s="67">
        <f t="shared" si="7"/>
        <v>-167500000</v>
      </c>
      <c r="Z44" s="69">
        <f t="shared" si="5"/>
        <v>-100</v>
      </c>
      <c r="AA44" s="68">
        <f t="shared" si="8"/>
        <v>335000000</v>
      </c>
    </row>
    <row r="45" spans="1:27" ht="13.5">
      <c r="A45" s="54" t="s">
        <v>41</v>
      </c>
      <c r="B45" s="35" t="s">
        <v>42</v>
      </c>
      <c r="C45" s="65">
        <f t="shared" si="7"/>
        <v>4528817393</v>
      </c>
      <c r="D45" s="66">
        <f t="shared" si="7"/>
        <v>0</v>
      </c>
      <c r="E45" s="67">
        <f t="shared" si="7"/>
        <v>2049654489</v>
      </c>
      <c r="F45" s="67">
        <f t="shared" si="7"/>
        <v>2049654489</v>
      </c>
      <c r="G45" s="67">
        <f t="shared" si="7"/>
        <v>8300000</v>
      </c>
      <c r="H45" s="67">
        <f t="shared" si="7"/>
        <v>40032000</v>
      </c>
      <c r="I45" s="67">
        <f t="shared" si="7"/>
        <v>5527604</v>
      </c>
      <c r="J45" s="67">
        <f t="shared" si="7"/>
        <v>53859604</v>
      </c>
      <c r="K45" s="67">
        <f t="shared" si="7"/>
        <v>20404141</v>
      </c>
      <c r="L45" s="67">
        <f t="shared" si="7"/>
        <v>6806413</v>
      </c>
      <c r="M45" s="67">
        <f t="shared" si="7"/>
        <v>78235000</v>
      </c>
      <c r="N45" s="67">
        <f t="shared" si="7"/>
        <v>105445554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159305158</v>
      </c>
      <c r="X45" s="67">
        <f t="shared" si="7"/>
        <v>1024827245</v>
      </c>
      <c r="Y45" s="67">
        <f t="shared" si="7"/>
        <v>-865522087</v>
      </c>
      <c r="Z45" s="69">
        <f t="shared" si="5"/>
        <v>-84.45541345848979</v>
      </c>
      <c r="AA45" s="68">
        <f t="shared" si="8"/>
        <v>2049654489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3236000</v>
      </c>
      <c r="D47" s="66">
        <f t="shared" si="7"/>
        <v>0</v>
      </c>
      <c r="E47" s="67">
        <f t="shared" si="7"/>
        <v>4000000</v>
      </c>
      <c r="F47" s="67">
        <f t="shared" si="7"/>
        <v>4000000</v>
      </c>
      <c r="G47" s="67">
        <f t="shared" si="7"/>
        <v>91000</v>
      </c>
      <c r="H47" s="67">
        <f t="shared" si="7"/>
        <v>0</v>
      </c>
      <c r="I47" s="67">
        <f t="shared" si="7"/>
        <v>0</v>
      </c>
      <c r="J47" s="67">
        <f t="shared" si="7"/>
        <v>91000</v>
      </c>
      <c r="K47" s="67">
        <f t="shared" si="7"/>
        <v>169000</v>
      </c>
      <c r="L47" s="67">
        <f t="shared" si="7"/>
        <v>0</v>
      </c>
      <c r="M47" s="67">
        <f t="shared" si="7"/>
        <v>0</v>
      </c>
      <c r="N47" s="67">
        <f t="shared" si="7"/>
        <v>169000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260000</v>
      </c>
      <c r="X47" s="67">
        <f t="shared" si="7"/>
        <v>2000000</v>
      </c>
      <c r="Y47" s="67">
        <f t="shared" si="7"/>
        <v>-1740000</v>
      </c>
      <c r="Z47" s="69">
        <f t="shared" si="5"/>
        <v>-87</v>
      </c>
      <c r="AA47" s="68">
        <f t="shared" si="8"/>
        <v>4000000</v>
      </c>
    </row>
    <row r="48" spans="1:27" ht="13.5">
      <c r="A48" s="54" t="s">
        <v>45</v>
      </c>
      <c r="B48" s="35"/>
      <c r="C48" s="65">
        <f t="shared" si="7"/>
        <v>532412000</v>
      </c>
      <c r="D48" s="66">
        <f t="shared" si="7"/>
        <v>0</v>
      </c>
      <c r="E48" s="67">
        <f t="shared" si="7"/>
        <v>435233000</v>
      </c>
      <c r="F48" s="67">
        <f t="shared" si="7"/>
        <v>435233000</v>
      </c>
      <c r="G48" s="67">
        <f t="shared" si="7"/>
        <v>0</v>
      </c>
      <c r="H48" s="67">
        <f t="shared" si="7"/>
        <v>0</v>
      </c>
      <c r="I48" s="67">
        <f t="shared" si="7"/>
        <v>3000</v>
      </c>
      <c r="J48" s="67">
        <f t="shared" si="7"/>
        <v>3000</v>
      </c>
      <c r="K48" s="67">
        <f t="shared" si="7"/>
        <v>90000000</v>
      </c>
      <c r="L48" s="67">
        <f t="shared" si="7"/>
        <v>-89815000</v>
      </c>
      <c r="M48" s="67">
        <f t="shared" si="7"/>
        <v>0</v>
      </c>
      <c r="N48" s="67">
        <f t="shared" si="7"/>
        <v>185000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188000</v>
      </c>
      <c r="X48" s="67">
        <f t="shared" si="7"/>
        <v>217616500</v>
      </c>
      <c r="Y48" s="67">
        <f t="shared" si="7"/>
        <v>-217428500</v>
      </c>
      <c r="Z48" s="69">
        <f t="shared" si="5"/>
        <v>-99.91360949192732</v>
      </c>
      <c r="AA48" s="68">
        <f t="shared" si="8"/>
        <v>435233000</v>
      </c>
    </row>
    <row r="49" spans="1:27" ht="13.5">
      <c r="A49" s="75" t="s">
        <v>49</v>
      </c>
      <c r="B49" s="76"/>
      <c r="C49" s="77">
        <f aca="true" t="shared" si="9" ref="C49:Y49">SUM(C41:C48)</f>
        <v>13816181393</v>
      </c>
      <c r="D49" s="78">
        <f t="shared" si="9"/>
        <v>0</v>
      </c>
      <c r="E49" s="79">
        <f t="shared" si="9"/>
        <v>7810236131</v>
      </c>
      <c r="F49" s="79">
        <f t="shared" si="9"/>
        <v>7810236131</v>
      </c>
      <c r="G49" s="79">
        <f t="shared" si="9"/>
        <v>49082000</v>
      </c>
      <c r="H49" s="79">
        <f t="shared" si="9"/>
        <v>225531000</v>
      </c>
      <c r="I49" s="79">
        <f t="shared" si="9"/>
        <v>177657689</v>
      </c>
      <c r="J49" s="79">
        <f t="shared" si="9"/>
        <v>452270689</v>
      </c>
      <c r="K49" s="79">
        <f t="shared" si="9"/>
        <v>435519469</v>
      </c>
      <c r="L49" s="79">
        <f t="shared" si="9"/>
        <v>374358772</v>
      </c>
      <c r="M49" s="79">
        <f t="shared" si="9"/>
        <v>668576000</v>
      </c>
      <c r="N49" s="79">
        <f t="shared" si="9"/>
        <v>1478454241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1930724930</v>
      </c>
      <c r="X49" s="79">
        <f t="shared" si="9"/>
        <v>3905118067</v>
      </c>
      <c r="Y49" s="79">
        <f t="shared" si="9"/>
        <v>-1974393137</v>
      </c>
      <c r="Z49" s="80">
        <f t="shared" si="5"/>
        <v>-50.55911506708358</v>
      </c>
      <c r="AA49" s="81">
        <f>SUM(AA41:AA48)</f>
        <v>7810236131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2845583393</v>
      </c>
      <c r="D51" s="66">
        <f t="shared" si="10"/>
        <v>0</v>
      </c>
      <c r="E51" s="67">
        <f t="shared" si="10"/>
        <v>4322915923</v>
      </c>
      <c r="F51" s="67">
        <f t="shared" si="10"/>
        <v>4322915923</v>
      </c>
      <c r="G51" s="67">
        <f t="shared" si="10"/>
        <v>261339999</v>
      </c>
      <c r="H51" s="67">
        <f t="shared" si="10"/>
        <v>157418364</v>
      </c>
      <c r="I51" s="67">
        <f t="shared" si="10"/>
        <v>295726657</v>
      </c>
      <c r="J51" s="67">
        <f t="shared" si="10"/>
        <v>714485020</v>
      </c>
      <c r="K51" s="67">
        <f t="shared" si="10"/>
        <v>223568046</v>
      </c>
      <c r="L51" s="67">
        <f t="shared" si="10"/>
        <v>295726657</v>
      </c>
      <c r="M51" s="67">
        <f t="shared" si="10"/>
        <v>263286932</v>
      </c>
      <c r="N51" s="67">
        <f t="shared" si="10"/>
        <v>782581635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1497066655</v>
      </c>
      <c r="X51" s="67">
        <f t="shared" si="10"/>
        <v>2161457962</v>
      </c>
      <c r="Y51" s="67">
        <f t="shared" si="10"/>
        <v>-664391307</v>
      </c>
      <c r="Z51" s="69">
        <f>+IF(X51&lt;&gt;0,+(Y51/X51)*100,0)</f>
        <v>-30.738109122660788</v>
      </c>
      <c r="AA51" s="68">
        <f>SUM(AA57:AA61)</f>
        <v>4322915923</v>
      </c>
    </row>
    <row r="52" spans="1:27" ht="13.5">
      <c r="A52" s="84" t="s">
        <v>32</v>
      </c>
      <c r="B52" s="47"/>
      <c r="C52" s="9"/>
      <c r="D52" s="10"/>
      <c r="E52" s="11">
        <v>1086481248</v>
      </c>
      <c r="F52" s="11">
        <v>1086481248</v>
      </c>
      <c r="G52" s="11"/>
      <c r="H52" s="11"/>
      <c r="I52" s="11">
        <v>73643442</v>
      </c>
      <c r="J52" s="11">
        <v>73643442</v>
      </c>
      <c r="K52" s="11">
        <v>-1426423</v>
      </c>
      <c r="L52" s="11">
        <v>73643442</v>
      </c>
      <c r="M52" s="11"/>
      <c r="N52" s="11">
        <v>72217019</v>
      </c>
      <c r="O52" s="11"/>
      <c r="P52" s="11"/>
      <c r="Q52" s="11"/>
      <c r="R52" s="11"/>
      <c r="S52" s="11"/>
      <c r="T52" s="11"/>
      <c r="U52" s="11"/>
      <c r="V52" s="11"/>
      <c r="W52" s="11">
        <v>145860461</v>
      </c>
      <c r="X52" s="11">
        <v>543240624</v>
      </c>
      <c r="Y52" s="11">
        <v>-397380163</v>
      </c>
      <c r="Z52" s="2">
        <v>-73.15</v>
      </c>
      <c r="AA52" s="15">
        <v>1086481248</v>
      </c>
    </row>
    <row r="53" spans="1:27" ht="13.5">
      <c r="A53" s="84" t="s">
        <v>33</v>
      </c>
      <c r="B53" s="47"/>
      <c r="C53" s="9"/>
      <c r="D53" s="10"/>
      <c r="E53" s="11">
        <v>626561818</v>
      </c>
      <c r="F53" s="11">
        <v>626561818</v>
      </c>
      <c r="G53" s="11"/>
      <c r="H53" s="11"/>
      <c r="I53" s="11">
        <v>70139174</v>
      </c>
      <c r="J53" s="11">
        <v>70139174</v>
      </c>
      <c r="K53" s="11">
        <v>72963296</v>
      </c>
      <c r="L53" s="11">
        <v>70139174</v>
      </c>
      <c r="M53" s="11"/>
      <c r="N53" s="11">
        <v>143102470</v>
      </c>
      <c r="O53" s="11"/>
      <c r="P53" s="11"/>
      <c r="Q53" s="11"/>
      <c r="R53" s="11"/>
      <c r="S53" s="11"/>
      <c r="T53" s="11"/>
      <c r="U53" s="11"/>
      <c r="V53" s="11"/>
      <c r="W53" s="11">
        <v>213241644</v>
      </c>
      <c r="X53" s="11">
        <v>313280909</v>
      </c>
      <c r="Y53" s="11">
        <v>-100039265</v>
      </c>
      <c r="Z53" s="2">
        <v>-31.93</v>
      </c>
      <c r="AA53" s="15">
        <v>626561818</v>
      </c>
    </row>
    <row r="54" spans="1:27" ht="13.5">
      <c r="A54" s="84" t="s">
        <v>34</v>
      </c>
      <c r="B54" s="47"/>
      <c r="C54" s="9"/>
      <c r="D54" s="10"/>
      <c r="E54" s="11">
        <v>578650000</v>
      </c>
      <c r="F54" s="11">
        <v>578650000</v>
      </c>
      <c r="G54" s="11"/>
      <c r="H54" s="11"/>
      <c r="I54" s="11">
        <v>72876895</v>
      </c>
      <c r="J54" s="11">
        <v>72876895</v>
      </c>
      <c r="K54" s="11">
        <v>66116809</v>
      </c>
      <c r="L54" s="11">
        <v>72876895</v>
      </c>
      <c r="M54" s="11"/>
      <c r="N54" s="11">
        <v>138993704</v>
      </c>
      <c r="O54" s="11"/>
      <c r="P54" s="11"/>
      <c r="Q54" s="11"/>
      <c r="R54" s="11"/>
      <c r="S54" s="11"/>
      <c r="T54" s="11"/>
      <c r="U54" s="11"/>
      <c r="V54" s="11"/>
      <c r="W54" s="11">
        <v>211870599</v>
      </c>
      <c r="X54" s="11">
        <v>289325000</v>
      </c>
      <c r="Y54" s="11">
        <v>-77454401</v>
      </c>
      <c r="Z54" s="2">
        <v>-26.77</v>
      </c>
      <c r="AA54" s="15">
        <v>578650000</v>
      </c>
    </row>
    <row r="55" spans="1:27" ht="13.5">
      <c r="A55" s="84" t="s">
        <v>35</v>
      </c>
      <c r="B55" s="47"/>
      <c r="C55" s="9"/>
      <c r="D55" s="10"/>
      <c r="E55" s="11">
        <v>748231000</v>
      </c>
      <c r="F55" s="11">
        <v>748231000</v>
      </c>
      <c r="G55" s="11"/>
      <c r="H55" s="11"/>
      <c r="I55" s="11">
        <v>48584597</v>
      </c>
      <c r="J55" s="11">
        <v>48584597</v>
      </c>
      <c r="K55" s="11">
        <v>44077872</v>
      </c>
      <c r="L55" s="11">
        <v>48584597</v>
      </c>
      <c r="M55" s="11"/>
      <c r="N55" s="11">
        <v>92662469</v>
      </c>
      <c r="O55" s="11"/>
      <c r="P55" s="11"/>
      <c r="Q55" s="11"/>
      <c r="R55" s="11"/>
      <c r="S55" s="11"/>
      <c r="T55" s="11"/>
      <c r="U55" s="11"/>
      <c r="V55" s="11"/>
      <c r="W55" s="11">
        <v>141247066</v>
      </c>
      <c r="X55" s="11">
        <v>374115500</v>
      </c>
      <c r="Y55" s="11">
        <v>-232868434</v>
      </c>
      <c r="Z55" s="2">
        <v>-62.25</v>
      </c>
      <c r="AA55" s="15">
        <v>748231000</v>
      </c>
    </row>
    <row r="56" spans="1:27" ht="13.5">
      <c r="A56" s="84" t="s">
        <v>36</v>
      </c>
      <c r="B56" s="47"/>
      <c r="C56" s="9"/>
      <c r="D56" s="10"/>
      <c r="E56" s="11">
        <v>27622000</v>
      </c>
      <c r="F56" s="11">
        <v>27622000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13811000</v>
      </c>
      <c r="Y56" s="11">
        <v>-13811000</v>
      </c>
      <c r="Z56" s="2">
        <v>-100</v>
      </c>
      <c r="AA56" s="15">
        <v>27622000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3067546066</v>
      </c>
      <c r="F57" s="51">
        <f t="shared" si="11"/>
        <v>3067546066</v>
      </c>
      <c r="G57" s="51">
        <f t="shared" si="11"/>
        <v>0</v>
      </c>
      <c r="H57" s="51">
        <f t="shared" si="11"/>
        <v>0</v>
      </c>
      <c r="I57" s="51">
        <f t="shared" si="11"/>
        <v>265244108</v>
      </c>
      <c r="J57" s="51">
        <f t="shared" si="11"/>
        <v>265244108</v>
      </c>
      <c r="K57" s="51">
        <f t="shared" si="11"/>
        <v>181731554</v>
      </c>
      <c r="L57" s="51">
        <f t="shared" si="11"/>
        <v>265244108</v>
      </c>
      <c r="M57" s="51">
        <f t="shared" si="11"/>
        <v>0</v>
      </c>
      <c r="N57" s="51">
        <f t="shared" si="11"/>
        <v>446975662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712219770</v>
      </c>
      <c r="X57" s="51">
        <f t="shared" si="11"/>
        <v>1533773033</v>
      </c>
      <c r="Y57" s="51">
        <f t="shared" si="11"/>
        <v>-821553263</v>
      </c>
      <c r="Z57" s="52">
        <f>+IF(X57&lt;&gt;0,+(Y57/X57)*100,0)</f>
        <v>-53.56420052535895</v>
      </c>
      <c r="AA57" s="53">
        <f>SUM(AA52:AA56)</f>
        <v>3067546066</v>
      </c>
    </row>
    <row r="58" spans="1:27" ht="13.5">
      <c r="A58" s="86" t="s">
        <v>38</v>
      </c>
      <c r="B58" s="35"/>
      <c r="C58" s="9"/>
      <c r="D58" s="10"/>
      <c r="E58" s="11">
        <v>342518074</v>
      </c>
      <c r="F58" s="11">
        <v>342518074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171259037</v>
      </c>
      <c r="Y58" s="11">
        <v>-171259037</v>
      </c>
      <c r="Z58" s="2">
        <v>-100</v>
      </c>
      <c r="AA58" s="15">
        <v>342518074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2845583393</v>
      </c>
      <c r="D61" s="10"/>
      <c r="E61" s="11">
        <v>912851783</v>
      </c>
      <c r="F61" s="11">
        <v>912851783</v>
      </c>
      <c r="G61" s="11">
        <v>261339999</v>
      </c>
      <c r="H61" s="11">
        <v>157418364</v>
      </c>
      <c r="I61" s="11">
        <v>30482549</v>
      </c>
      <c r="J61" s="11">
        <v>449240912</v>
      </c>
      <c r="K61" s="11">
        <v>41836492</v>
      </c>
      <c r="L61" s="11">
        <v>30482549</v>
      </c>
      <c r="M61" s="11">
        <v>263286932</v>
      </c>
      <c r="N61" s="11">
        <v>335605973</v>
      </c>
      <c r="O61" s="11"/>
      <c r="P61" s="11"/>
      <c r="Q61" s="11"/>
      <c r="R61" s="11"/>
      <c r="S61" s="11"/>
      <c r="T61" s="11"/>
      <c r="U61" s="11"/>
      <c r="V61" s="11"/>
      <c r="W61" s="11">
        <v>784846885</v>
      </c>
      <c r="X61" s="11">
        <v>456425892</v>
      </c>
      <c r="Y61" s="11">
        <v>328420993</v>
      </c>
      <c r="Z61" s="2">
        <v>71.95</v>
      </c>
      <c r="AA61" s="15">
        <v>912851783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966114000</v>
      </c>
      <c r="F65" s="11"/>
      <c r="G65" s="11">
        <v>80811107</v>
      </c>
      <c r="H65" s="11">
        <v>53583547</v>
      </c>
      <c r="I65" s="11">
        <v>59268775</v>
      </c>
      <c r="J65" s="11">
        <v>193663429</v>
      </c>
      <c r="K65" s="11">
        <v>54707546</v>
      </c>
      <c r="L65" s="11">
        <v>112419635</v>
      </c>
      <c r="M65" s="11">
        <v>97104718</v>
      </c>
      <c r="N65" s="11">
        <v>264231899</v>
      </c>
      <c r="O65" s="11"/>
      <c r="P65" s="11"/>
      <c r="Q65" s="11"/>
      <c r="R65" s="11"/>
      <c r="S65" s="11"/>
      <c r="T65" s="11"/>
      <c r="U65" s="11"/>
      <c r="V65" s="11"/>
      <c r="W65" s="11">
        <v>457895328</v>
      </c>
      <c r="X65" s="11"/>
      <c r="Y65" s="11">
        <v>457895328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1776330000</v>
      </c>
      <c r="F66" s="14"/>
      <c r="G66" s="14">
        <v>56118560</v>
      </c>
      <c r="H66" s="14">
        <v>46606018</v>
      </c>
      <c r="I66" s="14">
        <v>32616114</v>
      </c>
      <c r="J66" s="14">
        <v>135340692</v>
      </c>
      <c r="K66" s="14">
        <v>36222770</v>
      </c>
      <c r="L66" s="14">
        <v>43000423</v>
      </c>
      <c r="M66" s="14">
        <v>24212731</v>
      </c>
      <c r="N66" s="14">
        <v>103435924</v>
      </c>
      <c r="O66" s="14"/>
      <c r="P66" s="14"/>
      <c r="Q66" s="14"/>
      <c r="R66" s="14"/>
      <c r="S66" s="14"/>
      <c r="T66" s="14"/>
      <c r="U66" s="14"/>
      <c r="V66" s="14"/>
      <c r="W66" s="14">
        <v>238776616</v>
      </c>
      <c r="X66" s="14"/>
      <c r="Y66" s="14">
        <v>238776616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782012000</v>
      </c>
      <c r="F67" s="11"/>
      <c r="G67" s="11">
        <v>97896477</v>
      </c>
      <c r="H67" s="11">
        <v>66457291</v>
      </c>
      <c r="I67" s="11">
        <v>69933209</v>
      </c>
      <c r="J67" s="11">
        <v>234286977</v>
      </c>
      <c r="K67" s="11">
        <v>77924606</v>
      </c>
      <c r="L67" s="11">
        <v>98012773</v>
      </c>
      <c r="M67" s="11">
        <v>109437948</v>
      </c>
      <c r="N67" s="11">
        <v>285375327</v>
      </c>
      <c r="O67" s="11"/>
      <c r="P67" s="11"/>
      <c r="Q67" s="11"/>
      <c r="R67" s="11"/>
      <c r="S67" s="11"/>
      <c r="T67" s="11"/>
      <c r="U67" s="11"/>
      <c r="V67" s="11"/>
      <c r="W67" s="11">
        <v>519662304</v>
      </c>
      <c r="X67" s="11"/>
      <c r="Y67" s="11">
        <v>519662304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798460000</v>
      </c>
      <c r="F68" s="11"/>
      <c r="G68" s="11">
        <v>26513856</v>
      </c>
      <c r="H68" s="11">
        <v>-9228495</v>
      </c>
      <c r="I68" s="11">
        <v>73084590</v>
      </c>
      <c r="J68" s="11">
        <v>90369951</v>
      </c>
      <c r="K68" s="11">
        <v>54713123</v>
      </c>
      <c r="L68" s="11">
        <v>42293827</v>
      </c>
      <c r="M68" s="11">
        <v>32531534</v>
      </c>
      <c r="N68" s="11">
        <v>129538484</v>
      </c>
      <c r="O68" s="11"/>
      <c r="P68" s="11"/>
      <c r="Q68" s="11"/>
      <c r="R68" s="11"/>
      <c r="S68" s="11"/>
      <c r="T68" s="11"/>
      <c r="U68" s="11"/>
      <c r="V68" s="11"/>
      <c r="W68" s="11">
        <v>219908435</v>
      </c>
      <c r="X68" s="11"/>
      <c r="Y68" s="11">
        <v>219908435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4322916000</v>
      </c>
      <c r="F69" s="79">
        <f t="shared" si="12"/>
        <v>0</v>
      </c>
      <c r="G69" s="79">
        <f t="shared" si="12"/>
        <v>261340000</v>
      </c>
      <c r="H69" s="79">
        <f t="shared" si="12"/>
        <v>157418361</v>
      </c>
      <c r="I69" s="79">
        <f t="shared" si="12"/>
        <v>234902688</v>
      </c>
      <c r="J69" s="79">
        <f t="shared" si="12"/>
        <v>653661049</v>
      </c>
      <c r="K69" s="79">
        <f t="shared" si="12"/>
        <v>223568045</v>
      </c>
      <c r="L69" s="79">
        <f t="shared" si="12"/>
        <v>295726658</v>
      </c>
      <c r="M69" s="79">
        <f t="shared" si="12"/>
        <v>263286931</v>
      </c>
      <c r="N69" s="79">
        <f t="shared" si="12"/>
        <v>782581634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1436242683</v>
      </c>
      <c r="X69" s="79">
        <f t="shared" si="12"/>
        <v>0</v>
      </c>
      <c r="Y69" s="79">
        <f t="shared" si="12"/>
        <v>1436242683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1659887272</v>
      </c>
      <c r="D5" s="42">
        <f t="shared" si="0"/>
        <v>0</v>
      </c>
      <c r="E5" s="43">
        <f t="shared" si="0"/>
        <v>3211296591</v>
      </c>
      <c r="F5" s="43">
        <f t="shared" si="0"/>
        <v>3211296591</v>
      </c>
      <c r="G5" s="43">
        <f t="shared" si="0"/>
        <v>77303383</v>
      </c>
      <c r="H5" s="43">
        <f t="shared" si="0"/>
        <v>-53555384</v>
      </c>
      <c r="I5" s="43">
        <f t="shared" si="0"/>
        <v>62179555</v>
      </c>
      <c r="J5" s="43">
        <f t="shared" si="0"/>
        <v>85927554</v>
      </c>
      <c r="K5" s="43">
        <f t="shared" si="0"/>
        <v>172642422</v>
      </c>
      <c r="L5" s="43">
        <f t="shared" si="0"/>
        <v>152936843</v>
      </c>
      <c r="M5" s="43">
        <f t="shared" si="0"/>
        <v>169997906</v>
      </c>
      <c r="N5" s="43">
        <f t="shared" si="0"/>
        <v>495577171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581504725</v>
      </c>
      <c r="X5" s="43">
        <f t="shared" si="0"/>
        <v>1605648296</v>
      </c>
      <c r="Y5" s="43">
        <f t="shared" si="0"/>
        <v>-1024143571</v>
      </c>
      <c r="Z5" s="44">
        <f>+IF(X5&lt;&gt;0,+(Y5/X5)*100,0)</f>
        <v>-63.78380455740851</v>
      </c>
      <c r="AA5" s="45">
        <f>SUM(AA11:AA18)</f>
        <v>3211296591</v>
      </c>
    </row>
    <row r="6" spans="1:27" ht="13.5">
      <c r="A6" s="46" t="s">
        <v>32</v>
      </c>
      <c r="B6" s="47"/>
      <c r="C6" s="9">
        <v>444251719</v>
      </c>
      <c r="D6" s="10"/>
      <c r="E6" s="11">
        <v>1040049571</v>
      </c>
      <c r="F6" s="11">
        <v>1040049571</v>
      </c>
      <c r="G6" s="11"/>
      <c r="H6" s="11">
        <v>14379068</v>
      </c>
      <c r="I6" s="11">
        <v>11620644</v>
      </c>
      <c r="J6" s="11">
        <v>25999712</v>
      </c>
      <c r="K6" s="11">
        <v>40439114</v>
      </c>
      <c r="L6" s="11">
        <v>28266538</v>
      </c>
      <c r="M6" s="11">
        <v>33706761</v>
      </c>
      <c r="N6" s="11">
        <v>102412413</v>
      </c>
      <c r="O6" s="11"/>
      <c r="P6" s="11"/>
      <c r="Q6" s="11"/>
      <c r="R6" s="11"/>
      <c r="S6" s="11"/>
      <c r="T6" s="11"/>
      <c r="U6" s="11"/>
      <c r="V6" s="11"/>
      <c r="W6" s="11">
        <v>128412125</v>
      </c>
      <c r="X6" s="11">
        <v>520024786</v>
      </c>
      <c r="Y6" s="11">
        <v>-391612661</v>
      </c>
      <c r="Z6" s="2">
        <v>-75.31</v>
      </c>
      <c r="AA6" s="15">
        <v>1040049571</v>
      </c>
    </row>
    <row r="7" spans="1:27" ht="13.5">
      <c r="A7" s="46" t="s">
        <v>33</v>
      </c>
      <c r="B7" s="47"/>
      <c r="C7" s="9">
        <v>351863829</v>
      </c>
      <c r="D7" s="10"/>
      <c r="E7" s="11">
        <v>947704020</v>
      </c>
      <c r="F7" s="11">
        <v>947704020</v>
      </c>
      <c r="G7" s="11">
        <v>11187467</v>
      </c>
      <c r="H7" s="11">
        <v>-2561947</v>
      </c>
      <c r="I7" s="11">
        <v>25892473</v>
      </c>
      <c r="J7" s="11">
        <v>34517993</v>
      </c>
      <c r="K7" s="11">
        <v>41809036</v>
      </c>
      <c r="L7" s="11">
        <v>81489323</v>
      </c>
      <c r="M7" s="11">
        <v>30245349</v>
      </c>
      <c r="N7" s="11">
        <v>153543708</v>
      </c>
      <c r="O7" s="11"/>
      <c r="P7" s="11"/>
      <c r="Q7" s="11"/>
      <c r="R7" s="11"/>
      <c r="S7" s="11"/>
      <c r="T7" s="11"/>
      <c r="U7" s="11"/>
      <c r="V7" s="11"/>
      <c r="W7" s="11">
        <v>188061701</v>
      </c>
      <c r="X7" s="11">
        <v>473852010</v>
      </c>
      <c r="Y7" s="11">
        <v>-285790309</v>
      </c>
      <c r="Z7" s="2">
        <v>-60.31</v>
      </c>
      <c r="AA7" s="15">
        <v>947704020</v>
      </c>
    </row>
    <row r="8" spans="1:27" ht="13.5">
      <c r="A8" s="46" t="s">
        <v>34</v>
      </c>
      <c r="B8" s="47"/>
      <c r="C8" s="9">
        <v>122317023</v>
      </c>
      <c r="D8" s="10"/>
      <c r="E8" s="11">
        <v>138100000</v>
      </c>
      <c r="F8" s="11">
        <v>138100000</v>
      </c>
      <c r="G8" s="11">
        <v>2893794</v>
      </c>
      <c r="H8" s="11">
        <v>-2893794</v>
      </c>
      <c r="I8" s="11">
        <v>15720648</v>
      </c>
      <c r="J8" s="11">
        <v>15720648</v>
      </c>
      <c r="K8" s="11">
        <v>7924873</v>
      </c>
      <c r="L8" s="11">
        <v>4196838</v>
      </c>
      <c r="M8" s="11">
        <v>10129354</v>
      </c>
      <c r="N8" s="11">
        <v>22251065</v>
      </c>
      <c r="O8" s="11"/>
      <c r="P8" s="11"/>
      <c r="Q8" s="11"/>
      <c r="R8" s="11"/>
      <c r="S8" s="11"/>
      <c r="T8" s="11"/>
      <c r="U8" s="11"/>
      <c r="V8" s="11"/>
      <c r="W8" s="11">
        <v>37971713</v>
      </c>
      <c r="X8" s="11">
        <v>69050000</v>
      </c>
      <c r="Y8" s="11">
        <v>-31078287</v>
      </c>
      <c r="Z8" s="2">
        <v>-45.01</v>
      </c>
      <c r="AA8" s="15">
        <v>138100000</v>
      </c>
    </row>
    <row r="9" spans="1:27" ht="13.5">
      <c r="A9" s="46" t="s">
        <v>35</v>
      </c>
      <c r="B9" s="47"/>
      <c r="C9" s="9">
        <v>8649421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55552986</v>
      </c>
      <c r="D10" s="10"/>
      <c r="E10" s="11">
        <v>367200000</v>
      </c>
      <c r="F10" s="11">
        <v>367200000</v>
      </c>
      <c r="G10" s="11"/>
      <c r="H10" s="11">
        <v>715635</v>
      </c>
      <c r="I10" s="11">
        <v>6052230</v>
      </c>
      <c r="J10" s="11">
        <v>6767865</v>
      </c>
      <c r="K10" s="11">
        <v>37813497</v>
      </c>
      <c r="L10" s="11">
        <v>3663554</v>
      </c>
      <c r="M10" s="11">
        <v>3386461</v>
      </c>
      <c r="N10" s="11">
        <v>44863512</v>
      </c>
      <c r="O10" s="11"/>
      <c r="P10" s="11"/>
      <c r="Q10" s="11"/>
      <c r="R10" s="11"/>
      <c r="S10" s="11"/>
      <c r="T10" s="11"/>
      <c r="U10" s="11"/>
      <c r="V10" s="11"/>
      <c r="W10" s="11">
        <v>51631377</v>
      </c>
      <c r="X10" s="11">
        <v>183600000</v>
      </c>
      <c r="Y10" s="11">
        <v>-131968623</v>
      </c>
      <c r="Z10" s="2">
        <v>-71.88</v>
      </c>
      <c r="AA10" s="15">
        <v>367200000</v>
      </c>
    </row>
    <row r="11" spans="1:27" ht="13.5">
      <c r="A11" s="48" t="s">
        <v>37</v>
      </c>
      <c r="B11" s="47"/>
      <c r="C11" s="49">
        <f aca="true" t="shared" si="1" ref="C11:Y11">SUM(C6:C10)</f>
        <v>982634978</v>
      </c>
      <c r="D11" s="50">
        <f t="shared" si="1"/>
        <v>0</v>
      </c>
      <c r="E11" s="51">
        <f t="shared" si="1"/>
        <v>2493053591</v>
      </c>
      <c r="F11" s="51">
        <f t="shared" si="1"/>
        <v>2493053591</v>
      </c>
      <c r="G11" s="51">
        <f t="shared" si="1"/>
        <v>14081261</v>
      </c>
      <c r="H11" s="51">
        <f t="shared" si="1"/>
        <v>9638962</v>
      </c>
      <c r="I11" s="51">
        <f t="shared" si="1"/>
        <v>59285995</v>
      </c>
      <c r="J11" s="51">
        <f t="shared" si="1"/>
        <v>83006218</v>
      </c>
      <c r="K11" s="51">
        <f t="shared" si="1"/>
        <v>127986520</v>
      </c>
      <c r="L11" s="51">
        <f t="shared" si="1"/>
        <v>117616253</v>
      </c>
      <c r="M11" s="51">
        <f t="shared" si="1"/>
        <v>77467925</v>
      </c>
      <c r="N11" s="51">
        <f t="shared" si="1"/>
        <v>323070698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406076916</v>
      </c>
      <c r="X11" s="51">
        <f t="shared" si="1"/>
        <v>1246526796</v>
      </c>
      <c r="Y11" s="51">
        <f t="shared" si="1"/>
        <v>-840449880</v>
      </c>
      <c r="Z11" s="52">
        <f>+IF(X11&lt;&gt;0,+(Y11/X11)*100,0)</f>
        <v>-67.42333038462817</v>
      </c>
      <c r="AA11" s="53">
        <f>SUM(AA6:AA10)</f>
        <v>2493053591</v>
      </c>
    </row>
    <row r="12" spans="1:27" ht="13.5">
      <c r="A12" s="54" t="s">
        <v>38</v>
      </c>
      <c r="B12" s="35"/>
      <c r="C12" s="9">
        <v>95179469</v>
      </c>
      <c r="D12" s="10"/>
      <c r="E12" s="11">
        <v>123600000</v>
      </c>
      <c r="F12" s="11">
        <v>123600000</v>
      </c>
      <c r="G12" s="11"/>
      <c r="H12" s="11"/>
      <c r="I12" s="11">
        <v>951026</v>
      </c>
      <c r="J12" s="11">
        <v>951026</v>
      </c>
      <c r="K12" s="11">
        <v>5753764</v>
      </c>
      <c r="L12" s="11">
        <v>156635</v>
      </c>
      <c r="M12" s="11">
        <v>446832</v>
      </c>
      <c r="N12" s="11">
        <v>6357231</v>
      </c>
      <c r="O12" s="11"/>
      <c r="P12" s="11"/>
      <c r="Q12" s="11"/>
      <c r="R12" s="11"/>
      <c r="S12" s="11"/>
      <c r="T12" s="11"/>
      <c r="U12" s="11"/>
      <c r="V12" s="11"/>
      <c r="W12" s="11">
        <v>7308257</v>
      </c>
      <c r="X12" s="11">
        <v>61800000</v>
      </c>
      <c r="Y12" s="11">
        <v>-54491743</v>
      </c>
      <c r="Z12" s="2">
        <v>-88.17</v>
      </c>
      <c r="AA12" s="15">
        <v>123600000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492091534</v>
      </c>
      <c r="D14" s="10"/>
      <c r="E14" s="11">
        <v>447895000</v>
      </c>
      <c r="F14" s="11">
        <v>447895000</v>
      </c>
      <c r="G14" s="11">
        <v>63194346</v>
      </c>
      <c r="H14" s="11">
        <v>-63194346</v>
      </c>
      <c r="I14" s="11"/>
      <c r="J14" s="11"/>
      <c r="K14" s="11">
        <v>37074778</v>
      </c>
      <c r="L14" s="11">
        <v>33824609</v>
      </c>
      <c r="M14" s="11">
        <v>81520567</v>
      </c>
      <c r="N14" s="11">
        <v>152419954</v>
      </c>
      <c r="O14" s="11"/>
      <c r="P14" s="11"/>
      <c r="Q14" s="11"/>
      <c r="R14" s="11"/>
      <c r="S14" s="11"/>
      <c r="T14" s="11"/>
      <c r="U14" s="11"/>
      <c r="V14" s="11"/>
      <c r="W14" s="11">
        <v>152419954</v>
      </c>
      <c r="X14" s="11">
        <v>223947500</v>
      </c>
      <c r="Y14" s="11">
        <v>-71527546</v>
      </c>
      <c r="Z14" s="2">
        <v>-31.94</v>
      </c>
      <c r="AA14" s="15">
        <v>447895000</v>
      </c>
    </row>
    <row r="15" spans="1:27" ht="13.5">
      <c r="A15" s="54" t="s">
        <v>41</v>
      </c>
      <c r="B15" s="35" t="s">
        <v>42</v>
      </c>
      <c r="C15" s="9">
        <v>67981291</v>
      </c>
      <c r="D15" s="10"/>
      <c r="E15" s="11">
        <v>146748000</v>
      </c>
      <c r="F15" s="11">
        <v>146748000</v>
      </c>
      <c r="G15" s="11">
        <v>27776</v>
      </c>
      <c r="H15" s="11"/>
      <c r="I15" s="11"/>
      <c r="J15" s="11">
        <v>27776</v>
      </c>
      <c r="K15" s="11">
        <v>1827360</v>
      </c>
      <c r="L15" s="11">
        <v>64669</v>
      </c>
      <c r="M15" s="11">
        <v>7705610</v>
      </c>
      <c r="N15" s="11">
        <v>9597639</v>
      </c>
      <c r="O15" s="11"/>
      <c r="P15" s="11"/>
      <c r="Q15" s="11"/>
      <c r="R15" s="11"/>
      <c r="S15" s="11"/>
      <c r="T15" s="11"/>
      <c r="U15" s="11"/>
      <c r="V15" s="11"/>
      <c r="W15" s="11">
        <v>9625415</v>
      </c>
      <c r="X15" s="11">
        <v>73374000</v>
      </c>
      <c r="Y15" s="11">
        <v>-63748585</v>
      </c>
      <c r="Z15" s="2">
        <v>-86.88</v>
      </c>
      <c r="AA15" s="15">
        <v>146748000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22000000</v>
      </c>
      <c r="D18" s="17"/>
      <c r="E18" s="18"/>
      <c r="F18" s="18"/>
      <c r="G18" s="18"/>
      <c r="H18" s="18"/>
      <c r="I18" s="18">
        <v>1942534</v>
      </c>
      <c r="J18" s="18">
        <v>1942534</v>
      </c>
      <c r="K18" s="18"/>
      <c r="L18" s="18">
        <v>1274677</v>
      </c>
      <c r="M18" s="18">
        <v>2856972</v>
      </c>
      <c r="N18" s="18">
        <v>4131649</v>
      </c>
      <c r="O18" s="18"/>
      <c r="P18" s="18"/>
      <c r="Q18" s="18"/>
      <c r="R18" s="18"/>
      <c r="S18" s="18"/>
      <c r="T18" s="18"/>
      <c r="U18" s="18"/>
      <c r="V18" s="18"/>
      <c r="W18" s="18">
        <v>6074183</v>
      </c>
      <c r="X18" s="18"/>
      <c r="Y18" s="18">
        <v>6074183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1387268719</v>
      </c>
      <c r="D20" s="59">
        <f t="shared" si="2"/>
        <v>0</v>
      </c>
      <c r="E20" s="60">
        <f t="shared" si="2"/>
        <v>811718469</v>
      </c>
      <c r="F20" s="60">
        <f t="shared" si="2"/>
        <v>811718469</v>
      </c>
      <c r="G20" s="60">
        <f t="shared" si="2"/>
        <v>16191168</v>
      </c>
      <c r="H20" s="60">
        <f t="shared" si="2"/>
        <v>-11693212</v>
      </c>
      <c r="I20" s="60">
        <f t="shared" si="2"/>
        <v>45270710</v>
      </c>
      <c r="J20" s="60">
        <f t="shared" si="2"/>
        <v>49768666</v>
      </c>
      <c r="K20" s="60">
        <f t="shared" si="2"/>
        <v>102822073</v>
      </c>
      <c r="L20" s="60">
        <f t="shared" si="2"/>
        <v>80381452</v>
      </c>
      <c r="M20" s="60">
        <f t="shared" si="2"/>
        <v>78483643</v>
      </c>
      <c r="N20" s="60">
        <f t="shared" si="2"/>
        <v>261687168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311455834</v>
      </c>
      <c r="X20" s="60">
        <f t="shared" si="2"/>
        <v>405859235</v>
      </c>
      <c r="Y20" s="60">
        <f t="shared" si="2"/>
        <v>-94403401</v>
      </c>
      <c r="Z20" s="61">
        <f>+IF(X20&lt;&gt;0,+(Y20/X20)*100,0)</f>
        <v>-23.260133775199176</v>
      </c>
      <c r="AA20" s="62">
        <f>SUM(AA26:AA33)</f>
        <v>811718469</v>
      </c>
    </row>
    <row r="21" spans="1:27" ht="13.5">
      <c r="A21" s="46" t="s">
        <v>32</v>
      </c>
      <c r="B21" s="47"/>
      <c r="C21" s="9">
        <v>571022278</v>
      </c>
      <c r="D21" s="10"/>
      <c r="E21" s="11">
        <v>124000000</v>
      </c>
      <c r="F21" s="11">
        <v>124000000</v>
      </c>
      <c r="G21" s="11">
        <v>5298091</v>
      </c>
      <c r="H21" s="11">
        <v>-6012558</v>
      </c>
      <c r="I21" s="11">
        <v>15023167</v>
      </c>
      <c r="J21" s="11">
        <v>14308700</v>
      </c>
      <c r="K21" s="11">
        <v>49203487</v>
      </c>
      <c r="L21" s="11">
        <v>40514085</v>
      </c>
      <c r="M21" s="11">
        <v>25310149</v>
      </c>
      <c r="N21" s="11">
        <v>115027721</v>
      </c>
      <c r="O21" s="11"/>
      <c r="P21" s="11"/>
      <c r="Q21" s="11"/>
      <c r="R21" s="11"/>
      <c r="S21" s="11"/>
      <c r="T21" s="11"/>
      <c r="U21" s="11"/>
      <c r="V21" s="11"/>
      <c r="W21" s="11">
        <v>129336421</v>
      </c>
      <c r="X21" s="11">
        <v>62000000</v>
      </c>
      <c r="Y21" s="11">
        <v>67336421</v>
      </c>
      <c r="Z21" s="2">
        <v>108.61</v>
      </c>
      <c r="AA21" s="15">
        <v>124000000</v>
      </c>
    </row>
    <row r="22" spans="1:27" ht="13.5">
      <c r="A22" s="46" t="s">
        <v>33</v>
      </c>
      <c r="B22" s="47"/>
      <c r="C22" s="9">
        <v>294057160</v>
      </c>
      <c r="D22" s="10"/>
      <c r="E22" s="11">
        <v>37000000</v>
      </c>
      <c r="F22" s="11">
        <v>37000000</v>
      </c>
      <c r="G22" s="11"/>
      <c r="H22" s="11">
        <v>517642</v>
      </c>
      <c r="I22" s="11">
        <v>7715825</v>
      </c>
      <c r="J22" s="11">
        <v>8233467</v>
      </c>
      <c r="K22" s="11">
        <v>5665141</v>
      </c>
      <c r="L22" s="11">
        <v>4217562</v>
      </c>
      <c r="M22" s="11">
        <v>3175850</v>
      </c>
      <c r="N22" s="11">
        <v>13058553</v>
      </c>
      <c r="O22" s="11"/>
      <c r="P22" s="11"/>
      <c r="Q22" s="11"/>
      <c r="R22" s="11"/>
      <c r="S22" s="11"/>
      <c r="T22" s="11"/>
      <c r="U22" s="11"/>
      <c r="V22" s="11"/>
      <c r="W22" s="11">
        <v>21292020</v>
      </c>
      <c r="X22" s="11">
        <v>18500000</v>
      </c>
      <c r="Y22" s="11">
        <v>2792020</v>
      </c>
      <c r="Z22" s="2">
        <v>15.09</v>
      </c>
      <c r="AA22" s="15">
        <v>37000000</v>
      </c>
    </row>
    <row r="23" spans="1:27" ht="13.5">
      <c r="A23" s="46" t="s">
        <v>34</v>
      </c>
      <c r="B23" s="47"/>
      <c r="C23" s="9">
        <v>37323514</v>
      </c>
      <c r="D23" s="10"/>
      <c r="E23" s="11">
        <v>18000000</v>
      </c>
      <c r="F23" s="11">
        <v>18000000</v>
      </c>
      <c r="G23" s="11">
        <v>157440</v>
      </c>
      <c r="H23" s="11">
        <v>-157440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9000000</v>
      </c>
      <c r="Y23" s="11">
        <v>-9000000</v>
      </c>
      <c r="Z23" s="2">
        <v>-100</v>
      </c>
      <c r="AA23" s="15">
        <v>18000000</v>
      </c>
    </row>
    <row r="24" spans="1:27" ht="13.5">
      <c r="A24" s="46" t="s">
        <v>35</v>
      </c>
      <c r="B24" s="47"/>
      <c r="C24" s="9">
        <v>18896483</v>
      </c>
      <c r="D24" s="10"/>
      <c r="E24" s="11">
        <v>115000000</v>
      </c>
      <c r="F24" s="11">
        <v>115000000</v>
      </c>
      <c r="G24" s="11"/>
      <c r="H24" s="11"/>
      <c r="I24" s="11">
        <v>4460557</v>
      </c>
      <c r="J24" s="11">
        <v>4460557</v>
      </c>
      <c r="K24" s="11">
        <v>3767232</v>
      </c>
      <c r="L24" s="11">
        <v>7396222</v>
      </c>
      <c r="M24" s="11">
        <v>838411</v>
      </c>
      <c r="N24" s="11">
        <v>12001865</v>
      </c>
      <c r="O24" s="11"/>
      <c r="P24" s="11"/>
      <c r="Q24" s="11"/>
      <c r="R24" s="11"/>
      <c r="S24" s="11"/>
      <c r="T24" s="11"/>
      <c r="U24" s="11"/>
      <c r="V24" s="11"/>
      <c r="W24" s="11">
        <v>16462422</v>
      </c>
      <c r="X24" s="11">
        <v>57500000</v>
      </c>
      <c r="Y24" s="11">
        <v>-41037578</v>
      </c>
      <c r="Z24" s="2">
        <v>-71.37</v>
      </c>
      <c r="AA24" s="15">
        <v>115000000</v>
      </c>
    </row>
    <row r="25" spans="1:27" ht="13.5">
      <c r="A25" s="46" t="s">
        <v>36</v>
      </c>
      <c r="B25" s="47"/>
      <c r="C25" s="9">
        <v>6700000</v>
      </c>
      <c r="D25" s="10"/>
      <c r="E25" s="11">
        <v>19750000</v>
      </c>
      <c r="F25" s="11">
        <v>19750000</v>
      </c>
      <c r="G25" s="11">
        <v>3044303</v>
      </c>
      <c r="H25" s="11">
        <v>900478</v>
      </c>
      <c r="I25" s="11">
        <v>3225590</v>
      </c>
      <c r="J25" s="11">
        <v>7170371</v>
      </c>
      <c r="K25" s="11">
        <v>5899181</v>
      </c>
      <c r="L25" s="11">
        <v>1833688</v>
      </c>
      <c r="M25" s="11">
        <v>9041441</v>
      </c>
      <c r="N25" s="11">
        <v>16774310</v>
      </c>
      <c r="O25" s="11"/>
      <c r="P25" s="11"/>
      <c r="Q25" s="11"/>
      <c r="R25" s="11"/>
      <c r="S25" s="11"/>
      <c r="T25" s="11"/>
      <c r="U25" s="11"/>
      <c r="V25" s="11"/>
      <c r="W25" s="11">
        <v>23944681</v>
      </c>
      <c r="X25" s="11">
        <v>9875000</v>
      </c>
      <c r="Y25" s="11">
        <v>14069681</v>
      </c>
      <c r="Z25" s="2">
        <v>142.48</v>
      </c>
      <c r="AA25" s="15">
        <v>19750000</v>
      </c>
    </row>
    <row r="26" spans="1:27" ht="13.5">
      <c r="A26" s="48" t="s">
        <v>37</v>
      </c>
      <c r="B26" s="63"/>
      <c r="C26" s="49">
        <f aca="true" t="shared" si="3" ref="C26:Y26">SUM(C21:C25)</f>
        <v>927999435</v>
      </c>
      <c r="D26" s="50">
        <f t="shared" si="3"/>
        <v>0</v>
      </c>
      <c r="E26" s="51">
        <f t="shared" si="3"/>
        <v>313750000</v>
      </c>
      <c r="F26" s="51">
        <f t="shared" si="3"/>
        <v>313750000</v>
      </c>
      <c r="G26" s="51">
        <f t="shared" si="3"/>
        <v>8499834</v>
      </c>
      <c r="H26" s="51">
        <f t="shared" si="3"/>
        <v>-4751878</v>
      </c>
      <c r="I26" s="51">
        <f t="shared" si="3"/>
        <v>30425139</v>
      </c>
      <c r="J26" s="51">
        <f t="shared" si="3"/>
        <v>34173095</v>
      </c>
      <c r="K26" s="51">
        <f t="shared" si="3"/>
        <v>64535041</v>
      </c>
      <c r="L26" s="51">
        <f t="shared" si="3"/>
        <v>53961557</v>
      </c>
      <c r="M26" s="51">
        <f t="shared" si="3"/>
        <v>38365851</v>
      </c>
      <c r="N26" s="51">
        <f t="shared" si="3"/>
        <v>156862449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191035544</v>
      </c>
      <c r="X26" s="51">
        <f t="shared" si="3"/>
        <v>156875000</v>
      </c>
      <c r="Y26" s="51">
        <f t="shared" si="3"/>
        <v>34160544</v>
      </c>
      <c r="Z26" s="52">
        <f>+IF(X26&lt;&gt;0,+(Y26/X26)*100,0)</f>
        <v>21.775645577689243</v>
      </c>
      <c r="AA26" s="53">
        <f>SUM(AA21:AA25)</f>
        <v>313750000</v>
      </c>
    </row>
    <row r="27" spans="1:27" ht="13.5">
      <c r="A27" s="54" t="s">
        <v>38</v>
      </c>
      <c r="B27" s="64"/>
      <c r="C27" s="9">
        <v>24972850</v>
      </c>
      <c r="D27" s="10"/>
      <c r="E27" s="11"/>
      <c r="F27" s="11"/>
      <c r="G27" s="11"/>
      <c r="H27" s="11">
        <v>750000</v>
      </c>
      <c r="I27" s="11"/>
      <c r="J27" s="11">
        <v>750000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750000</v>
      </c>
      <c r="X27" s="11"/>
      <c r="Y27" s="11">
        <v>750000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>
        <v>418984821</v>
      </c>
      <c r="D29" s="10"/>
      <c r="E29" s="11">
        <v>491468469</v>
      </c>
      <c r="F29" s="11">
        <v>491468469</v>
      </c>
      <c r="G29" s="11">
        <v>7691334</v>
      </c>
      <c r="H29" s="11">
        <v>-7691334</v>
      </c>
      <c r="I29" s="11">
        <v>14845571</v>
      </c>
      <c r="J29" s="11">
        <v>14845571</v>
      </c>
      <c r="K29" s="11">
        <v>38254373</v>
      </c>
      <c r="L29" s="11">
        <v>26390356</v>
      </c>
      <c r="M29" s="11">
        <v>39761729</v>
      </c>
      <c r="N29" s="11">
        <v>104406458</v>
      </c>
      <c r="O29" s="11"/>
      <c r="P29" s="11"/>
      <c r="Q29" s="11"/>
      <c r="R29" s="11"/>
      <c r="S29" s="11"/>
      <c r="T29" s="11"/>
      <c r="U29" s="11"/>
      <c r="V29" s="11"/>
      <c r="W29" s="11">
        <v>119252029</v>
      </c>
      <c r="X29" s="11">
        <v>245734235</v>
      </c>
      <c r="Y29" s="11">
        <v>-126482206</v>
      </c>
      <c r="Z29" s="2">
        <v>-51.47</v>
      </c>
      <c r="AA29" s="15">
        <v>491468469</v>
      </c>
    </row>
    <row r="30" spans="1:27" ht="13.5">
      <c r="A30" s="54" t="s">
        <v>41</v>
      </c>
      <c r="B30" s="35" t="s">
        <v>42</v>
      </c>
      <c r="C30" s="9">
        <v>15311613</v>
      </c>
      <c r="D30" s="10"/>
      <c r="E30" s="11">
        <v>6500000</v>
      </c>
      <c r="F30" s="11">
        <v>6500000</v>
      </c>
      <c r="G30" s="11"/>
      <c r="H30" s="11"/>
      <c r="I30" s="11"/>
      <c r="J30" s="11"/>
      <c r="K30" s="11">
        <v>32659</v>
      </c>
      <c r="L30" s="11">
        <v>29539</v>
      </c>
      <c r="M30" s="11">
        <v>356063</v>
      </c>
      <c r="N30" s="11">
        <v>418261</v>
      </c>
      <c r="O30" s="11"/>
      <c r="P30" s="11"/>
      <c r="Q30" s="11"/>
      <c r="R30" s="11"/>
      <c r="S30" s="11"/>
      <c r="T30" s="11"/>
      <c r="U30" s="11"/>
      <c r="V30" s="11"/>
      <c r="W30" s="11">
        <v>418261</v>
      </c>
      <c r="X30" s="11">
        <v>3250000</v>
      </c>
      <c r="Y30" s="11">
        <v>-2831739</v>
      </c>
      <c r="Z30" s="2">
        <v>-87.13</v>
      </c>
      <c r="AA30" s="15">
        <v>6500000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1015273997</v>
      </c>
      <c r="D36" s="10">
        <f t="shared" si="4"/>
        <v>0</v>
      </c>
      <c r="E36" s="11">
        <f t="shared" si="4"/>
        <v>1164049571</v>
      </c>
      <c r="F36" s="11">
        <f t="shared" si="4"/>
        <v>1164049571</v>
      </c>
      <c r="G36" s="11">
        <f t="shared" si="4"/>
        <v>5298091</v>
      </c>
      <c r="H36" s="11">
        <f t="shared" si="4"/>
        <v>8366510</v>
      </c>
      <c r="I36" s="11">
        <f t="shared" si="4"/>
        <v>26643811</v>
      </c>
      <c r="J36" s="11">
        <f t="shared" si="4"/>
        <v>40308412</v>
      </c>
      <c r="K36" s="11">
        <f t="shared" si="4"/>
        <v>89642601</v>
      </c>
      <c r="L36" s="11">
        <f t="shared" si="4"/>
        <v>68780623</v>
      </c>
      <c r="M36" s="11">
        <f t="shared" si="4"/>
        <v>59016910</v>
      </c>
      <c r="N36" s="11">
        <f t="shared" si="4"/>
        <v>217440134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257748546</v>
      </c>
      <c r="X36" s="11">
        <f t="shared" si="4"/>
        <v>582024786</v>
      </c>
      <c r="Y36" s="11">
        <f t="shared" si="4"/>
        <v>-324276240</v>
      </c>
      <c r="Z36" s="2">
        <f aca="true" t="shared" si="5" ref="Z36:Z49">+IF(X36&lt;&gt;0,+(Y36/X36)*100,0)</f>
        <v>-55.71519423229512</v>
      </c>
      <c r="AA36" s="15">
        <f>AA6+AA21</f>
        <v>1164049571</v>
      </c>
    </row>
    <row r="37" spans="1:27" ht="13.5">
      <c r="A37" s="46" t="s">
        <v>33</v>
      </c>
      <c r="B37" s="47"/>
      <c r="C37" s="9">
        <f t="shared" si="4"/>
        <v>645920989</v>
      </c>
      <c r="D37" s="10">
        <f t="shared" si="4"/>
        <v>0</v>
      </c>
      <c r="E37" s="11">
        <f t="shared" si="4"/>
        <v>984704020</v>
      </c>
      <c r="F37" s="11">
        <f t="shared" si="4"/>
        <v>984704020</v>
      </c>
      <c r="G37" s="11">
        <f t="shared" si="4"/>
        <v>11187467</v>
      </c>
      <c r="H37" s="11">
        <f t="shared" si="4"/>
        <v>-2044305</v>
      </c>
      <c r="I37" s="11">
        <f t="shared" si="4"/>
        <v>33608298</v>
      </c>
      <c r="J37" s="11">
        <f t="shared" si="4"/>
        <v>42751460</v>
      </c>
      <c r="K37" s="11">
        <f t="shared" si="4"/>
        <v>47474177</v>
      </c>
      <c r="L37" s="11">
        <f t="shared" si="4"/>
        <v>85706885</v>
      </c>
      <c r="M37" s="11">
        <f t="shared" si="4"/>
        <v>33421199</v>
      </c>
      <c r="N37" s="11">
        <f t="shared" si="4"/>
        <v>166602261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209353721</v>
      </c>
      <c r="X37" s="11">
        <f t="shared" si="4"/>
        <v>492352010</v>
      </c>
      <c r="Y37" s="11">
        <f t="shared" si="4"/>
        <v>-282998289</v>
      </c>
      <c r="Z37" s="2">
        <f t="shared" si="5"/>
        <v>-57.47885318879881</v>
      </c>
      <c r="AA37" s="15">
        <f>AA7+AA22</f>
        <v>984704020</v>
      </c>
    </row>
    <row r="38" spans="1:27" ht="13.5">
      <c r="A38" s="46" t="s">
        <v>34</v>
      </c>
      <c r="B38" s="47"/>
      <c r="C38" s="9">
        <f t="shared" si="4"/>
        <v>159640537</v>
      </c>
      <c r="D38" s="10">
        <f t="shared" si="4"/>
        <v>0</v>
      </c>
      <c r="E38" s="11">
        <f t="shared" si="4"/>
        <v>156100000</v>
      </c>
      <c r="F38" s="11">
        <f t="shared" si="4"/>
        <v>156100000</v>
      </c>
      <c r="G38" s="11">
        <f t="shared" si="4"/>
        <v>3051234</v>
      </c>
      <c r="H38" s="11">
        <f t="shared" si="4"/>
        <v>-3051234</v>
      </c>
      <c r="I38" s="11">
        <f t="shared" si="4"/>
        <v>15720648</v>
      </c>
      <c r="J38" s="11">
        <f t="shared" si="4"/>
        <v>15720648</v>
      </c>
      <c r="K38" s="11">
        <f t="shared" si="4"/>
        <v>7924873</v>
      </c>
      <c r="L38" s="11">
        <f t="shared" si="4"/>
        <v>4196838</v>
      </c>
      <c r="M38" s="11">
        <f t="shared" si="4"/>
        <v>10129354</v>
      </c>
      <c r="N38" s="11">
        <f t="shared" si="4"/>
        <v>22251065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37971713</v>
      </c>
      <c r="X38" s="11">
        <f t="shared" si="4"/>
        <v>78050000</v>
      </c>
      <c r="Y38" s="11">
        <f t="shared" si="4"/>
        <v>-40078287</v>
      </c>
      <c r="Z38" s="2">
        <f t="shared" si="5"/>
        <v>-51.34950288276746</v>
      </c>
      <c r="AA38" s="15">
        <f>AA8+AA23</f>
        <v>156100000</v>
      </c>
    </row>
    <row r="39" spans="1:27" ht="13.5">
      <c r="A39" s="46" t="s">
        <v>35</v>
      </c>
      <c r="B39" s="47"/>
      <c r="C39" s="9">
        <f t="shared" si="4"/>
        <v>27545904</v>
      </c>
      <c r="D39" s="10">
        <f t="shared" si="4"/>
        <v>0</v>
      </c>
      <c r="E39" s="11">
        <f t="shared" si="4"/>
        <v>115000000</v>
      </c>
      <c r="F39" s="11">
        <f t="shared" si="4"/>
        <v>115000000</v>
      </c>
      <c r="G39" s="11">
        <f t="shared" si="4"/>
        <v>0</v>
      </c>
      <c r="H39" s="11">
        <f t="shared" si="4"/>
        <v>0</v>
      </c>
      <c r="I39" s="11">
        <f t="shared" si="4"/>
        <v>4460557</v>
      </c>
      <c r="J39" s="11">
        <f t="shared" si="4"/>
        <v>4460557</v>
      </c>
      <c r="K39" s="11">
        <f t="shared" si="4"/>
        <v>3767232</v>
      </c>
      <c r="L39" s="11">
        <f t="shared" si="4"/>
        <v>7396222</v>
      </c>
      <c r="M39" s="11">
        <f t="shared" si="4"/>
        <v>838411</v>
      </c>
      <c r="N39" s="11">
        <f t="shared" si="4"/>
        <v>12001865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16462422</v>
      </c>
      <c r="X39" s="11">
        <f t="shared" si="4"/>
        <v>57500000</v>
      </c>
      <c r="Y39" s="11">
        <f t="shared" si="4"/>
        <v>-41037578</v>
      </c>
      <c r="Z39" s="2">
        <f t="shared" si="5"/>
        <v>-71.36970086956522</v>
      </c>
      <c r="AA39" s="15">
        <f>AA9+AA24</f>
        <v>115000000</v>
      </c>
    </row>
    <row r="40" spans="1:27" ht="13.5">
      <c r="A40" s="46" t="s">
        <v>36</v>
      </c>
      <c r="B40" s="47"/>
      <c r="C40" s="9">
        <f t="shared" si="4"/>
        <v>62252986</v>
      </c>
      <c r="D40" s="10">
        <f t="shared" si="4"/>
        <v>0</v>
      </c>
      <c r="E40" s="11">
        <f t="shared" si="4"/>
        <v>386950000</v>
      </c>
      <c r="F40" s="11">
        <f t="shared" si="4"/>
        <v>386950000</v>
      </c>
      <c r="G40" s="11">
        <f t="shared" si="4"/>
        <v>3044303</v>
      </c>
      <c r="H40" s="11">
        <f t="shared" si="4"/>
        <v>1616113</v>
      </c>
      <c r="I40" s="11">
        <f t="shared" si="4"/>
        <v>9277820</v>
      </c>
      <c r="J40" s="11">
        <f t="shared" si="4"/>
        <v>13938236</v>
      </c>
      <c r="K40" s="11">
        <f t="shared" si="4"/>
        <v>43712678</v>
      </c>
      <c r="L40" s="11">
        <f t="shared" si="4"/>
        <v>5497242</v>
      </c>
      <c r="M40" s="11">
        <f t="shared" si="4"/>
        <v>12427902</v>
      </c>
      <c r="N40" s="11">
        <f t="shared" si="4"/>
        <v>61637822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75576058</v>
      </c>
      <c r="X40" s="11">
        <f t="shared" si="4"/>
        <v>193475000</v>
      </c>
      <c r="Y40" s="11">
        <f t="shared" si="4"/>
        <v>-117898942</v>
      </c>
      <c r="Z40" s="2">
        <f t="shared" si="5"/>
        <v>-60.937558857733556</v>
      </c>
      <c r="AA40" s="15">
        <f>AA10+AA25</f>
        <v>386950000</v>
      </c>
    </row>
    <row r="41" spans="1:27" ht="13.5">
      <c r="A41" s="48" t="s">
        <v>37</v>
      </c>
      <c r="B41" s="47"/>
      <c r="C41" s="49">
        <f aca="true" t="shared" si="6" ref="C41:Y41">SUM(C36:C40)</f>
        <v>1910634413</v>
      </c>
      <c r="D41" s="50">
        <f t="shared" si="6"/>
        <v>0</v>
      </c>
      <c r="E41" s="51">
        <f t="shared" si="6"/>
        <v>2806803591</v>
      </c>
      <c r="F41" s="51">
        <f t="shared" si="6"/>
        <v>2806803591</v>
      </c>
      <c r="G41" s="51">
        <f t="shared" si="6"/>
        <v>22581095</v>
      </c>
      <c r="H41" s="51">
        <f t="shared" si="6"/>
        <v>4887084</v>
      </c>
      <c r="I41" s="51">
        <f t="shared" si="6"/>
        <v>89711134</v>
      </c>
      <c r="J41" s="51">
        <f t="shared" si="6"/>
        <v>117179313</v>
      </c>
      <c r="K41" s="51">
        <f t="shared" si="6"/>
        <v>192521561</v>
      </c>
      <c r="L41" s="51">
        <f t="shared" si="6"/>
        <v>171577810</v>
      </c>
      <c r="M41" s="51">
        <f t="shared" si="6"/>
        <v>115833776</v>
      </c>
      <c r="N41" s="51">
        <f t="shared" si="6"/>
        <v>479933147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597112460</v>
      </c>
      <c r="X41" s="51">
        <f t="shared" si="6"/>
        <v>1403401796</v>
      </c>
      <c r="Y41" s="51">
        <f t="shared" si="6"/>
        <v>-806289336</v>
      </c>
      <c r="Z41" s="52">
        <f t="shared" si="5"/>
        <v>-57.452494239219284</v>
      </c>
      <c r="AA41" s="53">
        <f>SUM(AA36:AA40)</f>
        <v>2806803591</v>
      </c>
    </row>
    <row r="42" spans="1:27" ht="13.5">
      <c r="A42" s="54" t="s">
        <v>38</v>
      </c>
      <c r="B42" s="35"/>
      <c r="C42" s="65">
        <f aca="true" t="shared" si="7" ref="C42:Y48">C12+C27</f>
        <v>120152319</v>
      </c>
      <c r="D42" s="66">
        <f t="shared" si="7"/>
        <v>0</v>
      </c>
      <c r="E42" s="67">
        <f t="shared" si="7"/>
        <v>123600000</v>
      </c>
      <c r="F42" s="67">
        <f t="shared" si="7"/>
        <v>123600000</v>
      </c>
      <c r="G42" s="67">
        <f t="shared" si="7"/>
        <v>0</v>
      </c>
      <c r="H42" s="67">
        <f t="shared" si="7"/>
        <v>750000</v>
      </c>
      <c r="I42" s="67">
        <f t="shared" si="7"/>
        <v>951026</v>
      </c>
      <c r="J42" s="67">
        <f t="shared" si="7"/>
        <v>1701026</v>
      </c>
      <c r="K42" s="67">
        <f t="shared" si="7"/>
        <v>5753764</v>
      </c>
      <c r="L42" s="67">
        <f t="shared" si="7"/>
        <v>156635</v>
      </c>
      <c r="M42" s="67">
        <f t="shared" si="7"/>
        <v>446832</v>
      </c>
      <c r="N42" s="67">
        <f t="shared" si="7"/>
        <v>6357231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8058257</v>
      </c>
      <c r="X42" s="67">
        <f t="shared" si="7"/>
        <v>61800000</v>
      </c>
      <c r="Y42" s="67">
        <f t="shared" si="7"/>
        <v>-53741743</v>
      </c>
      <c r="Z42" s="69">
        <f t="shared" si="5"/>
        <v>-86.96074919093851</v>
      </c>
      <c r="AA42" s="68">
        <f aca="true" t="shared" si="8" ref="AA42:AA48">AA12+AA27</f>
        <v>123600000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911076355</v>
      </c>
      <c r="D44" s="66">
        <f t="shared" si="7"/>
        <v>0</v>
      </c>
      <c r="E44" s="67">
        <f t="shared" si="7"/>
        <v>939363469</v>
      </c>
      <c r="F44" s="67">
        <f t="shared" si="7"/>
        <v>939363469</v>
      </c>
      <c r="G44" s="67">
        <f t="shared" si="7"/>
        <v>70885680</v>
      </c>
      <c r="H44" s="67">
        <f t="shared" si="7"/>
        <v>-70885680</v>
      </c>
      <c r="I44" s="67">
        <f t="shared" si="7"/>
        <v>14845571</v>
      </c>
      <c r="J44" s="67">
        <f t="shared" si="7"/>
        <v>14845571</v>
      </c>
      <c r="K44" s="67">
        <f t="shared" si="7"/>
        <v>75329151</v>
      </c>
      <c r="L44" s="67">
        <f t="shared" si="7"/>
        <v>60214965</v>
      </c>
      <c r="M44" s="67">
        <f t="shared" si="7"/>
        <v>121282296</v>
      </c>
      <c r="N44" s="67">
        <f t="shared" si="7"/>
        <v>256826412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271671983</v>
      </c>
      <c r="X44" s="67">
        <f t="shared" si="7"/>
        <v>469681735</v>
      </c>
      <c r="Y44" s="67">
        <f t="shared" si="7"/>
        <v>-198009752</v>
      </c>
      <c r="Z44" s="69">
        <f t="shared" si="5"/>
        <v>-42.15828235262332</v>
      </c>
      <c r="AA44" s="68">
        <f t="shared" si="8"/>
        <v>939363469</v>
      </c>
    </row>
    <row r="45" spans="1:27" ht="13.5">
      <c r="A45" s="54" t="s">
        <v>41</v>
      </c>
      <c r="B45" s="35" t="s">
        <v>42</v>
      </c>
      <c r="C45" s="65">
        <f t="shared" si="7"/>
        <v>83292904</v>
      </c>
      <c r="D45" s="66">
        <f t="shared" si="7"/>
        <v>0</v>
      </c>
      <c r="E45" s="67">
        <f t="shared" si="7"/>
        <v>153248000</v>
      </c>
      <c r="F45" s="67">
        <f t="shared" si="7"/>
        <v>153248000</v>
      </c>
      <c r="G45" s="67">
        <f t="shared" si="7"/>
        <v>27776</v>
      </c>
      <c r="H45" s="67">
        <f t="shared" si="7"/>
        <v>0</v>
      </c>
      <c r="I45" s="67">
        <f t="shared" si="7"/>
        <v>0</v>
      </c>
      <c r="J45" s="67">
        <f t="shared" si="7"/>
        <v>27776</v>
      </c>
      <c r="K45" s="67">
        <f t="shared" si="7"/>
        <v>1860019</v>
      </c>
      <c r="L45" s="67">
        <f t="shared" si="7"/>
        <v>94208</v>
      </c>
      <c r="M45" s="67">
        <f t="shared" si="7"/>
        <v>8061673</v>
      </c>
      <c r="N45" s="67">
        <f t="shared" si="7"/>
        <v>10015900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10043676</v>
      </c>
      <c r="X45" s="67">
        <f t="shared" si="7"/>
        <v>76624000</v>
      </c>
      <c r="Y45" s="67">
        <f t="shared" si="7"/>
        <v>-66580324</v>
      </c>
      <c r="Z45" s="69">
        <f t="shared" si="5"/>
        <v>-86.89225830027145</v>
      </c>
      <c r="AA45" s="68">
        <f t="shared" si="8"/>
        <v>153248000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22000000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1942534</v>
      </c>
      <c r="J48" s="67">
        <f t="shared" si="7"/>
        <v>1942534</v>
      </c>
      <c r="K48" s="67">
        <f t="shared" si="7"/>
        <v>0</v>
      </c>
      <c r="L48" s="67">
        <f t="shared" si="7"/>
        <v>1274677</v>
      </c>
      <c r="M48" s="67">
        <f t="shared" si="7"/>
        <v>2856972</v>
      </c>
      <c r="N48" s="67">
        <f t="shared" si="7"/>
        <v>4131649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6074183</v>
      </c>
      <c r="X48" s="67">
        <f t="shared" si="7"/>
        <v>0</v>
      </c>
      <c r="Y48" s="67">
        <f t="shared" si="7"/>
        <v>6074183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3047155991</v>
      </c>
      <c r="D49" s="78">
        <f t="shared" si="9"/>
        <v>0</v>
      </c>
      <c r="E49" s="79">
        <f t="shared" si="9"/>
        <v>4023015060</v>
      </c>
      <c r="F49" s="79">
        <f t="shared" si="9"/>
        <v>4023015060</v>
      </c>
      <c r="G49" s="79">
        <f t="shared" si="9"/>
        <v>93494551</v>
      </c>
      <c r="H49" s="79">
        <f t="shared" si="9"/>
        <v>-65248596</v>
      </c>
      <c r="I49" s="79">
        <f t="shared" si="9"/>
        <v>107450265</v>
      </c>
      <c r="J49" s="79">
        <f t="shared" si="9"/>
        <v>135696220</v>
      </c>
      <c r="K49" s="79">
        <f t="shared" si="9"/>
        <v>275464495</v>
      </c>
      <c r="L49" s="79">
        <f t="shared" si="9"/>
        <v>233318295</v>
      </c>
      <c r="M49" s="79">
        <f t="shared" si="9"/>
        <v>248481549</v>
      </c>
      <c r="N49" s="79">
        <f t="shared" si="9"/>
        <v>757264339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892960559</v>
      </c>
      <c r="X49" s="79">
        <f t="shared" si="9"/>
        <v>2011507531</v>
      </c>
      <c r="Y49" s="79">
        <f t="shared" si="9"/>
        <v>-1118546972</v>
      </c>
      <c r="Z49" s="80">
        <f t="shared" si="5"/>
        <v>-55.60739667944101</v>
      </c>
      <c r="AA49" s="81">
        <f>SUM(AA41:AA48)</f>
        <v>4023015060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1067705180</v>
      </c>
      <c r="D51" s="66">
        <f t="shared" si="10"/>
        <v>0</v>
      </c>
      <c r="E51" s="67">
        <f t="shared" si="10"/>
        <v>1643209521</v>
      </c>
      <c r="F51" s="67">
        <f t="shared" si="10"/>
        <v>1643209521</v>
      </c>
      <c r="G51" s="67">
        <f t="shared" si="10"/>
        <v>15416017</v>
      </c>
      <c r="H51" s="67">
        <f t="shared" si="10"/>
        <v>75315406</v>
      </c>
      <c r="I51" s="67">
        <f t="shared" si="10"/>
        <v>99312274</v>
      </c>
      <c r="J51" s="67">
        <f t="shared" si="10"/>
        <v>190043697</v>
      </c>
      <c r="K51" s="67">
        <f t="shared" si="10"/>
        <v>105854117</v>
      </c>
      <c r="L51" s="67">
        <f t="shared" si="10"/>
        <v>105380183</v>
      </c>
      <c r="M51" s="67">
        <f t="shared" si="10"/>
        <v>83432409</v>
      </c>
      <c r="N51" s="67">
        <f t="shared" si="10"/>
        <v>294666709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484710406</v>
      </c>
      <c r="X51" s="67">
        <f t="shared" si="10"/>
        <v>821604762</v>
      </c>
      <c r="Y51" s="67">
        <f t="shared" si="10"/>
        <v>-336894356</v>
      </c>
      <c r="Z51" s="69">
        <f>+IF(X51&lt;&gt;0,+(Y51/X51)*100,0)</f>
        <v>-41.00443078980109</v>
      </c>
      <c r="AA51" s="68">
        <f>SUM(AA57:AA61)</f>
        <v>1643209521</v>
      </c>
    </row>
    <row r="52" spans="1:27" ht="13.5">
      <c r="A52" s="84" t="s">
        <v>32</v>
      </c>
      <c r="B52" s="47"/>
      <c r="C52" s="9">
        <v>42280151</v>
      </c>
      <c r="D52" s="10"/>
      <c r="E52" s="11">
        <v>183812584</v>
      </c>
      <c r="F52" s="11">
        <v>183812584</v>
      </c>
      <c r="G52" s="11">
        <v>1770703</v>
      </c>
      <c r="H52" s="11">
        <v>3001642</v>
      </c>
      <c r="I52" s="11">
        <v>3466762</v>
      </c>
      <c r="J52" s="11">
        <v>8239107</v>
      </c>
      <c r="K52" s="11">
        <v>10897045</v>
      </c>
      <c r="L52" s="11">
        <v>10172891</v>
      </c>
      <c r="M52" s="11">
        <v>17526529</v>
      </c>
      <c r="N52" s="11">
        <v>38596465</v>
      </c>
      <c r="O52" s="11"/>
      <c r="P52" s="11"/>
      <c r="Q52" s="11"/>
      <c r="R52" s="11"/>
      <c r="S52" s="11"/>
      <c r="T52" s="11"/>
      <c r="U52" s="11"/>
      <c r="V52" s="11"/>
      <c r="W52" s="11">
        <v>46835572</v>
      </c>
      <c r="X52" s="11">
        <v>91906292</v>
      </c>
      <c r="Y52" s="11">
        <v>-45070720</v>
      </c>
      <c r="Z52" s="2">
        <v>-49.04</v>
      </c>
      <c r="AA52" s="15">
        <v>183812584</v>
      </c>
    </row>
    <row r="53" spans="1:27" ht="13.5">
      <c r="A53" s="84" t="s">
        <v>33</v>
      </c>
      <c r="B53" s="47"/>
      <c r="C53" s="9">
        <v>107503906</v>
      </c>
      <c r="D53" s="10"/>
      <c r="E53" s="11">
        <v>408272728</v>
      </c>
      <c r="F53" s="11">
        <v>408272728</v>
      </c>
      <c r="G53" s="11">
        <v>7933667</v>
      </c>
      <c r="H53" s="11">
        <v>27493552</v>
      </c>
      <c r="I53" s="11">
        <v>29434460</v>
      </c>
      <c r="J53" s="11">
        <v>64861679</v>
      </c>
      <c r="K53" s="11">
        <v>27257340</v>
      </c>
      <c r="L53" s="11">
        <v>23511196</v>
      </c>
      <c r="M53" s="11">
        <v>21120401</v>
      </c>
      <c r="N53" s="11">
        <v>71888937</v>
      </c>
      <c r="O53" s="11"/>
      <c r="P53" s="11"/>
      <c r="Q53" s="11"/>
      <c r="R53" s="11"/>
      <c r="S53" s="11"/>
      <c r="T53" s="11"/>
      <c r="U53" s="11"/>
      <c r="V53" s="11"/>
      <c r="W53" s="11">
        <v>136750616</v>
      </c>
      <c r="X53" s="11">
        <v>204136364</v>
      </c>
      <c r="Y53" s="11">
        <v>-67385748</v>
      </c>
      <c r="Z53" s="2">
        <v>-33.01</v>
      </c>
      <c r="AA53" s="15">
        <v>408272728</v>
      </c>
    </row>
    <row r="54" spans="1:27" ht="13.5">
      <c r="A54" s="84" t="s">
        <v>34</v>
      </c>
      <c r="B54" s="47"/>
      <c r="C54" s="9">
        <v>16498164</v>
      </c>
      <c r="D54" s="10"/>
      <c r="E54" s="11">
        <v>245576927</v>
      </c>
      <c r="F54" s="11">
        <v>245576927</v>
      </c>
      <c r="G54" s="11">
        <v>1826096</v>
      </c>
      <c r="H54" s="11">
        <v>19520707</v>
      </c>
      <c r="I54" s="11">
        <v>12107065</v>
      </c>
      <c r="J54" s="11">
        <v>33453868</v>
      </c>
      <c r="K54" s="11">
        <v>15460108</v>
      </c>
      <c r="L54" s="11">
        <v>13968370</v>
      </c>
      <c r="M54" s="11">
        <v>13604802</v>
      </c>
      <c r="N54" s="11">
        <v>43033280</v>
      </c>
      <c r="O54" s="11"/>
      <c r="P54" s="11"/>
      <c r="Q54" s="11"/>
      <c r="R54" s="11"/>
      <c r="S54" s="11"/>
      <c r="T54" s="11"/>
      <c r="U54" s="11"/>
      <c r="V54" s="11"/>
      <c r="W54" s="11">
        <v>76487148</v>
      </c>
      <c r="X54" s="11">
        <v>122788464</v>
      </c>
      <c r="Y54" s="11">
        <v>-46301316</v>
      </c>
      <c r="Z54" s="2">
        <v>-37.71</v>
      </c>
      <c r="AA54" s="15">
        <v>245576927</v>
      </c>
    </row>
    <row r="55" spans="1:27" ht="13.5">
      <c r="A55" s="84" t="s">
        <v>35</v>
      </c>
      <c r="B55" s="47"/>
      <c r="C55" s="9">
        <v>8503667</v>
      </c>
      <c r="D55" s="10"/>
      <c r="E55" s="11">
        <v>141272344</v>
      </c>
      <c r="F55" s="11">
        <v>141272344</v>
      </c>
      <c r="G55" s="11">
        <v>430374</v>
      </c>
      <c r="H55" s="11">
        <v>4883466</v>
      </c>
      <c r="I55" s="11">
        <v>10386529</v>
      </c>
      <c r="J55" s="11">
        <v>15700369</v>
      </c>
      <c r="K55" s="11">
        <v>15712509</v>
      </c>
      <c r="L55" s="11">
        <v>9144173</v>
      </c>
      <c r="M55" s="11">
        <v>6380361</v>
      </c>
      <c r="N55" s="11">
        <v>31237043</v>
      </c>
      <c r="O55" s="11"/>
      <c r="P55" s="11"/>
      <c r="Q55" s="11"/>
      <c r="R55" s="11"/>
      <c r="S55" s="11"/>
      <c r="T55" s="11"/>
      <c r="U55" s="11"/>
      <c r="V55" s="11"/>
      <c r="W55" s="11">
        <v>46937412</v>
      </c>
      <c r="X55" s="11">
        <v>70636172</v>
      </c>
      <c r="Y55" s="11">
        <v>-23698760</v>
      </c>
      <c r="Z55" s="2">
        <v>-33.55</v>
      </c>
      <c r="AA55" s="15">
        <v>141272344</v>
      </c>
    </row>
    <row r="56" spans="1:27" ht="13.5">
      <c r="A56" s="84" t="s">
        <v>36</v>
      </c>
      <c r="B56" s="47"/>
      <c r="C56" s="9">
        <v>23747988</v>
      </c>
      <c r="D56" s="10"/>
      <c r="E56" s="11">
        <v>18600166</v>
      </c>
      <c r="F56" s="11">
        <v>18600166</v>
      </c>
      <c r="G56" s="11">
        <v>37105</v>
      </c>
      <c r="H56" s="11">
        <v>774718</v>
      </c>
      <c r="I56" s="11">
        <v>942993</v>
      </c>
      <c r="J56" s="11">
        <v>1754816</v>
      </c>
      <c r="K56" s="11">
        <v>652261</v>
      </c>
      <c r="L56" s="11">
        <v>570436</v>
      </c>
      <c r="M56" s="11">
        <v>398342</v>
      </c>
      <c r="N56" s="11">
        <v>1621039</v>
      </c>
      <c r="O56" s="11"/>
      <c r="P56" s="11"/>
      <c r="Q56" s="11"/>
      <c r="R56" s="11"/>
      <c r="S56" s="11"/>
      <c r="T56" s="11"/>
      <c r="U56" s="11"/>
      <c r="V56" s="11"/>
      <c r="W56" s="11">
        <v>3375855</v>
      </c>
      <c r="X56" s="11">
        <v>9300083</v>
      </c>
      <c r="Y56" s="11">
        <v>-5924228</v>
      </c>
      <c r="Z56" s="2">
        <v>-63.7</v>
      </c>
      <c r="AA56" s="15">
        <v>18600166</v>
      </c>
    </row>
    <row r="57" spans="1:27" ht="13.5">
      <c r="A57" s="85" t="s">
        <v>37</v>
      </c>
      <c r="B57" s="47"/>
      <c r="C57" s="49">
        <f aca="true" t="shared" si="11" ref="C57:Y57">SUM(C52:C56)</f>
        <v>198533876</v>
      </c>
      <c r="D57" s="50">
        <f t="shared" si="11"/>
        <v>0</v>
      </c>
      <c r="E57" s="51">
        <f t="shared" si="11"/>
        <v>997534749</v>
      </c>
      <c r="F57" s="51">
        <f t="shared" si="11"/>
        <v>997534749</v>
      </c>
      <c r="G57" s="51">
        <f t="shared" si="11"/>
        <v>11997945</v>
      </c>
      <c r="H57" s="51">
        <f t="shared" si="11"/>
        <v>55674085</v>
      </c>
      <c r="I57" s="51">
        <f t="shared" si="11"/>
        <v>56337809</v>
      </c>
      <c r="J57" s="51">
        <f t="shared" si="11"/>
        <v>124009839</v>
      </c>
      <c r="K57" s="51">
        <f t="shared" si="11"/>
        <v>69979263</v>
      </c>
      <c r="L57" s="51">
        <f t="shared" si="11"/>
        <v>57367066</v>
      </c>
      <c r="M57" s="51">
        <f t="shared" si="11"/>
        <v>59030435</v>
      </c>
      <c r="N57" s="51">
        <f t="shared" si="11"/>
        <v>186376764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310386603</v>
      </c>
      <c r="X57" s="51">
        <f t="shared" si="11"/>
        <v>498767375</v>
      </c>
      <c r="Y57" s="51">
        <f t="shared" si="11"/>
        <v>-188380772</v>
      </c>
      <c r="Z57" s="52">
        <f>+IF(X57&lt;&gt;0,+(Y57/X57)*100,0)</f>
        <v>-37.7692650807403</v>
      </c>
      <c r="AA57" s="53">
        <f>SUM(AA52:AA56)</f>
        <v>997534749</v>
      </c>
    </row>
    <row r="58" spans="1:27" ht="13.5">
      <c r="A58" s="86" t="s">
        <v>38</v>
      </c>
      <c r="B58" s="35"/>
      <c r="C58" s="9">
        <v>39555161</v>
      </c>
      <c r="D58" s="10"/>
      <c r="E58" s="11">
        <v>166690901</v>
      </c>
      <c r="F58" s="11">
        <v>166690901</v>
      </c>
      <c r="G58" s="11">
        <v>315771</v>
      </c>
      <c r="H58" s="11">
        <v>3264689</v>
      </c>
      <c r="I58" s="11">
        <v>5427564</v>
      </c>
      <c r="J58" s="11">
        <v>9008024</v>
      </c>
      <c r="K58" s="11">
        <v>13641249</v>
      </c>
      <c r="L58" s="11">
        <v>13880798</v>
      </c>
      <c r="M58" s="11">
        <v>6852401</v>
      </c>
      <c r="N58" s="11">
        <v>34374448</v>
      </c>
      <c r="O58" s="11"/>
      <c r="P58" s="11"/>
      <c r="Q58" s="11"/>
      <c r="R58" s="11"/>
      <c r="S58" s="11"/>
      <c r="T58" s="11"/>
      <c r="U58" s="11"/>
      <c r="V58" s="11"/>
      <c r="W58" s="11">
        <v>43382472</v>
      </c>
      <c r="X58" s="11">
        <v>83345451</v>
      </c>
      <c r="Y58" s="11">
        <v>-39962979</v>
      </c>
      <c r="Z58" s="2">
        <v>-47.95</v>
      </c>
      <c r="AA58" s="15">
        <v>166690901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6684585</v>
      </c>
      <c r="F60" s="11">
        <v>6684585</v>
      </c>
      <c r="G60" s="11">
        <v>6593</v>
      </c>
      <c r="H60" s="11">
        <v>51103</v>
      </c>
      <c r="I60" s="11">
        <v>72278</v>
      </c>
      <c r="J60" s="11">
        <v>129974</v>
      </c>
      <c r="K60" s="11">
        <v>349541</v>
      </c>
      <c r="L60" s="11">
        <v>2454278</v>
      </c>
      <c r="M60" s="11">
        <v>150534</v>
      </c>
      <c r="N60" s="11">
        <v>2954353</v>
      </c>
      <c r="O60" s="11"/>
      <c r="P60" s="11"/>
      <c r="Q60" s="11"/>
      <c r="R60" s="11"/>
      <c r="S60" s="11"/>
      <c r="T60" s="11"/>
      <c r="U60" s="11"/>
      <c r="V60" s="11"/>
      <c r="W60" s="11">
        <v>3084327</v>
      </c>
      <c r="X60" s="11">
        <v>3342293</v>
      </c>
      <c r="Y60" s="11">
        <v>-257966</v>
      </c>
      <c r="Z60" s="2">
        <v>-7.72</v>
      </c>
      <c r="AA60" s="15">
        <v>6684585</v>
      </c>
    </row>
    <row r="61" spans="1:27" ht="13.5">
      <c r="A61" s="86" t="s">
        <v>41</v>
      </c>
      <c r="B61" s="35" t="s">
        <v>51</v>
      </c>
      <c r="C61" s="9">
        <v>829616143</v>
      </c>
      <c r="D61" s="10"/>
      <c r="E61" s="11">
        <v>472299286</v>
      </c>
      <c r="F61" s="11">
        <v>472299286</v>
      </c>
      <c r="G61" s="11">
        <v>3095708</v>
      </c>
      <c r="H61" s="11">
        <v>16325529</v>
      </c>
      <c r="I61" s="11">
        <v>37474623</v>
      </c>
      <c r="J61" s="11">
        <v>56895860</v>
      </c>
      <c r="K61" s="11">
        <v>21884064</v>
      </c>
      <c r="L61" s="11">
        <v>31678041</v>
      </c>
      <c r="M61" s="11">
        <v>17399039</v>
      </c>
      <c r="N61" s="11">
        <v>70961144</v>
      </c>
      <c r="O61" s="11"/>
      <c r="P61" s="11"/>
      <c r="Q61" s="11"/>
      <c r="R61" s="11"/>
      <c r="S61" s="11"/>
      <c r="T61" s="11"/>
      <c r="U61" s="11"/>
      <c r="V61" s="11"/>
      <c r="W61" s="11">
        <v>127857004</v>
      </c>
      <c r="X61" s="11">
        <v>236149643</v>
      </c>
      <c r="Y61" s="11">
        <v>-108292639</v>
      </c>
      <c r="Z61" s="2">
        <v>-45.86</v>
      </c>
      <c r="AA61" s="15">
        <v>472299286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>
        <v>28321124</v>
      </c>
      <c r="I65" s="11">
        <v>31748809</v>
      </c>
      <c r="J65" s="11">
        <v>60069933</v>
      </c>
      <c r="K65" s="11">
        <v>39786137</v>
      </c>
      <c r="L65" s="11">
        <v>38135585</v>
      </c>
      <c r="M65" s="11">
        <v>24416468</v>
      </c>
      <c r="N65" s="11">
        <v>102338190</v>
      </c>
      <c r="O65" s="11"/>
      <c r="P65" s="11"/>
      <c r="Q65" s="11"/>
      <c r="R65" s="11"/>
      <c r="S65" s="11"/>
      <c r="T65" s="11"/>
      <c r="U65" s="11"/>
      <c r="V65" s="11"/>
      <c r="W65" s="11">
        <v>162408123</v>
      </c>
      <c r="X65" s="11"/>
      <c r="Y65" s="11">
        <v>162408123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1532681</v>
      </c>
      <c r="H66" s="14">
        <v>21745348</v>
      </c>
      <c r="I66" s="14">
        <v>22653805</v>
      </c>
      <c r="J66" s="14">
        <v>45931834</v>
      </c>
      <c r="K66" s="14">
        <v>29335089</v>
      </c>
      <c r="L66" s="14">
        <v>31598985</v>
      </c>
      <c r="M66" s="14">
        <v>26298624</v>
      </c>
      <c r="N66" s="14">
        <v>87232698</v>
      </c>
      <c r="O66" s="14"/>
      <c r="P66" s="14"/>
      <c r="Q66" s="14"/>
      <c r="R66" s="14"/>
      <c r="S66" s="14"/>
      <c r="T66" s="14"/>
      <c r="U66" s="14"/>
      <c r="V66" s="14"/>
      <c r="W66" s="14">
        <v>133164532</v>
      </c>
      <c r="X66" s="14"/>
      <c r="Y66" s="14">
        <v>133164532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9965883</v>
      </c>
      <c r="H67" s="11">
        <v>55731761</v>
      </c>
      <c r="I67" s="11">
        <v>78156508</v>
      </c>
      <c r="J67" s="11">
        <v>143854152</v>
      </c>
      <c r="K67" s="11">
        <v>82648731</v>
      </c>
      <c r="L67" s="11">
        <v>72172111</v>
      </c>
      <c r="M67" s="11">
        <v>58862263</v>
      </c>
      <c r="N67" s="11">
        <v>213683105</v>
      </c>
      <c r="O67" s="11"/>
      <c r="P67" s="11"/>
      <c r="Q67" s="11"/>
      <c r="R67" s="11"/>
      <c r="S67" s="11"/>
      <c r="T67" s="11"/>
      <c r="U67" s="11"/>
      <c r="V67" s="11"/>
      <c r="W67" s="11">
        <v>357537257</v>
      </c>
      <c r="X67" s="11"/>
      <c r="Y67" s="11">
        <v>357537257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3917454</v>
      </c>
      <c r="H68" s="11">
        <v>135247</v>
      </c>
      <c r="I68" s="11">
        <v>5383870</v>
      </c>
      <c r="J68" s="11">
        <v>9436571</v>
      </c>
      <c r="K68" s="11">
        <v>1925485</v>
      </c>
      <c r="L68" s="11">
        <v>7857428</v>
      </c>
      <c r="M68" s="11">
        <v>1824553</v>
      </c>
      <c r="N68" s="11">
        <v>11607466</v>
      </c>
      <c r="O68" s="11"/>
      <c r="P68" s="11"/>
      <c r="Q68" s="11"/>
      <c r="R68" s="11"/>
      <c r="S68" s="11"/>
      <c r="T68" s="11"/>
      <c r="U68" s="11"/>
      <c r="V68" s="11"/>
      <c r="W68" s="11">
        <v>21044037</v>
      </c>
      <c r="X68" s="11"/>
      <c r="Y68" s="11">
        <v>21044037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15416018</v>
      </c>
      <c r="H69" s="79">
        <f t="shared" si="12"/>
        <v>105933480</v>
      </c>
      <c r="I69" s="79">
        <f t="shared" si="12"/>
        <v>137942992</v>
      </c>
      <c r="J69" s="79">
        <f t="shared" si="12"/>
        <v>259292490</v>
      </c>
      <c r="K69" s="79">
        <f t="shared" si="12"/>
        <v>153695442</v>
      </c>
      <c r="L69" s="79">
        <f t="shared" si="12"/>
        <v>149764109</v>
      </c>
      <c r="M69" s="79">
        <f t="shared" si="12"/>
        <v>111401908</v>
      </c>
      <c r="N69" s="79">
        <f t="shared" si="12"/>
        <v>414861459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674153949</v>
      </c>
      <c r="X69" s="79">
        <f t="shared" si="12"/>
        <v>0</v>
      </c>
      <c r="Y69" s="79">
        <f t="shared" si="12"/>
        <v>674153949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198323974</v>
      </c>
      <c r="D5" s="42">
        <f t="shared" si="0"/>
        <v>0</v>
      </c>
      <c r="E5" s="43">
        <f t="shared" si="0"/>
        <v>149695360</v>
      </c>
      <c r="F5" s="43">
        <f t="shared" si="0"/>
        <v>149695360</v>
      </c>
      <c r="G5" s="43">
        <f t="shared" si="0"/>
        <v>0</v>
      </c>
      <c r="H5" s="43">
        <f t="shared" si="0"/>
        <v>10945489</v>
      </c>
      <c r="I5" s="43">
        <f t="shared" si="0"/>
        <v>4690313</v>
      </c>
      <c r="J5" s="43">
        <f t="shared" si="0"/>
        <v>15635802</v>
      </c>
      <c r="K5" s="43">
        <f t="shared" si="0"/>
        <v>11820638</v>
      </c>
      <c r="L5" s="43">
        <f t="shared" si="0"/>
        <v>9016293</v>
      </c>
      <c r="M5" s="43">
        <f t="shared" si="0"/>
        <v>14781071</v>
      </c>
      <c r="N5" s="43">
        <f t="shared" si="0"/>
        <v>35618002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51253804</v>
      </c>
      <c r="X5" s="43">
        <f t="shared" si="0"/>
        <v>74847681</v>
      </c>
      <c r="Y5" s="43">
        <f t="shared" si="0"/>
        <v>-23593877</v>
      </c>
      <c r="Z5" s="44">
        <f>+IF(X5&lt;&gt;0,+(Y5/X5)*100,0)</f>
        <v>-31.522522387834567</v>
      </c>
      <c r="AA5" s="45">
        <f>SUM(AA11:AA18)</f>
        <v>149695360</v>
      </c>
    </row>
    <row r="6" spans="1:27" ht="13.5">
      <c r="A6" s="46" t="s">
        <v>32</v>
      </c>
      <c r="B6" s="47"/>
      <c r="C6" s="9">
        <v>90227584</v>
      </c>
      <c r="D6" s="10"/>
      <c r="E6" s="11">
        <v>33080973</v>
      </c>
      <c r="F6" s="11">
        <v>33080973</v>
      </c>
      <c r="G6" s="11"/>
      <c r="H6" s="11">
        <v>6603629</v>
      </c>
      <c r="I6" s="11">
        <v>3951863</v>
      </c>
      <c r="J6" s="11">
        <v>10555492</v>
      </c>
      <c r="K6" s="11">
        <v>4132164</v>
      </c>
      <c r="L6" s="11">
        <v>5009953</v>
      </c>
      <c r="M6" s="11">
        <v>8871224</v>
      </c>
      <c r="N6" s="11">
        <v>18013341</v>
      </c>
      <c r="O6" s="11"/>
      <c r="P6" s="11"/>
      <c r="Q6" s="11"/>
      <c r="R6" s="11"/>
      <c r="S6" s="11"/>
      <c r="T6" s="11"/>
      <c r="U6" s="11"/>
      <c r="V6" s="11"/>
      <c r="W6" s="11">
        <v>28568833</v>
      </c>
      <c r="X6" s="11">
        <v>16540487</v>
      </c>
      <c r="Y6" s="11">
        <v>12028346</v>
      </c>
      <c r="Z6" s="2">
        <v>72.72</v>
      </c>
      <c r="AA6" s="15">
        <v>33080973</v>
      </c>
    </row>
    <row r="7" spans="1:27" ht="13.5">
      <c r="A7" s="46" t="s">
        <v>33</v>
      </c>
      <c r="B7" s="47"/>
      <c r="C7" s="9">
        <v>7908259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43538637</v>
      </c>
      <c r="D8" s="10"/>
      <c r="E8" s="11">
        <v>39838592</v>
      </c>
      <c r="F8" s="11">
        <v>39838592</v>
      </c>
      <c r="G8" s="11"/>
      <c r="H8" s="11"/>
      <c r="I8" s="11"/>
      <c r="J8" s="11"/>
      <c r="K8" s="11"/>
      <c r="L8" s="11"/>
      <c r="M8" s="11">
        <v>1792507</v>
      </c>
      <c r="N8" s="11">
        <v>1792507</v>
      </c>
      <c r="O8" s="11"/>
      <c r="P8" s="11"/>
      <c r="Q8" s="11"/>
      <c r="R8" s="11"/>
      <c r="S8" s="11"/>
      <c r="T8" s="11"/>
      <c r="U8" s="11"/>
      <c r="V8" s="11"/>
      <c r="W8" s="11">
        <v>1792507</v>
      </c>
      <c r="X8" s="11">
        <v>19919296</v>
      </c>
      <c r="Y8" s="11">
        <v>-18126789</v>
      </c>
      <c r="Z8" s="2">
        <v>-91</v>
      </c>
      <c r="AA8" s="15">
        <v>39838592</v>
      </c>
    </row>
    <row r="9" spans="1:27" ht="13.5">
      <c r="A9" s="46" t="s">
        <v>35</v>
      </c>
      <c r="B9" s="47"/>
      <c r="C9" s="9">
        <v>13548683</v>
      </c>
      <c r="D9" s="10"/>
      <c r="E9" s="11">
        <v>3000000</v>
      </c>
      <c r="F9" s="11">
        <v>3000000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1500000</v>
      </c>
      <c r="Y9" s="11">
        <v>-1500000</v>
      </c>
      <c r="Z9" s="2">
        <v>-100</v>
      </c>
      <c r="AA9" s="15">
        <v>3000000</v>
      </c>
    </row>
    <row r="10" spans="1:27" ht="13.5">
      <c r="A10" s="46" t="s">
        <v>36</v>
      </c>
      <c r="B10" s="47"/>
      <c r="C10" s="9">
        <v>513000</v>
      </c>
      <c r="D10" s="10"/>
      <c r="E10" s="11">
        <v>4131795</v>
      </c>
      <c r="F10" s="11">
        <v>4131795</v>
      </c>
      <c r="G10" s="11"/>
      <c r="H10" s="11"/>
      <c r="I10" s="11"/>
      <c r="J10" s="11"/>
      <c r="K10" s="11"/>
      <c r="L10" s="11">
        <v>156066</v>
      </c>
      <c r="M10" s="11"/>
      <c r="N10" s="11">
        <v>156066</v>
      </c>
      <c r="O10" s="11"/>
      <c r="P10" s="11"/>
      <c r="Q10" s="11"/>
      <c r="R10" s="11"/>
      <c r="S10" s="11"/>
      <c r="T10" s="11"/>
      <c r="U10" s="11"/>
      <c r="V10" s="11"/>
      <c r="W10" s="11">
        <v>156066</v>
      </c>
      <c r="X10" s="11">
        <v>2065898</v>
      </c>
      <c r="Y10" s="11">
        <v>-1909832</v>
      </c>
      <c r="Z10" s="2">
        <v>-92.45</v>
      </c>
      <c r="AA10" s="15">
        <v>4131795</v>
      </c>
    </row>
    <row r="11" spans="1:27" ht="13.5">
      <c r="A11" s="48" t="s">
        <v>37</v>
      </c>
      <c r="B11" s="47"/>
      <c r="C11" s="49">
        <f aca="true" t="shared" si="1" ref="C11:Y11">SUM(C6:C10)</f>
        <v>155736163</v>
      </c>
      <c r="D11" s="50">
        <f t="shared" si="1"/>
        <v>0</v>
      </c>
      <c r="E11" s="51">
        <f t="shared" si="1"/>
        <v>80051360</v>
      </c>
      <c r="F11" s="51">
        <f t="shared" si="1"/>
        <v>80051360</v>
      </c>
      <c r="G11" s="51">
        <f t="shared" si="1"/>
        <v>0</v>
      </c>
      <c r="H11" s="51">
        <f t="shared" si="1"/>
        <v>6603629</v>
      </c>
      <c r="I11" s="51">
        <f t="shared" si="1"/>
        <v>3951863</v>
      </c>
      <c r="J11" s="51">
        <f t="shared" si="1"/>
        <v>10555492</v>
      </c>
      <c r="K11" s="51">
        <f t="shared" si="1"/>
        <v>4132164</v>
      </c>
      <c r="L11" s="51">
        <f t="shared" si="1"/>
        <v>5166019</v>
      </c>
      <c r="M11" s="51">
        <f t="shared" si="1"/>
        <v>10663731</v>
      </c>
      <c r="N11" s="51">
        <f t="shared" si="1"/>
        <v>19961914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30517406</v>
      </c>
      <c r="X11" s="51">
        <f t="shared" si="1"/>
        <v>40025681</v>
      </c>
      <c r="Y11" s="51">
        <f t="shared" si="1"/>
        <v>-9508275</v>
      </c>
      <c r="Z11" s="52">
        <f>+IF(X11&lt;&gt;0,+(Y11/X11)*100,0)</f>
        <v>-23.755435916255866</v>
      </c>
      <c r="AA11" s="53">
        <f>SUM(AA6:AA10)</f>
        <v>80051360</v>
      </c>
    </row>
    <row r="12" spans="1:27" ht="13.5">
      <c r="A12" s="54" t="s">
        <v>38</v>
      </c>
      <c r="B12" s="35"/>
      <c r="C12" s="9">
        <v>32198313</v>
      </c>
      <c r="D12" s="10"/>
      <c r="E12" s="11">
        <v>29644000</v>
      </c>
      <c r="F12" s="11">
        <v>29644000</v>
      </c>
      <c r="G12" s="11"/>
      <c r="H12" s="11">
        <v>4341860</v>
      </c>
      <c r="I12" s="11">
        <v>738450</v>
      </c>
      <c r="J12" s="11">
        <v>5080310</v>
      </c>
      <c r="K12" s="11">
        <v>6138562</v>
      </c>
      <c r="L12" s="11">
        <v>3850274</v>
      </c>
      <c r="M12" s="11">
        <v>4117340</v>
      </c>
      <c r="N12" s="11">
        <v>14106176</v>
      </c>
      <c r="O12" s="11"/>
      <c r="P12" s="11"/>
      <c r="Q12" s="11"/>
      <c r="R12" s="11"/>
      <c r="S12" s="11"/>
      <c r="T12" s="11"/>
      <c r="U12" s="11"/>
      <c r="V12" s="11"/>
      <c r="W12" s="11">
        <v>19186486</v>
      </c>
      <c r="X12" s="11">
        <v>14822000</v>
      </c>
      <c r="Y12" s="11">
        <v>4364486</v>
      </c>
      <c r="Z12" s="2">
        <v>29.45</v>
      </c>
      <c r="AA12" s="15">
        <v>29644000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1745772</v>
      </c>
      <c r="D15" s="10"/>
      <c r="E15" s="11">
        <v>39000000</v>
      </c>
      <c r="F15" s="11">
        <v>39000000</v>
      </c>
      <c r="G15" s="11"/>
      <c r="H15" s="11"/>
      <c r="I15" s="11"/>
      <c r="J15" s="11"/>
      <c r="K15" s="11">
        <v>1549912</v>
      </c>
      <c r="L15" s="11"/>
      <c r="M15" s="11"/>
      <c r="N15" s="11">
        <v>1549912</v>
      </c>
      <c r="O15" s="11"/>
      <c r="P15" s="11"/>
      <c r="Q15" s="11"/>
      <c r="R15" s="11"/>
      <c r="S15" s="11"/>
      <c r="T15" s="11"/>
      <c r="U15" s="11"/>
      <c r="V15" s="11"/>
      <c r="W15" s="11">
        <v>1549912</v>
      </c>
      <c r="X15" s="11">
        <v>19500000</v>
      </c>
      <c r="Y15" s="11">
        <v>-17950088</v>
      </c>
      <c r="Z15" s="2">
        <v>-92.05</v>
      </c>
      <c r="AA15" s="15">
        <v>39000000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8643726</v>
      </c>
      <c r="D18" s="17"/>
      <c r="E18" s="18">
        <v>1000000</v>
      </c>
      <c r="F18" s="18">
        <v>1000000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500000</v>
      </c>
      <c r="Y18" s="18">
        <v>-500000</v>
      </c>
      <c r="Z18" s="3">
        <v>-100</v>
      </c>
      <c r="AA18" s="23">
        <v>1000000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30967658</v>
      </c>
      <c r="D20" s="59">
        <f t="shared" si="2"/>
        <v>0</v>
      </c>
      <c r="E20" s="60">
        <f t="shared" si="2"/>
        <v>137917140</v>
      </c>
      <c r="F20" s="60">
        <f t="shared" si="2"/>
        <v>137917140</v>
      </c>
      <c r="G20" s="60">
        <f t="shared" si="2"/>
        <v>0</v>
      </c>
      <c r="H20" s="60">
        <f t="shared" si="2"/>
        <v>5921208</v>
      </c>
      <c r="I20" s="60">
        <f t="shared" si="2"/>
        <v>7816284</v>
      </c>
      <c r="J20" s="60">
        <f t="shared" si="2"/>
        <v>13737492</v>
      </c>
      <c r="K20" s="60">
        <f t="shared" si="2"/>
        <v>4028560</v>
      </c>
      <c r="L20" s="60">
        <f t="shared" si="2"/>
        <v>3484323</v>
      </c>
      <c r="M20" s="60">
        <f t="shared" si="2"/>
        <v>3392945</v>
      </c>
      <c r="N20" s="60">
        <f t="shared" si="2"/>
        <v>10905828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24643320</v>
      </c>
      <c r="X20" s="60">
        <f t="shared" si="2"/>
        <v>68958570</v>
      </c>
      <c r="Y20" s="60">
        <f t="shared" si="2"/>
        <v>-44315250</v>
      </c>
      <c r="Z20" s="61">
        <f>+IF(X20&lt;&gt;0,+(Y20/X20)*100,0)</f>
        <v>-64.26358609234501</v>
      </c>
      <c r="AA20" s="62">
        <f>SUM(AA26:AA33)</f>
        <v>137917140</v>
      </c>
    </row>
    <row r="21" spans="1:27" ht="13.5">
      <c r="A21" s="46" t="s">
        <v>32</v>
      </c>
      <c r="B21" s="47"/>
      <c r="C21" s="9">
        <v>18559443</v>
      </c>
      <c r="D21" s="10"/>
      <c r="E21" s="11">
        <v>70238080</v>
      </c>
      <c r="F21" s="11">
        <v>70238080</v>
      </c>
      <c r="G21" s="11"/>
      <c r="H21" s="11">
        <v>5921208</v>
      </c>
      <c r="I21" s="11">
        <v>7816284</v>
      </c>
      <c r="J21" s="11">
        <v>13737492</v>
      </c>
      <c r="K21" s="11">
        <v>4028560</v>
      </c>
      <c r="L21" s="11">
        <v>3484323</v>
      </c>
      <c r="M21" s="11">
        <v>3392945</v>
      </c>
      <c r="N21" s="11">
        <v>10905828</v>
      </c>
      <c r="O21" s="11"/>
      <c r="P21" s="11"/>
      <c r="Q21" s="11"/>
      <c r="R21" s="11"/>
      <c r="S21" s="11"/>
      <c r="T21" s="11"/>
      <c r="U21" s="11"/>
      <c r="V21" s="11"/>
      <c r="W21" s="11">
        <v>24643320</v>
      </c>
      <c r="X21" s="11">
        <v>35119040</v>
      </c>
      <c r="Y21" s="11">
        <v>-10475720</v>
      </c>
      <c r="Z21" s="2">
        <v>-29.83</v>
      </c>
      <c r="AA21" s="15">
        <v>70238080</v>
      </c>
    </row>
    <row r="22" spans="1:27" ht="13.5">
      <c r="A22" s="46" t="s">
        <v>33</v>
      </c>
      <c r="B22" s="47"/>
      <c r="C22" s="9">
        <v>2512571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20000000</v>
      </c>
      <c r="F23" s="11">
        <v>20000000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10000000</v>
      </c>
      <c r="Y23" s="11">
        <v>-10000000</v>
      </c>
      <c r="Z23" s="2">
        <v>-100</v>
      </c>
      <c r="AA23" s="15">
        <v>20000000</v>
      </c>
    </row>
    <row r="24" spans="1:27" ht="13.5">
      <c r="A24" s="46" t="s">
        <v>35</v>
      </c>
      <c r="B24" s="47"/>
      <c r="C24" s="9"/>
      <c r="D24" s="10"/>
      <c r="E24" s="11">
        <v>1000000</v>
      </c>
      <c r="F24" s="11">
        <v>1000000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500000</v>
      </c>
      <c r="Y24" s="11">
        <v>-500000</v>
      </c>
      <c r="Z24" s="2">
        <v>-100</v>
      </c>
      <c r="AA24" s="15">
        <v>1000000</v>
      </c>
    </row>
    <row r="25" spans="1:27" ht="13.5">
      <c r="A25" s="46" t="s">
        <v>36</v>
      </c>
      <c r="B25" s="47"/>
      <c r="C25" s="9">
        <v>1374064</v>
      </c>
      <c r="D25" s="10"/>
      <c r="E25" s="11">
        <v>1000000</v>
      </c>
      <c r="F25" s="11">
        <v>1000000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500000</v>
      </c>
      <c r="Y25" s="11">
        <v>-500000</v>
      </c>
      <c r="Z25" s="2">
        <v>-100</v>
      </c>
      <c r="AA25" s="15">
        <v>1000000</v>
      </c>
    </row>
    <row r="26" spans="1:27" ht="13.5">
      <c r="A26" s="48" t="s">
        <v>37</v>
      </c>
      <c r="B26" s="63"/>
      <c r="C26" s="49">
        <f aca="true" t="shared" si="3" ref="C26:Y26">SUM(C21:C25)</f>
        <v>22446078</v>
      </c>
      <c r="D26" s="50">
        <f t="shared" si="3"/>
        <v>0</v>
      </c>
      <c r="E26" s="51">
        <f t="shared" si="3"/>
        <v>92238080</v>
      </c>
      <c r="F26" s="51">
        <f t="shared" si="3"/>
        <v>92238080</v>
      </c>
      <c r="G26" s="51">
        <f t="shared" si="3"/>
        <v>0</v>
      </c>
      <c r="H26" s="51">
        <f t="shared" si="3"/>
        <v>5921208</v>
      </c>
      <c r="I26" s="51">
        <f t="shared" si="3"/>
        <v>7816284</v>
      </c>
      <c r="J26" s="51">
        <f t="shared" si="3"/>
        <v>13737492</v>
      </c>
      <c r="K26" s="51">
        <f t="shared" si="3"/>
        <v>4028560</v>
      </c>
      <c r="L26" s="51">
        <f t="shared" si="3"/>
        <v>3484323</v>
      </c>
      <c r="M26" s="51">
        <f t="shared" si="3"/>
        <v>3392945</v>
      </c>
      <c r="N26" s="51">
        <f t="shared" si="3"/>
        <v>10905828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24643320</v>
      </c>
      <c r="X26" s="51">
        <f t="shared" si="3"/>
        <v>46119040</v>
      </c>
      <c r="Y26" s="51">
        <f t="shared" si="3"/>
        <v>-21475720</v>
      </c>
      <c r="Z26" s="52">
        <f>+IF(X26&lt;&gt;0,+(Y26/X26)*100,0)</f>
        <v>-46.565843521460984</v>
      </c>
      <c r="AA26" s="53">
        <f>SUM(AA21:AA25)</f>
        <v>92238080</v>
      </c>
    </row>
    <row r="27" spans="1:27" ht="13.5">
      <c r="A27" s="54" t="s">
        <v>38</v>
      </c>
      <c r="B27" s="64"/>
      <c r="C27" s="9">
        <v>8521580</v>
      </c>
      <c r="D27" s="10"/>
      <c r="E27" s="11">
        <v>41679060</v>
      </c>
      <c r="F27" s="11">
        <v>41679060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20839530</v>
      </c>
      <c r="Y27" s="11">
        <v>-20839530</v>
      </c>
      <c r="Z27" s="2">
        <v>-100</v>
      </c>
      <c r="AA27" s="15">
        <v>41679060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4000000</v>
      </c>
      <c r="F30" s="11">
        <v>4000000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2000000</v>
      </c>
      <c r="Y30" s="11">
        <v>-2000000</v>
      </c>
      <c r="Z30" s="2">
        <v>-100</v>
      </c>
      <c r="AA30" s="15">
        <v>4000000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108787027</v>
      </c>
      <c r="D36" s="10">
        <f t="shared" si="4"/>
        <v>0</v>
      </c>
      <c r="E36" s="11">
        <f t="shared" si="4"/>
        <v>103319053</v>
      </c>
      <c r="F36" s="11">
        <f t="shared" si="4"/>
        <v>103319053</v>
      </c>
      <c r="G36" s="11">
        <f t="shared" si="4"/>
        <v>0</v>
      </c>
      <c r="H36" s="11">
        <f t="shared" si="4"/>
        <v>12524837</v>
      </c>
      <c r="I36" s="11">
        <f t="shared" si="4"/>
        <v>11768147</v>
      </c>
      <c r="J36" s="11">
        <f t="shared" si="4"/>
        <v>24292984</v>
      </c>
      <c r="K36" s="11">
        <f t="shared" si="4"/>
        <v>8160724</v>
      </c>
      <c r="L36" s="11">
        <f t="shared" si="4"/>
        <v>8494276</v>
      </c>
      <c r="M36" s="11">
        <f t="shared" si="4"/>
        <v>12264169</v>
      </c>
      <c r="N36" s="11">
        <f t="shared" si="4"/>
        <v>28919169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53212153</v>
      </c>
      <c r="X36" s="11">
        <f t="shared" si="4"/>
        <v>51659527</v>
      </c>
      <c r="Y36" s="11">
        <f t="shared" si="4"/>
        <v>1552626</v>
      </c>
      <c r="Z36" s="2">
        <f aca="true" t="shared" si="5" ref="Z36:Z49">+IF(X36&lt;&gt;0,+(Y36/X36)*100,0)</f>
        <v>3.0054979016745547</v>
      </c>
      <c r="AA36" s="15">
        <f>AA6+AA21</f>
        <v>103319053</v>
      </c>
    </row>
    <row r="37" spans="1:27" ht="13.5">
      <c r="A37" s="46" t="s">
        <v>33</v>
      </c>
      <c r="B37" s="47"/>
      <c r="C37" s="9">
        <f t="shared" si="4"/>
        <v>10420830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43538637</v>
      </c>
      <c r="D38" s="10">
        <f t="shared" si="4"/>
        <v>0</v>
      </c>
      <c r="E38" s="11">
        <f t="shared" si="4"/>
        <v>59838592</v>
      </c>
      <c r="F38" s="11">
        <f t="shared" si="4"/>
        <v>59838592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1792507</v>
      </c>
      <c r="N38" s="11">
        <f t="shared" si="4"/>
        <v>1792507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1792507</v>
      </c>
      <c r="X38" s="11">
        <f t="shared" si="4"/>
        <v>29919296</v>
      </c>
      <c r="Y38" s="11">
        <f t="shared" si="4"/>
        <v>-28126789</v>
      </c>
      <c r="Z38" s="2">
        <f t="shared" si="5"/>
        <v>-94.00885970044214</v>
      </c>
      <c r="AA38" s="15">
        <f>AA8+AA23</f>
        <v>59838592</v>
      </c>
    </row>
    <row r="39" spans="1:27" ht="13.5">
      <c r="A39" s="46" t="s">
        <v>35</v>
      </c>
      <c r="B39" s="47"/>
      <c r="C39" s="9">
        <f t="shared" si="4"/>
        <v>13548683</v>
      </c>
      <c r="D39" s="10">
        <f t="shared" si="4"/>
        <v>0</v>
      </c>
      <c r="E39" s="11">
        <f t="shared" si="4"/>
        <v>4000000</v>
      </c>
      <c r="F39" s="11">
        <f t="shared" si="4"/>
        <v>4000000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2000000</v>
      </c>
      <c r="Y39" s="11">
        <f t="shared" si="4"/>
        <v>-2000000</v>
      </c>
      <c r="Z39" s="2">
        <f t="shared" si="5"/>
        <v>-100</v>
      </c>
      <c r="AA39" s="15">
        <f>AA9+AA24</f>
        <v>4000000</v>
      </c>
    </row>
    <row r="40" spans="1:27" ht="13.5">
      <c r="A40" s="46" t="s">
        <v>36</v>
      </c>
      <c r="B40" s="47"/>
      <c r="C40" s="9">
        <f t="shared" si="4"/>
        <v>1887064</v>
      </c>
      <c r="D40" s="10">
        <f t="shared" si="4"/>
        <v>0</v>
      </c>
      <c r="E40" s="11">
        <f t="shared" si="4"/>
        <v>5131795</v>
      </c>
      <c r="F40" s="11">
        <f t="shared" si="4"/>
        <v>5131795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156066</v>
      </c>
      <c r="M40" s="11">
        <f t="shared" si="4"/>
        <v>0</v>
      </c>
      <c r="N40" s="11">
        <f t="shared" si="4"/>
        <v>156066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156066</v>
      </c>
      <c r="X40" s="11">
        <f t="shared" si="4"/>
        <v>2565898</v>
      </c>
      <c r="Y40" s="11">
        <f t="shared" si="4"/>
        <v>-2409832</v>
      </c>
      <c r="Z40" s="2">
        <f t="shared" si="5"/>
        <v>-93.91768495863826</v>
      </c>
      <c r="AA40" s="15">
        <f>AA10+AA25</f>
        <v>5131795</v>
      </c>
    </row>
    <row r="41" spans="1:27" ht="13.5">
      <c r="A41" s="48" t="s">
        <v>37</v>
      </c>
      <c r="B41" s="47"/>
      <c r="C41" s="49">
        <f aca="true" t="shared" si="6" ref="C41:Y41">SUM(C36:C40)</f>
        <v>178182241</v>
      </c>
      <c r="D41" s="50">
        <f t="shared" si="6"/>
        <v>0</v>
      </c>
      <c r="E41" s="51">
        <f t="shared" si="6"/>
        <v>172289440</v>
      </c>
      <c r="F41" s="51">
        <f t="shared" si="6"/>
        <v>172289440</v>
      </c>
      <c r="G41" s="51">
        <f t="shared" si="6"/>
        <v>0</v>
      </c>
      <c r="H41" s="51">
        <f t="shared" si="6"/>
        <v>12524837</v>
      </c>
      <c r="I41" s="51">
        <f t="shared" si="6"/>
        <v>11768147</v>
      </c>
      <c r="J41" s="51">
        <f t="shared" si="6"/>
        <v>24292984</v>
      </c>
      <c r="K41" s="51">
        <f t="shared" si="6"/>
        <v>8160724</v>
      </c>
      <c r="L41" s="51">
        <f t="shared" si="6"/>
        <v>8650342</v>
      </c>
      <c r="M41" s="51">
        <f t="shared" si="6"/>
        <v>14056676</v>
      </c>
      <c r="N41" s="51">
        <f t="shared" si="6"/>
        <v>30867742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55160726</v>
      </c>
      <c r="X41" s="51">
        <f t="shared" si="6"/>
        <v>86144721</v>
      </c>
      <c r="Y41" s="51">
        <f t="shared" si="6"/>
        <v>-30983995</v>
      </c>
      <c r="Z41" s="52">
        <f t="shared" si="5"/>
        <v>-35.96737518019241</v>
      </c>
      <c r="AA41" s="53">
        <f>SUM(AA36:AA40)</f>
        <v>172289440</v>
      </c>
    </row>
    <row r="42" spans="1:27" ht="13.5">
      <c r="A42" s="54" t="s">
        <v>38</v>
      </c>
      <c r="B42" s="35"/>
      <c r="C42" s="65">
        <f aca="true" t="shared" si="7" ref="C42:Y48">C12+C27</f>
        <v>40719893</v>
      </c>
      <c r="D42" s="66">
        <f t="shared" si="7"/>
        <v>0</v>
      </c>
      <c r="E42" s="67">
        <f t="shared" si="7"/>
        <v>71323060</v>
      </c>
      <c r="F42" s="67">
        <f t="shared" si="7"/>
        <v>71323060</v>
      </c>
      <c r="G42" s="67">
        <f t="shared" si="7"/>
        <v>0</v>
      </c>
      <c r="H42" s="67">
        <f t="shared" si="7"/>
        <v>4341860</v>
      </c>
      <c r="I42" s="67">
        <f t="shared" si="7"/>
        <v>738450</v>
      </c>
      <c r="J42" s="67">
        <f t="shared" si="7"/>
        <v>5080310</v>
      </c>
      <c r="K42" s="67">
        <f t="shared" si="7"/>
        <v>6138562</v>
      </c>
      <c r="L42" s="67">
        <f t="shared" si="7"/>
        <v>3850274</v>
      </c>
      <c r="M42" s="67">
        <f t="shared" si="7"/>
        <v>4117340</v>
      </c>
      <c r="N42" s="67">
        <f t="shared" si="7"/>
        <v>14106176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19186486</v>
      </c>
      <c r="X42" s="67">
        <f t="shared" si="7"/>
        <v>35661530</v>
      </c>
      <c r="Y42" s="67">
        <f t="shared" si="7"/>
        <v>-16475044</v>
      </c>
      <c r="Z42" s="69">
        <f t="shared" si="5"/>
        <v>-46.19836557769675</v>
      </c>
      <c r="AA42" s="68">
        <f aca="true" t="shared" si="8" ref="AA42:AA48">AA12+AA27</f>
        <v>71323060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1745772</v>
      </c>
      <c r="D45" s="66">
        <f t="shared" si="7"/>
        <v>0</v>
      </c>
      <c r="E45" s="67">
        <f t="shared" si="7"/>
        <v>43000000</v>
      </c>
      <c r="F45" s="67">
        <f t="shared" si="7"/>
        <v>43000000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1549912</v>
      </c>
      <c r="L45" s="67">
        <f t="shared" si="7"/>
        <v>0</v>
      </c>
      <c r="M45" s="67">
        <f t="shared" si="7"/>
        <v>0</v>
      </c>
      <c r="N45" s="67">
        <f t="shared" si="7"/>
        <v>1549912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1549912</v>
      </c>
      <c r="X45" s="67">
        <f t="shared" si="7"/>
        <v>21500000</v>
      </c>
      <c r="Y45" s="67">
        <f t="shared" si="7"/>
        <v>-19950088</v>
      </c>
      <c r="Z45" s="69">
        <f t="shared" si="5"/>
        <v>-92.79110697674419</v>
      </c>
      <c r="AA45" s="68">
        <f t="shared" si="8"/>
        <v>43000000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8643726</v>
      </c>
      <c r="D48" s="66">
        <f t="shared" si="7"/>
        <v>0</v>
      </c>
      <c r="E48" s="67">
        <f t="shared" si="7"/>
        <v>1000000</v>
      </c>
      <c r="F48" s="67">
        <f t="shared" si="7"/>
        <v>1000000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500000</v>
      </c>
      <c r="Y48" s="67">
        <f t="shared" si="7"/>
        <v>-500000</v>
      </c>
      <c r="Z48" s="69">
        <f t="shared" si="5"/>
        <v>-100</v>
      </c>
      <c r="AA48" s="68">
        <f t="shared" si="8"/>
        <v>1000000</v>
      </c>
    </row>
    <row r="49" spans="1:27" ht="13.5">
      <c r="A49" s="75" t="s">
        <v>49</v>
      </c>
      <c r="B49" s="76"/>
      <c r="C49" s="77">
        <f aca="true" t="shared" si="9" ref="C49:Y49">SUM(C41:C48)</f>
        <v>229291632</v>
      </c>
      <c r="D49" s="78">
        <f t="shared" si="9"/>
        <v>0</v>
      </c>
      <c r="E49" s="79">
        <f t="shared" si="9"/>
        <v>287612500</v>
      </c>
      <c r="F49" s="79">
        <f t="shared" si="9"/>
        <v>287612500</v>
      </c>
      <c r="G49" s="79">
        <f t="shared" si="9"/>
        <v>0</v>
      </c>
      <c r="H49" s="79">
        <f t="shared" si="9"/>
        <v>16866697</v>
      </c>
      <c r="I49" s="79">
        <f t="shared" si="9"/>
        <v>12506597</v>
      </c>
      <c r="J49" s="79">
        <f t="shared" si="9"/>
        <v>29373294</v>
      </c>
      <c r="K49" s="79">
        <f t="shared" si="9"/>
        <v>15849198</v>
      </c>
      <c r="L49" s="79">
        <f t="shared" si="9"/>
        <v>12500616</v>
      </c>
      <c r="M49" s="79">
        <f t="shared" si="9"/>
        <v>18174016</v>
      </c>
      <c r="N49" s="79">
        <f t="shared" si="9"/>
        <v>46523830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75897124</v>
      </c>
      <c r="X49" s="79">
        <f t="shared" si="9"/>
        <v>143806251</v>
      </c>
      <c r="Y49" s="79">
        <f t="shared" si="9"/>
        <v>-67909127</v>
      </c>
      <c r="Z49" s="80">
        <f t="shared" si="5"/>
        <v>-47.22265306812011</v>
      </c>
      <c r="AA49" s="81">
        <f>SUM(AA41:AA48)</f>
        <v>287612500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139005967</v>
      </c>
      <c r="F51" s="67">
        <f t="shared" si="10"/>
        <v>139005967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69502985</v>
      </c>
      <c r="Y51" s="67">
        <f t="shared" si="10"/>
        <v>-69502985</v>
      </c>
      <c r="Z51" s="69">
        <f>+IF(X51&lt;&gt;0,+(Y51/X51)*100,0)</f>
        <v>-100</v>
      </c>
      <c r="AA51" s="68">
        <f>SUM(AA57:AA61)</f>
        <v>139005967</v>
      </c>
    </row>
    <row r="52" spans="1:27" ht="13.5">
      <c r="A52" s="84" t="s">
        <v>32</v>
      </c>
      <c r="B52" s="47"/>
      <c r="C52" s="9"/>
      <c r="D52" s="10"/>
      <c r="E52" s="11">
        <v>57527000</v>
      </c>
      <c r="F52" s="11">
        <v>57527000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28763500</v>
      </c>
      <c r="Y52" s="11">
        <v>-28763500</v>
      </c>
      <c r="Z52" s="2">
        <v>-100</v>
      </c>
      <c r="AA52" s="15">
        <v>57527000</v>
      </c>
    </row>
    <row r="53" spans="1:27" ht="13.5">
      <c r="A53" s="84" t="s">
        <v>33</v>
      </c>
      <c r="B53" s="47"/>
      <c r="C53" s="9"/>
      <c r="D53" s="10"/>
      <c r="E53" s="11">
        <v>22272129</v>
      </c>
      <c r="F53" s="11">
        <v>22272129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11136065</v>
      </c>
      <c r="Y53" s="11">
        <v>-11136065</v>
      </c>
      <c r="Z53" s="2">
        <v>-100</v>
      </c>
      <c r="AA53" s="15">
        <v>22272129</v>
      </c>
    </row>
    <row r="54" spans="1:27" ht="13.5">
      <c r="A54" s="84" t="s">
        <v>34</v>
      </c>
      <c r="B54" s="47"/>
      <c r="C54" s="9"/>
      <c r="D54" s="10"/>
      <c r="E54" s="11">
        <v>30615313</v>
      </c>
      <c r="F54" s="11">
        <v>30615313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15307657</v>
      </c>
      <c r="Y54" s="11">
        <v>-15307657</v>
      </c>
      <c r="Z54" s="2">
        <v>-100</v>
      </c>
      <c r="AA54" s="15">
        <v>30615313</v>
      </c>
    </row>
    <row r="55" spans="1:27" ht="13.5">
      <c r="A55" s="84" t="s">
        <v>35</v>
      </c>
      <c r="B55" s="47"/>
      <c r="C55" s="9"/>
      <c r="D55" s="10"/>
      <c r="E55" s="11">
        <v>2552296</v>
      </c>
      <c r="F55" s="11">
        <v>2552296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1276148</v>
      </c>
      <c r="Y55" s="11">
        <v>-1276148</v>
      </c>
      <c r="Z55" s="2">
        <v>-100</v>
      </c>
      <c r="AA55" s="15">
        <v>2552296</v>
      </c>
    </row>
    <row r="56" spans="1:27" ht="13.5">
      <c r="A56" s="84" t="s">
        <v>36</v>
      </c>
      <c r="B56" s="47"/>
      <c r="C56" s="9"/>
      <c r="D56" s="10"/>
      <c r="E56" s="11">
        <v>327934</v>
      </c>
      <c r="F56" s="11">
        <v>327934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163967</v>
      </c>
      <c r="Y56" s="11">
        <v>-163967</v>
      </c>
      <c r="Z56" s="2">
        <v>-100</v>
      </c>
      <c r="AA56" s="15">
        <v>327934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113294672</v>
      </c>
      <c r="F57" s="51">
        <f t="shared" si="11"/>
        <v>113294672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56647337</v>
      </c>
      <c r="Y57" s="51">
        <f t="shared" si="11"/>
        <v>-56647337</v>
      </c>
      <c r="Z57" s="52">
        <f>+IF(X57&lt;&gt;0,+(Y57/X57)*100,0)</f>
        <v>-100</v>
      </c>
      <c r="AA57" s="53">
        <f>SUM(AA52:AA56)</f>
        <v>113294672</v>
      </c>
    </row>
    <row r="58" spans="1:27" ht="13.5">
      <c r="A58" s="86" t="s">
        <v>38</v>
      </c>
      <c r="B58" s="35"/>
      <c r="C58" s="9"/>
      <c r="D58" s="10"/>
      <c r="E58" s="11">
        <v>111036</v>
      </c>
      <c r="F58" s="11">
        <v>111036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55518</v>
      </c>
      <c r="Y58" s="11">
        <v>-55518</v>
      </c>
      <c r="Z58" s="2">
        <v>-100</v>
      </c>
      <c r="AA58" s="15">
        <v>111036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25600259</v>
      </c>
      <c r="F61" s="11">
        <v>25600259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12800130</v>
      </c>
      <c r="Y61" s="11">
        <v>-12800130</v>
      </c>
      <c r="Z61" s="2">
        <v>-100</v>
      </c>
      <c r="AA61" s="15">
        <v>25600259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223841</v>
      </c>
      <c r="I66" s="14"/>
      <c r="J66" s="14">
        <v>223841</v>
      </c>
      <c r="K66" s="14">
        <v>88286</v>
      </c>
      <c r="L66" s="14">
        <v>125946</v>
      </c>
      <c r="M66" s="14"/>
      <c r="N66" s="14">
        <v>214232</v>
      </c>
      <c r="O66" s="14"/>
      <c r="P66" s="14"/>
      <c r="Q66" s="14"/>
      <c r="R66" s="14"/>
      <c r="S66" s="14"/>
      <c r="T66" s="14"/>
      <c r="U66" s="14"/>
      <c r="V66" s="14"/>
      <c r="W66" s="14">
        <v>438073</v>
      </c>
      <c r="X66" s="14"/>
      <c r="Y66" s="14">
        <v>438073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1980074</v>
      </c>
      <c r="I67" s="11">
        <v>1630601</v>
      </c>
      <c r="J67" s="11">
        <v>3610675</v>
      </c>
      <c r="K67" s="11">
        <v>8166497</v>
      </c>
      <c r="L67" s="11">
        <v>658157</v>
      </c>
      <c r="M67" s="11"/>
      <c r="N67" s="11">
        <v>8824654</v>
      </c>
      <c r="O67" s="11"/>
      <c r="P67" s="11"/>
      <c r="Q67" s="11"/>
      <c r="R67" s="11"/>
      <c r="S67" s="11"/>
      <c r="T67" s="11"/>
      <c r="U67" s="11"/>
      <c r="V67" s="11"/>
      <c r="W67" s="11">
        <v>12435329</v>
      </c>
      <c r="X67" s="11"/>
      <c r="Y67" s="11">
        <v>12435329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190238</v>
      </c>
      <c r="I68" s="11"/>
      <c r="J68" s="11">
        <v>190238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190238</v>
      </c>
      <c r="X68" s="11"/>
      <c r="Y68" s="11">
        <v>190238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2394153</v>
      </c>
      <c r="I69" s="79">
        <f t="shared" si="12"/>
        <v>1630601</v>
      </c>
      <c r="J69" s="79">
        <f t="shared" si="12"/>
        <v>4024754</v>
      </c>
      <c r="K69" s="79">
        <f t="shared" si="12"/>
        <v>8254783</v>
      </c>
      <c r="L69" s="79">
        <f t="shared" si="12"/>
        <v>784103</v>
      </c>
      <c r="M69" s="79">
        <f t="shared" si="12"/>
        <v>0</v>
      </c>
      <c r="N69" s="79">
        <f t="shared" si="12"/>
        <v>9038886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13063640</v>
      </c>
      <c r="X69" s="79">
        <f t="shared" si="12"/>
        <v>0</v>
      </c>
      <c r="Y69" s="79">
        <f t="shared" si="12"/>
        <v>13063640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67632066</v>
      </c>
      <c r="D5" s="42">
        <f t="shared" si="0"/>
        <v>0</v>
      </c>
      <c r="E5" s="43">
        <f t="shared" si="0"/>
        <v>32876480</v>
      </c>
      <c r="F5" s="43">
        <f t="shared" si="0"/>
        <v>32876480</v>
      </c>
      <c r="G5" s="43">
        <f t="shared" si="0"/>
        <v>37373</v>
      </c>
      <c r="H5" s="43">
        <f t="shared" si="0"/>
        <v>81880</v>
      </c>
      <c r="I5" s="43">
        <f t="shared" si="0"/>
        <v>614447</v>
      </c>
      <c r="J5" s="43">
        <f t="shared" si="0"/>
        <v>733700</v>
      </c>
      <c r="K5" s="43">
        <f t="shared" si="0"/>
        <v>1870461</v>
      </c>
      <c r="L5" s="43">
        <f t="shared" si="0"/>
        <v>495275</v>
      </c>
      <c r="M5" s="43">
        <f t="shared" si="0"/>
        <v>2606424</v>
      </c>
      <c r="N5" s="43">
        <f t="shared" si="0"/>
        <v>4972160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5705860</v>
      </c>
      <c r="X5" s="43">
        <f t="shared" si="0"/>
        <v>16438240</v>
      </c>
      <c r="Y5" s="43">
        <f t="shared" si="0"/>
        <v>-10732380</v>
      </c>
      <c r="Z5" s="44">
        <f>+IF(X5&lt;&gt;0,+(Y5/X5)*100,0)</f>
        <v>-65.28910637635173</v>
      </c>
      <c r="AA5" s="45">
        <f>SUM(AA11:AA18)</f>
        <v>32876480</v>
      </c>
    </row>
    <row r="6" spans="1:27" ht="13.5">
      <c r="A6" s="46" t="s">
        <v>32</v>
      </c>
      <c r="B6" s="47"/>
      <c r="C6" s="9">
        <v>12897495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9721180</v>
      </c>
      <c r="D7" s="10"/>
      <c r="E7" s="11">
        <v>9270000</v>
      </c>
      <c r="F7" s="11">
        <v>9270000</v>
      </c>
      <c r="G7" s="11">
        <v>4013</v>
      </c>
      <c r="H7" s="11">
        <v>27613</v>
      </c>
      <c r="I7" s="11">
        <v>1366</v>
      </c>
      <c r="J7" s="11">
        <v>32992</v>
      </c>
      <c r="K7" s="11"/>
      <c r="L7" s="11">
        <v>7600</v>
      </c>
      <c r="M7" s="11"/>
      <c r="N7" s="11">
        <v>7600</v>
      </c>
      <c r="O7" s="11"/>
      <c r="P7" s="11"/>
      <c r="Q7" s="11"/>
      <c r="R7" s="11"/>
      <c r="S7" s="11"/>
      <c r="T7" s="11"/>
      <c r="U7" s="11"/>
      <c r="V7" s="11"/>
      <c r="W7" s="11">
        <v>40592</v>
      </c>
      <c r="X7" s="11">
        <v>4635000</v>
      </c>
      <c r="Y7" s="11">
        <v>-4594408</v>
      </c>
      <c r="Z7" s="2">
        <v>-99.12</v>
      </c>
      <c r="AA7" s="15">
        <v>9270000</v>
      </c>
    </row>
    <row r="8" spans="1:27" ht="13.5">
      <c r="A8" s="46" t="s">
        <v>34</v>
      </c>
      <c r="B8" s="47"/>
      <c r="C8" s="9"/>
      <c r="D8" s="10"/>
      <c r="E8" s="11">
        <v>2000000</v>
      </c>
      <c r="F8" s="11">
        <v>2000000</v>
      </c>
      <c r="G8" s="11">
        <v>15550</v>
      </c>
      <c r="H8" s="11"/>
      <c r="I8" s="11">
        <v>494695</v>
      </c>
      <c r="J8" s="11">
        <v>510245</v>
      </c>
      <c r="K8" s="11">
        <v>1197029</v>
      </c>
      <c r="L8" s="11">
        <v>303810</v>
      </c>
      <c r="M8" s="11">
        <v>413758</v>
      </c>
      <c r="N8" s="11">
        <v>1914597</v>
      </c>
      <c r="O8" s="11"/>
      <c r="P8" s="11"/>
      <c r="Q8" s="11"/>
      <c r="R8" s="11"/>
      <c r="S8" s="11"/>
      <c r="T8" s="11"/>
      <c r="U8" s="11"/>
      <c r="V8" s="11"/>
      <c r="W8" s="11">
        <v>2424842</v>
      </c>
      <c r="X8" s="11">
        <v>1000000</v>
      </c>
      <c r="Y8" s="11">
        <v>1424842</v>
      </c>
      <c r="Z8" s="2">
        <v>142.48</v>
      </c>
      <c r="AA8" s="15">
        <v>2000000</v>
      </c>
    </row>
    <row r="9" spans="1:27" ht="13.5">
      <c r="A9" s="46" t="s">
        <v>35</v>
      </c>
      <c r="B9" s="47"/>
      <c r="C9" s="9">
        <v>14468727</v>
      </c>
      <c r="D9" s="10"/>
      <c r="E9" s="11">
        <v>1500000</v>
      </c>
      <c r="F9" s="11">
        <v>1500000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750000</v>
      </c>
      <c r="Y9" s="11">
        <v>-750000</v>
      </c>
      <c r="Z9" s="2">
        <v>-100</v>
      </c>
      <c r="AA9" s="15">
        <v>1500000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37087402</v>
      </c>
      <c r="D11" s="50">
        <f t="shared" si="1"/>
        <v>0</v>
      </c>
      <c r="E11" s="51">
        <f t="shared" si="1"/>
        <v>12770000</v>
      </c>
      <c r="F11" s="51">
        <f t="shared" si="1"/>
        <v>12770000</v>
      </c>
      <c r="G11" s="51">
        <f t="shared" si="1"/>
        <v>19563</v>
      </c>
      <c r="H11" s="51">
        <f t="shared" si="1"/>
        <v>27613</v>
      </c>
      <c r="I11" s="51">
        <f t="shared" si="1"/>
        <v>496061</v>
      </c>
      <c r="J11" s="51">
        <f t="shared" si="1"/>
        <v>543237</v>
      </c>
      <c r="K11" s="51">
        <f t="shared" si="1"/>
        <v>1197029</v>
      </c>
      <c r="L11" s="51">
        <f t="shared" si="1"/>
        <v>311410</v>
      </c>
      <c r="M11" s="51">
        <f t="shared" si="1"/>
        <v>413758</v>
      </c>
      <c r="N11" s="51">
        <f t="shared" si="1"/>
        <v>1922197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2465434</v>
      </c>
      <c r="X11" s="51">
        <f t="shared" si="1"/>
        <v>6385000</v>
      </c>
      <c r="Y11" s="51">
        <f t="shared" si="1"/>
        <v>-3919566</v>
      </c>
      <c r="Z11" s="52">
        <f>+IF(X11&lt;&gt;0,+(Y11/X11)*100,0)</f>
        <v>-61.38709475332811</v>
      </c>
      <c r="AA11" s="53">
        <f>SUM(AA6:AA10)</f>
        <v>12770000</v>
      </c>
    </row>
    <row r="12" spans="1:27" ht="13.5">
      <c r="A12" s="54" t="s">
        <v>38</v>
      </c>
      <c r="B12" s="35"/>
      <c r="C12" s="9">
        <v>7300483</v>
      </c>
      <c r="D12" s="10"/>
      <c r="E12" s="11">
        <v>3277480</v>
      </c>
      <c r="F12" s="11">
        <v>3277480</v>
      </c>
      <c r="G12" s="11"/>
      <c r="H12" s="11"/>
      <c r="I12" s="11"/>
      <c r="J12" s="11"/>
      <c r="K12" s="11">
        <v>667286</v>
      </c>
      <c r="L12" s="11">
        <v>182000</v>
      </c>
      <c r="M12" s="11">
        <v>48594</v>
      </c>
      <c r="N12" s="11">
        <v>897880</v>
      </c>
      <c r="O12" s="11"/>
      <c r="P12" s="11"/>
      <c r="Q12" s="11"/>
      <c r="R12" s="11"/>
      <c r="S12" s="11"/>
      <c r="T12" s="11"/>
      <c r="U12" s="11"/>
      <c r="V12" s="11"/>
      <c r="W12" s="11">
        <v>897880</v>
      </c>
      <c r="X12" s="11">
        <v>1638740</v>
      </c>
      <c r="Y12" s="11">
        <v>-740860</v>
      </c>
      <c r="Z12" s="2">
        <v>-45.21</v>
      </c>
      <c r="AA12" s="15">
        <v>3277480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9631000</v>
      </c>
      <c r="D14" s="10"/>
      <c r="E14" s="11">
        <v>1560000</v>
      </c>
      <c r="F14" s="11">
        <v>1560000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780000</v>
      </c>
      <c r="Y14" s="11">
        <v>-780000</v>
      </c>
      <c r="Z14" s="2">
        <v>-100</v>
      </c>
      <c r="AA14" s="15">
        <v>1560000</v>
      </c>
    </row>
    <row r="15" spans="1:27" ht="13.5">
      <c r="A15" s="54" t="s">
        <v>41</v>
      </c>
      <c r="B15" s="35" t="s">
        <v>42</v>
      </c>
      <c r="C15" s="9">
        <v>13358181</v>
      </c>
      <c r="D15" s="10"/>
      <c r="E15" s="11">
        <v>13629000</v>
      </c>
      <c r="F15" s="11">
        <v>13629000</v>
      </c>
      <c r="G15" s="11">
        <v>17810</v>
      </c>
      <c r="H15" s="11">
        <v>54267</v>
      </c>
      <c r="I15" s="11">
        <v>118386</v>
      </c>
      <c r="J15" s="11">
        <v>190463</v>
      </c>
      <c r="K15" s="11">
        <v>6146</v>
      </c>
      <c r="L15" s="11">
        <v>1865</v>
      </c>
      <c r="M15" s="11">
        <v>2144072</v>
      </c>
      <c r="N15" s="11">
        <v>2152083</v>
      </c>
      <c r="O15" s="11"/>
      <c r="P15" s="11"/>
      <c r="Q15" s="11"/>
      <c r="R15" s="11"/>
      <c r="S15" s="11"/>
      <c r="T15" s="11"/>
      <c r="U15" s="11"/>
      <c r="V15" s="11"/>
      <c r="W15" s="11">
        <v>2342546</v>
      </c>
      <c r="X15" s="11">
        <v>6814500</v>
      </c>
      <c r="Y15" s="11">
        <v>-4471954</v>
      </c>
      <c r="Z15" s="2">
        <v>-65.62</v>
      </c>
      <c r="AA15" s="15">
        <v>13629000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255000</v>
      </c>
      <c r="D18" s="17"/>
      <c r="E18" s="18">
        <v>1640000</v>
      </c>
      <c r="F18" s="18">
        <v>1640000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820000</v>
      </c>
      <c r="Y18" s="18">
        <v>-820000</v>
      </c>
      <c r="Z18" s="3">
        <v>-100</v>
      </c>
      <c r="AA18" s="23">
        <v>1640000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34014836</v>
      </c>
      <c r="D20" s="59">
        <f t="shared" si="2"/>
        <v>0</v>
      </c>
      <c r="E20" s="60">
        <f t="shared" si="2"/>
        <v>77285520</v>
      </c>
      <c r="F20" s="60">
        <f t="shared" si="2"/>
        <v>77285520</v>
      </c>
      <c r="G20" s="60">
        <f t="shared" si="2"/>
        <v>0</v>
      </c>
      <c r="H20" s="60">
        <f t="shared" si="2"/>
        <v>4565143</v>
      </c>
      <c r="I20" s="60">
        <f t="shared" si="2"/>
        <v>5496728</v>
      </c>
      <c r="J20" s="60">
        <f t="shared" si="2"/>
        <v>10061871</v>
      </c>
      <c r="K20" s="60">
        <f t="shared" si="2"/>
        <v>3329504</v>
      </c>
      <c r="L20" s="60">
        <f t="shared" si="2"/>
        <v>4091142</v>
      </c>
      <c r="M20" s="60">
        <f t="shared" si="2"/>
        <v>5559923</v>
      </c>
      <c r="N20" s="60">
        <f t="shared" si="2"/>
        <v>12980569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23042440</v>
      </c>
      <c r="X20" s="60">
        <f t="shared" si="2"/>
        <v>38642760</v>
      </c>
      <c r="Y20" s="60">
        <f t="shared" si="2"/>
        <v>-15600320</v>
      </c>
      <c r="Z20" s="61">
        <f>+IF(X20&lt;&gt;0,+(Y20/X20)*100,0)</f>
        <v>-40.370615349421215</v>
      </c>
      <c r="AA20" s="62">
        <f>SUM(AA26:AA33)</f>
        <v>77285520</v>
      </c>
    </row>
    <row r="21" spans="1:27" ht="13.5">
      <c r="A21" s="46" t="s">
        <v>32</v>
      </c>
      <c r="B21" s="47"/>
      <c r="C21" s="9">
        <v>4889133</v>
      </c>
      <c r="D21" s="10"/>
      <c r="E21" s="11">
        <v>18225520</v>
      </c>
      <c r="F21" s="11">
        <v>18225520</v>
      </c>
      <c r="G21" s="11"/>
      <c r="H21" s="11">
        <v>4224943</v>
      </c>
      <c r="I21" s="11"/>
      <c r="J21" s="11">
        <v>4224943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4224943</v>
      </c>
      <c r="X21" s="11">
        <v>9112760</v>
      </c>
      <c r="Y21" s="11">
        <v>-4887817</v>
      </c>
      <c r="Z21" s="2">
        <v>-53.64</v>
      </c>
      <c r="AA21" s="15">
        <v>18225520</v>
      </c>
    </row>
    <row r="22" spans="1:27" ht="13.5">
      <c r="A22" s="46" t="s">
        <v>33</v>
      </c>
      <c r="B22" s="47"/>
      <c r="C22" s="9">
        <v>783995</v>
      </c>
      <c r="D22" s="10"/>
      <c r="E22" s="11">
        <v>5650000</v>
      </c>
      <c r="F22" s="11">
        <v>5650000</v>
      </c>
      <c r="G22" s="11"/>
      <c r="H22" s="11">
        <v>237870</v>
      </c>
      <c r="I22" s="11">
        <v>706397</v>
      </c>
      <c r="J22" s="11">
        <v>944267</v>
      </c>
      <c r="K22" s="11"/>
      <c r="L22" s="11">
        <v>302519</v>
      </c>
      <c r="M22" s="11"/>
      <c r="N22" s="11">
        <v>302519</v>
      </c>
      <c r="O22" s="11"/>
      <c r="P22" s="11"/>
      <c r="Q22" s="11"/>
      <c r="R22" s="11"/>
      <c r="S22" s="11"/>
      <c r="T22" s="11"/>
      <c r="U22" s="11"/>
      <c r="V22" s="11"/>
      <c r="W22" s="11">
        <v>1246786</v>
      </c>
      <c r="X22" s="11">
        <v>2825000</v>
      </c>
      <c r="Y22" s="11">
        <v>-1578214</v>
      </c>
      <c r="Z22" s="2">
        <v>-55.87</v>
      </c>
      <c r="AA22" s="15">
        <v>5650000</v>
      </c>
    </row>
    <row r="23" spans="1:27" ht="13.5">
      <c r="A23" s="46" t="s">
        <v>34</v>
      </c>
      <c r="B23" s="47"/>
      <c r="C23" s="9">
        <v>17801543</v>
      </c>
      <c r="D23" s="10"/>
      <c r="E23" s="11">
        <v>32910000</v>
      </c>
      <c r="F23" s="11">
        <v>32910000</v>
      </c>
      <c r="G23" s="11"/>
      <c r="H23" s="11">
        <v>93332</v>
      </c>
      <c r="I23" s="11">
        <v>4169937</v>
      </c>
      <c r="J23" s="11">
        <v>4263269</v>
      </c>
      <c r="K23" s="11">
        <v>3003760</v>
      </c>
      <c r="L23" s="11">
        <v>2550275</v>
      </c>
      <c r="M23" s="11">
        <v>3686428</v>
      </c>
      <c r="N23" s="11">
        <v>9240463</v>
      </c>
      <c r="O23" s="11"/>
      <c r="P23" s="11"/>
      <c r="Q23" s="11"/>
      <c r="R23" s="11"/>
      <c r="S23" s="11"/>
      <c r="T23" s="11"/>
      <c r="U23" s="11"/>
      <c r="V23" s="11"/>
      <c r="W23" s="11">
        <v>13503732</v>
      </c>
      <c r="X23" s="11">
        <v>16455000</v>
      </c>
      <c r="Y23" s="11">
        <v>-2951268</v>
      </c>
      <c r="Z23" s="2">
        <v>-17.94</v>
      </c>
      <c r="AA23" s="15">
        <v>32910000</v>
      </c>
    </row>
    <row r="24" spans="1:27" ht="13.5">
      <c r="A24" s="46" t="s">
        <v>35</v>
      </c>
      <c r="B24" s="47"/>
      <c r="C24" s="9">
        <v>3268208</v>
      </c>
      <c r="D24" s="10"/>
      <c r="E24" s="11">
        <v>10190000</v>
      </c>
      <c r="F24" s="11">
        <v>10190000</v>
      </c>
      <c r="G24" s="11"/>
      <c r="H24" s="11"/>
      <c r="I24" s="11">
        <v>590780</v>
      </c>
      <c r="J24" s="11">
        <v>590780</v>
      </c>
      <c r="K24" s="11">
        <v>322527</v>
      </c>
      <c r="L24" s="11">
        <v>1126632</v>
      </c>
      <c r="M24" s="11">
        <v>1829471</v>
      </c>
      <c r="N24" s="11">
        <v>3278630</v>
      </c>
      <c r="O24" s="11"/>
      <c r="P24" s="11"/>
      <c r="Q24" s="11"/>
      <c r="R24" s="11"/>
      <c r="S24" s="11"/>
      <c r="T24" s="11"/>
      <c r="U24" s="11"/>
      <c r="V24" s="11"/>
      <c r="W24" s="11">
        <v>3869410</v>
      </c>
      <c r="X24" s="11">
        <v>5095000</v>
      </c>
      <c r="Y24" s="11">
        <v>-1225590</v>
      </c>
      <c r="Z24" s="2">
        <v>-24.05</v>
      </c>
      <c r="AA24" s="15">
        <v>10190000</v>
      </c>
    </row>
    <row r="25" spans="1:27" ht="13.5">
      <c r="A25" s="46" t="s">
        <v>36</v>
      </c>
      <c r="B25" s="47"/>
      <c r="C25" s="9"/>
      <c r="D25" s="10"/>
      <c r="E25" s="11">
        <v>3000000</v>
      </c>
      <c r="F25" s="11">
        <v>3000000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1500000</v>
      </c>
      <c r="Y25" s="11">
        <v>-1500000</v>
      </c>
      <c r="Z25" s="2">
        <v>-100</v>
      </c>
      <c r="AA25" s="15">
        <v>3000000</v>
      </c>
    </row>
    <row r="26" spans="1:27" ht="13.5">
      <c r="A26" s="48" t="s">
        <v>37</v>
      </c>
      <c r="B26" s="63"/>
      <c r="C26" s="49">
        <f aca="true" t="shared" si="3" ref="C26:Y26">SUM(C21:C25)</f>
        <v>26742879</v>
      </c>
      <c r="D26" s="50">
        <f t="shared" si="3"/>
        <v>0</v>
      </c>
      <c r="E26" s="51">
        <f t="shared" si="3"/>
        <v>69975520</v>
      </c>
      <c r="F26" s="51">
        <f t="shared" si="3"/>
        <v>69975520</v>
      </c>
      <c r="G26" s="51">
        <f t="shared" si="3"/>
        <v>0</v>
      </c>
      <c r="H26" s="51">
        <f t="shared" si="3"/>
        <v>4556145</v>
      </c>
      <c r="I26" s="51">
        <f t="shared" si="3"/>
        <v>5467114</v>
      </c>
      <c r="J26" s="51">
        <f t="shared" si="3"/>
        <v>10023259</v>
      </c>
      <c r="K26" s="51">
        <f t="shared" si="3"/>
        <v>3326287</v>
      </c>
      <c r="L26" s="51">
        <f t="shared" si="3"/>
        <v>3979426</v>
      </c>
      <c r="M26" s="51">
        <f t="shared" si="3"/>
        <v>5515899</v>
      </c>
      <c r="N26" s="51">
        <f t="shared" si="3"/>
        <v>12821612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22844871</v>
      </c>
      <c r="X26" s="51">
        <f t="shared" si="3"/>
        <v>34987760</v>
      </c>
      <c r="Y26" s="51">
        <f t="shared" si="3"/>
        <v>-12142889</v>
      </c>
      <c r="Z26" s="52">
        <f>+IF(X26&lt;&gt;0,+(Y26/X26)*100,0)</f>
        <v>-34.706105792425696</v>
      </c>
      <c r="AA26" s="53">
        <f>SUM(AA21:AA25)</f>
        <v>69975520</v>
      </c>
    </row>
    <row r="27" spans="1:27" ht="13.5">
      <c r="A27" s="54" t="s">
        <v>38</v>
      </c>
      <c r="B27" s="64"/>
      <c r="C27" s="9">
        <v>5681914</v>
      </c>
      <c r="D27" s="10"/>
      <c r="E27" s="11">
        <v>4000000</v>
      </c>
      <c r="F27" s="11">
        <v>4000000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2000000</v>
      </c>
      <c r="Y27" s="11">
        <v>-2000000</v>
      </c>
      <c r="Z27" s="2">
        <v>-100</v>
      </c>
      <c r="AA27" s="15">
        <v>4000000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>
        <v>150000</v>
      </c>
      <c r="F29" s="11">
        <v>150000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75000</v>
      </c>
      <c r="Y29" s="11">
        <v>-75000</v>
      </c>
      <c r="Z29" s="2">
        <v>-100</v>
      </c>
      <c r="AA29" s="15">
        <v>150000</v>
      </c>
    </row>
    <row r="30" spans="1:27" ht="13.5">
      <c r="A30" s="54" t="s">
        <v>41</v>
      </c>
      <c r="B30" s="35" t="s">
        <v>42</v>
      </c>
      <c r="C30" s="9">
        <v>1590043</v>
      </c>
      <c r="D30" s="10"/>
      <c r="E30" s="11">
        <v>3160000</v>
      </c>
      <c r="F30" s="11">
        <v>3160000</v>
      </c>
      <c r="G30" s="11"/>
      <c r="H30" s="11">
        <v>8998</v>
      </c>
      <c r="I30" s="11">
        <v>29614</v>
      </c>
      <c r="J30" s="11">
        <v>38612</v>
      </c>
      <c r="K30" s="11">
        <v>3217</v>
      </c>
      <c r="L30" s="11">
        <v>111716</v>
      </c>
      <c r="M30" s="11">
        <v>44024</v>
      </c>
      <c r="N30" s="11">
        <v>158957</v>
      </c>
      <c r="O30" s="11"/>
      <c r="P30" s="11"/>
      <c r="Q30" s="11"/>
      <c r="R30" s="11"/>
      <c r="S30" s="11"/>
      <c r="T30" s="11"/>
      <c r="U30" s="11"/>
      <c r="V30" s="11"/>
      <c r="W30" s="11">
        <v>197569</v>
      </c>
      <c r="X30" s="11">
        <v>1580000</v>
      </c>
      <c r="Y30" s="11">
        <v>-1382431</v>
      </c>
      <c r="Z30" s="2">
        <v>-87.5</v>
      </c>
      <c r="AA30" s="15">
        <v>3160000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17786628</v>
      </c>
      <c r="D36" s="10">
        <f t="shared" si="4"/>
        <v>0</v>
      </c>
      <c r="E36" s="11">
        <f t="shared" si="4"/>
        <v>18225520</v>
      </c>
      <c r="F36" s="11">
        <f t="shared" si="4"/>
        <v>18225520</v>
      </c>
      <c r="G36" s="11">
        <f t="shared" si="4"/>
        <v>0</v>
      </c>
      <c r="H36" s="11">
        <f t="shared" si="4"/>
        <v>4224943</v>
      </c>
      <c r="I36" s="11">
        <f t="shared" si="4"/>
        <v>0</v>
      </c>
      <c r="J36" s="11">
        <f t="shared" si="4"/>
        <v>4224943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4224943</v>
      </c>
      <c r="X36" s="11">
        <f t="shared" si="4"/>
        <v>9112760</v>
      </c>
      <c r="Y36" s="11">
        <f t="shared" si="4"/>
        <v>-4887817</v>
      </c>
      <c r="Z36" s="2">
        <f aca="true" t="shared" si="5" ref="Z36:Z49">+IF(X36&lt;&gt;0,+(Y36/X36)*100,0)</f>
        <v>-53.63706495068453</v>
      </c>
      <c r="AA36" s="15">
        <f>AA6+AA21</f>
        <v>18225520</v>
      </c>
    </row>
    <row r="37" spans="1:27" ht="13.5">
      <c r="A37" s="46" t="s">
        <v>33</v>
      </c>
      <c r="B37" s="47"/>
      <c r="C37" s="9">
        <f t="shared" si="4"/>
        <v>10505175</v>
      </c>
      <c r="D37" s="10">
        <f t="shared" si="4"/>
        <v>0</v>
      </c>
      <c r="E37" s="11">
        <f t="shared" si="4"/>
        <v>14920000</v>
      </c>
      <c r="F37" s="11">
        <f t="shared" si="4"/>
        <v>14920000</v>
      </c>
      <c r="G37" s="11">
        <f t="shared" si="4"/>
        <v>4013</v>
      </c>
      <c r="H37" s="11">
        <f t="shared" si="4"/>
        <v>265483</v>
      </c>
      <c r="I37" s="11">
        <f t="shared" si="4"/>
        <v>707763</v>
      </c>
      <c r="J37" s="11">
        <f t="shared" si="4"/>
        <v>977259</v>
      </c>
      <c r="K37" s="11">
        <f t="shared" si="4"/>
        <v>0</v>
      </c>
      <c r="L37" s="11">
        <f t="shared" si="4"/>
        <v>310119</v>
      </c>
      <c r="M37" s="11">
        <f t="shared" si="4"/>
        <v>0</v>
      </c>
      <c r="N37" s="11">
        <f t="shared" si="4"/>
        <v>310119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1287378</v>
      </c>
      <c r="X37" s="11">
        <f t="shared" si="4"/>
        <v>7460000</v>
      </c>
      <c r="Y37" s="11">
        <f t="shared" si="4"/>
        <v>-6172622</v>
      </c>
      <c r="Z37" s="2">
        <f t="shared" si="5"/>
        <v>-82.74292225201071</v>
      </c>
      <c r="AA37" s="15">
        <f>AA7+AA22</f>
        <v>14920000</v>
      </c>
    </row>
    <row r="38" spans="1:27" ht="13.5">
      <c r="A38" s="46" t="s">
        <v>34</v>
      </c>
      <c r="B38" s="47"/>
      <c r="C38" s="9">
        <f t="shared" si="4"/>
        <v>17801543</v>
      </c>
      <c r="D38" s="10">
        <f t="shared" si="4"/>
        <v>0</v>
      </c>
      <c r="E38" s="11">
        <f t="shared" si="4"/>
        <v>34910000</v>
      </c>
      <c r="F38" s="11">
        <f t="shared" si="4"/>
        <v>34910000</v>
      </c>
      <c r="G38" s="11">
        <f t="shared" si="4"/>
        <v>15550</v>
      </c>
      <c r="H38" s="11">
        <f t="shared" si="4"/>
        <v>93332</v>
      </c>
      <c r="I38" s="11">
        <f t="shared" si="4"/>
        <v>4664632</v>
      </c>
      <c r="J38" s="11">
        <f t="shared" si="4"/>
        <v>4773514</v>
      </c>
      <c r="K38" s="11">
        <f t="shared" si="4"/>
        <v>4200789</v>
      </c>
      <c r="L38" s="11">
        <f t="shared" si="4"/>
        <v>2854085</v>
      </c>
      <c r="M38" s="11">
        <f t="shared" si="4"/>
        <v>4100186</v>
      </c>
      <c r="N38" s="11">
        <f t="shared" si="4"/>
        <v>11155060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15928574</v>
      </c>
      <c r="X38" s="11">
        <f t="shared" si="4"/>
        <v>17455000</v>
      </c>
      <c r="Y38" s="11">
        <f t="shared" si="4"/>
        <v>-1526426</v>
      </c>
      <c r="Z38" s="2">
        <f t="shared" si="5"/>
        <v>-8.744921226009739</v>
      </c>
      <c r="AA38" s="15">
        <f>AA8+AA23</f>
        <v>34910000</v>
      </c>
    </row>
    <row r="39" spans="1:27" ht="13.5">
      <c r="A39" s="46" t="s">
        <v>35</v>
      </c>
      <c r="B39" s="47"/>
      <c r="C39" s="9">
        <f t="shared" si="4"/>
        <v>17736935</v>
      </c>
      <c r="D39" s="10">
        <f t="shared" si="4"/>
        <v>0</v>
      </c>
      <c r="E39" s="11">
        <f t="shared" si="4"/>
        <v>11690000</v>
      </c>
      <c r="F39" s="11">
        <f t="shared" si="4"/>
        <v>11690000</v>
      </c>
      <c r="G39" s="11">
        <f t="shared" si="4"/>
        <v>0</v>
      </c>
      <c r="H39" s="11">
        <f t="shared" si="4"/>
        <v>0</v>
      </c>
      <c r="I39" s="11">
        <f t="shared" si="4"/>
        <v>590780</v>
      </c>
      <c r="J39" s="11">
        <f t="shared" si="4"/>
        <v>590780</v>
      </c>
      <c r="K39" s="11">
        <f t="shared" si="4"/>
        <v>322527</v>
      </c>
      <c r="L39" s="11">
        <f t="shared" si="4"/>
        <v>1126632</v>
      </c>
      <c r="M39" s="11">
        <f t="shared" si="4"/>
        <v>1829471</v>
      </c>
      <c r="N39" s="11">
        <f t="shared" si="4"/>
        <v>3278630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3869410</v>
      </c>
      <c r="X39" s="11">
        <f t="shared" si="4"/>
        <v>5845000</v>
      </c>
      <c r="Y39" s="11">
        <f t="shared" si="4"/>
        <v>-1975590</v>
      </c>
      <c r="Z39" s="2">
        <f t="shared" si="5"/>
        <v>-33.799657827202736</v>
      </c>
      <c r="AA39" s="15">
        <f>AA9+AA24</f>
        <v>11690000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3000000</v>
      </c>
      <c r="F40" s="11">
        <f t="shared" si="4"/>
        <v>3000000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1500000</v>
      </c>
      <c r="Y40" s="11">
        <f t="shared" si="4"/>
        <v>-1500000</v>
      </c>
      <c r="Z40" s="2">
        <f t="shared" si="5"/>
        <v>-100</v>
      </c>
      <c r="AA40" s="15">
        <f>AA10+AA25</f>
        <v>3000000</v>
      </c>
    </row>
    <row r="41" spans="1:27" ht="13.5">
      <c r="A41" s="48" t="s">
        <v>37</v>
      </c>
      <c r="B41" s="47"/>
      <c r="C41" s="49">
        <f aca="true" t="shared" si="6" ref="C41:Y41">SUM(C36:C40)</f>
        <v>63830281</v>
      </c>
      <c r="D41" s="50">
        <f t="shared" si="6"/>
        <v>0</v>
      </c>
      <c r="E41" s="51">
        <f t="shared" si="6"/>
        <v>82745520</v>
      </c>
      <c r="F41" s="51">
        <f t="shared" si="6"/>
        <v>82745520</v>
      </c>
      <c r="G41" s="51">
        <f t="shared" si="6"/>
        <v>19563</v>
      </c>
      <c r="H41" s="51">
        <f t="shared" si="6"/>
        <v>4583758</v>
      </c>
      <c r="I41" s="51">
        <f t="shared" si="6"/>
        <v>5963175</v>
      </c>
      <c r="J41" s="51">
        <f t="shared" si="6"/>
        <v>10566496</v>
      </c>
      <c r="K41" s="51">
        <f t="shared" si="6"/>
        <v>4523316</v>
      </c>
      <c r="L41" s="51">
        <f t="shared" si="6"/>
        <v>4290836</v>
      </c>
      <c r="M41" s="51">
        <f t="shared" si="6"/>
        <v>5929657</v>
      </c>
      <c r="N41" s="51">
        <f t="shared" si="6"/>
        <v>14743809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25310305</v>
      </c>
      <c r="X41" s="51">
        <f t="shared" si="6"/>
        <v>41372760</v>
      </c>
      <c r="Y41" s="51">
        <f t="shared" si="6"/>
        <v>-16062455</v>
      </c>
      <c r="Z41" s="52">
        <f t="shared" si="5"/>
        <v>-38.823745382227344</v>
      </c>
      <c r="AA41" s="53">
        <f>SUM(AA36:AA40)</f>
        <v>82745520</v>
      </c>
    </row>
    <row r="42" spans="1:27" ht="13.5">
      <c r="A42" s="54" t="s">
        <v>38</v>
      </c>
      <c r="B42" s="35"/>
      <c r="C42" s="65">
        <f aca="true" t="shared" si="7" ref="C42:Y48">C12+C27</f>
        <v>12982397</v>
      </c>
      <c r="D42" s="66">
        <f t="shared" si="7"/>
        <v>0</v>
      </c>
      <c r="E42" s="67">
        <f t="shared" si="7"/>
        <v>7277480</v>
      </c>
      <c r="F42" s="67">
        <f t="shared" si="7"/>
        <v>7277480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667286</v>
      </c>
      <c r="L42" s="67">
        <f t="shared" si="7"/>
        <v>182000</v>
      </c>
      <c r="M42" s="67">
        <f t="shared" si="7"/>
        <v>48594</v>
      </c>
      <c r="N42" s="67">
        <f t="shared" si="7"/>
        <v>897880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897880</v>
      </c>
      <c r="X42" s="67">
        <f t="shared" si="7"/>
        <v>3638740</v>
      </c>
      <c r="Y42" s="67">
        <f t="shared" si="7"/>
        <v>-2740860</v>
      </c>
      <c r="Z42" s="69">
        <f t="shared" si="5"/>
        <v>-75.32442548794363</v>
      </c>
      <c r="AA42" s="68">
        <f aca="true" t="shared" si="8" ref="AA42:AA48">AA12+AA27</f>
        <v>7277480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9631000</v>
      </c>
      <c r="D44" s="66">
        <f t="shared" si="7"/>
        <v>0</v>
      </c>
      <c r="E44" s="67">
        <f t="shared" si="7"/>
        <v>1710000</v>
      </c>
      <c r="F44" s="67">
        <f t="shared" si="7"/>
        <v>1710000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855000</v>
      </c>
      <c r="Y44" s="67">
        <f t="shared" si="7"/>
        <v>-855000</v>
      </c>
      <c r="Z44" s="69">
        <f t="shared" si="5"/>
        <v>-100</v>
      </c>
      <c r="AA44" s="68">
        <f t="shared" si="8"/>
        <v>1710000</v>
      </c>
    </row>
    <row r="45" spans="1:27" ht="13.5">
      <c r="A45" s="54" t="s">
        <v>41</v>
      </c>
      <c r="B45" s="35" t="s">
        <v>42</v>
      </c>
      <c r="C45" s="65">
        <f t="shared" si="7"/>
        <v>14948224</v>
      </c>
      <c r="D45" s="66">
        <f t="shared" si="7"/>
        <v>0</v>
      </c>
      <c r="E45" s="67">
        <f t="shared" si="7"/>
        <v>16789000</v>
      </c>
      <c r="F45" s="67">
        <f t="shared" si="7"/>
        <v>16789000</v>
      </c>
      <c r="G45" s="67">
        <f t="shared" si="7"/>
        <v>17810</v>
      </c>
      <c r="H45" s="67">
        <f t="shared" si="7"/>
        <v>63265</v>
      </c>
      <c r="I45" s="67">
        <f t="shared" si="7"/>
        <v>148000</v>
      </c>
      <c r="J45" s="67">
        <f t="shared" si="7"/>
        <v>229075</v>
      </c>
      <c r="K45" s="67">
        <f t="shared" si="7"/>
        <v>9363</v>
      </c>
      <c r="L45" s="67">
        <f t="shared" si="7"/>
        <v>113581</v>
      </c>
      <c r="M45" s="67">
        <f t="shared" si="7"/>
        <v>2188096</v>
      </c>
      <c r="N45" s="67">
        <f t="shared" si="7"/>
        <v>2311040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2540115</v>
      </c>
      <c r="X45" s="67">
        <f t="shared" si="7"/>
        <v>8394500</v>
      </c>
      <c r="Y45" s="67">
        <f t="shared" si="7"/>
        <v>-5854385</v>
      </c>
      <c r="Z45" s="69">
        <f t="shared" si="5"/>
        <v>-69.74072309250104</v>
      </c>
      <c r="AA45" s="68">
        <f t="shared" si="8"/>
        <v>16789000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255000</v>
      </c>
      <c r="D48" s="66">
        <f t="shared" si="7"/>
        <v>0</v>
      </c>
      <c r="E48" s="67">
        <f t="shared" si="7"/>
        <v>1640000</v>
      </c>
      <c r="F48" s="67">
        <f t="shared" si="7"/>
        <v>1640000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820000</v>
      </c>
      <c r="Y48" s="67">
        <f t="shared" si="7"/>
        <v>-820000</v>
      </c>
      <c r="Z48" s="69">
        <f t="shared" si="5"/>
        <v>-100</v>
      </c>
      <c r="AA48" s="68">
        <f t="shared" si="8"/>
        <v>1640000</v>
      </c>
    </row>
    <row r="49" spans="1:27" ht="13.5">
      <c r="A49" s="75" t="s">
        <v>49</v>
      </c>
      <c r="B49" s="76"/>
      <c r="C49" s="77">
        <f aca="true" t="shared" si="9" ref="C49:Y49">SUM(C41:C48)</f>
        <v>101646902</v>
      </c>
      <c r="D49" s="78">
        <f t="shared" si="9"/>
        <v>0</v>
      </c>
      <c r="E49" s="79">
        <f t="shared" si="9"/>
        <v>110162000</v>
      </c>
      <c r="F49" s="79">
        <f t="shared" si="9"/>
        <v>110162000</v>
      </c>
      <c r="G49" s="79">
        <f t="shared" si="9"/>
        <v>37373</v>
      </c>
      <c r="H49" s="79">
        <f t="shared" si="9"/>
        <v>4647023</v>
      </c>
      <c r="I49" s="79">
        <f t="shared" si="9"/>
        <v>6111175</v>
      </c>
      <c r="J49" s="79">
        <f t="shared" si="9"/>
        <v>10795571</v>
      </c>
      <c r="K49" s="79">
        <f t="shared" si="9"/>
        <v>5199965</v>
      </c>
      <c r="L49" s="79">
        <f t="shared" si="9"/>
        <v>4586417</v>
      </c>
      <c r="M49" s="79">
        <f t="shared" si="9"/>
        <v>8166347</v>
      </c>
      <c r="N49" s="79">
        <f t="shared" si="9"/>
        <v>17952729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28748300</v>
      </c>
      <c r="X49" s="79">
        <f t="shared" si="9"/>
        <v>55081000</v>
      </c>
      <c r="Y49" s="79">
        <f t="shared" si="9"/>
        <v>-26332700</v>
      </c>
      <c r="Z49" s="80">
        <f t="shared" si="5"/>
        <v>-47.807229353134474</v>
      </c>
      <c r="AA49" s="81">
        <f>SUM(AA41:AA48)</f>
        <v>110162000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48903571</v>
      </c>
      <c r="D51" s="66">
        <f t="shared" si="10"/>
        <v>0</v>
      </c>
      <c r="E51" s="67">
        <f t="shared" si="10"/>
        <v>112400399</v>
      </c>
      <c r="F51" s="67">
        <f t="shared" si="10"/>
        <v>112400399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56200201</v>
      </c>
      <c r="Y51" s="67">
        <f t="shared" si="10"/>
        <v>-56200201</v>
      </c>
      <c r="Z51" s="69">
        <f>+IF(X51&lt;&gt;0,+(Y51/X51)*100,0)</f>
        <v>-100</v>
      </c>
      <c r="AA51" s="68">
        <f>SUM(AA57:AA61)</f>
        <v>112400399</v>
      </c>
    </row>
    <row r="52" spans="1:27" ht="13.5">
      <c r="A52" s="84" t="s">
        <v>32</v>
      </c>
      <c r="B52" s="47"/>
      <c r="C52" s="9">
        <v>12238122</v>
      </c>
      <c r="D52" s="10"/>
      <c r="E52" s="11">
        <v>30506699</v>
      </c>
      <c r="F52" s="11">
        <v>30506699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15253350</v>
      </c>
      <c r="Y52" s="11">
        <v>-15253350</v>
      </c>
      <c r="Z52" s="2">
        <v>-100</v>
      </c>
      <c r="AA52" s="15">
        <v>30506699</v>
      </c>
    </row>
    <row r="53" spans="1:27" ht="13.5">
      <c r="A53" s="84" t="s">
        <v>33</v>
      </c>
      <c r="B53" s="47"/>
      <c r="C53" s="9">
        <v>13898029</v>
      </c>
      <c r="D53" s="10"/>
      <c r="E53" s="11">
        <v>19837972</v>
      </c>
      <c r="F53" s="11">
        <v>19837972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9918986</v>
      </c>
      <c r="Y53" s="11">
        <v>-9918986</v>
      </c>
      <c r="Z53" s="2">
        <v>-100</v>
      </c>
      <c r="AA53" s="15">
        <v>19837972</v>
      </c>
    </row>
    <row r="54" spans="1:27" ht="13.5">
      <c r="A54" s="84" t="s">
        <v>34</v>
      </c>
      <c r="B54" s="47"/>
      <c r="C54" s="9">
        <v>7519572</v>
      </c>
      <c r="D54" s="10"/>
      <c r="E54" s="11">
        <v>18715233</v>
      </c>
      <c r="F54" s="11">
        <v>18715233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9357617</v>
      </c>
      <c r="Y54" s="11">
        <v>-9357617</v>
      </c>
      <c r="Z54" s="2">
        <v>-100</v>
      </c>
      <c r="AA54" s="15">
        <v>18715233</v>
      </c>
    </row>
    <row r="55" spans="1:27" ht="13.5">
      <c r="A55" s="84" t="s">
        <v>35</v>
      </c>
      <c r="B55" s="47"/>
      <c r="C55" s="9">
        <v>6268985</v>
      </c>
      <c r="D55" s="10"/>
      <c r="E55" s="11">
        <v>26077798</v>
      </c>
      <c r="F55" s="11">
        <v>26077798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13038899</v>
      </c>
      <c r="Y55" s="11">
        <v>-13038899</v>
      </c>
      <c r="Z55" s="2">
        <v>-100</v>
      </c>
      <c r="AA55" s="15">
        <v>26077798</v>
      </c>
    </row>
    <row r="56" spans="1:27" ht="13.5">
      <c r="A56" s="84" t="s">
        <v>36</v>
      </c>
      <c r="B56" s="47"/>
      <c r="C56" s="9">
        <v>7428586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47353294</v>
      </c>
      <c r="D57" s="50">
        <f t="shared" si="11"/>
        <v>0</v>
      </c>
      <c r="E57" s="51">
        <f t="shared" si="11"/>
        <v>95137702</v>
      </c>
      <c r="F57" s="51">
        <f t="shared" si="11"/>
        <v>95137702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47568852</v>
      </c>
      <c r="Y57" s="51">
        <f t="shared" si="11"/>
        <v>-47568852</v>
      </c>
      <c r="Z57" s="52">
        <f>+IF(X57&lt;&gt;0,+(Y57/X57)*100,0)</f>
        <v>-100</v>
      </c>
      <c r="AA57" s="53">
        <f>SUM(AA52:AA56)</f>
        <v>95137702</v>
      </c>
    </row>
    <row r="58" spans="1:27" ht="13.5">
      <c r="A58" s="86" t="s">
        <v>38</v>
      </c>
      <c r="B58" s="35"/>
      <c r="C58" s="9"/>
      <c r="D58" s="10"/>
      <c r="E58" s="11">
        <v>498323</v>
      </c>
      <c r="F58" s="11">
        <v>498323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249162</v>
      </c>
      <c r="Y58" s="11">
        <v>-249162</v>
      </c>
      <c r="Z58" s="2">
        <v>-100</v>
      </c>
      <c r="AA58" s="15">
        <v>498323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1550277</v>
      </c>
      <c r="D61" s="10"/>
      <c r="E61" s="11">
        <v>16764374</v>
      </c>
      <c r="F61" s="11">
        <v>16764374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8382187</v>
      </c>
      <c r="Y61" s="11">
        <v>-8382187</v>
      </c>
      <c r="Z61" s="2">
        <v>-100</v>
      </c>
      <c r="AA61" s="15">
        <v>16764374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64715060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429754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46159526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1096059</v>
      </c>
      <c r="F68" s="11"/>
      <c r="G68" s="11">
        <v>4909229</v>
      </c>
      <c r="H68" s="11">
        <v>6280638</v>
      </c>
      <c r="I68" s="11">
        <v>7124421</v>
      </c>
      <c r="J68" s="11">
        <v>18314288</v>
      </c>
      <c r="K68" s="11">
        <v>7706739</v>
      </c>
      <c r="L68" s="11">
        <v>9263856</v>
      </c>
      <c r="M68" s="11">
        <v>10133581</v>
      </c>
      <c r="N68" s="11">
        <v>27104176</v>
      </c>
      <c r="O68" s="11"/>
      <c r="P68" s="11"/>
      <c r="Q68" s="11"/>
      <c r="R68" s="11"/>
      <c r="S68" s="11"/>
      <c r="T68" s="11"/>
      <c r="U68" s="11"/>
      <c r="V68" s="11"/>
      <c r="W68" s="11">
        <v>45418464</v>
      </c>
      <c r="X68" s="11"/>
      <c r="Y68" s="11">
        <v>45418464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112400399</v>
      </c>
      <c r="F69" s="79">
        <f t="shared" si="12"/>
        <v>0</v>
      </c>
      <c r="G69" s="79">
        <f t="shared" si="12"/>
        <v>4909229</v>
      </c>
      <c r="H69" s="79">
        <f t="shared" si="12"/>
        <v>6280638</v>
      </c>
      <c r="I69" s="79">
        <f t="shared" si="12"/>
        <v>7124421</v>
      </c>
      <c r="J69" s="79">
        <f t="shared" si="12"/>
        <v>18314288</v>
      </c>
      <c r="K69" s="79">
        <f t="shared" si="12"/>
        <v>7706739</v>
      </c>
      <c r="L69" s="79">
        <f t="shared" si="12"/>
        <v>9263856</v>
      </c>
      <c r="M69" s="79">
        <f t="shared" si="12"/>
        <v>10133581</v>
      </c>
      <c r="N69" s="79">
        <f t="shared" si="12"/>
        <v>27104176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45418464</v>
      </c>
      <c r="X69" s="79">
        <f t="shared" si="12"/>
        <v>0</v>
      </c>
      <c r="Y69" s="79">
        <f t="shared" si="12"/>
        <v>45418464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60221510</v>
      </c>
      <c r="D5" s="42">
        <f t="shared" si="0"/>
        <v>0</v>
      </c>
      <c r="E5" s="43">
        <f t="shared" si="0"/>
        <v>56099795</v>
      </c>
      <c r="F5" s="43">
        <f t="shared" si="0"/>
        <v>56099795</v>
      </c>
      <c r="G5" s="43">
        <f t="shared" si="0"/>
        <v>2410618</v>
      </c>
      <c r="H5" s="43">
        <f t="shared" si="0"/>
        <v>2315054</v>
      </c>
      <c r="I5" s="43">
        <f t="shared" si="0"/>
        <v>323659</v>
      </c>
      <c r="J5" s="43">
        <f t="shared" si="0"/>
        <v>5049331</v>
      </c>
      <c r="K5" s="43">
        <f t="shared" si="0"/>
        <v>6912999</v>
      </c>
      <c r="L5" s="43">
        <f t="shared" si="0"/>
        <v>168109</v>
      </c>
      <c r="M5" s="43">
        <f t="shared" si="0"/>
        <v>422804</v>
      </c>
      <c r="N5" s="43">
        <f t="shared" si="0"/>
        <v>7503912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12553243</v>
      </c>
      <c r="X5" s="43">
        <f t="shared" si="0"/>
        <v>28049899</v>
      </c>
      <c r="Y5" s="43">
        <f t="shared" si="0"/>
        <v>-15496656</v>
      </c>
      <c r="Z5" s="44">
        <f>+IF(X5&lt;&gt;0,+(Y5/X5)*100,0)</f>
        <v>-55.24674438221685</v>
      </c>
      <c r="AA5" s="45">
        <f>SUM(AA11:AA18)</f>
        <v>56099795</v>
      </c>
    </row>
    <row r="6" spans="1:27" ht="13.5">
      <c r="A6" s="46" t="s">
        <v>32</v>
      </c>
      <c r="B6" s="47"/>
      <c r="C6" s="9">
        <v>17995848</v>
      </c>
      <c r="D6" s="10"/>
      <c r="E6" s="11">
        <v>24469623</v>
      </c>
      <c r="F6" s="11">
        <v>24469623</v>
      </c>
      <c r="G6" s="11">
        <v>2410618</v>
      </c>
      <c r="H6" s="11"/>
      <c r="I6" s="11"/>
      <c r="J6" s="11">
        <v>2410618</v>
      </c>
      <c r="K6" s="11">
        <v>3315600</v>
      </c>
      <c r="L6" s="11"/>
      <c r="M6" s="11"/>
      <c r="N6" s="11">
        <v>3315600</v>
      </c>
      <c r="O6" s="11"/>
      <c r="P6" s="11"/>
      <c r="Q6" s="11"/>
      <c r="R6" s="11"/>
      <c r="S6" s="11"/>
      <c r="T6" s="11"/>
      <c r="U6" s="11"/>
      <c r="V6" s="11"/>
      <c r="W6" s="11">
        <v>5726218</v>
      </c>
      <c r="X6" s="11">
        <v>12234812</v>
      </c>
      <c r="Y6" s="11">
        <v>-6508594</v>
      </c>
      <c r="Z6" s="2">
        <v>-53.2</v>
      </c>
      <c r="AA6" s="15">
        <v>24469623</v>
      </c>
    </row>
    <row r="7" spans="1:27" ht="13.5">
      <c r="A7" s="46" t="s">
        <v>33</v>
      </c>
      <c r="B7" s="47"/>
      <c r="C7" s="9">
        <v>11669621</v>
      </c>
      <c r="D7" s="10"/>
      <c r="E7" s="11">
        <v>16233577</v>
      </c>
      <c r="F7" s="11">
        <v>16233577</v>
      </c>
      <c r="G7" s="11"/>
      <c r="H7" s="11">
        <v>1877883</v>
      </c>
      <c r="I7" s="11">
        <v>43447</v>
      </c>
      <c r="J7" s="11">
        <v>1921330</v>
      </c>
      <c r="K7" s="11">
        <v>2391766</v>
      </c>
      <c r="L7" s="11"/>
      <c r="M7" s="11"/>
      <c r="N7" s="11">
        <v>2391766</v>
      </c>
      <c r="O7" s="11"/>
      <c r="P7" s="11"/>
      <c r="Q7" s="11"/>
      <c r="R7" s="11"/>
      <c r="S7" s="11"/>
      <c r="T7" s="11"/>
      <c r="U7" s="11"/>
      <c r="V7" s="11"/>
      <c r="W7" s="11">
        <v>4313096</v>
      </c>
      <c r="X7" s="11">
        <v>8116789</v>
      </c>
      <c r="Y7" s="11">
        <v>-3803693</v>
      </c>
      <c r="Z7" s="2">
        <v>-46.86</v>
      </c>
      <c r="AA7" s="15">
        <v>16233577</v>
      </c>
    </row>
    <row r="8" spans="1:27" ht="13.5">
      <c r="A8" s="46" t="s">
        <v>34</v>
      </c>
      <c r="B8" s="47"/>
      <c r="C8" s="9">
        <v>6146514</v>
      </c>
      <c r="D8" s="10"/>
      <c r="E8" s="11">
        <v>500000</v>
      </c>
      <c r="F8" s="11">
        <v>500000</v>
      </c>
      <c r="G8" s="11"/>
      <c r="H8" s="11">
        <v>361800</v>
      </c>
      <c r="I8" s="11">
        <v>110250</v>
      </c>
      <c r="J8" s="11">
        <v>472050</v>
      </c>
      <c r="K8" s="11"/>
      <c r="L8" s="11">
        <v>160639</v>
      </c>
      <c r="M8" s="11">
        <v>165000</v>
      </c>
      <c r="N8" s="11">
        <v>325639</v>
      </c>
      <c r="O8" s="11"/>
      <c r="P8" s="11"/>
      <c r="Q8" s="11"/>
      <c r="R8" s="11"/>
      <c r="S8" s="11"/>
      <c r="T8" s="11"/>
      <c r="U8" s="11"/>
      <c r="V8" s="11"/>
      <c r="W8" s="11">
        <v>797689</v>
      </c>
      <c r="X8" s="11">
        <v>250000</v>
      </c>
      <c r="Y8" s="11">
        <v>547689</v>
      </c>
      <c r="Z8" s="2">
        <v>219.08</v>
      </c>
      <c r="AA8" s="15">
        <v>500000</v>
      </c>
    </row>
    <row r="9" spans="1:27" ht="13.5">
      <c r="A9" s="46" t="s">
        <v>35</v>
      </c>
      <c r="B9" s="47"/>
      <c r="C9" s="9">
        <v>397340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36209323</v>
      </c>
      <c r="D11" s="50">
        <f t="shared" si="1"/>
        <v>0</v>
      </c>
      <c r="E11" s="51">
        <f t="shared" si="1"/>
        <v>41203200</v>
      </c>
      <c r="F11" s="51">
        <f t="shared" si="1"/>
        <v>41203200</v>
      </c>
      <c r="G11" s="51">
        <f t="shared" si="1"/>
        <v>2410618</v>
      </c>
      <c r="H11" s="51">
        <f t="shared" si="1"/>
        <v>2239683</v>
      </c>
      <c r="I11" s="51">
        <f t="shared" si="1"/>
        <v>153697</v>
      </c>
      <c r="J11" s="51">
        <f t="shared" si="1"/>
        <v>4803998</v>
      </c>
      <c r="K11" s="51">
        <f t="shared" si="1"/>
        <v>5707366</v>
      </c>
      <c r="L11" s="51">
        <f t="shared" si="1"/>
        <v>160639</v>
      </c>
      <c r="M11" s="51">
        <f t="shared" si="1"/>
        <v>165000</v>
      </c>
      <c r="N11" s="51">
        <f t="shared" si="1"/>
        <v>6033005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10837003</v>
      </c>
      <c r="X11" s="51">
        <f t="shared" si="1"/>
        <v>20601601</v>
      </c>
      <c r="Y11" s="51">
        <f t="shared" si="1"/>
        <v>-9764598</v>
      </c>
      <c r="Z11" s="52">
        <f>+IF(X11&lt;&gt;0,+(Y11/X11)*100,0)</f>
        <v>-47.39727752226635</v>
      </c>
      <c r="AA11" s="53">
        <f>SUM(AA6:AA10)</f>
        <v>41203200</v>
      </c>
    </row>
    <row r="12" spans="1:27" ht="13.5">
      <c r="A12" s="54" t="s">
        <v>38</v>
      </c>
      <c r="B12" s="35"/>
      <c r="C12" s="9">
        <v>11018505</v>
      </c>
      <c r="D12" s="10"/>
      <c r="E12" s="11">
        <v>7751595</v>
      </c>
      <c r="F12" s="11">
        <v>7751595</v>
      </c>
      <c r="G12" s="11"/>
      <c r="H12" s="11"/>
      <c r="I12" s="11"/>
      <c r="J12" s="11"/>
      <c r="K12" s="11">
        <v>57435</v>
      </c>
      <c r="L12" s="11"/>
      <c r="M12" s="11">
        <v>1717</v>
      </c>
      <c r="N12" s="11">
        <v>59152</v>
      </c>
      <c r="O12" s="11"/>
      <c r="P12" s="11"/>
      <c r="Q12" s="11"/>
      <c r="R12" s="11"/>
      <c r="S12" s="11"/>
      <c r="T12" s="11"/>
      <c r="U12" s="11"/>
      <c r="V12" s="11"/>
      <c r="W12" s="11">
        <v>59152</v>
      </c>
      <c r="X12" s="11">
        <v>3875798</v>
      </c>
      <c r="Y12" s="11">
        <v>-3816646</v>
      </c>
      <c r="Z12" s="2">
        <v>-98.47</v>
      </c>
      <c r="AA12" s="15">
        <v>7751595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12854752</v>
      </c>
      <c r="D15" s="10"/>
      <c r="E15" s="11">
        <v>3545000</v>
      </c>
      <c r="F15" s="11">
        <v>3545000</v>
      </c>
      <c r="G15" s="11"/>
      <c r="H15" s="11">
        <v>75371</v>
      </c>
      <c r="I15" s="11">
        <v>169962</v>
      </c>
      <c r="J15" s="11">
        <v>245333</v>
      </c>
      <c r="K15" s="11">
        <v>1148198</v>
      </c>
      <c r="L15" s="11">
        <v>7470</v>
      </c>
      <c r="M15" s="11">
        <v>256087</v>
      </c>
      <c r="N15" s="11">
        <v>1411755</v>
      </c>
      <c r="O15" s="11"/>
      <c r="P15" s="11"/>
      <c r="Q15" s="11"/>
      <c r="R15" s="11"/>
      <c r="S15" s="11"/>
      <c r="T15" s="11"/>
      <c r="U15" s="11"/>
      <c r="V15" s="11"/>
      <c r="W15" s="11">
        <v>1657088</v>
      </c>
      <c r="X15" s="11">
        <v>1772500</v>
      </c>
      <c r="Y15" s="11">
        <v>-115412</v>
      </c>
      <c r="Z15" s="2">
        <v>-6.51</v>
      </c>
      <c r="AA15" s="15">
        <v>3545000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138930</v>
      </c>
      <c r="D18" s="17"/>
      <c r="E18" s="18">
        <v>3600000</v>
      </c>
      <c r="F18" s="18">
        <v>3600000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1800000</v>
      </c>
      <c r="Y18" s="18">
        <v>-1800000</v>
      </c>
      <c r="Z18" s="3">
        <v>-100</v>
      </c>
      <c r="AA18" s="23">
        <v>3600000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34368000</v>
      </c>
      <c r="F20" s="60">
        <f t="shared" si="2"/>
        <v>34368000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17184000</v>
      </c>
      <c r="Y20" s="60">
        <f t="shared" si="2"/>
        <v>-17184000</v>
      </c>
      <c r="Z20" s="61">
        <f>+IF(X20&lt;&gt;0,+(Y20/X20)*100,0)</f>
        <v>-100</v>
      </c>
      <c r="AA20" s="62">
        <f>SUM(AA26:AA33)</f>
        <v>34368000</v>
      </c>
    </row>
    <row r="21" spans="1:27" ht="13.5">
      <c r="A21" s="46" t="s">
        <v>32</v>
      </c>
      <c r="B21" s="47"/>
      <c r="C21" s="9"/>
      <c r="D21" s="10"/>
      <c r="E21" s="11">
        <v>3000000</v>
      </c>
      <c r="F21" s="11">
        <v>3000000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1500000</v>
      </c>
      <c r="Y21" s="11">
        <v>-1500000</v>
      </c>
      <c r="Z21" s="2">
        <v>-100</v>
      </c>
      <c r="AA21" s="15">
        <v>3000000</v>
      </c>
    </row>
    <row r="22" spans="1:27" ht="13.5">
      <c r="A22" s="46" t="s">
        <v>33</v>
      </c>
      <c r="B22" s="47"/>
      <c r="C22" s="9"/>
      <c r="D22" s="10"/>
      <c r="E22" s="11">
        <v>6368000</v>
      </c>
      <c r="F22" s="11">
        <v>6368000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3184000</v>
      </c>
      <c r="Y22" s="11">
        <v>-3184000</v>
      </c>
      <c r="Z22" s="2">
        <v>-100</v>
      </c>
      <c r="AA22" s="15">
        <v>6368000</v>
      </c>
    </row>
    <row r="23" spans="1:27" ht="13.5">
      <c r="A23" s="46" t="s">
        <v>34</v>
      </c>
      <c r="B23" s="47"/>
      <c r="C23" s="9"/>
      <c r="D23" s="10"/>
      <c r="E23" s="11">
        <v>25000000</v>
      </c>
      <c r="F23" s="11">
        <v>25000000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12500000</v>
      </c>
      <c r="Y23" s="11">
        <v>-12500000</v>
      </c>
      <c r="Z23" s="2">
        <v>-100</v>
      </c>
      <c r="AA23" s="15">
        <v>25000000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34368000</v>
      </c>
      <c r="F26" s="51">
        <f t="shared" si="3"/>
        <v>34368000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17184000</v>
      </c>
      <c r="Y26" s="51">
        <f t="shared" si="3"/>
        <v>-17184000</v>
      </c>
      <c r="Z26" s="52">
        <f>+IF(X26&lt;&gt;0,+(Y26/X26)*100,0)</f>
        <v>-100</v>
      </c>
      <c r="AA26" s="53">
        <f>SUM(AA21:AA25)</f>
        <v>34368000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17995848</v>
      </c>
      <c r="D36" s="10">
        <f t="shared" si="4"/>
        <v>0</v>
      </c>
      <c r="E36" s="11">
        <f t="shared" si="4"/>
        <v>27469623</v>
      </c>
      <c r="F36" s="11">
        <f t="shared" si="4"/>
        <v>27469623</v>
      </c>
      <c r="G36" s="11">
        <f t="shared" si="4"/>
        <v>2410618</v>
      </c>
      <c r="H36" s="11">
        <f t="shared" si="4"/>
        <v>0</v>
      </c>
      <c r="I36" s="11">
        <f t="shared" si="4"/>
        <v>0</v>
      </c>
      <c r="J36" s="11">
        <f t="shared" si="4"/>
        <v>2410618</v>
      </c>
      <c r="K36" s="11">
        <f t="shared" si="4"/>
        <v>3315600</v>
      </c>
      <c r="L36" s="11">
        <f t="shared" si="4"/>
        <v>0</v>
      </c>
      <c r="M36" s="11">
        <f t="shared" si="4"/>
        <v>0</v>
      </c>
      <c r="N36" s="11">
        <f t="shared" si="4"/>
        <v>3315600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5726218</v>
      </c>
      <c r="X36" s="11">
        <f t="shared" si="4"/>
        <v>13734812</v>
      </c>
      <c r="Y36" s="11">
        <f t="shared" si="4"/>
        <v>-8008594</v>
      </c>
      <c r="Z36" s="2">
        <f aca="true" t="shared" si="5" ref="Z36:Z49">+IF(X36&lt;&gt;0,+(Y36/X36)*100,0)</f>
        <v>-58.308726759419784</v>
      </c>
      <c r="AA36" s="15">
        <f>AA6+AA21</f>
        <v>27469623</v>
      </c>
    </row>
    <row r="37" spans="1:27" ht="13.5">
      <c r="A37" s="46" t="s">
        <v>33</v>
      </c>
      <c r="B37" s="47"/>
      <c r="C37" s="9">
        <f t="shared" si="4"/>
        <v>11669621</v>
      </c>
      <c r="D37" s="10">
        <f t="shared" si="4"/>
        <v>0</v>
      </c>
      <c r="E37" s="11">
        <f t="shared" si="4"/>
        <v>22601577</v>
      </c>
      <c r="F37" s="11">
        <f t="shared" si="4"/>
        <v>22601577</v>
      </c>
      <c r="G37" s="11">
        <f t="shared" si="4"/>
        <v>0</v>
      </c>
      <c r="H37" s="11">
        <f t="shared" si="4"/>
        <v>1877883</v>
      </c>
      <c r="I37" s="11">
        <f t="shared" si="4"/>
        <v>43447</v>
      </c>
      <c r="J37" s="11">
        <f t="shared" si="4"/>
        <v>1921330</v>
      </c>
      <c r="K37" s="11">
        <f t="shared" si="4"/>
        <v>2391766</v>
      </c>
      <c r="L37" s="11">
        <f t="shared" si="4"/>
        <v>0</v>
      </c>
      <c r="M37" s="11">
        <f t="shared" si="4"/>
        <v>0</v>
      </c>
      <c r="N37" s="11">
        <f t="shared" si="4"/>
        <v>2391766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4313096</v>
      </c>
      <c r="X37" s="11">
        <f t="shared" si="4"/>
        <v>11300789</v>
      </c>
      <c r="Y37" s="11">
        <f t="shared" si="4"/>
        <v>-6987693</v>
      </c>
      <c r="Z37" s="2">
        <f t="shared" si="5"/>
        <v>-61.833673737293914</v>
      </c>
      <c r="AA37" s="15">
        <f>AA7+AA22</f>
        <v>22601577</v>
      </c>
    </row>
    <row r="38" spans="1:27" ht="13.5">
      <c r="A38" s="46" t="s">
        <v>34</v>
      </c>
      <c r="B38" s="47"/>
      <c r="C38" s="9">
        <f t="shared" si="4"/>
        <v>6146514</v>
      </c>
      <c r="D38" s="10">
        <f t="shared" si="4"/>
        <v>0</v>
      </c>
      <c r="E38" s="11">
        <f t="shared" si="4"/>
        <v>25500000</v>
      </c>
      <c r="F38" s="11">
        <f t="shared" si="4"/>
        <v>25500000</v>
      </c>
      <c r="G38" s="11">
        <f t="shared" si="4"/>
        <v>0</v>
      </c>
      <c r="H38" s="11">
        <f t="shared" si="4"/>
        <v>361800</v>
      </c>
      <c r="I38" s="11">
        <f t="shared" si="4"/>
        <v>110250</v>
      </c>
      <c r="J38" s="11">
        <f t="shared" si="4"/>
        <v>472050</v>
      </c>
      <c r="K38" s="11">
        <f t="shared" si="4"/>
        <v>0</v>
      </c>
      <c r="L38" s="11">
        <f t="shared" si="4"/>
        <v>160639</v>
      </c>
      <c r="M38" s="11">
        <f t="shared" si="4"/>
        <v>165000</v>
      </c>
      <c r="N38" s="11">
        <f t="shared" si="4"/>
        <v>325639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797689</v>
      </c>
      <c r="X38" s="11">
        <f t="shared" si="4"/>
        <v>12750000</v>
      </c>
      <c r="Y38" s="11">
        <f t="shared" si="4"/>
        <v>-11952311</v>
      </c>
      <c r="Z38" s="2">
        <f t="shared" si="5"/>
        <v>-93.74361568627451</v>
      </c>
      <c r="AA38" s="15">
        <f>AA8+AA23</f>
        <v>25500000</v>
      </c>
    </row>
    <row r="39" spans="1:27" ht="13.5">
      <c r="A39" s="46" t="s">
        <v>35</v>
      </c>
      <c r="B39" s="47"/>
      <c r="C39" s="9">
        <f t="shared" si="4"/>
        <v>397340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36209323</v>
      </c>
      <c r="D41" s="50">
        <f t="shared" si="6"/>
        <v>0</v>
      </c>
      <c r="E41" s="51">
        <f t="shared" si="6"/>
        <v>75571200</v>
      </c>
      <c r="F41" s="51">
        <f t="shared" si="6"/>
        <v>75571200</v>
      </c>
      <c r="G41" s="51">
        <f t="shared" si="6"/>
        <v>2410618</v>
      </c>
      <c r="H41" s="51">
        <f t="shared" si="6"/>
        <v>2239683</v>
      </c>
      <c r="I41" s="51">
        <f t="shared" si="6"/>
        <v>153697</v>
      </c>
      <c r="J41" s="51">
        <f t="shared" si="6"/>
        <v>4803998</v>
      </c>
      <c r="K41" s="51">
        <f t="shared" si="6"/>
        <v>5707366</v>
      </c>
      <c r="L41" s="51">
        <f t="shared" si="6"/>
        <v>160639</v>
      </c>
      <c r="M41" s="51">
        <f t="shared" si="6"/>
        <v>165000</v>
      </c>
      <c r="N41" s="51">
        <f t="shared" si="6"/>
        <v>6033005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10837003</v>
      </c>
      <c r="X41" s="51">
        <f t="shared" si="6"/>
        <v>37785601</v>
      </c>
      <c r="Y41" s="51">
        <f t="shared" si="6"/>
        <v>-26948598</v>
      </c>
      <c r="Z41" s="52">
        <f t="shared" si="5"/>
        <v>-71.31975484523853</v>
      </c>
      <c r="AA41" s="53">
        <f>SUM(AA36:AA40)</f>
        <v>75571200</v>
      </c>
    </row>
    <row r="42" spans="1:27" ht="13.5">
      <c r="A42" s="54" t="s">
        <v>38</v>
      </c>
      <c r="B42" s="35"/>
      <c r="C42" s="65">
        <f aca="true" t="shared" si="7" ref="C42:Y48">C12+C27</f>
        <v>11018505</v>
      </c>
      <c r="D42" s="66">
        <f t="shared" si="7"/>
        <v>0</v>
      </c>
      <c r="E42" s="67">
        <f t="shared" si="7"/>
        <v>7751595</v>
      </c>
      <c r="F42" s="67">
        <f t="shared" si="7"/>
        <v>7751595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57435</v>
      </c>
      <c r="L42" s="67">
        <f t="shared" si="7"/>
        <v>0</v>
      </c>
      <c r="M42" s="67">
        <f t="shared" si="7"/>
        <v>1717</v>
      </c>
      <c r="N42" s="67">
        <f t="shared" si="7"/>
        <v>59152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59152</v>
      </c>
      <c r="X42" s="67">
        <f t="shared" si="7"/>
        <v>3875798</v>
      </c>
      <c r="Y42" s="67">
        <f t="shared" si="7"/>
        <v>-3816646</v>
      </c>
      <c r="Z42" s="69">
        <f t="shared" si="5"/>
        <v>-98.47381107064919</v>
      </c>
      <c r="AA42" s="68">
        <f aca="true" t="shared" si="8" ref="AA42:AA48">AA12+AA27</f>
        <v>7751595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12854752</v>
      </c>
      <c r="D45" s="66">
        <f t="shared" si="7"/>
        <v>0</v>
      </c>
      <c r="E45" s="67">
        <f t="shared" si="7"/>
        <v>3545000</v>
      </c>
      <c r="F45" s="67">
        <f t="shared" si="7"/>
        <v>3545000</v>
      </c>
      <c r="G45" s="67">
        <f t="shared" si="7"/>
        <v>0</v>
      </c>
      <c r="H45" s="67">
        <f t="shared" si="7"/>
        <v>75371</v>
      </c>
      <c r="I45" s="67">
        <f t="shared" si="7"/>
        <v>169962</v>
      </c>
      <c r="J45" s="67">
        <f t="shared" si="7"/>
        <v>245333</v>
      </c>
      <c r="K45" s="67">
        <f t="shared" si="7"/>
        <v>1148198</v>
      </c>
      <c r="L45" s="67">
        <f t="shared" si="7"/>
        <v>7470</v>
      </c>
      <c r="M45" s="67">
        <f t="shared" si="7"/>
        <v>256087</v>
      </c>
      <c r="N45" s="67">
        <f t="shared" si="7"/>
        <v>1411755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1657088</v>
      </c>
      <c r="X45" s="67">
        <f t="shared" si="7"/>
        <v>1772500</v>
      </c>
      <c r="Y45" s="67">
        <f t="shared" si="7"/>
        <v>-115412</v>
      </c>
      <c r="Z45" s="69">
        <f t="shared" si="5"/>
        <v>-6.511255289139633</v>
      </c>
      <c r="AA45" s="68">
        <f t="shared" si="8"/>
        <v>3545000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138930</v>
      </c>
      <c r="D48" s="66">
        <f t="shared" si="7"/>
        <v>0</v>
      </c>
      <c r="E48" s="67">
        <f t="shared" si="7"/>
        <v>3600000</v>
      </c>
      <c r="F48" s="67">
        <f t="shared" si="7"/>
        <v>3600000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1800000</v>
      </c>
      <c r="Y48" s="67">
        <f t="shared" si="7"/>
        <v>-1800000</v>
      </c>
      <c r="Z48" s="69">
        <f t="shared" si="5"/>
        <v>-100</v>
      </c>
      <c r="AA48" s="68">
        <f t="shared" si="8"/>
        <v>3600000</v>
      </c>
    </row>
    <row r="49" spans="1:27" ht="13.5">
      <c r="A49" s="75" t="s">
        <v>49</v>
      </c>
      <c r="B49" s="76"/>
      <c r="C49" s="77">
        <f aca="true" t="shared" si="9" ref="C49:Y49">SUM(C41:C48)</f>
        <v>60221510</v>
      </c>
      <c r="D49" s="78">
        <f t="shared" si="9"/>
        <v>0</v>
      </c>
      <c r="E49" s="79">
        <f t="shared" si="9"/>
        <v>90467795</v>
      </c>
      <c r="F49" s="79">
        <f t="shared" si="9"/>
        <v>90467795</v>
      </c>
      <c r="G49" s="79">
        <f t="shared" si="9"/>
        <v>2410618</v>
      </c>
      <c r="H49" s="79">
        <f t="shared" si="9"/>
        <v>2315054</v>
      </c>
      <c r="I49" s="79">
        <f t="shared" si="9"/>
        <v>323659</v>
      </c>
      <c r="J49" s="79">
        <f t="shared" si="9"/>
        <v>5049331</v>
      </c>
      <c r="K49" s="79">
        <f t="shared" si="9"/>
        <v>6912999</v>
      </c>
      <c r="L49" s="79">
        <f t="shared" si="9"/>
        <v>168109</v>
      </c>
      <c r="M49" s="79">
        <f t="shared" si="9"/>
        <v>422804</v>
      </c>
      <c r="N49" s="79">
        <f t="shared" si="9"/>
        <v>7503912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12553243</v>
      </c>
      <c r="X49" s="79">
        <f t="shared" si="9"/>
        <v>45233899</v>
      </c>
      <c r="Y49" s="79">
        <f t="shared" si="9"/>
        <v>-32680656</v>
      </c>
      <c r="Z49" s="80">
        <f t="shared" si="5"/>
        <v>-72.24815176777045</v>
      </c>
      <c r="AA49" s="81">
        <f>SUM(AA41:AA48)</f>
        <v>90467795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28205000</v>
      </c>
      <c r="F51" s="67">
        <f t="shared" si="10"/>
        <v>28205000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14102500</v>
      </c>
      <c r="Y51" s="67">
        <f t="shared" si="10"/>
        <v>-14102500</v>
      </c>
      <c r="Z51" s="69">
        <f>+IF(X51&lt;&gt;0,+(Y51/X51)*100,0)</f>
        <v>-100</v>
      </c>
      <c r="AA51" s="68">
        <f>SUM(AA57:AA61)</f>
        <v>28205000</v>
      </c>
    </row>
    <row r="52" spans="1:27" ht="13.5">
      <c r="A52" s="84" t="s">
        <v>32</v>
      </c>
      <c r="B52" s="47"/>
      <c r="C52" s="9"/>
      <c r="D52" s="10"/>
      <c r="E52" s="11">
        <v>4520000</v>
      </c>
      <c r="F52" s="11">
        <v>4520000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2260000</v>
      </c>
      <c r="Y52" s="11">
        <v>-2260000</v>
      </c>
      <c r="Z52" s="2">
        <v>-100</v>
      </c>
      <c r="AA52" s="15">
        <v>4520000</v>
      </c>
    </row>
    <row r="53" spans="1:27" ht="13.5">
      <c r="A53" s="84" t="s">
        <v>33</v>
      </c>
      <c r="B53" s="47"/>
      <c r="C53" s="9"/>
      <c r="D53" s="10"/>
      <c r="E53" s="11">
        <v>11010000</v>
      </c>
      <c r="F53" s="11">
        <v>11010000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5505000</v>
      </c>
      <c r="Y53" s="11">
        <v>-5505000</v>
      </c>
      <c r="Z53" s="2">
        <v>-100</v>
      </c>
      <c r="AA53" s="15">
        <v>11010000</v>
      </c>
    </row>
    <row r="54" spans="1:27" ht="13.5">
      <c r="A54" s="84" t="s">
        <v>34</v>
      </c>
      <c r="B54" s="47"/>
      <c r="C54" s="9"/>
      <c r="D54" s="10"/>
      <c r="E54" s="11">
        <v>1610000</v>
      </c>
      <c r="F54" s="11">
        <v>1610000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805000</v>
      </c>
      <c r="Y54" s="11">
        <v>-805000</v>
      </c>
      <c r="Z54" s="2">
        <v>-100</v>
      </c>
      <c r="AA54" s="15">
        <v>1610000</v>
      </c>
    </row>
    <row r="55" spans="1:27" ht="13.5">
      <c r="A55" s="84" t="s">
        <v>35</v>
      </c>
      <c r="B55" s="47"/>
      <c r="C55" s="9"/>
      <c r="D55" s="10"/>
      <c r="E55" s="11">
        <v>2560000</v>
      </c>
      <c r="F55" s="11">
        <v>2560000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1280000</v>
      </c>
      <c r="Y55" s="11">
        <v>-1280000</v>
      </c>
      <c r="Z55" s="2">
        <v>-100</v>
      </c>
      <c r="AA55" s="15">
        <v>2560000</v>
      </c>
    </row>
    <row r="56" spans="1:27" ht="13.5">
      <c r="A56" s="84" t="s">
        <v>36</v>
      </c>
      <c r="B56" s="47"/>
      <c r="C56" s="9"/>
      <c r="D56" s="10"/>
      <c r="E56" s="11">
        <v>1250000</v>
      </c>
      <c r="F56" s="11">
        <v>1250000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625000</v>
      </c>
      <c r="Y56" s="11">
        <v>-625000</v>
      </c>
      <c r="Z56" s="2">
        <v>-100</v>
      </c>
      <c r="AA56" s="15">
        <v>1250000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20950000</v>
      </c>
      <c r="F57" s="51">
        <f t="shared" si="11"/>
        <v>20950000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10475000</v>
      </c>
      <c r="Y57" s="51">
        <f t="shared" si="11"/>
        <v>-10475000</v>
      </c>
      <c r="Z57" s="52">
        <f>+IF(X57&lt;&gt;0,+(Y57/X57)*100,0)</f>
        <v>-100</v>
      </c>
      <c r="AA57" s="53">
        <f>SUM(AA52:AA56)</f>
        <v>20950000</v>
      </c>
    </row>
    <row r="58" spans="1:27" ht="13.5">
      <c r="A58" s="86" t="s">
        <v>38</v>
      </c>
      <c r="B58" s="35"/>
      <c r="C58" s="9"/>
      <c r="D58" s="10"/>
      <c r="E58" s="11">
        <v>400000</v>
      </c>
      <c r="F58" s="11">
        <v>400000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200000</v>
      </c>
      <c r="Y58" s="11">
        <v>-200000</v>
      </c>
      <c r="Z58" s="2">
        <v>-100</v>
      </c>
      <c r="AA58" s="15">
        <v>400000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6855000</v>
      </c>
      <c r="F61" s="11">
        <v>6855000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3427500</v>
      </c>
      <c r="Y61" s="11">
        <v>-3427500</v>
      </c>
      <c r="Z61" s="2">
        <v>-100</v>
      </c>
      <c r="AA61" s="15">
        <v>6855000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231044</v>
      </c>
      <c r="H66" s="14">
        <v>537523</v>
      </c>
      <c r="I66" s="14">
        <v>551981</v>
      </c>
      <c r="J66" s="14">
        <v>1320548</v>
      </c>
      <c r="K66" s="14">
        <v>614634</v>
      </c>
      <c r="L66" s="14">
        <v>851569</v>
      </c>
      <c r="M66" s="14">
        <v>492446</v>
      </c>
      <c r="N66" s="14">
        <v>1958649</v>
      </c>
      <c r="O66" s="14"/>
      <c r="P66" s="14"/>
      <c r="Q66" s="14"/>
      <c r="R66" s="14"/>
      <c r="S66" s="14"/>
      <c r="T66" s="14"/>
      <c r="U66" s="14"/>
      <c r="V66" s="14"/>
      <c r="W66" s="14">
        <v>3279197</v>
      </c>
      <c r="X66" s="14"/>
      <c r="Y66" s="14">
        <v>3279197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147006</v>
      </c>
      <c r="H67" s="11">
        <v>597780</v>
      </c>
      <c r="I67" s="11">
        <v>716901</v>
      </c>
      <c r="J67" s="11">
        <v>1461687</v>
      </c>
      <c r="K67" s="11">
        <v>1844834</v>
      </c>
      <c r="L67" s="11">
        <v>765508</v>
      </c>
      <c r="M67" s="11">
        <v>1347928</v>
      </c>
      <c r="N67" s="11">
        <v>3958270</v>
      </c>
      <c r="O67" s="11"/>
      <c r="P67" s="11"/>
      <c r="Q67" s="11"/>
      <c r="R67" s="11"/>
      <c r="S67" s="11"/>
      <c r="T67" s="11"/>
      <c r="U67" s="11"/>
      <c r="V67" s="11"/>
      <c r="W67" s="11">
        <v>5419957</v>
      </c>
      <c r="X67" s="11"/>
      <c r="Y67" s="11">
        <v>5419957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378050</v>
      </c>
      <c r="H69" s="79">
        <f t="shared" si="12"/>
        <v>1135303</v>
      </c>
      <c r="I69" s="79">
        <f t="shared" si="12"/>
        <v>1268882</v>
      </c>
      <c r="J69" s="79">
        <f t="shared" si="12"/>
        <v>2782235</v>
      </c>
      <c r="K69" s="79">
        <f t="shared" si="12"/>
        <v>2459468</v>
      </c>
      <c r="L69" s="79">
        <f t="shared" si="12"/>
        <v>1617077</v>
      </c>
      <c r="M69" s="79">
        <f t="shared" si="12"/>
        <v>1840374</v>
      </c>
      <c r="N69" s="79">
        <f t="shared" si="12"/>
        <v>5916919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8699154</v>
      </c>
      <c r="X69" s="79">
        <f t="shared" si="12"/>
        <v>0</v>
      </c>
      <c r="Y69" s="79">
        <f t="shared" si="12"/>
        <v>8699154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2791256</v>
      </c>
      <c r="D5" s="42">
        <f t="shared" si="0"/>
        <v>0</v>
      </c>
      <c r="E5" s="43">
        <f t="shared" si="0"/>
        <v>3600000</v>
      </c>
      <c r="F5" s="43">
        <f t="shared" si="0"/>
        <v>3600000</v>
      </c>
      <c r="G5" s="43">
        <f t="shared" si="0"/>
        <v>99125</v>
      </c>
      <c r="H5" s="43">
        <f t="shared" si="0"/>
        <v>16418</v>
      </c>
      <c r="I5" s="43">
        <f t="shared" si="0"/>
        <v>117207</v>
      </c>
      <c r="J5" s="43">
        <f t="shared" si="0"/>
        <v>232750</v>
      </c>
      <c r="K5" s="43">
        <f t="shared" si="0"/>
        <v>1426987</v>
      </c>
      <c r="L5" s="43">
        <f t="shared" si="0"/>
        <v>180093</v>
      </c>
      <c r="M5" s="43">
        <f t="shared" si="0"/>
        <v>0</v>
      </c>
      <c r="N5" s="43">
        <f t="shared" si="0"/>
        <v>1607080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1839830</v>
      </c>
      <c r="X5" s="43">
        <f t="shared" si="0"/>
        <v>1800000</v>
      </c>
      <c r="Y5" s="43">
        <f t="shared" si="0"/>
        <v>39830</v>
      </c>
      <c r="Z5" s="44">
        <f>+IF(X5&lt;&gt;0,+(Y5/X5)*100,0)</f>
        <v>2.2127777777777777</v>
      </c>
      <c r="AA5" s="45">
        <f>SUM(AA11:AA18)</f>
        <v>3600000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1717010</v>
      </c>
      <c r="D10" s="10"/>
      <c r="E10" s="11"/>
      <c r="F10" s="11"/>
      <c r="G10" s="11">
        <v>99125</v>
      </c>
      <c r="H10" s="11"/>
      <c r="I10" s="11">
        <v>91165</v>
      </c>
      <c r="J10" s="11">
        <v>190290</v>
      </c>
      <c r="K10" s="11">
        <v>10448</v>
      </c>
      <c r="L10" s="11">
        <v>3233</v>
      </c>
      <c r="M10" s="11"/>
      <c r="N10" s="11">
        <v>13681</v>
      </c>
      <c r="O10" s="11"/>
      <c r="P10" s="11"/>
      <c r="Q10" s="11"/>
      <c r="R10" s="11"/>
      <c r="S10" s="11"/>
      <c r="T10" s="11"/>
      <c r="U10" s="11"/>
      <c r="V10" s="11"/>
      <c r="W10" s="11">
        <v>203971</v>
      </c>
      <c r="X10" s="11"/>
      <c r="Y10" s="11">
        <v>203971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1717010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99125</v>
      </c>
      <c r="H11" s="51">
        <f t="shared" si="1"/>
        <v>0</v>
      </c>
      <c r="I11" s="51">
        <f t="shared" si="1"/>
        <v>91165</v>
      </c>
      <c r="J11" s="51">
        <f t="shared" si="1"/>
        <v>190290</v>
      </c>
      <c r="K11" s="51">
        <f t="shared" si="1"/>
        <v>10448</v>
      </c>
      <c r="L11" s="51">
        <f t="shared" si="1"/>
        <v>3233</v>
      </c>
      <c r="M11" s="51">
        <f t="shared" si="1"/>
        <v>0</v>
      </c>
      <c r="N11" s="51">
        <f t="shared" si="1"/>
        <v>13681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203971</v>
      </c>
      <c r="X11" s="51">
        <f t="shared" si="1"/>
        <v>0</v>
      </c>
      <c r="Y11" s="51">
        <f t="shared" si="1"/>
        <v>203971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756822</v>
      </c>
      <c r="D15" s="10"/>
      <c r="E15" s="11">
        <v>2100000</v>
      </c>
      <c r="F15" s="11">
        <v>2100000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1050000</v>
      </c>
      <c r="Y15" s="11">
        <v>-1050000</v>
      </c>
      <c r="Z15" s="2">
        <v>-100</v>
      </c>
      <c r="AA15" s="15">
        <v>2100000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317424</v>
      </c>
      <c r="D18" s="17"/>
      <c r="E18" s="18">
        <v>1500000</v>
      </c>
      <c r="F18" s="18">
        <v>1500000</v>
      </c>
      <c r="G18" s="18"/>
      <c r="H18" s="18">
        <v>16418</v>
      </c>
      <c r="I18" s="18">
        <v>26042</v>
      </c>
      <c r="J18" s="18">
        <v>42460</v>
      </c>
      <c r="K18" s="18">
        <v>1416539</v>
      </c>
      <c r="L18" s="18">
        <v>176860</v>
      </c>
      <c r="M18" s="18"/>
      <c r="N18" s="18">
        <v>1593399</v>
      </c>
      <c r="O18" s="18"/>
      <c r="P18" s="18"/>
      <c r="Q18" s="18"/>
      <c r="R18" s="18"/>
      <c r="S18" s="18"/>
      <c r="T18" s="18"/>
      <c r="U18" s="18"/>
      <c r="V18" s="18"/>
      <c r="W18" s="18">
        <v>1635859</v>
      </c>
      <c r="X18" s="18">
        <v>750000</v>
      </c>
      <c r="Y18" s="18">
        <v>885859</v>
      </c>
      <c r="Z18" s="3">
        <v>118.11</v>
      </c>
      <c r="AA18" s="23">
        <v>1500000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334707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5631</v>
      </c>
      <c r="H20" s="60">
        <f t="shared" si="2"/>
        <v>92122</v>
      </c>
      <c r="I20" s="60">
        <f t="shared" si="2"/>
        <v>271341</v>
      </c>
      <c r="J20" s="60">
        <f t="shared" si="2"/>
        <v>369094</v>
      </c>
      <c r="K20" s="60">
        <f t="shared" si="2"/>
        <v>120554</v>
      </c>
      <c r="L20" s="60">
        <f t="shared" si="2"/>
        <v>170230</v>
      </c>
      <c r="M20" s="60">
        <f t="shared" si="2"/>
        <v>-15637</v>
      </c>
      <c r="N20" s="60">
        <f t="shared" si="2"/>
        <v>275147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644241</v>
      </c>
      <c r="X20" s="60">
        <f t="shared" si="2"/>
        <v>0</v>
      </c>
      <c r="Y20" s="60">
        <f t="shared" si="2"/>
        <v>644241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334707</v>
      </c>
      <c r="D30" s="10"/>
      <c r="E30" s="11"/>
      <c r="F30" s="11"/>
      <c r="G30" s="11">
        <v>5631</v>
      </c>
      <c r="H30" s="11">
        <v>92122</v>
      </c>
      <c r="I30" s="11">
        <v>271341</v>
      </c>
      <c r="J30" s="11">
        <v>369094</v>
      </c>
      <c r="K30" s="11">
        <v>120554</v>
      </c>
      <c r="L30" s="11">
        <v>170230</v>
      </c>
      <c r="M30" s="11">
        <v>-15637</v>
      </c>
      <c r="N30" s="11">
        <v>275147</v>
      </c>
      <c r="O30" s="11"/>
      <c r="P30" s="11"/>
      <c r="Q30" s="11"/>
      <c r="R30" s="11"/>
      <c r="S30" s="11"/>
      <c r="T30" s="11"/>
      <c r="U30" s="11"/>
      <c r="V30" s="11"/>
      <c r="W30" s="11">
        <v>644241</v>
      </c>
      <c r="X30" s="11"/>
      <c r="Y30" s="11">
        <v>644241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1717010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99125</v>
      </c>
      <c r="H40" s="11">
        <f t="shared" si="4"/>
        <v>0</v>
      </c>
      <c r="I40" s="11">
        <f t="shared" si="4"/>
        <v>91165</v>
      </c>
      <c r="J40" s="11">
        <f t="shared" si="4"/>
        <v>190290</v>
      </c>
      <c r="K40" s="11">
        <f t="shared" si="4"/>
        <v>10448</v>
      </c>
      <c r="L40" s="11">
        <f t="shared" si="4"/>
        <v>3233</v>
      </c>
      <c r="M40" s="11">
        <f t="shared" si="4"/>
        <v>0</v>
      </c>
      <c r="N40" s="11">
        <f t="shared" si="4"/>
        <v>13681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203971</v>
      </c>
      <c r="X40" s="11">
        <f t="shared" si="4"/>
        <v>0</v>
      </c>
      <c r="Y40" s="11">
        <f t="shared" si="4"/>
        <v>203971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1717010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99125</v>
      </c>
      <c r="H41" s="51">
        <f t="shared" si="6"/>
        <v>0</v>
      </c>
      <c r="I41" s="51">
        <f t="shared" si="6"/>
        <v>91165</v>
      </c>
      <c r="J41" s="51">
        <f t="shared" si="6"/>
        <v>190290</v>
      </c>
      <c r="K41" s="51">
        <f t="shared" si="6"/>
        <v>10448</v>
      </c>
      <c r="L41" s="51">
        <f t="shared" si="6"/>
        <v>3233</v>
      </c>
      <c r="M41" s="51">
        <f t="shared" si="6"/>
        <v>0</v>
      </c>
      <c r="N41" s="51">
        <f t="shared" si="6"/>
        <v>13681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203971</v>
      </c>
      <c r="X41" s="51">
        <f t="shared" si="6"/>
        <v>0</v>
      </c>
      <c r="Y41" s="51">
        <f t="shared" si="6"/>
        <v>203971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1091529</v>
      </c>
      <c r="D45" s="66">
        <f t="shared" si="7"/>
        <v>0</v>
      </c>
      <c r="E45" s="67">
        <f t="shared" si="7"/>
        <v>2100000</v>
      </c>
      <c r="F45" s="67">
        <f t="shared" si="7"/>
        <v>2100000</v>
      </c>
      <c r="G45" s="67">
        <f t="shared" si="7"/>
        <v>5631</v>
      </c>
      <c r="H45" s="67">
        <f t="shared" si="7"/>
        <v>92122</v>
      </c>
      <c r="I45" s="67">
        <f t="shared" si="7"/>
        <v>271341</v>
      </c>
      <c r="J45" s="67">
        <f t="shared" si="7"/>
        <v>369094</v>
      </c>
      <c r="K45" s="67">
        <f t="shared" si="7"/>
        <v>120554</v>
      </c>
      <c r="L45" s="67">
        <f t="shared" si="7"/>
        <v>170230</v>
      </c>
      <c r="M45" s="67">
        <f t="shared" si="7"/>
        <v>-15637</v>
      </c>
      <c r="N45" s="67">
        <f t="shared" si="7"/>
        <v>275147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644241</v>
      </c>
      <c r="X45" s="67">
        <f t="shared" si="7"/>
        <v>1050000</v>
      </c>
      <c r="Y45" s="67">
        <f t="shared" si="7"/>
        <v>-405759</v>
      </c>
      <c r="Z45" s="69">
        <f t="shared" si="5"/>
        <v>-38.64371428571429</v>
      </c>
      <c r="AA45" s="68">
        <f t="shared" si="8"/>
        <v>2100000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317424</v>
      </c>
      <c r="D48" s="66">
        <f t="shared" si="7"/>
        <v>0</v>
      </c>
      <c r="E48" s="67">
        <f t="shared" si="7"/>
        <v>1500000</v>
      </c>
      <c r="F48" s="67">
        <f t="shared" si="7"/>
        <v>1500000</v>
      </c>
      <c r="G48" s="67">
        <f t="shared" si="7"/>
        <v>0</v>
      </c>
      <c r="H48" s="67">
        <f t="shared" si="7"/>
        <v>16418</v>
      </c>
      <c r="I48" s="67">
        <f t="shared" si="7"/>
        <v>26042</v>
      </c>
      <c r="J48" s="67">
        <f t="shared" si="7"/>
        <v>42460</v>
      </c>
      <c r="K48" s="67">
        <f t="shared" si="7"/>
        <v>1416539</v>
      </c>
      <c r="L48" s="67">
        <f t="shared" si="7"/>
        <v>176860</v>
      </c>
      <c r="M48" s="67">
        <f t="shared" si="7"/>
        <v>0</v>
      </c>
      <c r="N48" s="67">
        <f t="shared" si="7"/>
        <v>1593399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1635859</v>
      </c>
      <c r="X48" s="67">
        <f t="shared" si="7"/>
        <v>750000</v>
      </c>
      <c r="Y48" s="67">
        <f t="shared" si="7"/>
        <v>885859</v>
      </c>
      <c r="Z48" s="69">
        <f t="shared" si="5"/>
        <v>118.11453333333333</v>
      </c>
      <c r="AA48" s="68">
        <f t="shared" si="8"/>
        <v>1500000</v>
      </c>
    </row>
    <row r="49" spans="1:27" ht="13.5">
      <c r="A49" s="75" t="s">
        <v>49</v>
      </c>
      <c r="B49" s="76"/>
      <c r="C49" s="77">
        <f aca="true" t="shared" si="9" ref="C49:Y49">SUM(C41:C48)</f>
        <v>3125963</v>
      </c>
      <c r="D49" s="78">
        <f t="shared" si="9"/>
        <v>0</v>
      </c>
      <c r="E49" s="79">
        <f t="shared" si="9"/>
        <v>3600000</v>
      </c>
      <c r="F49" s="79">
        <f t="shared" si="9"/>
        <v>3600000</v>
      </c>
      <c r="G49" s="79">
        <f t="shared" si="9"/>
        <v>104756</v>
      </c>
      <c r="H49" s="79">
        <f t="shared" si="9"/>
        <v>108540</v>
      </c>
      <c r="I49" s="79">
        <f t="shared" si="9"/>
        <v>388548</v>
      </c>
      <c r="J49" s="79">
        <f t="shared" si="9"/>
        <v>601844</v>
      </c>
      <c r="K49" s="79">
        <f t="shared" si="9"/>
        <v>1547541</v>
      </c>
      <c r="L49" s="79">
        <f t="shared" si="9"/>
        <v>350323</v>
      </c>
      <c r="M49" s="79">
        <f t="shared" si="9"/>
        <v>-15637</v>
      </c>
      <c r="N49" s="79">
        <f t="shared" si="9"/>
        <v>1882227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2484071</v>
      </c>
      <c r="X49" s="79">
        <f t="shared" si="9"/>
        <v>1800000</v>
      </c>
      <c r="Y49" s="79">
        <f t="shared" si="9"/>
        <v>684071</v>
      </c>
      <c r="Z49" s="80">
        <f t="shared" si="5"/>
        <v>38.00394444444444</v>
      </c>
      <c r="AA49" s="81">
        <f>SUM(AA41:AA48)</f>
        <v>3600000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5909000</v>
      </c>
      <c r="F51" s="67">
        <f t="shared" si="10"/>
        <v>5909000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2954500</v>
      </c>
      <c r="Y51" s="67">
        <f t="shared" si="10"/>
        <v>-2954500</v>
      </c>
      <c r="Z51" s="69">
        <f>+IF(X51&lt;&gt;0,+(Y51/X51)*100,0)</f>
        <v>-100</v>
      </c>
      <c r="AA51" s="68">
        <f>SUM(AA57:AA61)</f>
        <v>5909000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5909000</v>
      </c>
      <c r="F61" s="11">
        <v>5909000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2954500</v>
      </c>
      <c r="Y61" s="11">
        <v>-2954500</v>
      </c>
      <c r="Z61" s="2">
        <v>-100</v>
      </c>
      <c r="AA61" s="15">
        <v>5909000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168603</v>
      </c>
      <c r="H67" s="11">
        <v>484850</v>
      </c>
      <c r="I67" s="11">
        <v>551360</v>
      </c>
      <c r="J67" s="11">
        <v>1204813</v>
      </c>
      <c r="K67" s="11">
        <v>309292</v>
      </c>
      <c r="L67" s="11">
        <v>442223</v>
      </c>
      <c r="M67" s="11">
        <v>344265</v>
      </c>
      <c r="N67" s="11">
        <v>1095780</v>
      </c>
      <c r="O67" s="11"/>
      <c r="P67" s="11"/>
      <c r="Q67" s="11"/>
      <c r="R67" s="11"/>
      <c r="S67" s="11"/>
      <c r="T67" s="11"/>
      <c r="U67" s="11"/>
      <c r="V67" s="11"/>
      <c r="W67" s="11">
        <v>2300593</v>
      </c>
      <c r="X67" s="11"/>
      <c r="Y67" s="11">
        <v>2300593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5908528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5908528</v>
      </c>
      <c r="F69" s="79">
        <f t="shared" si="12"/>
        <v>0</v>
      </c>
      <c r="G69" s="79">
        <f t="shared" si="12"/>
        <v>168603</v>
      </c>
      <c r="H69" s="79">
        <f t="shared" si="12"/>
        <v>484850</v>
      </c>
      <c r="I69" s="79">
        <f t="shared" si="12"/>
        <v>551360</v>
      </c>
      <c r="J69" s="79">
        <f t="shared" si="12"/>
        <v>1204813</v>
      </c>
      <c r="K69" s="79">
        <f t="shared" si="12"/>
        <v>309292</v>
      </c>
      <c r="L69" s="79">
        <f t="shared" si="12"/>
        <v>442223</v>
      </c>
      <c r="M69" s="79">
        <f t="shared" si="12"/>
        <v>344265</v>
      </c>
      <c r="N69" s="79">
        <f t="shared" si="12"/>
        <v>1095780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2300593</v>
      </c>
      <c r="X69" s="79">
        <f t="shared" si="12"/>
        <v>0</v>
      </c>
      <c r="Y69" s="79">
        <f t="shared" si="12"/>
        <v>2300593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350430282</v>
      </c>
      <c r="D5" s="42">
        <f t="shared" si="0"/>
        <v>0</v>
      </c>
      <c r="E5" s="43">
        <f t="shared" si="0"/>
        <v>285034048</v>
      </c>
      <c r="F5" s="43">
        <f t="shared" si="0"/>
        <v>285034048</v>
      </c>
      <c r="G5" s="43">
        <f t="shared" si="0"/>
        <v>1755635</v>
      </c>
      <c r="H5" s="43">
        <f t="shared" si="0"/>
        <v>17220175</v>
      </c>
      <c r="I5" s="43">
        <f t="shared" si="0"/>
        <v>5983153</v>
      </c>
      <c r="J5" s="43">
        <f t="shared" si="0"/>
        <v>24958963</v>
      </c>
      <c r="K5" s="43">
        <f t="shared" si="0"/>
        <v>18430661</v>
      </c>
      <c r="L5" s="43">
        <f t="shared" si="0"/>
        <v>20743065</v>
      </c>
      <c r="M5" s="43">
        <f t="shared" si="0"/>
        <v>35225377</v>
      </c>
      <c r="N5" s="43">
        <f t="shared" si="0"/>
        <v>74399103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99358066</v>
      </c>
      <c r="X5" s="43">
        <f t="shared" si="0"/>
        <v>142517025</v>
      </c>
      <c r="Y5" s="43">
        <f t="shared" si="0"/>
        <v>-43158959</v>
      </c>
      <c r="Z5" s="44">
        <f>+IF(X5&lt;&gt;0,+(Y5/X5)*100,0)</f>
        <v>-30.28337070606126</v>
      </c>
      <c r="AA5" s="45">
        <f>SUM(AA11:AA18)</f>
        <v>285034048</v>
      </c>
    </row>
    <row r="6" spans="1:27" ht="13.5">
      <c r="A6" s="46" t="s">
        <v>32</v>
      </c>
      <c r="B6" s="47"/>
      <c r="C6" s="9">
        <v>21277237</v>
      </c>
      <c r="D6" s="10"/>
      <c r="E6" s="11">
        <v>37018273</v>
      </c>
      <c r="F6" s="11">
        <v>37018273</v>
      </c>
      <c r="G6" s="11"/>
      <c r="H6" s="11"/>
      <c r="I6" s="11">
        <v>430825</v>
      </c>
      <c r="J6" s="11">
        <v>430825</v>
      </c>
      <c r="K6" s="11">
        <v>1232999</v>
      </c>
      <c r="L6" s="11">
        <v>346258</v>
      </c>
      <c r="M6" s="11">
        <v>875009</v>
      </c>
      <c r="N6" s="11">
        <v>2454266</v>
      </c>
      <c r="O6" s="11"/>
      <c r="P6" s="11"/>
      <c r="Q6" s="11"/>
      <c r="R6" s="11"/>
      <c r="S6" s="11"/>
      <c r="T6" s="11"/>
      <c r="U6" s="11"/>
      <c r="V6" s="11"/>
      <c r="W6" s="11">
        <v>2885091</v>
      </c>
      <c r="X6" s="11">
        <v>18509137</v>
      </c>
      <c r="Y6" s="11">
        <v>-15624046</v>
      </c>
      <c r="Z6" s="2">
        <v>-84.41</v>
      </c>
      <c r="AA6" s="15">
        <v>37018273</v>
      </c>
    </row>
    <row r="7" spans="1:27" ht="13.5">
      <c r="A7" s="46" t="s">
        <v>33</v>
      </c>
      <c r="B7" s="47"/>
      <c r="C7" s="9">
        <v>19211412</v>
      </c>
      <c r="D7" s="10"/>
      <c r="E7" s="11">
        <v>13000000</v>
      </c>
      <c r="F7" s="11">
        <v>13000000</v>
      </c>
      <c r="G7" s="11"/>
      <c r="H7" s="11"/>
      <c r="I7" s="11">
        <v>255907</v>
      </c>
      <c r="J7" s="11">
        <v>255907</v>
      </c>
      <c r="K7" s="11">
        <v>7818</v>
      </c>
      <c r="L7" s="11">
        <v>200408</v>
      </c>
      <c r="M7" s="11">
        <v>887107</v>
      </c>
      <c r="N7" s="11">
        <v>1095333</v>
      </c>
      <c r="O7" s="11"/>
      <c r="P7" s="11"/>
      <c r="Q7" s="11"/>
      <c r="R7" s="11"/>
      <c r="S7" s="11"/>
      <c r="T7" s="11"/>
      <c r="U7" s="11"/>
      <c r="V7" s="11"/>
      <c r="W7" s="11">
        <v>1351240</v>
      </c>
      <c r="X7" s="11">
        <v>6500000</v>
      </c>
      <c r="Y7" s="11">
        <v>-5148760</v>
      </c>
      <c r="Z7" s="2">
        <v>-79.21</v>
      </c>
      <c r="AA7" s="15">
        <v>13000000</v>
      </c>
    </row>
    <row r="8" spans="1:27" ht="13.5">
      <c r="A8" s="46" t="s">
        <v>34</v>
      </c>
      <c r="B8" s="47"/>
      <c r="C8" s="9">
        <v>40347527</v>
      </c>
      <c r="D8" s="10"/>
      <c r="E8" s="11">
        <v>41385000</v>
      </c>
      <c r="F8" s="11">
        <v>41385000</v>
      </c>
      <c r="G8" s="11"/>
      <c r="H8" s="11"/>
      <c r="I8" s="11"/>
      <c r="J8" s="11"/>
      <c r="K8" s="11">
        <v>1310310</v>
      </c>
      <c r="L8" s="11">
        <v>9099584</v>
      </c>
      <c r="M8" s="11">
        <v>26098893</v>
      </c>
      <c r="N8" s="11">
        <v>36508787</v>
      </c>
      <c r="O8" s="11"/>
      <c r="P8" s="11"/>
      <c r="Q8" s="11"/>
      <c r="R8" s="11"/>
      <c r="S8" s="11"/>
      <c r="T8" s="11"/>
      <c r="U8" s="11"/>
      <c r="V8" s="11"/>
      <c r="W8" s="11">
        <v>36508787</v>
      </c>
      <c r="X8" s="11">
        <v>20692500</v>
      </c>
      <c r="Y8" s="11">
        <v>15816287</v>
      </c>
      <c r="Z8" s="2">
        <v>76.43</v>
      </c>
      <c r="AA8" s="15">
        <v>41385000</v>
      </c>
    </row>
    <row r="9" spans="1:27" ht="13.5">
      <c r="A9" s="46" t="s">
        <v>35</v>
      </c>
      <c r="B9" s="47"/>
      <c r="C9" s="9">
        <v>78828946</v>
      </c>
      <c r="D9" s="10"/>
      <c r="E9" s="11">
        <v>20500000</v>
      </c>
      <c r="F9" s="11">
        <v>20500000</v>
      </c>
      <c r="G9" s="11"/>
      <c r="H9" s="11">
        <v>12235325</v>
      </c>
      <c r="I9" s="11">
        <v>612129</v>
      </c>
      <c r="J9" s="11">
        <v>12847454</v>
      </c>
      <c r="K9" s="11">
        <v>13988061</v>
      </c>
      <c r="L9" s="11">
        <v>7096061</v>
      </c>
      <c r="M9" s="11">
        <v>1881071</v>
      </c>
      <c r="N9" s="11">
        <v>22965193</v>
      </c>
      <c r="O9" s="11"/>
      <c r="P9" s="11"/>
      <c r="Q9" s="11"/>
      <c r="R9" s="11"/>
      <c r="S9" s="11"/>
      <c r="T9" s="11"/>
      <c r="U9" s="11"/>
      <c r="V9" s="11"/>
      <c r="W9" s="11">
        <v>35812647</v>
      </c>
      <c r="X9" s="11">
        <v>10250000</v>
      </c>
      <c r="Y9" s="11">
        <v>25562647</v>
      </c>
      <c r="Z9" s="2">
        <v>249.39</v>
      </c>
      <c r="AA9" s="15">
        <v>20500000</v>
      </c>
    </row>
    <row r="10" spans="1:27" ht="13.5">
      <c r="A10" s="46" t="s">
        <v>36</v>
      </c>
      <c r="B10" s="47"/>
      <c r="C10" s="9"/>
      <c r="D10" s="10"/>
      <c r="E10" s="11">
        <v>5000000</v>
      </c>
      <c r="F10" s="11">
        <v>5000000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2500000</v>
      </c>
      <c r="Y10" s="11">
        <v>-2500000</v>
      </c>
      <c r="Z10" s="2">
        <v>-100</v>
      </c>
      <c r="AA10" s="15">
        <v>5000000</v>
      </c>
    </row>
    <row r="11" spans="1:27" ht="13.5">
      <c r="A11" s="48" t="s">
        <v>37</v>
      </c>
      <c r="B11" s="47"/>
      <c r="C11" s="49">
        <f aca="true" t="shared" si="1" ref="C11:Y11">SUM(C6:C10)</f>
        <v>159665122</v>
      </c>
      <c r="D11" s="50">
        <f t="shared" si="1"/>
        <v>0</v>
      </c>
      <c r="E11" s="51">
        <f t="shared" si="1"/>
        <v>116903273</v>
      </c>
      <c r="F11" s="51">
        <f t="shared" si="1"/>
        <v>116903273</v>
      </c>
      <c r="G11" s="51">
        <f t="shared" si="1"/>
        <v>0</v>
      </c>
      <c r="H11" s="51">
        <f t="shared" si="1"/>
        <v>12235325</v>
      </c>
      <c r="I11" s="51">
        <f t="shared" si="1"/>
        <v>1298861</v>
      </c>
      <c r="J11" s="51">
        <f t="shared" si="1"/>
        <v>13534186</v>
      </c>
      <c r="K11" s="51">
        <f t="shared" si="1"/>
        <v>16539188</v>
      </c>
      <c r="L11" s="51">
        <f t="shared" si="1"/>
        <v>16742311</v>
      </c>
      <c r="M11" s="51">
        <f t="shared" si="1"/>
        <v>29742080</v>
      </c>
      <c r="N11" s="51">
        <f t="shared" si="1"/>
        <v>63023579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76557765</v>
      </c>
      <c r="X11" s="51">
        <f t="shared" si="1"/>
        <v>58451637</v>
      </c>
      <c r="Y11" s="51">
        <f t="shared" si="1"/>
        <v>18106128</v>
      </c>
      <c r="Z11" s="52">
        <f>+IF(X11&lt;&gt;0,+(Y11/X11)*100,0)</f>
        <v>30.976254779656553</v>
      </c>
      <c r="AA11" s="53">
        <f>SUM(AA6:AA10)</f>
        <v>116903273</v>
      </c>
    </row>
    <row r="12" spans="1:27" ht="13.5">
      <c r="A12" s="54" t="s">
        <v>38</v>
      </c>
      <c r="B12" s="35"/>
      <c r="C12" s="9">
        <v>17893483</v>
      </c>
      <c r="D12" s="10"/>
      <c r="E12" s="11">
        <v>12446662</v>
      </c>
      <c r="F12" s="11">
        <v>12446662</v>
      </c>
      <c r="G12" s="11"/>
      <c r="H12" s="11">
        <v>2313178</v>
      </c>
      <c r="I12" s="11">
        <v>925936</v>
      </c>
      <c r="J12" s="11">
        <v>3239114</v>
      </c>
      <c r="K12" s="11"/>
      <c r="L12" s="11">
        <v>2073654</v>
      </c>
      <c r="M12" s="11">
        <v>3196852</v>
      </c>
      <c r="N12" s="11">
        <v>5270506</v>
      </c>
      <c r="O12" s="11"/>
      <c r="P12" s="11"/>
      <c r="Q12" s="11"/>
      <c r="R12" s="11"/>
      <c r="S12" s="11"/>
      <c r="T12" s="11"/>
      <c r="U12" s="11"/>
      <c r="V12" s="11"/>
      <c r="W12" s="11">
        <v>8509620</v>
      </c>
      <c r="X12" s="11">
        <v>6223331</v>
      </c>
      <c r="Y12" s="11">
        <v>2286289</v>
      </c>
      <c r="Z12" s="2">
        <v>36.74</v>
      </c>
      <c r="AA12" s="15">
        <v>12446662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166830497</v>
      </c>
      <c r="D15" s="10"/>
      <c r="E15" s="11">
        <v>151184113</v>
      </c>
      <c r="F15" s="11">
        <v>151184113</v>
      </c>
      <c r="G15" s="11">
        <v>1755635</v>
      </c>
      <c r="H15" s="11">
        <v>2671672</v>
      </c>
      <c r="I15" s="11">
        <v>3758356</v>
      </c>
      <c r="J15" s="11">
        <v>8185663</v>
      </c>
      <c r="K15" s="11">
        <v>1806416</v>
      </c>
      <c r="L15" s="11">
        <v>1927100</v>
      </c>
      <c r="M15" s="11">
        <v>2286445</v>
      </c>
      <c r="N15" s="11">
        <v>6019961</v>
      </c>
      <c r="O15" s="11"/>
      <c r="P15" s="11"/>
      <c r="Q15" s="11"/>
      <c r="R15" s="11"/>
      <c r="S15" s="11"/>
      <c r="T15" s="11"/>
      <c r="U15" s="11"/>
      <c r="V15" s="11"/>
      <c r="W15" s="11">
        <v>14205624</v>
      </c>
      <c r="X15" s="11">
        <v>75592057</v>
      </c>
      <c r="Y15" s="11">
        <v>-61386433</v>
      </c>
      <c r="Z15" s="2">
        <v>-81.21</v>
      </c>
      <c r="AA15" s="15">
        <v>151184113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6041180</v>
      </c>
      <c r="D18" s="17"/>
      <c r="E18" s="18">
        <v>4500000</v>
      </c>
      <c r="F18" s="18">
        <v>4500000</v>
      </c>
      <c r="G18" s="18"/>
      <c r="H18" s="18"/>
      <c r="I18" s="18"/>
      <c r="J18" s="18"/>
      <c r="K18" s="18">
        <v>85057</v>
      </c>
      <c r="L18" s="18"/>
      <c r="M18" s="18"/>
      <c r="N18" s="18">
        <v>85057</v>
      </c>
      <c r="O18" s="18"/>
      <c r="P18" s="18"/>
      <c r="Q18" s="18"/>
      <c r="R18" s="18"/>
      <c r="S18" s="18"/>
      <c r="T18" s="18"/>
      <c r="U18" s="18"/>
      <c r="V18" s="18"/>
      <c r="W18" s="18">
        <v>85057</v>
      </c>
      <c r="X18" s="18">
        <v>2250000</v>
      </c>
      <c r="Y18" s="18">
        <v>-2164943</v>
      </c>
      <c r="Z18" s="3">
        <v>-96.22</v>
      </c>
      <c r="AA18" s="23">
        <v>4500000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24462919</v>
      </c>
      <c r="D20" s="59">
        <f t="shared" si="2"/>
        <v>0</v>
      </c>
      <c r="E20" s="60">
        <f t="shared" si="2"/>
        <v>101705065</v>
      </c>
      <c r="F20" s="60">
        <f t="shared" si="2"/>
        <v>101705065</v>
      </c>
      <c r="G20" s="60">
        <f t="shared" si="2"/>
        <v>543878</v>
      </c>
      <c r="H20" s="60">
        <f t="shared" si="2"/>
        <v>259977</v>
      </c>
      <c r="I20" s="60">
        <f t="shared" si="2"/>
        <v>1776541</v>
      </c>
      <c r="J20" s="60">
        <f t="shared" si="2"/>
        <v>2580396</v>
      </c>
      <c r="K20" s="60">
        <f t="shared" si="2"/>
        <v>4898254</v>
      </c>
      <c r="L20" s="60">
        <f t="shared" si="2"/>
        <v>2226963</v>
      </c>
      <c r="M20" s="60">
        <f t="shared" si="2"/>
        <v>15437526</v>
      </c>
      <c r="N20" s="60">
        <f t="shared" si="2"/>
        <v>22562743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25143139</v>
      </c>
      <c r="X20" s="60">
        <f t="shared" si="2"/>
        <v>50852533</v>
      </c>
      <c r="Y20" s="60">
        <f t="shared" si="2"/>
        <v>-25709394</v>
      </c>
      <c r="Z20" s="61">
        <f>+IF(X20&lt;&gt;0,+(Y20/X20)*100,0)</f>
        <v>-50.55676184311212</v>
      </c>
      <c r="AA20" s="62">
        <f>SUM(AA26:AA33)</f>
        <v>101705065</v>
      </c>
    </row>
    <row r="21" spans="1:27" ht="13.5">
      <c r="A21" s="46" t="s">
        <v>32</v>
      </c>
      <c r="B21" s="47"/>
      <c r="C21" s="9"/>
      <c r="D21" s="10"/>
      <c r="E21" s="11">
        <v>32700000</v>
      </c>
      <c r="F21" s="11">
        <v>32700000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16350000</v>
      </c>
      <c r="Y21" s="11">
        <v>-16350000</v>
      </c>
      <c r="Z21" s="2">
        <v>-100</v>
      </c>
      <c r="AA21" s="15">
        <v>32700000</v>
      </c>
    </row>
    <row r="22" spans="1:27" ht="13.5">
      <c r="A22" s="46" t="s">
        <v>33</v>
      </c>
      <c r="B22" s="47"/>
      <c r="C22" s="9"/>
      <c r="D22" s="10"/>
      <c r="E22" s="11">
        <v>12000000</v>
      </c>
      <c r="F22" s="11">
        <v>12000000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6000000</v>
      </c>
      <c r="Y22" s="11">
        <v>-6000000</v>
      </c>
      <c r="Z22" s="2">
        <v>-100</v>
      </c>
      <c r="AA22" s="15">
        <v>12000000</v>
      </c>
    </row>
    <row r="23" spans="1:27" ht="13.5">
      <c r="A23" s="46" t="s">
        <v>34</v>
      </c>
      <c r="B23" s="47"/>
      <c r="C23" s="9">
        <v>530169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>
        <v>176582</v>
      </c>
      <c r="I24" s="11"/>
      <c r="J24" s="11">
        <v>176582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176582</v>
      </c>
      <c r="X24" s="11"/>
      <c r="Y24" s="11">
        <v>176582</v>
      </c>
      <c r="Z24" s="2"/>
      <c r="AA24" s="15"/>
    </row>
    <row r="25" spans="1:27" ht="13.5">
      <c r="A25" s="46" t="s">
        <v>36</v>
      </c>
      <c r="B25" s="47"/>
      <c r="C25" s="9"/>
      <c r="D25" s="10"/>
      <c r="E25" s="11">
        <v>22856766</v>
      </c>
      <c r="F25" s="11">
        <v>22856766</v>
      </c>
      <c r="G25" s="11"/>
      <c r="H25" s="11"/>
      <c r="I25" s="11"/>
      <c r="J25" s="11"/>
      <c r="K25" s="11">
        <v>4157250</v>
      </c>
      <c r="L25" s="11"/>
      <c r="M25" s="11">
        <v>12799006</v>
      </c>
      <c r="N25" s="11">
        <v>16956256</v>
      </c>
      <c r="O25" s="11"/>
      <c r="P25" s="11"/>
      <c r="Q25" s="11"/>
      <c r="R25" s="11"/>
      <c r="S25" s="11"/>
      <c r="T25" s="11"/>
      <c r="U25" s="11"/>
      <c r="V25" s="11"/>
      <c r="W25" s="11">
        <v>16956256</v>
      </c>
      <c r="X25" s="11">
        <v>11428383</v>
      </c>
      <c r="Y25" s="11">
        <v>5527873</v>
      </c>
      <c r="Z25" s="2">
        <v>48.37</v>
      </c>
      <c r="AA25" s="15">
        <v>22856766</v>
      </c>
    </row>
    <row r="26" spans="1:27" ht="13.5">
      <c r="A26" s="48" t="s">
        <v>37</v>
      </c>
      <c r="B26" s="63"/>
      <c r="C26" s="49">
        <f aca="true" t="shared" si="3" ref="C26:Y26">SUM(C21:C25)</f>
        <v>530169</v>
      </c>
      <c r="D26" s="50">
        <f t="shared" si="3"/>
        <v>0</v>
      </c>
      <c r="E26" s="51">
        <f t="shared" si="3"/>
        <v>67556766</v>
      </c>
      <c r="F26" s="51">
        <f t="shared" si="3"/>
        <v>67556766</v>
      </c>
      <c r="G26" s="51">
        <f t="shared" si="3"/>
        <v>0</v>
      </c>
      <c r="H26" s="51">
        <f t="shared" si="3"/>
        <v>176582</v>
      </c>
      <c r="I26" s="51">
        <f t="shared" si="3"/>
        <v>0</v>
      </c>
      <c r="J26" s="51">
        <f t="shared" si="3"/>
        <v>176582</v>
      </c>
      <c r="K26" s="51">
        <f t="shared" si="3"/>
        <v>4157250</v>
      </c>
      <c r="L26" s="51">
        <f t="shared" si="3"/>
        <v>0</v>
      </c>
      <c r="M26" s="51">
        <f t="shared" si="3"/>
        <v>12799006</v>
      </c>
      <c r="N26" s="51">
        <f t="shared" si="3"/>
        <v>16956256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17132838</v>
      </c>
      <c r="X26" s="51">
        <f t="shared" si="3"/>
        <v>33778383</v>
      </c>
      <c r="Y26" s="51">
        <f t="shared" si="3"/>
        <v>-16645545</v>
      </c>
      <c r="Z26" s="52">
        <f>+IF(X26&lt;&gt;0,+(Y26/X26)*100,0)</f>
        <v>-49.278691049242944</v>
      </c>
      <c r="AA26" s="53">
        <f>SUM(AA21:AA25)</f>
        <v>67556766</v>
      </c>
    </row>
    <row r="27" spans="1:27" ht="13.5">
      <c r="A27" s="54" t="s">
        <v>38</v>
      </c>
      <c r="B27" s="64"/>
      <c r="C27" s="9">
        <v>13837058</v>
      </c>
      <c r="D27" s="10"/>
      <c r="E27" s="11">
        <v>33148299</v>
      </c>
      <c r="F27" s="11">
        <v>33148299</v>
      </c>
      <c r="G27" s="11">
        <v>543878</v>
      </c>
      <c r="H27" s="11">
        <v>83395</v>
      </c>
      <c r="I27" s="11">
        <v>1776541</v>
      </c>
      <c r="J27" s="11">
        <v>2403814</v>
      </c>
      <c r="K27" s="11">
        <v>741004</v>
      </c>
      <c r="L27" s="11">
        <v>2226963</v>
      </c>
      <c r="M27" s="11">
        <v>2638520</v>
      </c>
      <c r="N27" s="11">
        <v>5606487</v>
      </c>
      <c r="O27" s="11"/>
      <c r="P27" s="11"/>
      <c r="Q27" s="11"/>
      <c r="R27" s="11"/>
      <c r="S27" s="11"/>
      <c r="T27" s="11"/>
      <c r="U27" s="11"/>
      <c r="V27" s="11"/>
      <c r="W27" s="11">
        <v>8010301</v>
      </c>
      <c r="X27" s="11">
        <v>16574150</v>
      </c>
      <c r="Y27" s="11">
        <v>-8563849</v>
      </c>
      <c r="Z27" s="2">
        <v>-51.67</v>
      </c>
      <c r="AA27" s="15">
        <v>33148299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6900692</v>
      </c>
      <c r="D30" s="10"/>
      <c r="E30" s="11">
        <v>1000000</v>
      </c>
      <c r="F30" s="11">
        <v>1000000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500000</v>
      </c>
      <c r="Y30" s="11">
        <v>-500000</v>
      </c>
      <c r="Z30" s="2">
        <v>-100</v>
      </c>
      <c r="AA30" s="15">
        <v>1000000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3195000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21277237</v>
      </c>
      <c r="D36" s="10">
        <f t="shared" si="4"/>
        <v>0</v>
      </c>
      <c r="E36" s="11">
        <f t="shared" si="4"/>
        <v>69718273</v>
      </c>
      <c r="F36" s="11">
        <f t="shared" si="4"/>
        <v>69718273</v>
      </c>
      <c r="G36" s="11">
        <f t="shared" si="4"/>
        <v>0</v>
      </c>
      <c r="H36" s="11">
        <f t="shared" si="4"/>
        <v>0</v>
      </c>
      <c r="I36" s="11">
        <f t="shared" si="4"/>
        <v>430825</v>
      </c>
      <c r="J36" s="11">
        <f t="shared" si="4"/>
        <v>430825</v>
      </c>
      <c r="K36" s="11">
        <f t="shared" si="4"/>
        <v>1232999</v>
      </c>
      <c r="L36" s="11">
        <f t="shared" si="4"/>
        <v>346258</v>
      </c>
      <c r="M36" s="11">
        <f t="shared" si="4"/>
        <v>875009</v>
      </c>
      <c r="N36" s="11">
        <f t="shared" si="4"/>
        <v>2454266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2885091</v>
      </c>
      <c r="X36" s="11">
        <f t="shared" si="4"/>
        <v>34859137</v>
      </c>
      <c r="Y36" s="11">
        <f t="shared" si="4"/>
        <v>-31974046</v>
      </c>
      <c r="Z36" s="2">
        <f aca="true" t="shared" si="5" ref="Z36:Z49">+IF(X36&lt;&gt;0,+(Y36/X36)*100,0)</f>
        <v>-91.72357307640749</v>
      </c>
      <c r="AA36" s="15">
        <f>AA6+AA21</f>
        <v>69718273</v>
      </c>
    </row>
    <row r="37" spans="1:27" ht="13.5">
      <c r="A37" s="46" t="s">
        <v>33</v>
      </c>
      <c r="B37" s="47"/>
      <c r="C37" s="9">
        <f t="shared" si="4"/>
        <v>19211412</v>
      </c>
      <c r="D37" s="10">
        <f t="shared" si="4"/>
        <v>0</v>
      </c>
      <c r="E37" s="11">
        <f t="shared" si="4"/>
        <v>25000000</v>
      </c>
      <c r="F37" s="11">
        <f t="shared" si="4"/>
        <v>25000000</v>
      </c>
      <c r="G37" s="11">
        <f t="shared" si="4"/>
        <v>0</v>
      </c>
      <c r="H37" s="11">
        <f t="shared" si="4"/>
        <v>0</v>
      </c>
      <c r="I37" s="11">
        <f t="shared" si="4"/>
        <v>255907</v>
      </c>
      <c r="J37" s="11">
        <f t="shared" si="4"/>
        <v>255907</v>
      </c>
      <c r="K37" s="11">
        <f t="shared" si="4"/>
        <v>7818</v>
      </c>
      <c r="L37" s="11">
        <f t="shared" si="4"/>
        <v>200408</v>
      </c>
      <c r="M37" s="11">
        <f t="shared" si="4"/>
        <v>887107</v>
      </c>
      <c r="N37" s="11">
        <f t="shared" si="4"/>
        <v>1095333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1351240</v>
      </c>
      <c r="X37" s="11">
        <f t="shared" si="4"/>
        <v>12500000</v>
      </c>
      <c r="Y37" s="11">
        <f t="shared" si="4"/>
        <v>-11148760</v>
      </c>
      <c r="Z37" s="2">
        <f t="shared" si="5"/>
        <v>-89.19008000000001</v>
      </c>
      <c r="AA37" s="15">
        <f>AA7+AA22</f>
        <v>25000000</v>
      </c>
    </row>
    <row r="38" spans="1:27" ht="13.5">
      <c r="A38" s="46" t="s">
        <v>34</v>
      </c>
      <c r="B38" s="47"/>
      <c r="C38" s="9">
        <f t="shared" si="4"/>
        <v>40877696</v>
      </c>
      <c r="D38" s="10">
        <f t="shared" si="4"/>
        <v>0</v>
      </c>
      <c r="E38" s="11">
        <f t="shared" si="4"/>
        <v>41385000</v>
      </c>
      <c r="F38" s="11">
        <f t="shared" si="4"/>
        <v>41385000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1310310</v>
      </c>
      <c r="L38" s="11">
        <f t="shared" si="4"/>
        <v>9099584</v>
      </c>
      <c r="M38" s="11">
        <f t="shared" si="4"/>
        <v>26098893</v>
      </c>
      <c r="N38" s="11">
        <f t="shared" si="4"/>
        <v>36508787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36508787</v>
      </c>
      <c r="X38" s="11">
        <f t="shared" si="4"/>
        <v>20692500</v>
      </c>
      <c r="Y38" s="11">
        <f t="shared" si="4"/>
        <v>15816287</v>
      </c>
      <c r="Z38" s="2">
        <f t="shared" si="5"/>
        <v>76.43487737102815</v>
      </c>
      <c r="AA38" s="15">
        <f>AA8+AA23</f>
        <v>41385000</v>
      </c>
    </row>
    <row r="39" spans="1:27" ht="13.5">
      <c r="A39" s="46" t="s">
        <v>35</v>
      </c>
      <c r="B39" s="47"/>
      <c r="C39" s="9">
        <f t="shared" si="4"/>
        <v>78828946</v>
      </c>
      <c r="D39" s="10">
        <f t="shared" si="4"/>
        <v>0</v>
      </c>
      <c r="E39" s="11">
        <f t="shared" si="4"/>
        <v>20500000</v>
      </c>
      <c r="F39" s="11">
        <f t="shared" si="4"/>
        <v>20500000</v>
      </c>
      <c r="G39" s="11">
        <f t="shared" si="4"/>
        <v>0</v>
      </c>
      <c r="H39" s="11">
        <f t="shared" si="4"/>
        <v>12411907</v>
      </c>
      <c r="I39" s="11">
        <f t="shared" si="4"/>
        <v>612129</v>
      </c>
      <c r="J39" s="11">
        <f t="shared" si="4"/>
        <v>13024036</v>
      </c>
      <c r="K39" s="11">
        <f t="shared" si="4"/>
        <v>13988061</v>
      </c>
      <c r="L39" s="11">
        <f t="shared" si="4"/>
        <v>7096061</v>
      </c>
      <c r="M39" s="11">
        <f t="shared" si="4"/>
        <v>1881071</v>
      </c>
      <c r="N39" s="11">
        <f t="shared" si="4"/>
        <v>22965193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35989229</v>
      </c>
      <c r="X39" s="11">
        <f t="shared" si="4"/>
        <v>10250000</v>
      </c>
      <c r="Y39" s="11">
        <f t="shared" si="4"/>
        <v>25739229</v>
      </c>
      <c r="Z39" s="2">
        <f t="shared" si="5"/>
        <v>251.1144292682927</v>
      </c>
      <c r="AA39" s="15">
        <f>AA9+AA24</f>
        <v>20500000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27856766</v>
      </c>
      <c r="F40" s="11">
        <f t="shared" si="4"/>
        <v>27856766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4157250</v>
      </c>
      <c r="L40" s="11">
        <f t="shared" si="4"/>
        <v>0</v>
      </c>
      <c r="M40" s="11">
        <f t="shared" si="4"/>
        <v>12799006</v>
      </c>
      <c r="N40" s="11">
        <f t="shared" si="4"/>
        <v>16956256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16956256</v>
      </c>
      <c r="X40" s="11">
        <f t="shared" si="4"/>
        <v>13928383</v>
      </c>
      <c r="Y40" s="11">
        <f t="shared" si="4"/>
        <v>3027873</v>
      </c>
      <c r="Z40" s="2">
        <f t="shared" si="5"/>
        <v>21.738869472500863</v>
      </c>
      <c r="AA40" s="15">
        <f>AA10+AA25</f>
        <v>27856766</v>
      </c>
    </row>
    <row r="41" spans="1:27" ht="13.5">
      <c r="A41" s="48" t="s">
        <v>37</v>
      </c>
      <c r="B41" s="47"/>
      <c r="C41" s="49">
        <f aca="true" t="shared" si="6" ref="C41:Y41">SUM(C36:C40)</f>
        <v>160195291</v>
      </c>
      <c r="D41" s="50">
        <f t="shared" si="6"/>
        <v>0</v>
      </c>
      <c r="E41" s="51">
        <f t="shared" si="6"/>
        <v>184460039</v>
      </c>
      <c r="F41" s="51">
        <f t="shared" si="6"/>
        <v>184460039</v>
      </c>
      <c r="G41" s="51">
        <f t="shared" si="6"/>
        <v>0</v>
      </c>
      <c r="H41" s="51">
        <f t="shared" si="6"/>
        <v>12411907</v>
      </c>
      <c r="I41" s="51">
        <f t="shared" si="6"/>
        <v>1298861</v>
      </c>
      <c r="J41" s="51">
        <f t="shared" si="6"/>
        <v>13710768</v>
      </c>
      <c r="K41" s="51">
        <f t="shared" si="6"/>
        <v>20696438</v>
      </c>
      <c r="L41" s="51">
        <f t="shared" si="6"/>
        <v>16742311</v>
      </c>
      <c r="M41" s="51">
        <f t="shared" si="6"/>
        <v>42541086</v>
      </c>
      <c r="N41" s="51">
        <f t="shared" si="6"/>
        <v>79979835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93690603</v>
      </c>
      <c r="X41" s="51">
        <f t="shared" si="6"/>
        <v>92230020</v>
      </c>
      <c r="Y41" s="51">
        <f t="shared" si="6"/>
        <v>1460583</v>
      </c>
      <c r="Z41" s="52">
        <f t="shared" si="5"/>
        <v>1.5836307961334066</v>
      </c>
      <c r="AA41" s="53">
        <f>SUM(AA36:AA40)</f>
        <v>184460039</v>
      </c>
    </row>
    <row r="42" spans="1:27" ht="13.5">
      <c r="A42" s="54" t="s">
        <v>38</v>
      </c>
      <c r="B42" s="35"/>
      <c r="C42" s="65">
        <f aca="true" t="shared" si="7" ref="C42:Y48">C12+C27</f>
        <v>31730541</v>
      </c>
      <c r="D42" s="66">
        <f t="shared" si="7"/>
        <v>0</v>
      </c>
      <c r="E42" s="67">
        <f t="shared" si="7"/>
        <v>45594961</v>
      </c>
      <c r="F42" s="67">
        <f t="shared" si="7"/>
        <v>45594961</v>
      </c>
      <c r="G42" s="67">
        <f t="shared" si="7"/>
        <v>543878</v>
      </c>
      <c r="H42" s="67">
        <f t="shared" si="7"/>
        <v>2396573</v>
      </c>
      <c r="I42" s="67">
        <f t="shared" si="7"/>
        <v>2702477</v>
      </c>
      <c r="J42" s="67">
        <f t="shared" si="7"/>
        <v>5642928</v>
      </c>
      <c r="K42" s="67">
        <f t="shared" si="7"/>
        <v>741004</v>
      </c>
      <c r="L42" s="67">
        <f t="shared" si="7"/>
        <v>4300617</v>
      </c>
      <c r="M42" s="67">
        <f t="shared" si="7"/>
        <v>5835372</v>
      </c>
      <c r="N42" s="67">
        <f t="shared" si="7"/>
        <v>10876993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16519921</v>
      </c>
      <c r="X42" s="67">
        <f t="shared" si="7"/>
        <v>22797481</v>
      </c>
      <c r="Y42" s="67">
        <f t="shared" si="7"/>
        <v>-6277560</v>
      </c>
      <c r="Z42" s="69">
        <f t="shared" si="5"/>
        <v>-27.536200161763485</v>
      </c>
      <c r="AA42" s="68">
        <f aca="true" t="shared" si="8" ref="AA42:AA48">AA12+AA27</f>
        <v>45594961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173731189</v>
      </c>
      <c r="D45" s="66">
        <f t="shared" si="7"/>
        <v>0</v>
      </c>
      <c r="E45" s="67">
        <f t="shared" si="7"/>
        <v>152184113</v>
      </c>
      <c r="F45" s="67">
        <f t="shared" si="7"/>
        <v>152184113</v>
      </c>
      <c r="G45" s="67">
        <f t="shared" si="7"/>
        <v>1755635</v>
      </c>
      <c r="H45" s="67">
        <f t="shared" si="7"/>
        <v>2671672</v>
      </c>
      <c r="I45" s="67">
        <f t="shared" si="7"/>
        <v>3758356</v>
      </c>
      <c r="J45" s="67">
        <f t="shared" si="7"/>
        <v>8185663</v>
      </c>
      <c r="K45" s="67">
        <f t="shared" si="7"/>
        <v>1806416</v>
      </c>
      <c r="L45" s="67">
        <f t="shared" si="7"/>
        <v>1927100</v>
      </c>
      <c r="M45" s="67">
        <f t="shared" si="7"/>
        <v>2286445</v>
      </c>
      <c r="N45" s="67">
        <f t="shared" si="7"/>
        <v>6019961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14205624</v>
      </c>
      <c r="X45" s="67">
        <f t="shared" si="7"/>
        <v>76092057</v>
      </c>
      <c r="Y45" s="67">
        <f t="shared" si="7"/>
        <v>-61886433</v>
      </c>
      <c r="Z45" s="69">
        <f t="shared" si="5"/>
        <v>-81.33100278784683</v>
      </c>
      <c r="AA45" s="68">
        <f t="shared" si="8"/>
        <v>152184113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9236180</v>
      </c>
      <c r="D48" s="66">
        <f t="shared" si="7"/>
        <v>0</v>
      </c>
      <c r="E48" s="67">
        <f t="shared" si="7"/>
        <v>4500000</v>
      </c>
      <c r="F48" s="67">
        <f t="shared" si="7"/>
        <v>4500000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85057</v>
      </c>
      <c r="L48" s="67">
        <f t="shared" si="7"/>
        <v>0</v>
      </c>
      <c r="M48" s="67">
        <f t="shared" si="7"/>
        <v>0</v>
      </c>
      <c r="N48" s="67">
        <f t="shared" si="7"/>
        <v>85057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85057</v>
      </c>
      <c r="X48" s="67">
        <f t="shared" si="7"/>
        <v>2250000</v>
      </c>
      <c r="Y48" s="67">
        <f t="shared" si="7"/>
        <v>-2164943</v>
      </c>
      <c r="Z48" s="69">
        <f t="shared" si="5"/>
        <v>-96.21968888888888</v>
      </c>
      <c r="AA48" s="68">
        <f t="shared" si="8"/>
        <v>4500000</v>
      </c>
    </row>
    <row r="49" spans="1:27" ht="13.5">
      <c r="A49" s="75" t="s">
        <v>49</v>
      </c>
      <c r="B49" s="76"/>
      <c r="C49" s="77">
        <f aca="true" t="shared" si="9" ref="C49:Y49">SUM(C41:C48)</f>
        <v>374893201</v>
      </c>
      <c r="D49" s="78">
        <f t="shared" si="9"/>
        <v>0</v>
      </c>
      <c r="E49" s="79">
        <f t="shared" si="9"/>
        <v>386739113</v>
      </c>
      <c r="F49" s="79">
        <f t="shared" si="9"/>
        <v>386739113</v>
      </c>
      <c r="G49" s="79">
        <f t="shared" si="9"/>
        <v>2299513</v>
      </c>
      <c r="H49" s="79">
        <f t="shared" si="9"/>
        <v>17480152</v>
      </c>
      <c r="I49" s="79">
        <f t="shared" si="9"/>
        <v>7759694</v>
      </c>
      <c r="J49" s="79">
        <f t="shared" si="9"/>
        <v>27539359</v>
      </c>
      <c r="K49" s="79">
        <f t="shared" si="9"/>
        <v>23328915</v>
      </c>
      <c r="L49" s="79">
        <f t="shared" si="9"/>
        <v>22970028</v>
      </c>
      <c r="M49" s="79">
        <f t="shared" si="9"/>
        <v>50662903</v>
      </c>
      <c r="N49" s="79">
        <f t="shared" si="9"/>
        <v>96961846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124501205</v>
      </c>
      <c r="X49" s="79">
        <f t="shared" si="9"/>
        <v>193369558</v>
      </c>
      <c r="Y49" s="79">
        <f t="shared" si="9"/>
        <v>-68868353</v>
      </c>
      <c r="Z49" s="80">
        <f t="shared" si="5"/>
        <v>-35.61488877168556</v>
      </c>
      <c r="AA49" s="81">
        <f>SUM(AA41:AA48)</f>
        <v>386739113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95526991</v>
      </c>
      <c r="F51" s="67">
        <f t="shared" si="10"/>
        <v>95526991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47763496</v>
      </c>
      <c r="Y51" s="67">
        <f t="shared" si="10"/>
        <v>-47763496</v>
      </c>
      <c r="Z51" s="69">
        <f>+IF(X51&lt;&gt;0,+(Y51/X51)*100,0)</f>
        <v>-100</v>
      </c>
      <c r="AA51" s="68">
        <f>SUM(AA57:AA61)</f>
        <v>95526991</v>
      </c>
    </row>
    <row r="52" spans="1:27" ht="13.5">
      <c r="A52" s="84" t="s">
        <v>32</v>
      </c>
      <c r="B52" s="47"/>
      <c r="C52" s="9"/>
      <c r="D52" s="10"/>
      <c r="E52" s="11">
        <v>9078022</v>
      </c>
      <c r="F52" s="11">
        <v>9078022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4539011</v>
      </c>
      <c r="Y52" s="11">
        <v>-4539011</v>
      </c>
      <c r="Z52" s="2">
        <v>-100</v>
      </c>
      <c r="AA52" s="15">
        <v>9078022</v>
      </c>
    </row>
    <row r="53" spans="1:27" ht="13.5">
      <c r="A53" s="84" t="s">
        <v>33</v>
      </c>
      <c r="B53" s="47"/>
      <c r="C53" s="9"/>
      <c r="D53" s="10"/>
      <c r="E53" s="11">
        <v>23594000</v>
      </c>
      <c r="F53" s="11">
        <v>23594000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11797000</v>
      </c>
      <c r="Y53" s="11">
        <v>-11797000</v>
      </c>
      <c r="Z53" s="2">
        <v>-100</v>
      </c>
      <c r="AA53" s="15">
        <v>23594000</v>
      </c>
    </row>
    <row r="54" spans="1:27" ht="13.5">
      <c r="A54" s="84" t="s">
        <v>34</v>
      </c>
      <c r="B54" s="47"/>
      <c r="C54" s="9"/>
      <c r="D54" s="10"/>
      <c r="E54" s="11">
        <v>21565500</v>
      </c>
      <c r="F54" s="11">
        <v>21565500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10782750</v>
      </c>
      <c r="Y54" s="11">
        <v>-10782750</v>
      </c>
      <c r="Z54" s="2">
        <v>-100</v>
      </c>
      <c r="AA54" s="15">
        <v>21565500</v>
      </c>
    </row>
    <row r="55" spans="1:27" ht="13.5">
      <c r="A55" s="84" t="s">
        <v>35</v>
      </c>
      <c r="B55" s="47"/>
      <c r="C55" s="9"/>
      <c r="D55" s="10"/>
      <c r="E55" s="11">
        <v>26772314</v>
      </c>
      <c r="F55" s="11">
        <v>26772314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13386157</v>
      </c>
      <c r="Y55" s="11">
        <v>-13386157</v>
      </c>
      <c r="Z55" s="2">
        <v>-100</v>
      </c>
      <c r="AA55" s="15">
        <v>26772314</v>
      </c>
    </row>
    <row r="56" spans="1:27" ht="13.5">
      <c r="A56" s="84" t="s">
        <v>36</v>
      </c>
      <c r="B56" s="47"/>
      <c r="C56" s="9"/>
      <c r="D56" s="10"/>
      <c r="E56" s="11">
        <v>176000</v>
      </c>
      <c r="F56" s="11">
        <v>176000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88000</v>
      </c>
      <c r="Y56" s="11">
        <v>-88000</v>
      </c>
      <c r="Z56" s="2">
        <v>-100</v>
      </c>
      <c r="AA56" s="15">
        <v>176000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81185836</v>
      </c>
      <c r="F57" s="51">
        <f t="shared" si="11"/>
        <v>81185836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40592918</v>
      </c>
      <c r="Y57" s="51">
        <f t="shared" si="11"/>
        <v>-40592918</v>
      </c>
      <c r="Z57" s="52">
        <f>+IF(X57&lt;&gt;0,+(Y57/X57)*100,0)</f>
        <v>-100</v>
      </c>
      <c r="AA57" s="53">
        <f>SUM(AA52:AA56)</f>
        <v>81185836</v>
      </c>
    </row>
    <row r="58" spans="1:27" ht="13.5">
      <c r="A58" s="86" t="s">
        <v>38</v>
      </c>
      <c r="B58" s="35"/>
      <c r="C58" s="9"/>
      <c r="D58" s="10"/>
      <c r="E58" s="11">
        <v>13543222</v>
      </c>
      <c r="F58" s="11">
        <v>13543222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6771611</v>
      </c>
      <c r="Y58" s="11">
        <v>-6771611</v>
      </c>
      <c r="Z58" s="2">
        <v>-100</v>
      </c>
      <c r="AA58" s="15">
        <v>13543222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797933</v>
      </c>
      <c r="F61" s="11">
        <v>797933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398967</v>
      </c>
      <c r="Y61" s="11">
        <v>-398967</v>
      </c>
      <c r="Z61" s="2">
        <v>-100</v>
      </c>
      <c r="AA61" s="15">
        <v>797933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1569423</v>
      </c>
      <c r="H65" s="11">
        <v>1585117</v>
      </c>
      <c r="I65" s="11">
        <v>1600968</v>
      </c>
      <c r="J65" s="11">
        <v>4755508</v>
      </c>
      <c r="K65" s="11">
        <v>1600968</v>
      </c>
      <c r="L65" s="11">
        <v>1616978</v>
      </c>
      <c r="M65" s="11">
        <v>1633148</v>
      </c>
      <c r="N65" s="11">
        <v>4851094</v>
      </c>
      <c r="O65" s="11"/>
      <c r="P65" s="11"/>
      <c r="Q65" s="11"/>
      <c r="R65" s="11"/>
      <c r="S65" s="11"/>
      <c r="T65" s="11"/>
      <c r="U65" s="11"/>
      <c r="V65" s="11"/>
      <c r="W65" s="11">
        <v>9606602</v>
      </c>
      <c r="X65" s="11"/>
      <c r="Y65" s="11">
        <v>9606602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-28542</v>
      </c>
      <c r="H66" s="14">
        <v>4970178</v>
      </c>
      <c r="I66" s="14">
        <v>1163578</v>
      </c>
      <c r="J66" s="14">
        <v>6105214</v>
      </c>
      <c r="K66" s="14">
        <v>9535983</v>
      </c>
      <c r="L66" s="14">
        <v>10581265</v>
      </c>
      <c r="M66" s="14">
        <v>10432135</v>
      </c>
      <c r="N66" s="14">
        <v>30549383</v>
      </c>
      <c r="O66" s="14"/>
      <c r="P66" s="14"/>
      <c r="Q66" s="14"/>
      <c r="R66" s="14"/>
      <c r="S66" s="14"/>
      <c r="T66" s="14"/>
      <c r="U66" s="14"/>
      <c r="V66" s="14"/>
      <c r="W66" s="14">
        <v>36654597</v>
      </c>
      <c r="X66" s="14"/>
      <c r="Y66" s="14">
        <v>36654597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32355</v>
      </c>
      <c r="I67" s="11">
        <v>33810</v>
      </c>
      <c r="J67" s="11">
        <v>66165</v>
      </c>
      <c r="K67" s="11">
        <v>58945</v>
      </c>
      <c r="L67" s="11">
        <v>27489</v>
      </c>
      <c r="M67" s="11">
        <v>29107</v>
      </c>
      <c r="N67" s="11">
        <v>115541</v>
      </c>
      <c r="O67" s="11"/>
      <c r="P67" s="11"/>
      <c r="Q67" s="11"/>
      <c r="R67" s="11"/>
      <c r="S67" s="11"/>
      <c r="T67" s="11"/>
      <c r="U67" s="11"/>
      <c r="V67" s="11"/>
      <c r="W67" s="11">
        <v>181706</v>
      </c>
      <c r="X67" s="11"/>
      <c r="Y67" s="11">
        <v>181706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1540881</v>
      </c>
      <c r="H69" s="79">
        <f t="shared" si="12"/>
        <v>6587650</v>
      </c>
      <c r="I69" s="79">
        <f t="shared" si="12"/>
        <v>2798356</v>
      </c>
      <c r="J69" s="79">
        <f t="shared" si="12"/>
        <v>10926887</v>
      </c>
      <c r="K69" s="79">
        <f t="shared" si="12"/>
        <v>11195896</v>
      </c>
      <c r="L69" s="79">
        <f t="shared" si="12"/>
        <v>12225732</v>
      </c>
      <c r="M69" s="79">
        <f t="shared" si="12"/>
        <v>12094390</v>
      </c>
      <c r="N69" s="79">
        <f t="shared" si="12"/>
        <v>35516018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46442905</v>
      </c>
      <c r="X69" s="79">
        <f t="shared" si="12"/>
        <v>0</v>
      </c>
      <c r="Y69" s="79">
        <f t="shared" si="12"/>
        <v>46442905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2019-01-31T11:17:29Z</dcterms:created>
  <dcterms:modified xsi:type="dcterms:W3CDTF">2019-01-31T11:18:20Z</dcterms:modified>
  <cp:category/>
  <cp:version/>
  <cp:contentType/>
  <cp:contentStatus/>
</cp:coreProperties>
</file>