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'DC33'!$A$1:$AA$74</definedName>
    <definedName name="_xlnm.Print_Area" localSheetId="11">'DC34'!$A$1:$AA$74</definedName>
    <definedName name="_xlnm.Print_Area" localSheetId="16">'DC35'!$A$1:$AA$74</definedName>
    <definedName name="_xlnm.Print_Area" localSheetId="22">'DC36'!$A$1:$AA$74</definedName>
    <definedName name="_xlnm.Print_Area" localSheetId="27">'DC47'!$A$1:$AA$74</definedName>
    <definedName name="_xlnm.Print_Area" localSheetId="1">'LIM331'!$A$1:$AA$74</definedName>
    <definedName name="_xlnm.Print_Area" localSheetId="2">'LIM332'!$A$1:$AA$74</definedName>
    <definedName name="_xlnm.Print_Area" localSheetId="3">'LIM333'!$A$1:$AA$74</definedName>
    <definedName name="_xlnm.Print_Area" localSheetId="4">'LIM334'!$A$1:$AA$74</definedName>
    <definedName name="_xlnm.Print_Area" localSheetId="5">'LIM335'!$A$1:$AA$74</definedName>
    <definedName name="_xlnm.Print_Area" localSheetId="7">'LIM341'!$A$1:$AA$74</definedName>
    <definedName name="_xlnm.Print_Area" localSheetId="8">'LIM343'!$A$1:$AA$74</definedName>
    <definedName name="_xlnm.Print_Area" localSheetId="9">'LIM344'!$A$1:$AA$74</definedName>
    <definedName name="_xlnm.Print_Area" localSheetId="10">'LIM345'!$A$1:$AA$74</definedName>
    <definedName name="_xlnm.Print_Area" localSheetId="12">'LIM351'!$A$1:$AA$74</definedName>
    <definedName name="_xlnm.Print_Area" localSheetId="13">'LIM353'!$A$1:$AA$74</definedName>
    <definedName name="_xlnm.Print_Area" localSheetId="14">'LIM354'!$A$1:$AA$74</definedName>
    <definedName name="_xlnm.Print_Area" localSheetId="15">'LIM355'!$A$1:$AA$74</definedName>
    <definedName name="_xlnm.Print_Area" localSheetId="17">'LIM361'!$A$1:$AA$74</definedName>
    <definedName name="_xlnm.Print_Area" localSheetId="18">'LIM362'!$A$1:$AA$74</definedName>
    <definedName name="_xlnm.Print_Area" localSheetId="19">'LIM366'!$A$1:$AA$74</definedName>
    <definedName name="_xlnm.Print_Area" localSheetId="20">'LIM367'!$A$1:$AA$74</definedName>
    <definedName name="_xlnm.Print_Area" localSheetId="21">'LIM368'!$A$1:$AA$74</definedName>
    <definedName name="_xlnm.Print_Area" localSheetId="23">'LIM471'!$A$1:$AA$74</definedName>
    <definedName name="_xlnm.Print_Area" localSheetId="24">'LIM472'!$A$1:$AA$74</definedName>
    <definedName name="_xlnm.Print_Area" localSheetId="25">'LIM473'!$A$1:$AA$74</definedName>
    <definedName name="_xlnm.Print_Area" localSheetId="26">'LIM476'!$A$1:$AA$74</definedName>
    <definedName name="_xlnm.Print_Area" localSheetId="0">'Summary'!$A$1:$AA$74</definedName>
  </definedNames>
  <calcPr calcMode="manual" fullCalcOnLoad="1"/>
</workbook>
</file>

<file path=xl/sharedStrings.xml><?xml version="1.0" encoding="utf-8"?>
<sst xmlns="http://schemas.openxmlformats.org/spreadsheetml/2006/main" count="2884" uniqueCount="91">
  <si>
    <t>Limpopo: Greater Giyani(LIM331) - Table C9 Quarterly Budget Statement - Capital Expenditure by Asset Clas ( All )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</si>
  <si>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</si>
  <si>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</si>
  <si>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</si>
  <si>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</si>
  <si>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</si>
  <si>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</si>
  <si>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</si>
  <si>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</si>
  <si>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</si>
  <si>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</si>
  <si>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</si>
  <si>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</si>
  <si>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</si>
  <si>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</si>
  <si>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</si>
  <si>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</si>
  <si>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</si>
  <si>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</si>
  <si>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</si>
  <si>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</si>
  <si>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</si>
  <si>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</si>
  <si>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</si>
  <si>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</si>
  <si>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</si>
  <si>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</si>
  <si>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</si>
  <si>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</si>
  <si>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</si>
  <si>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</si>
  <si>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</si>
  <si>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</si>
  <si>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</si>
  <si>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</si>
  <si>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</si>
  <si>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</si>
  <si>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</si>
  <si>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</si>
  <si>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</si>
  <si>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</si>
  <si>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</si>
  <si>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</si>
  <si>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</si>
  <si>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</si>
  <si>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</si>
  <si>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</si>
  <si>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</si>
  <si>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</si>
  <si>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</si>
  <si>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</si>
  <si>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</si>
  <si>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</si>
  <si>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</si>
  <si>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</si>
  <si>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</si>
  <si>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</si>
  <si>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</si>
  <si>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Limpopo: Greater Letaba(LIM332) - Table C9 Quarterly Budget Statement - Capital Expenditure by Asset Clas ( All ) for 2nd Quarter ended 31 December 2018 (Figures Finalised as at 2019/01/30)</t>
  </si>
  <si>
    <t>Limpopo: Greater Tzaneen(LIM333) - Table C9 Quarterly Budget Statement - Capital Expenditure by Asset Clas ( All ) for 2nd Quarter ended 31 December 2018 (Figures Finalised as at 2019/01/30)</t>
  </si>
  <si>
    <t>Limpopo: Ba-Phalaborwa(LIM334) - Table C9 Quarterly Budget Statement - Capital Expenditure by Asset Clas ( All ) for 2nd Quarter ended 31 December 2018 (Figures Finalised as at 2019/01/30)</t>
  </si>
  <si>
    <t>Limpopo: Maruleng(LIM335) - Table C9 Quarterly Budget Statement - Capital Expenditure by Asset Clas ( All ) for 2nd Quarter ended 31 December 2018 (Figures Finalised as at 2019/01/30)</t>
  </si>
  <si>
    <t>Limpopo: Mopani(DC33) - Table C9 Quarterly Budget Statement - Capital Expenditure by Asset Clas ( All ) for 2nd Quarter ended 31 December 2018 (Figures Finalised as at 2019/01/30)</t>
  </si>
  <si>
    <t>Limpopo: Musina(LIM341) - Table C9 Quarterly Budget Statement - Capital Expenditure by Asset Clas ( All ) for 2nd Quarter ended 31 December 2018 (Figures Finalised as at 2019/01/30)</t>
  </si>
  <si>
    <t>Limpopo: Thulamela(LIM343) - Table C9 Quarterly Budget Statement - Capital Expenditure by Asset Clas ( All ) for 2nd Quarter ended 31 December 2018 (Figures Finalised as at 2019/01/30)</t>
  </si>
  <si>
    <t>Limpopo: Makhado(LIM344) - Table C9 Quarterly Budget Statement - Capital Expenditure by Asset Clas ( All ) for 2nd Quarter ended 31 December 2018 (Figures Finalised as at 2019/01/30)</t>
  </si>
  <si>
    <t>Limpopo: Collins Chabane(LIM345) - Table C9 Quarterly Budget Statement - Capital Expenditure by Asset Clas ( All ) for 2nd Quarter ended 31 December 2018 (Figures Finalised as at 2019/01/30)</t>
  </si>
  <si>
    <t>Limpopo: Vhembe(DC34) - Table C9 Quarterly Budget Statement - Capital Expenditure by Asset Clas ( All ) for 2nd Quarter ended 31 December 2018 (Figures Finalised as at 2019/01/30)</t>
  </si>
  <si>
    <t>Limpopo: Blouberg(LIM351) - Table C9 Quarterly Budget Statement - Capital Expenditure by Asset Clas ( All ) for 2nd Quarter ended 31 December 2018 (Figures Finalised as at 2019/01/30)</t>
  </si>
  <si>
    <t>Limpopo: Molemole(LIM353) - Table C9 Quarterly Budget Statement - Capital Expenditure by Asset Clas ( All ) for 2nd Quarter ended 31 December 2018 (Figures Finalised as at 2019/01/30)</t>
  </si>
  <si>
    <t>Limpopo: Polokwane(LIM354) - Table C9 Quarterly Budget Statement - Capital Expenditure by Asset Clas ( All ) for 2nd Quarter ended 31 December 2018 (Figures Finalised as at 2019/01/30)</t>
  </si>
  <si>
    <t>Limpopo: Lepelle-Nkumpi(LIM355) - Table C9 Quarterly Budget Statement - Capital Expenditure by Asset Clas ( All ) for 2nd Quarter ended 31 December 2018 (Figures Finalised as at 2019/01/30)</t>
  </si>
  <si>
    <t>Limpopo: Capricorn(DC35) - Table C9 Quarterly Budget Statement - Capital Expenditure by Asset Clas ( All ) for 2nd Quarter ended 31 December 2018 (Figures Finalised as at 2019/01/30)</t>
  </si>
  <si>
    <t>Limpopo: Thabazimbi(LIM361) - Table C9 Quarterly Budget Statement - Capital Expenditure by Asset Clas ( All ) for 2nd Quarter ended 31 December 2018 (Figures Finalised as at 2019/01/30)</t>
  </si>
  <si>
    <t>Limpopo: Lephalale(LIM362) - Table C9 Quarterly Budget Statement - Capital Expenditure by Asset Clas ( All ) for 2nd Quarter ended 31 December 2018 (Figures Finalised as at 2019/01/30)</t>
  </si>
  <si>
    <t>Limpopo: Bela Bela(LIM366) - Table C9 Quarterly Budget Statement - Capital Expenditure by Asset Clas ( All ) for 2nd Quarter ended 31 December 2018 (Figures Finalised as at 2019/01/30)</t>
  </si>
  <si>
    <t>Limpopo: Mogalakwena(LIM367) - Table C9 Quarterly Budget Statement - Capital Expenditure by Asset Clas ( All ) for 2nd Quarter ended 31 December 2018 (Figures Finalised as at 2019/01/30)</t>
  </si>
  <si>
    <t>Limpopo: Modimolle-Mookgopong(LIM368) - Table C9 Quarterly Budget Statement - Capital Expenditure by Asset Clas ( All ) for 2nd Quarter ended 31 December 2018 (Figures Finalised as at 2019/01/30)</t>
  </si>
  <si>
    <t>Limpopo: Waterberg(DC36) - Table C9 Quarterly Budget Statement - Capital Expenditure by Asset Clas ( All ) for 2nd Quarter ended 31 December 2018 (Figures Finalised as at 2019/01/30)</t>
  </si>
  <si>
    <t>Limpopo: Ephraim Mogale(LIM471) - Table C9 Quarterly Budget Statement - Capital Expenditure by Asset Clas ( All ) for 2nd Quarter ended 31 December 2018 (Figures Finalised as at 2019/01/30)</t>
  </si>
  <si>
    <t>Limpopo: Elias Motsoaledi(LIM472) - Table C9 Quarterly Budget Statement - Capital Expenditure by Asset Clas ( All ) for 2nd Quarter ended 31 December 2018 (Figures Finalised as at 2019/01/30)</t>
  </si>
  <si>
    <t>Limpopo: Makhuduthamaga(LIM473) - Table C9 Quarterly Budget Statement - Capital Expenditure by Asset Clas ( All ) for 2nd Quarter ended 31 December 2018 (Figures Finalised as at 2019/01/30)</t>
  </si>
  <si>
    <t>Limpopo: Tubatse Fetakgomo(LIM476) - Table C9 Quarterly Budget Statement - Capital Expenditure by Asset Clas ( All ) for 2nd Quarter ended 31 December 2018 (Figures Finalised as at 2019/01/30)</t>
  </si>
  <si>
    <t>Limpopo: Sekhukhune(DC47) - Table C9 Quarterly Budget Statement - Capital Expenditure by Asset Clas ( All ) for 2nd Quarter ended 31 December 2018 (Figures Finalised as at 2019/01/30)</t>
  </si>
  <si>
    <t>Summary - Table C9 Quarterly Budget Statement - Capital Expenditure by Asset Class ( All ) for 2nd Quarter ended 31 December 2018 (Figures Finalised as at 2019/01/30)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</si>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</sst>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0.0%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4" fillId="0" borderId="11" xfId="0" applyNumberFormat="1" applyFont="1" applyFill="1" applyBorder="1" applyAlignment="1" applyProtection="1">
      <alignment/>
      <protection/>
    </xf>
    <xf numFmtId="179" fontId="4" fillId="0" borderId="12" xfId="0" applyNumberFormat="1" applyFont="1" applyFill="1" applyBorder="1" applyAlignment="1" applyProtection="1">
      <alignment/>
      <protection/>
    </xf>
    <xf numFmtId="179" fontId="4" fillId="0" borderId="13" xfId="0" applyNumberFormat="1" applyFont="1" applyFill="1" applyBorder="1" applyAlignment="1" applyProtection="1">
      <alignment/>
      <protection/>
    </xf>
    <xf numFmtId="179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1" fontId="4" fillId="0" borderId="14" xfId="0" applyNumberFormat="1" applyFont="1" applyFill="1" applyBorder="1" applyAlignment="1" applyProtection="1">
      <alignment/>
      <protection/>
    </xf>
    <xf numFmtId="181" fontId="4" fillId="0" borderId="15" xfId="0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/>
    </xf>
    <xf numFmtId="181" fontId="4" fillId="0" borderId="14" xfId="42" applyNumberFormat="1" applyFont="1" applyFill="1" applyBorder="1" applyAlignment="1" applyProtection="1">
      <alignment/>
      <protection/>
    </xf>
    <xf numFmtId="181" fontId="4" fillId="0" borderId="15" xfId="42" applyNumberFormat="1" applyFont="1" applyFill="1" applyBorder="1" applyAlignment="1" applyProtection="1">
      <alignment/>
      <protection/>
    </xf>
    <xf numFmtId="181" fontId="4" fillId="0" borderId="11" xfId="42" applyNumberFormat="1" applyFont="1" applyFill="1" applyBorder="1" applyAlignment="1" applyProtection="1">
      <alignment/>
      <protection/>
    </xf>
    <xf numFmtId="181" fontId="4" fillId="0" borderId="16" xfId="0" applyNumberFormat="1" applyFont="1" applyFill="1" applyBorder="1" applyAlignment="1" applyProtection="1">
      <alignment/>
      <protection/>
    </xf>
    <xf numFmtId="181" fontId="4" fillId="0" borderId="17" xfId="0" applyNumberFormat="1" applyFont="1" applyFill="1" applyBorder="1" applyAlignment="1" applyProtection="1">
      <alignment/>
      <protection/>
    </xf>
    <xf numFmtId="181" fontId="4" fillId="0" borderId="18" xfId="0" applyNumberFormat="1" applyFont="1" applyFill="1" applyBorder="1" applyAlignment="1" applyProtection="1">
      <alignment/>
      <protection/>
    </xf>
    <xf numFmtId="181" fontId="4" fillId="0" borderId="12" xfId="0" applyNumberFormat="1" applyFont="1" applyFill="1" applyBorder="1" applyAlignment="1" applyProtection="1">
      <alignment/>
      <protection/>
    </xf>
    <xf numFmtId="181" fontId="4" fillId="0" borderId="19" xfId="0" applyNumberFormat="1" applyFont="1" applyFill="1" applyBorder="1" applyAlignment="1" applyProtection="1">
      <alignment/>
      <protection/>
    </xf>
    <xf numFmtId="181" fontId="4" fillId="0" borderId="20" xfId="0" applyNumberFormat="1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/>
      <protection/>
    </xf>
    <xf numFmtId="181" fontId="4" fillId="0" borderId="16" xfId="42" applyNumberFormat="1" applyFont="1" applyFill="1" applyBorder="1" applyAlignment="1" applyProtection="1">
      <alignment/>
      <protection/>
    </xf>
    <xf numFmtId="181" fontId="4" fillId="0" borderId="21" xfId="0" applyNumberFormat="1" applyFont="1" applyFill="1" applyBorder="1" applyAlignment="1" applyProtection="1">
      <alignment/>
      <protection/>
    </xf>
    <xf numFmtId="181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23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81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81" fontId="3" fillId="0" borderId="15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181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81" fontId="6" fillId="0" borderId="29" xfId="0" applyNumberFormat="1" applyFont="1" applyFill="1" applyBorder="1" applyAlignment="1" applyProtection="1">
      <alignment/>
      <protection/>
    </xf>
    <xf numFmtId="181" fontId="6" fillId="0" borderId="30" xfId="0" applyNumberFormat="1" applyFont="1" applyFill="1" applyBorder="1" applyAlignment="1" applyProtection="1">
      <alignment/>
      <protection/>
    </xf>
    <xf numFmtId="181" fontId="6" fillId="0" borderId="31" xfId="0" applyNumberFormat="1" applyFont="1" applyFill="1" applyBorder="1" applyAlignment="1" applyProtection="1">
      <alignment/>
      <protection/>
    </xf>
    <xf numFmtId="179" fontId="6" fillId="0" borderId="31" xfId="0" applyNumberFormat="1" applyFont="1" applyFill="1" applyBorder="1" applyAlignment="1" applyProtection="1">
      <alignment/>
      <protection/>
    </xf>
    <xf numFmtId="181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1" xfId="0" applyNumberFormat="1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81" fontId="4" fillId="0" borderId="14" xfId="0" applyNumberFormat="1" applyFont="1" applyBorder="1" applyAlignment="1" applyProtection="1">
      <alignment/>
      <protection/>
    </xf>
    <xf numFmtId="181" fontId="4" fillId="0" borderId="15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/>
      <protection/>
    </xf>
    <xf numFmtId="181" fontId="4" fillId="0" borderId="16" xfId="0" applyNumberFormat="1" applyFont="1" applyBorder="1" applyAlignment="1" applyProtection="1">
      <alignment/>
      <protection/>
    </xf>
    <xf numFmtId="179" fontId="4" fillId="0" borderId="11" xfId="0" applyNumberFormat="1" applyFont="1" applyBorder="1" applyAlignment="1" applyProtection="1">
      <alignment/>
      <protection/>
    </xf>
    <xf numFmtId="181" fontId="4" fillId="0" borderId="14" xfId="42" applyNumberFormat="1" applyFont="1" applyBorder="1" applyAlignment="1" applyProtection="1">
      <alignment/>
      <protection/>
    </xf>
    <xf numFmtId="181" fontId="4" fillId="0" borderId="15" xfId="42" applyNumberFormat="1" applyFont="1" applyBorder="1" applyAlignment="1" applyProtection="1">
      <alignment/>
      <protection/>
    </xf>
    <xf numFmtId="181" fontId="4" fillId="0" borderId="11" xfId="42" applyNumberFormat="1" applyFont="1" applyBorder="1" applyAlignment="1" applyProtection="1">
      <alignment/>
      <protection/>
    </xf>
    <xf numFmtId="179" fontId="4" fillId="0" borderId="11" xfId="42" applyNumberFormat="1" applyFont="1" applyBorder="1" applyAlignment="1" applyProtection="1">
      <alignment/>
      <protection/>
    </xf>
    <xf numFmtId="181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81" fontId="3" fillId="0" borderId="36" xfId="0" applyNumberFormat="1" applyFont="1" applyBorder="1" applyAlignment="1" applyProtection="1">
      <alignment/>
      <protection/>
    </xf>
    <xf numFmtId="181" fontId="3" fillId="0" borderId="34" xfId="0" applyNumberFormat="1" applyFont="1" applyBorder="1" applyAlignment="1" applyProtection="1">
      <alignment/>
      <protection/>
    </xf>
    <xf numFmtId="181" fontId="3" fillId="0" borderId="35" xfId="0" applyNumberFormat="1" applyFont="1" applyBorder="1" applyAlignment="1" applyProtection="1">
      <alignment/>
      <protection/>
    </xf>
    <xf numFmtId="179" fontId="3" fillId="0" borderId="35" xfId="0" applyNumberFormat="1" applyFont="1" applyBorder="1" applyAlignment="1" applyProtection="1">
      <alignment/>
      <protection/>
    </xf>
    <xf numFmtId="181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81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81" fontId="6" fillId="0" borderId="14" xfId="59" applyNumberFormat="1" applyFont="1" applyFill="1" applyBorder="1" applyAlignment="1" applyProtection="1">
      <alignment horizontal="center"/>
      <protection/>
    </xf>
    <xf numFmtId="181" fontId="6" fillId="0" borderId="15" xfId="59" applyNumberFormat="1" applyFont="1" applyFill="1" applyBorder="1" applyAlignment="1" applyProtection="1">
      <alignment horizontal="center"/>
      <protection/>
    </xf>
    <xf numFmtId="181" fontId="6" fillId="0" borderId="11" xfId="59" applyNumberFormat="1" applyFont="1" applyFill="1" applyBorder="1" applyAlignment="1" applyProtection="1">
      <alignment horizontal="center"/>
      <protection/>
    </xf>
    <xf numFmtId="181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5379269408</v>
      </c>
      <c r="D5" s="42">
        <f t="shared" si="0"/>
        <v>0</v>
      </c>
      <c r="E5" s="43">
        <f t="shared" si="0"/>
        <v>5464331565</v>
      </c>
      <c r="F5" s="43">
        <f t="shared" si="0"/>
        <v>5446908665</v>
      </c>
      <c r="G5" s="43">
        <f t="shared" si="0"/>
        <v>148618325</v>
      </c>
      <c r="H5" s="43">
        <f t="shared" si="0"/>
        <v>354080432</v>
      </c>
      <c r="I5" s="43">
        <f t="shared" si="0"/>
        <v>271463032</v>
      </c>
      <c r="J5" s="43">
        <f t="shared" si="0"/>
        <v>774161789</v>
      </c>
      <c r="K5" s="43">
        <f t="shared" si="0"/>
        <v>396910825</v>
      </c>
      <c r="L5" s="43">
        <f t="shared" si="0"/>
        <v>373601017</v>
      </c>
      <c r="M5" s="43">
        <f t="shared" si="0"/>
        <v>401343980</v>
      </c>
      <c r="N5" s="43">
        <f t="shared" si="0"/>
        <v>1171855822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1946017611</v>
      </c>
      <c r="X5" s="43">
        <f t="shared" si="0"/>
        <v>2723454343</v>
      </c>
      <c r="Y5" s="43">
        <f t="shared" si="0"/>
        <v>-777436732</v>
      </c>
      <c r="Z5" s="44">
        <f>+IF(X5&lt;&gt;0,+(Y5/X5)*100,0)</f>
        <v>-28.545979997726732</v>
      </c>
      <c r="AA5" s="45">
        <f>SUM(AA11:AA18)</f>
        <v>5446908665</v>
      </c>
    </row>
    <row r="6" spans="1:27" ht="13.5">
      <c r="A6" s="46" t="s">
        <v>32</v>
      </c>
      <c r="B6" s="47"/>
      <c r="C6" s="9">
        <v>1559632084</v>
      </c>
      <c r="D6" s="10"/>
      <c r="E6" s="11">
        <v>1143341593</v>
      </c>
      <c r="F6" s="11">
        <v>1137409843</v>
      </c>
      <c r="G6" s="11">
        <v>80065696</v>
      </c>
      <c r="H6" s="11">
        <v>112802215</v>
      </c>
      <c r="I6" s="11">
        <v>61494991</v>
      </c>
      <c r="J6" s="11">
        <v>254362902</v>
      </c>
      <c r="K6" s="11">
        <v>75710862</v>
      </c>
      <c r="L6" s="11">
        <v>77970677</v>
      </c>
      <c r="M6" s="11">
        <v>55459254</v>
      </c>
      <c r="N6" s="11">
        <v>209140793</v>
      </c>
      <c r="O6" s="11"/>
      <c r="P6" s="11"/>
      <c r="Q6" s="11"/>
      <c r="R6" s="11"/>
      <c r="S6" s="11"/>
      <c r="T6" s="11"/>
      <c r="U6" s="11"/>
      <c r="V6" s="11"/>
      <c r="W6" s="11">
        <v>463503695</v>
      </c>
      <c r="X6" s="11">
        <v>568704925</v>
      </c>
      <c r="Y6" s="11">
        <v>-105201230</v>
      </c>
      <c r="Z6" s="2">
        <v>-18.5</v>
      </c>
      <c r="AA6" s="15">
        <v>1137409843</v>
      </c>
    </row>
    <row r="7" spans="1:27" ht="13.5">
      <c r="A7" s="46" t="s">
        <v>33</v>
      </c>
      <c r="B7" s="47"/>
      <c r="C7" s="9">
        <v>175984016</v>
      </c>
      <c r="D7" s="10"/>
      <c r="E7" s="11">
        <v>279809586</v>
      </c>
      <c r="F7" s="11">
        <v>264809586</v>
      </c>
      <c r="G7" s="11">
        <v>1545967</v>
      </c>
      <c r="H7" s="11">
        <v>2311782</v>
      </c>
      <c r="I7" s="11">
        <v>13342688</v>
      </c>
      <c r="J7" s="11">
        <v>17200437</v>
      </c>
      <c r="K7" s="11">
        <v>8401897</v>
      </c>
      <c r="L7" s="11">
        <v>15255234</v>
      </c>
      <c r="M7" s="11">
        <v>7169725</v>
      </c>
      <c r="N7" s="11">
        <v>30826856</v>
      </c>
      <c r="O7" s="11"/>
      <c r="P7" s="11"/>
      <c r="Q7" s="11"/>
      <c r="R7" s="11"/>
      <c r="S7" s="11"/>
      <c r="T7" s="11"/>
      <c r="U7" s="11"/>
      <c r="V7" s="11"/>
      <c r="W7" s="11">
        <v>48027293</v>
      </c>
      <c r="X7" s="11">
        <v>132404793</v>
      </c>
      <c r="Y7" s="11">
        <v>-84377500</v>
      </c>
      <c r="Z7" s="2">
        <v>-63.73</v>
      </c>
      <c r="AA7" s="15">
        <v>264809586</v>
      </c>
    </row>
    <row r="8" spans="1:27" ht="13.5">
      <c r="A8" s="46" t="s">
        <v>34</v>
      </c>
      <c r="B8" s="47"/>
      <c r="C8" s="9">
        <v>2018190699</v>
      </c>
      <c r="D8" s="10"/>
      <c r="E8" s="11">
        <v>2327103058</v>
      </c>
      <c r="F8" s="11">
        <v>2327103058</v>
      </c>
      <c r="G8" s="11">
        <v>57991029</v>
      </c>
      <c r="H8" s="11">
        <v>192346684</v>
      </c>
      <c r="I8" s="11">
        <v>152481421</v>
      </c>
      <c r="J8" s="11">
        <v>402819134</v>
      </c>
      <c r="K8" s="11">
        <v>227806667</v>
      </c>
      <c r="L8" s="11">
        <v>217825446</v>
      </c>
      <c r="M8" s="11">
        <v>239216458</v>
      </c>
      <c r="N8" s="11">
        <v>684848571</v>
      </c>
      <c r="O8" s="11"/>
      <c r="P8" s="11"/>
      <c r="Q8" s="11"/>
      <c r="R8" s="11"/>
      <c r="S8" s="11"/>
      <c r="T8" s="11"/>
      <c r="U8" s="11"/>
      <c r="V8" s="11"/>
      <c r="W8" s="11">
        <v>1087667705</v>
      </c>
      <c r="X8" s="11">
        <v>1163551530</v>
      </c>
      <c r="Y8" s="11">
        <v>-75883825</v>
      </c>
      <c r="Z8" s="2">
        <v>-6.52</v>
      </c>
      <c r="AA8" s="15">
        <v>2327103058</v>
      </c>
    </row>
    <row r="9" spans="1:27" ht="13.5">
      <c r="A9" s="46" t="s">
        <v>35</v>
      </c>
      <c r="B9" s="47"/>
      <c r="C9" s="9">
        <v>110756737</v>
      </c>
      <c r="D9" s="10"/>
      <c r="E9" s="11">
        <v>402443723</v>
      </c>
      <c r="F9" s="11">
        <v>402443723</v>
      </c>
      <c r="G9" s="11">
        <v>2825076</v>
      </c>
      <c r="H9" s="11">
        <v>25180547</v>
      </c>
      <c r="I9" s="11">
        <v>18212129</v>
      </c>
      <c r="J9" s="11">
        <v>46217752</v>
      </c>
      <c r="K9" s="11">
        <v>52979040</v>
      </c>
      <c r="L9" s="11">
        <v>35062554</v>
      </c>
      <c r="M9" s="11">
        <v>14856340</v>
      </c>
      <c r="N9" s="11">
        <v>102897934</v>
      </c>
      <c r="O9" s="11"/>
      <c r="P9" s="11"/>
      <c r="Q9" s="11"/>
      <c r="R9" s="11"/>
      <c r="S9" s="11"/>
      <c r="T9" s="11"/>
      <c r="U9" s="11"/>
      <c r="V9" s="11"/>
      <c r="W9" s="11">
        <v>149115686</v>
      </c>
      <c r="X9" s="11">
        <v>201221863</v>
      </c>
      <c r="Y9" s="11">
        <v>-52106177</v>
      </c>
      <c r="Z9" s="2">
        <v>-25.89</v>
      </c>
      <c r="AA9" s="15">
        <v>402443723</v>
      </c>
    </row>
    <row r="10" spans="1:27" ht="13.5">
      <c r="A10" s="46" t="s">
        <v>36</v>
      </c>
      <c r="B10" s="47"/>
      <c r="C10" s="9">
        <v>285881662</v>
      </c>
      <c r="D10" s="10"/>
      <c r="E10" s="11">
        <v>87237457</v>
      </c>
      <c r="F10" s="11">
        <v>76237457</v>
      </c>
      <c r="G10" s="11">
        <v>60367</v>
      </c>
      <c r="H10" s="11">
        <v>777219</v>
      </c>
      <c r="I10" s="11">
        <v>2020099</v>
      </c>
      <c r="J10" s="11">
        <v>2857685</v>
      </c>
      <c r="K10" s="11">
        <v>5547156</v>
      </c>
      <c r="L10" s="11">
        <v>7438273</v>
      </c>
      <c r="M10" s="11">
        <v>53634774</v>
      </c>
      <c r="N10" s="11">
        <v>66620203</v>
      </c>
      <c r="O10" s="11"/>
      <c r="P10" s="11"/>
      <c r="Q10" s="11"/>
      <c r="R10" s="11"/>
      <c r="S10" s="11"/>
      <c r="T10" s="11"/>
      <c r="U10" s="11"/>
      <c r="V10" s="11"/>
      <c r="W10" s="11">
        <v>69477888</v>
      </c>
      <c r="X10" s="11">
        <v>38118729</v>
      </c>
      <c r="Y10" s="11">
        <v>31359159</v>
      </c>
      <c r="Z10" s="2">
        <v>82.27</v>
      </c>
      <c r="AA10" s="15">
        <v>76237457</v>
      </c>
    </row>
    <row r="11" spans="1:27" ht="13.5">
      <c r="A11" s="48" t="s">
        <v>37</v>
      </c>
      <c r="B11" s="47"/>
      <c r="C11" s="49">
        <f aca="true" t="shared" si="1" ref="C11:Y11">SUM(C6:C10)</f>
        <v>4150445198</v>
      </c>
      <c r="D11" s="50">
        <f t="shared" si="1"/>
        <v>0</v>
      </c>
      <c r="E11" s="51">
        <f t="shared" si="1"/>
        <v>4239935417</v>
      </c>
      <c r="F11" s="51">
        <f t="shared" si="1"/>
        <v>4208003667</v>
      </c>
      <c r="G11" s="51">
        <f t="shared" si="1"/>
        <v>142488135</v>
      </c>
      <c r="H11" s="51">
        <f t="shared" si="1"/>
        <v>333418447</v>
      </c>
      <c r="I11" s="51">
        <f t="shared" si="1"/>
        <v>247551328</v>
      </c>
      <c r="J11" s="51">
        <f t="shared" si="1"/>
        <v>723457910</v>
      </c>
      <c r="K11" s="51">
        <f t="shared" si="1"/>
        <v>370445622</v>
      </c>
      <c r="L11" s="51">
        <f t="shared" si="1"/>
        <v>353552184</v>
      </c>
      <c r="M11" s="51">
        <f t="shared" si="1"/>
        <v>370336551</v>
      </c>
      <c r="N11" s="51">
        <f t="shared" si="1"/>
        <v>1094334357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1817792267</v>
      </c>
      <c r="X11" s="51">
        <f t="shared" si="1"/>
        <v>2104001840</v>
      </c>
      <c r="Y11" s="51">
        <f t="shared" si="1"/>
        <v>-286209573</v>
      </c>
      <c r="Z11" s="52">
        <f>+IF(X11&lt;&gt;0,+(Y11/X11)*100,0)</f>
        <v>-13.60310469120122</v>
      </c>
      <c r="AA11" s="53">
        <f>SUM(AA6:AA10)</f>
        <v>4208003667</v>
      </c>
    </row>
    <row r="12" spans="1:27" ht="13.5">
      <c r="A12" s="54" t="s">
        <v>38</v>
      </c>
      <c r="B12" s="35"/>
      <c r="C12" s="9">
        <v>255116919</v>
      </c>
      <c r="D12" s="10"/>
      <c r="E12" s="11">
        <v>395572050</v>
      </c>
      <c r="F12" s="11">
        <v>411980900</v>
      </c>
      <c r="G12" s="11">
        <v>5800171</v>
      </c>
      <c r="H12" s="11">
        <v>15558671</v>
      </c>
      <c r="I12" s="11">
        <v>13264328</v>
      </c>
      <c r="J12" s="11">
        <v>34623170</v>
      </c>
      <c r="K12" s="11">
        <v>21914402</v>
      </c>
      <c r="L12" s="11">
        <v>16839543</v>
      </c>
      <c r="M12" s="11">
        <v>17828267</v>
      </c>
      <c r="N12" s="11">
        <v>56582212</v>
      </c>
      <c r="O12" s="11"/>
      <c r="P12" s="11"/>
      <c r="Q12" s="11"/>
      <c r="R12" s="11"/>
      <c r="S12" s="11"/>
      <c r="T12" s="11"/>
      <c r="U12" s="11"/>
      <c r="V12" s="11"/>
      <c r="W12" s="11">
        <v>91205382</v>
      </c>
      <c r="X12" s="11">
        <v>205990452</v>
      </c>
      <c r="Y12" s="11">
        <v>-114785070</v>
      </c>
      <c r="Z12" s="2">
        <v>-55.72</v>
      </c>
      <c r="AA12" s="15">
        <v>411980900</v>
      </c>
    </row>
    <row r="13" spans="1:27" ht="13.5">
      <c r="A13" s="54" t="s">
        <v>39</v>
      </c>
      <c r="B13" s="35"/>
      <c r="C13" s="12"/>
      <c r="D13" s="13"/>
      <c r="E13" s="14">
        <v>2550000</v>
      </c>
      <c r="F13" s="14">
        <v>2550000</v>
      </c>
      <c r="G13" s="14"/>
      <c r="H13" s="14"/>
      <c r="I13" s="14"/>
      <c r="J13" s="14"/>
      <c r="K13" s="14"/>
      <c r="L13" s="14"/>
      <c r="M13" s="14">
        <v>26382</v>
      </c>
      <c r="N13" s="14">
        <v>26382</v>
      </c>
      <c r="O13" s="14"/>
      <c r="P13" s="14"/>
      <c r="Q13" s="14"/>
      <c r="R13" s="14"/>
      <c r="S13" s="14"/>
      <c r="T13" s="14"/>
      <c r="U13" s="14"/>
      <c r="V13" s="14"/>
      <c r="W13" s="14">
        <v>26382</v>
      </c>
      <c r="X13" s="14">
        <v>1275000</v>
      </c>
      <c r="Y13" s="14">
        <v>-1248618</v>
      </c>
      <c r="Z13" s="2">
        <v>-97.93</v>
      </c>
      <c r="AA13" s="22">
        <v>2550000</v>
      </c>
    </row>
    <row r="14" spans="1:27" ht="13.5">
      <c r="A14" s="54" t="s">
        <v>40</v>
      </c>
      <c r="B14" s="35"/>
      <c r="C14" s="9">
        <v>20516000</v>
      </c>
      <c r="D14" s="10"/>
      <c r="E14" s="11">
        <v>3000000</v>
      </c>
      <c r="F14" s="11">
        <v>3000000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1500000</v>
      </c>
      <c r="Y14" s="11">
        <v>-1500000</v>
      </c>
      <c r="Z14" s="2">
        <v>-100</v>
      </c>
      <c r="AA14" s="15">
        <v>3000000</v>
      </c>
    </row>
    <row r="15" spans="1:27" ht="13.5">
      <c r="A15" s="54" t="s">
        <v>41</v>
      </c>
      <c r="B15" s="35" t="s">
        <v>42</v>
      </c>
      <c r="C15" s="9">
        <v>943966734</v>
      </c>
      <c r="D15" s="10"/>
      <c r="E15" s="11">
        <v>807209098</v>
      </c>
      <c r="F15" s="11">
        <v>808309098</v>
      </c>
      <c r="G15" s="11">
        <v>330019</v>
      </c>
      <c r="H15" s="11">
        <v>5103314</v>
      </c>
      <c r="I15" s="11">
        <v>10447275</v>
      </c>
      <c r="J15" s="11">
        <v>15880608</v>
      </c>
      <c r="K15" s="11">
        <v>4750902</v>
      </c>
      <c r="L15" s="11">
        <v>3209290</v>
      </c>
      <c r="M15" s="11">
        <v>13152780</v>
      </c>
      <c r="N15" s="11">
        <v>21112972</v>
      </c>
      <c r="O15" s="11"/>
      <c r="P15" s="11"/>
      <c r="Q15" s="11"/>
      <c r="R15" s="11"/>
      <c r="S15" s="11"/>
      <c r="T15" s="11"/>
      <c r="U15" s="11"/>
      <c r="V15" s="11"/>
      <c r="W15" s="11">
        <v>36993580</v>
      </c>
      <c r="X15" s="11">
        <v>404154551</v>
      </c>
      <c r="Y15" s="11">
        <v>-367160971</v>
      </c>
      <c r="Z15" s="2">
        <v>-90.85</v>
      </c>
      <c r="AA15" s="15">
        <v>808309098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9224557</v>
      </c>
      <c r="D18" s="17"/>
      <c r="E18" s="18">
        <v>16065000</v>
      </c>
      <c r="F18" s="18">
        <v>13065000</v>
      </c>
      <c r="G18" s="18"/>
      <c r="H18" s="18"/>
      <c r="I18" s="18">
        <v>200101</v>
      </c>
      <c r="J18" s="18">
        <v>200101</v>
      </c>
      <c r="K18" s="18">
        <v>-200101</v>
      </c>
      <c r="L18" s="18"/>
      <c r="M18" s="18"/>
      <c r="N18" s="18">
        <v>-200101</v>
      </c>
      <c r="O18" s="18"/>
      <c r="P18" s="18"/>
      <c r="Q18" s="18"/>
      <c r="R18" s="18"/>
      <c r="S18" s="18"/>
      <c r="T18" s="18"/>
      <c r="U18" s="18"/>
      <c r="V18" s="18"/>
      <c r="W18" s="18"/>
      <c r="X18" s="18">
        <v>6532500</v>
      </c>
      <c r="Y18" s="18">
        <v>-6532500</v>
      </c>
      <c r="Z18" s="3">
        <v>-100</v>
      </c>
      <c r="AA18" s="23">
        <v>13065000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511479956</v>
      </c>
      <c r="D20" s="59">
        <f t="shared" si="2"/>
        <v>0</v>
      </c>
      <c r="E20" s="60">
        <f t="shared" si="2"/>
        <v>1141229319</v>
      </c>
      <c r="F20" s="60">
        <f t="shared" si="2"/>
        <v>1141229319</v>
      </c>
      <c r="G20" s="60">
        <f t="shared" si="2"/>
        <v>2833918</v>
      </c>
      <c r="H20" s="60">
        <f t="shared" si="2"/>
        <v>22718420</v>
      </c>
      <c r="I20" s="60">
        <f t="shared" si="2"/>
        <v>48271531</v>
      </c>
      <c r="J20" s="60">
        <f t="shared" si="2"/>
        <v>73823869</v>
      </c>
      <c r="K20" s="60">
        <f t="shared" si="2"/>
        <v>48018375</v>
      </c>
      <c r="L20" s="60">
        <f t="shared" si="2"/>
        <v>51123038</v>
      </c>
      <c r="M20" s="60">
        <f t="shared" si="2"/>
        <v>28968667</v>
      </c>
      <c r="N20" s="60">
        <f t="shared" si="2"/>
        <v>128110080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201933949</v>
      </c>
      <c r="X20" s="60">
        <f t="shared" si="2"/>
        <v>570614663</v>
      </c>
      <c r="Y20" s="60">
        <f t="shared" si="2"/>
        <v>-368680714</v>
      </c>
      <c r="Z20" s="61">
        <f>+IF(X20&lt;&gt;0,+(Y20/X20)*100,0)</f>
        <v>-64.61115318377298</v>
      </c>
      <c r="AA20" s="62">
        <f>SUM(AA26:AA33)</f>
        <v>1141229319</v>
      </c>
    </row>
    <row r="21" spans="1:27" ht="13.5">
      <c r="A21" s="46" t="s">
        <v>32</v>
      </c>
      <c r="B21" s="47"/>
      <c r="C21" s="9">
        <v>202935352</v>
      </c>
      <c r="D21" s="10"/>
      <c r="E21" s="11">
        <v>372438151</v>
      </c>
      <c r="F21" s="11">
        <v>372438151</v>
      </c>
      <c r="G21" s="11">
        <v>2689954</v>
      </c>
      <c r="H21" s="11">
        <v>9744705</v>
      </c>
      <c r="I21" s="11">
        <v>10726528</v>
      </c>
      <c r="J21" s="11">
        <v>23161187</v>
      </c>
      <c r="K21" s="11">
        <v>13249803</v>
      </c>
      <c r="L21" s="11">
        <v>6222975</v>
      </c>
      <c r="M21" s="11">
        <v>14013663</v>
      </c>
      <c r="N21" s="11">
        <v>33486441</v>
      </c>
      <c r="O21" s="11"/>
      <c r="P21" s="11"/>
      <c r="Q21" s="11"/>
      <c r="R21" s="11"/>
      <c r="S21" s="11"/>
      <c r="T21" s="11"/>
      <c r="U21" s="11"/>
      <c r="V21" s="11"/>
      <c r="W21" s="11">
        <v>56647628</v>
      </c>
      <c r="X21" s="11">
        <v>186219077</v>
      </c>
      <c r="Y21" s="11">
        <v>-129571449</v>
      </c>
      <c r="Z21" s="2">
        <v>-69.58</v>
      </c>
      <c r="AA21" s="15">
        <v>372438151</v>
      </c>
    </row>
    <row r="22" spans="1:27" ht="13.5">
      <c r="A22" s="46" t="s">
        <v>33</v>
      </c>
      <c r="B22" s="47"/>
      <c r="C22" s="9">
        <v>20566737</v>
      </c>
      <c r="D22" s="10"/>
      <c r="E22" s="11">
        <v>57400000</v>
      </c>
      <c r="F22" s="11">
        <v>57400000</v>
      </c>
      <c r="G22" s="11"/>
      <c r="H22" s="11"/>
      <c r="I22" s="11">
        <v>534255</v>
      </c>
      <c r="J22" s="11">
        <v>534255</v>
      </c>
      <c r="K22" s="11">
        <v>1091136</v>
      </c>
      <c r="L22" s="11">
        <v>577338</v>
      </c>
      <c r="M22" s="11">
        <v>1015719</v>
      </c>
      <c r="N22" s="11">
        <v>2684193</v>
      </c>
      <c r="O22" s="11"/>
      <c r="P22" s="11"/>
      <c r="Q22" s="11"/>
      <c r="R22" s="11"/>
      <c r="S22" s="11"/>
      <c r="T22" s="11"/>
      <c r="U22" s="11"/>
      <c r="V22" s="11"/>
      <c r="W22" s="11">
        <v>3218448</v>
      </c>
      <c r="X22" s="11">
        <v>28700000</v>
      </c>
      <c r="Y22" s="11">
        <v>-25481552</v>
      </c>
      <c r="Z22" s="2">
        <v>-88.79</v>
      </c>
      <c r="AA22" s="15">
        <v>57400000</v>
      </c>
    </row>
    <row r="23" spans="1:27" ht="13.5">
      <c r="A23" s="46" t="s">
        <v>34</v>
      </c>
      <c r="B23" s="47"/>
      <c r="C23" s="9">
        <v>164892671</v>
      </c>
      <c r="D23" s="10"/>
      <c r="E23" s="11">
        <v>319102302</v>
      </c>
      <c r="F23" s="11">
        <v>319102302</v>
      </c>
      <c r="G23" s="11"/>
      <c r="H23" s="11">
        <v>9705548</v>
      </c>
      <c r="I23" s="11">
        <v>30119011</v>
      </c>
      <c r="J23" s="11">
        <v>39824559</v>
      </c>
      <c r="K23" s="11">
        <v>254539</v>
      </c>
      <c r="L23" s="11">
        <v>32018163</v>
      </c>
      <c r="M23" s="11">
        <v>4017857</v>
      </c>
      <c r="N23" s="11">
        <v>36290559</v>
      </c>
      <c r="O23" s="11"/>
      <c r="P23" s="11"/>
      <c r="Q23" s="11"/>
      <c r="R23" s="11"/>
      <c r="S23" s="11"/>
      <c r="T23" s="11"/>
      <c r="U23" s="11"/>
      <c r="V23" s="11"/>
      <c r="W23" s="11">
        <v>76115118</v>
      </c>
      <c r="X23" s="11">
        <v>159551151</v>
      </c>
      <c r="Y23" s="11">
        <v>-83436033</v>
      </c>
      <c r="Z23" s="2">
        <v>-52.29</v>
      </c>
      <c r="AA23" s="15">
        <v>319102302</v>
      </c>
    </row>
    <row r="24" spans="1:27" ht="13.5">
      <c r="A24" s="46" t="s">
        <v>35</v>
      </c>
      <c r="B24" s="47"/>
      <c r="C24" s="9">
        <v>24066165</v>
      </c>
      <c r="D24" s="10"/>
      <c r="E24" s="11">
        <v>101601581</v>
      </c>
      <c r="F24" s="11">
        <v>101601581</v>
      </c>
      <c r="G24" s="11"/>
      <c r="H24" s="11">
        <v>1050084</v>
      </c>
      <c r="I24" s="11">
        <v>1821385</v>
      </c>
      <c r="J24" s="11">
        <v>2871469</v>
      </c>
      <c r="K24" s="11">
        <v>31653010</v>
      </c>
      <c r="L24" s="11">
        <v>9524790</v>
      </c>
      <c r="M24" s="11">
        <v>2422729</v>
      </c>
      <c r="N24" s="11">
        <v>43600529</v>
      </c>
      <c r="O24" s="11"/>
      <c r="P24" s="11"/>
      <c r="Q24" s="11"/>
      <c r="R24" s="11"/>
      <c r="S24" s="11"/>
      <c r="T24" s="11"/>
      <c r="U24" s="11"/>
      <c r="V24" s="11"/>
      <c r="W24" s="11">
        <v>46471998</v>
      </c>
      <c r="X24" s="11">
        <v>50800791</v>
      </c>
      <c r="Y24" s="11">
        <v>-4328793</v>
      </c>
      <c r="Z24" s="2">
        <v>-8.52</v>
      </c>
      <c r="AA24" s="15">
        <v>101601581</v>
      </c>
    </row>
    <row r="25" spans="1:27" ht="13.5">
      <c r="A25" s="46" t="s">
        <v>36</v>
      </c>
      <c r="B25" s="47"/>
      <c r="C25" s="9">
        <v>1174595</v>
      </c>
      <c r="D25" s="10"/>
      <c r="E25" s="11">
        <v>24406765</v>
      </c>
      <c r="F25" s="11">
        <v>24406765</v>
      </c>
      <c r="G25" s="11"/>
      <c r="H25" s="11"/>
      <c r="I25" s="11"/>
      <c r="J25" s="11"/>
      <c r="K25" s="11"/>
      <c r="L25" s="11"/>
      <c r="M25" s="11">
        <v>4517001</v>
      </c>
      <c r="N25" s="11">
        <v>4517001</v>
      </c>
      <c r="O25" s="11"/>
      <c r="P25" s="11"/>
      <c r="Q25" s="11"/>
      <c r="R25" s="11"/>
      <c r="S25" s="11"/>
      <c r="T25" s="11"/>
      <c r="U25" s="11"/>
      <c r="V25" s="11"/>
      <c r="W25" s="11">
        <v>4517001</v>
      </c>
      <c r="X25" s="11">
        <v>12203383</v>
      </c>
      <c r="Y25" s="11">
        <v>-7686382</v>
      </c>
      <c r="Z25" s="2">
        <v>-62.99</v>
      </c>
      <c r="AA25" s="15">
        <v>24406765</v>
      </c>
    </row>
    <row r="26" spans="1:27" ht="13.5">
      <c r="A26" s="48" t="s">
        <v>37</v>
      </c>
      <c r="B26" s="63"/>
      <c r="C26" s="49">
        <f aca="true" t="shared" si="3" ref="C26:Y26">SUM(C21:C25)</f>
        <v>413635520</v>
      </c>
      <c r="D26" s="50">
        <f t="shared" si="3"/>
        <v>0</v>
      </c>
      <c r="E26" s="51">
        <f t="shared" si="3"/>
        <v>874948799</v>
      </c>
      <c r="F26" s="51">
        <f t="shared" si="3"/>
        <v>874948799</v>
      </c>
      <c r="G26" s="51">
        <f t="shared" si="3"/>
        <v>2689954</v>
      </c>
      <c r="H26" s="51">
        <f t="shared" si="3"/>
        <v>20500337</v>
      </c>
      <c r="I26" s="51">
        <f t="shared" si="3"/>
        <v>43201179</v>
      </c>
      <c r="J26" s="51">
        <f t="shared" si="3"/>
        <v>66391470</v>
      </c>
      <c r="K26" s="51">
        <f t="shared" si="3"/>
        <v>46248488</v>
      </c>
      <c r="L26" s="51">
        <f t="shared" si="3"/>
        <v>48343266</v>
      </c>
      <c r="M26" s="51">
        <f t="shared" si="3"/>
        <v>25986969</v>
      </c>
      <c r="N26" s="51">
        <f t="shared" si="3"/>
        <v>120578723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186970193</v>
      </c>
      <c r="X26" s="51">
        <f t="shared" si="3"/>
        <v>437474402</v>
      </c>
      <c r="Y26" s="51">
        <f t="shared" si="3"/>
        <v>-250504209</v>
      </c>
      <c r="Z26" s="52">
        <f>+IF(X26&lt;&gt;0,+(Y26/X26)*100,0)</f>
        <v>-57.261455265672886</v>
      </c>
      <c r="AA26" s="53">
        <f>SUM(AA21:AA25)</f>
        <v>874948799</v>
      </c>
    </row>
    <row r="27" spans="1:27" ht="13.5">
      <c r="A27" s="54" t="s">
        <v>38</v>
      </c>
      <c r="B27" s="64"/>
      <c r="C27" s="9">
        <v>61722761</v>
      </c>
      <c r="D27" s="10"/>
      <c r="E27" s="11">
        <v>136165520</v>
      </c>
      <c r="F27" s="11">
        <v>136165520</v>
      </c>
      <c r="G27" s="11">
        <v>143964</v>
      </c>
      <c r="H27" s="11">
        <v>931023</v>
      </c>
      <c r="I27" s="11">
        <v>972480</v>
      </c>
      <c r="J27" s="11">
        <v>2047467</v>
      </c>
      <c r="K27" s="11">
        <v>819168</v>
      </c>
      <c r="L27" s="11">
        <v>1273179</v>
      </c>
      <c r="M27" s="11">
        <v>1611483</v>
      </c>
      <c r="N27" s="11">
        <v>3703830</v>
      </c>
      <c r="O27" s="11"/>
      <c r="P27" s="11"/>
      <c r="Q27" s="11"/>
      <c r="R27" s="11"/>
      <c r="S27" s="11"/>
      <c r="T27" s="11"/>
      <c r="U27" s="11"/>
      <c r="V27" s="11"/>
      <c r="W27" s="11">
        <v>5751297</v>
      </c>
      <c r="X27" s="11">
        <v>68082761</v>
      </c>
      <c r="Y27" s="11">
        <v>-62331464</v>
      </c>
      <c r="Z27" s="2">
        <v>-91.55</v>
      </c>
      <c r="AA27" s="15">
        <v>136165520</v>
      </c>
    </row>
    <row r="28" spans="1:27" ht="13.5">
      <c r="A28" s="54" t="s">
        <v>39</v>
      </c>
      <c r="B28" s="64"/>
      <c r="C28" s="12"/>
      <c r="D28" s="13"/>
      <c r="E28" s="14">
        <v>1000000</v>
      </c>
      <c r="F28" s="14">
        <v>1000000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>
        <v>500000</v>
      </c>
      <c r="Y28" s="14">
        <v>-500000</v>
      </c>
      <c r="Z28" s="2">
        <v>-100</v>
      </c>
      <c r="AA28" s="22">
        <v>1000000</v>
      </c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35987953</v>
      </c>
      <c r="D30" s="10"/>
      <c r="E30" s="11">
        <v>127365000</v>
      </c>
      <c r="F30" s="11">
        <v>127365000</v>
      </c>
      <c r="G30" s="11"/>
      <c r="H30" s="11">
        <v>1287060</v>
      </c>
      <c r="I30" s="11">
        <v>4097872</v>
      </c>
      <c r="J30" s="11">
        <v>5384932</v>
      </c>
      <c r="K30" s="11">
        <v>950719</v>
      </c>
      <c r="L30" s="11">
        <v>1506593</v>
      </c>
      <c r="M30" s="11">
        <v>1370215</v>
      </c>
      <c r="N30" s="11">
        <v>3827527</v>
      </c>
      <c r="O30" s="11"/>
      <c r="P30" s="11"/>
      <c r="Q30" s="11"/>
      <c r="R30" s="11"/>
      <c r="S30" s="11"/>
      <c r="T30" s="11"/>
      <c r="U30" s="11"/>
      <c r="V30" s="11"/>
      <c r="W30" s="11">
        <v>9212459</v>
      </c>
      <c r="X30" s="11">
        <v>63682500</v>
      </c>
      <c r="Y30" s="11">
        <v>-54470041</v>
      </c>
      <c r="Z30" s="2">
        <v>-85.53</v>
      </c>
      <c r="AA30" s="15">
        <v>127365000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133722</v>
      </c>
      <c r="D33" s="17"/>
      <c r="E33" s="18">
        <v>1750000</v>
      </c>
      <c r="F33" s="18">
        <v>1750000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875000</v>
      </c>
      <c r="Y33" s="18">
        <v>-875000</v>
      </c>
      <c r="Z33" s="3">
        <v>-100</v>
      </c>
      <c r="AA33" s="23">
        <v>1750000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1762567436</v>
      </c>
      <c r="D36" s="10">
        <f t="shared" si="4"/>
        <v>0</v>
      </c>
      <c r="E36" s="11">
        <f t="shared" si="4"/>
        <v>1515779744</v>
      </c>
      <c r="F36" s="11">
        <f t="shared" si="4"/>
        <v>1509847994</v>
      </c>
      <c r="G36" s="11">
        <f t="shared" si="4"/>
        <v>82755650</v>
      </c>
      <c r="H36" s="11">
        <f t="shared" si="4"/>
        <v>122546920</v>
      </c>
      <c r="I36" s="11">
        <f t="shared" si="4"/>
        <v>72221519</v>
      </c>
      <c r="J36" s="11">
        <f t="shared" si="4"/>
        <v>277524089</v>
      </c>
      <c r="K36" s="11">
        <f t="shared" si="4"/>
        <v>88960665</v>
      </c>
      <c r="L36" s="11">
        <f t="shared" si="4"/>
        <v>84193652</v>
      </c>
      <c r="M36" s="11">
        <f t="shared" si="4"/>
        <v>69472917</v>
      </c>
      <c r="N36" s="11">
        <f t="shared" si="4"/>
        <v>242627234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520151323</v>
      </c>
      <c r="X36" s="11">
        <f t="shared" si="4"/>
        <v>754924002</v>
      </c>
      <c r="Y36" s="11">
        <f t="shared" si="4"/>
        <v>-234772679</v>
      </c>
      <c r="Z36" s="2">
        <f aca="true" t="shared" si="5" ref="Z36:Z49">+IF(X36&lt;&gt;0,+(Y36/X36)*100,0)</f>
        <v>-31.098849470678243</v>
      </c>
      <c r="AA36" s="15">
        <f>AA6+AA21</f>
        <v>1509847994</v>
      </c>
    </row>
    <row r="37" spans="1:27" ht="13.5">
      <c r="A37" s="46" t="s">
        <v>33</v>
      </c>
      <c r="B37" s="47"/>
      <c r="C37" s="9">
        <f t="shared" si="4"/>
        <v>196550753</v>
      </c>
      <c r="D37" s="10">
        <f t="shared" si="4"/>
        <v>0</v>
      </c>
      <c r="E37" s="11">
        <f t="shared" si="4"/>
        <v>337209586</v>
      </c>
      <c r="F37" s="11">
        <f t="shared" si="4"/>
        <v>322209586</v>
      </c>
      <c r="G37" s="11">
        <f t="shared" si="4"/>
        <v>1545967</v>
      </c>
      <c r="H37" s="11">
        <f t="shared" si="4"/>
        <v>2311782</v>
      </c>
      <c r="I37" s="11">
        <f t="shared" si="4"/>
        <v>13876943</v>
      </c>
      <c r="J37" s="11">
        <f t="shared" si="4"/>
        <v>17734692</v>
      </c>
      <c r="K37" s="11">
        <f t="shared" si="4"/>
        <v>9493033</v>
      </c>
      <c r="L37" s="11">
        <f t="shared" si="4"/>
        <v>15832572</v>
      </c>
      <c r="M37" s="11">
        <f t="shared" si="4"/>
        <v>8185444</v>
      </c>
      <c r="N37" s="11">
        <f t="shared" si="4"/>
        <v>33511049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51245741</v>
      </c>
      <c r="X37" s="11">
        <f t="shared" si="4"/>
        <v>161104793</v>
      </c>
      <c r="Y37" s="11">
        <f t="shared" si="4"/>
        <v>-109859052</v>
      </c>
      <c r="Z37" s="2">
        <f t="shared" si="5"/>
        <v>-68.19105127430939</v>
      </c>
      <c r="AA37" s="15">
        <f>AA7+AA22</f>
        <v>322209586</v>
      </c>
    </row>
    <row r="38" spans="1:27" ht="13.5">
      <c r="A38" s="46" t="s">
        <v>34</v>
      </c>
      <c r="B38" s="47"/>
      <c r="C38" s="9">
        <f t="shared" si="4"/>
        <v>2183083370</v>
      </c>
      <c r="D38" s="10">
        <f t="shared" si="4"/>
        <v>0</v>
      </c>
      <c r="E38" s="11">
        <f t="shared" si="4"/>
        <v>2646205360</v>
      </c>
      <c r="F38" s="11">
        <f t="shared" si="4"/>
        <v>2646205360</v>
      </c>
      <c r="G38" s="11">
        <f t="shared" si="4"/>
        <v>57991029</v>
      </c>
      <c r="H38" s="11">
        <f t="shared" si="4"/>
        <v>202052232</v>
      </c>
      <c r="I38" s="11">
        <f t="shared" si="4"/>
        <v>182600432</v>
      </c>
      <c r="J38" s="11">
        <f t="shared" si="4"/>
        <v>442643693</v>
      </c>
      <c r="K38" s="11">
        <f t="shared" si="4"/>
        <v>228061206</v>
      </c>
      <c r="L38" s="11">
        <f t="shared" si="4"/>
        <v>249843609</v>
      </c>
      <c r="M38" s="11">
        <f t="shared" si="4"/>
        <v>243234315</v>
      </c>
      <c r="N38" s="11">
        <f t="shared" si="4"/>
        <v>721139130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1163782823</v>
      </c>
      <c r="X38" s="11">
        <f t="shared" si="4"/>
        <v>1323102681</v>
      </c>
      <c r="Y38" s="11">
        <f t="shared" si="4"/>
        <v>-159319858</v>
      </c>
      <c r="Z38" s="2">
        <f t="shared" si="5"/>
        <v>-12.041382750398947</v>
      </c>
      <c r="AA38" s="15">
        <f>AA8+AA23</f>
        <v>2646205360</v>
      </c>
    </row>
    <row r="39" spans="1:27" ht="13.5">
      <c r="A39" s="46" t="s">
        <v>35</v>
      </c>
      <c r="B39" s="47"/>
      <c r="C39" s="9">
        <f t="shared" si="4"/>
        <v>134822902</v>
      </c>
      <c r="D39" s="10">
        <f t="shared" si="4"/>
        <v>0</v>
      </c>
      <c r="E39" s="11">
        <f t="shared" si="4"/>
        <v>504045304</v>
      </c>
      <c r="F39" s="11">
        <f t="shared" si="4"/>
        <v>504045304</v>
      </c>
      <c r="G39" s="11">
        <f t="shared" si="4"/>
        <v>2825076</v>
      </c>
      <c r="H39" s="11">
        <f t="shared" si="4"/>
        <v>26230631</v>
      </c>
      <c r="I39" s="11">
        <f t="shared" si="4"/>
        <v>20033514</v>
      </c>
      <c r="J39" s="11">
        <f t="shared" si="4"/>
        <v>49089221</v>
      </c>
      <c r="K39" s="11">
        <f t="shared" si="4"/>
        <v>84632050</v>
      </c>
      <c r="L39" s="11">
        <f t="shared" si="4"/>
        <v>44587344</v>
      </c>
      <c r="M39" s="11">
        <f t="shared" si="4"/>
        <v>17279069</v>
      </c>
      <c r="N39" s="11">
        <f t="shared" si="4"/>
        <v>146498463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195587684</v>
      </c>
      <c r="X39" s="11">
        <f t="shared" si="4"/>
        <v>252022654</v>
      </c>
      <c r="Y39" s="11">
        <f t="shared" si="4"/>
        <v>-56434970</v>
      </c>
      <c r="Z39" s="2">
        <f t="shared" si="5"/>
        <v>-22.392816321980323</v>
      </c>
      <c r="AA39" s="15">
        <f>AA9+AA24</f>
        <v>504045304</v>
      </c>
    </row>
    <row r="40" spans="1:27" ht="13.5">
      <c r="A40" s="46" t="s">
        <v>36</v>
      </c>
      <c r="B40" s="47"/>
      <c r="C40" s="9">
        <f t="shared" si="4"/>
        <v>287056257</v>
      </c>
      <c r="D40" s="10">
        <f t="shared" si="4"/>
        <v>0</v>
      </c>
      <c r="E40" s="11">
        <f t="shared" si="4"/>
        <v>111644222</v>
      </c>
      <c r="F40" s="11">
        <f t="shared" si="4"/>
        <v>100644222</v>
      </c>
      <c r="G40" s="11">
        <f t="shared" si="4"/>
        <v>60367</v>
      </c>
      <c r="H40" s="11">
        <f t="shared" si="4"/>
        <v>777219</v>
      </c>
      <c r="I40" s="11">
        <f t="shared" si="4"/>
        <v>2020099</v>
      </c>
      <c r="J40" s="11">
        <f t="shared" si="4"/>
        <v>2857685</v>
      </c>
      <c r="K40" s="11">
        <f t="shared" si="4"/>
        <v>5547156</v>
      </c>
      <c r="L40" s="11">
        <f t="shared" si="4"/>
        <v>7438273</v>
      </c>
      <c r="M40" s="11">
        <f t="shared" si="4"/>
        <v>58151775</v>
      </c>
      <c r="N40" s="11">
        <f t="shared" si="4"/>
        <v>71137204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73994889</v>
      </c>
      <c r="X40" s="11">
        <f t="shared" si="4"/>
        <v>50322112</v>
      </c>
      <c r="Y40" s="11">
        <f t="shared" si="4"/>
        <v>23672777</v>
      </c>
      <c r="Z40" s="2">
        <f t="shared" si="5"/>
        <v>47.04249495728637</v>
      </c>
      <c r="AA40" s="15">
        <f>AA10+AA25</f>
        <v>100644222</v>
      </c>
    </row>
    <row r="41" spans="1:27" ht="13.5">
      <c r="A41" s="48" t="s">
        <v>37</v>
      </c>
      <c r="B41" s="47"/>
      <c r="C41" s="49">
        <f aca="true" t="shared" si="6" ref="C41:Y41">SUM(C36:C40)</f>
        <v>4564080718</v>
      </c>
      <c r="D41" s="50">
        <f t="shared" si="6"/>
        <v>0</v>
      </c>
      <c r="E41" s="51">
        <f t="shared" si="6"/>
        <v>5114884216</v>
      </c>
      <c r="F41" s="51">
        <f t="shared" si="6"/>
        <v>5082952466</v>
      </c>
      <c r="G41" s="51">
        <f t="shared" si="6"/>
        <v>145178089</v>
      </c>
      <c r="H41" s="51">
        <f t="shared" si="6"/>
        <v>353918784</v>
      </c>
      <c r="I41" s="51">
        <f t="shared" si="6"/>
        <v>290752507</v>
      </c>
      <c r="J41" s="51">
        <f t="shared" si="6"/>
        <v>789849380</v>
      </c>
      <c r="K41" s="51">
        <f t="shared" si="6"/>
        <v>416694110</v>
      </c>
      <c r="L41" s="51">
        <f t="shared" si="6"/>
        <v>401895450</v>
      </c>
      <c r="M41" s="51">
        <f t="shared" si="6"/>
        <v>396323520</v>
      </c>
      <c r="N41" s="51">
        <f t="shared" si="6"/>
        <v>1214913080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2004762460</v>
      </c>
      <c r="X41" s="51">
        <f t="shared" si="6"/>
        <v>2541476242</v>
      </c>
      <c r="Y41" s="51">
        <f t="shared" si="6"/>
        <v>-536713782</v>
      </c>
      <c r="Z41" s="52">
        <f t="shared" si="5"/>
        <v>-21.118190016115836</v>
      </c>
      <c r="AA41" s="53">
        <f>SUM(AA36:AA40)</f>
        <v>5082952466</v>
      </c>
    </row>
    <row r="42" spans="1:27" ht="13.5">
      <c r="A42" s="54" t="s">
        <v>38</v>
      </c>
      <c r="B42" s="35"/>
      <c r="C42" s="65">
        <f aca="true" t="shared" si="7" ref="C42:Y48">C12+C27</f>
        <v>316839680</v>
      </c>
      <c r="D42" s="66">
        <f t="shared" si="7"/>
        <v>0</v>
      </c>
      <c r="E42" s="67">
        <f t="shared" si="7"/>
        <v>531737570</v>
      </c>
      <c r="F42" s="67">
        <f t="shared" si="7"/>
        <v>548146420</v>
      </c>
      <c r="G42" s="67">
        <f t="shared" si="7"/>
        <v>5944135</v>
      </c>
      <c r="H42" s="67">
        <f t="shared" si="7"/>
        <v>16489694</v>
      </c>
      <c r="I42" s="67">
        <f t="shared" si="7"/>
        <v>14236808</v>
      </c>
      <c r="J42" s="67">
        <f t="shared" si="7"/>
        <v>36670637</v>
      </c>
      <c r="K42" s="67">
        <f t="shared" si="7"/>
        <v>22733570</v>
      </c>
      <c r="L42" s="67">
        <f t="shared" si="7"/>
        <v>18112722</v>
      </c>
      <c r="M42" s="67">
        <f t="shared" si="7"/>
        <v>19439750</v>
      </c>
      <c r="N42" s="67">
        <f t="shared" si="7"/>
        <v>60286042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96956679</v>
      </c>
      <c r="X42" s="67">
        <f t="shared" si="7"/>
        <v>274073213</v>
      </c>
      <c r="Y42" s="67">
        <f t="shared" si="7"/>
        <v>-177116534</v>
      </c>
      <c r="Z42" s="69">
        <f t="shared" si="5"/>
        <v>-64.62380327551384</v>
      </c>
      <c r="AA42" s="68">
        <f aca="true" t="shared" si="8" ref="AA42:AA48">AA12+AA27</f>
        <v>548146420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3550000</v>
      </c>
      <c r="F43" s="72">
        <f t="shared" si="7"/>
        <v>3550000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26382</v>
      </c>
      <c r="N43" s="72">
        <f t="shared" si="7"/>
        <v>26382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26382</v>
      </c>
      <c r="X43" s="72">
        <f t="shared" si="7"/>
        <v>1775000</v>
      </c>
      <c r="Y43" s="72">
        <f t="shared" si="7"/>
        <v>-1748618</v>
      </c>
      <c r="Z43" s="73">
        <f t="shared" si="5"/>
        <v>-98.51369014084507</v>
      </c>
      <c r="AA43" s="74">
        <f t="shared" si="8"/>
        <v>3550000</v>
      </c>
    </row>
    <row r="44" spans="1:27" ht="13.5">
      <c r="A44" s="54" t="s">
        <v>40</v>
      </c>
      <c r="B44" s="35"/>
      <c r="C44" s="65">
        <f t="shared" si="7"/>
        <v>20516000</v>
      </c>
      <c r="D44" s="66">
        <f t="shared" si="7"/>
        <v>0</v>
      </c>
      <c r="E44" s="67">
        <f t="shared" si="7"/>
        <v>3000000</v>
      </c>
      <c r="F44" s="67">
        <f t="shared" si="7"/>
        <v>3000000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1500000</v>
      </c>
      <c r="Y44" s="67">
        <f t="shared" si="7"/>
        <v>-1500000</v>
      </c>
      <c r="Z44" s="69">
        <f t="shared" si="5"/>
        <v>-100</v>
      </c>
      <c r="AA44" s="68">
        <f t="shared" si="8"/>
        <v>3000000</v>
      </c>
    </row>
    <row r="45" spans="1:27" ht="13.5">
      <c r="A45" s="54" t="s">
        <v>41</v>
      </c>
      <c r="B45" s="35" t="s">
        <v>42</v>
      </c>
      <c r="C45" s="65">
        <f t="shared" si="7"/>
        <v>979954687</v>
      </c>
      <c r="D45" s="66">
        <f t="shared" si="7"/>
        <v>0</v>
      </c>
      <c r="E45" s="67">
        <f t="shared" si="7"/>
        <v>934574098</v>
      </c>
      <c r="F45" s="67">
        <f t="shared" si="7"/>
        <v>935674098</v>
      </c>
      <c r="G45" s="67">
        <f t="shared" si="7"/>
        <v>330019</v>
      </c>
      <c r="H45" s="67">
        <f t="shared" si="7"/>
        <v>6390374</v>
      </c>
      <c r="I45" s="67">
        <f t="shared" si="7"/>
        <v>14545147</v>
      </c>
      <c r="J45" s="67">
        <f t="shared" si="7"/>
        <v>21265540</v>
      </c>
      <c r="K45" s="67">
        <f t="shared" si="7"/>
        <v>5701621</v>
      </c>
      <c r="L45" s="67">
        <f t="shared" si="7"/>
        <v>4715883</v>
      </c>
      <c r="M45" s="67">
        <f t="shared" si="7"/>
        <v>14522995</v>
      </c>
      <c r="N45" s="67">
        <f t="shared" si="7"/>
        <v>24940499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46206039</v>
      </c>
      <c r="X45" s="67">
        <f t="shared" si="7"/>
        <v>467837051</v>
      </c>
      <c r="Y45" s="67">
        <f t="shared" si="7"/>
        <v>-421631012</v>
      </c>
      <c r="Z45" s="69">
        <f t="shared" si="5"/>
        <v>-90.12347591939655</v>
      </c>
      <c r="AA45" s="68">
        <f t="shared" si="8"/>
        <v>935674098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9358279</v>
      </c>
      <c r="D48" s="66">
        <f t="shared" si="7"/>
        <v>0</v>
      </c>
      <c r="E48" s="67">
        <f t="shared" si="7"/>
        <v>17815000</v>
      </c>
      <c r="F48" s="67">
        <f t="shared" si="7"/>
        <v>14815000</v>
      </c>
      <c r="G48" s="67">
        <f t="shared" si="7"/>
        <v>0</v>
      </c>
      <c r="H48" s="67">
        <f t="shared" si="7"/>
        <v>0</v>
      </c>
      <c r="I48" s="67">
        <f t="shared" si="7"/>
        <v>200101</v>
      </c>
      <c r="J48" s="67">
        <f t="shared" si="7"/>
        <v>200101</v>
      </c>
      <c r="K48" s="67">
        <f t="shared" si="7"/>
        <v>-200101</v>
      </c>
      <c r="L48" s="67">
        <f t="shared" si="7"/>
        <v>0</v>
      </c>
      <c r="M48" s="67">
        <f t="shared" si="7"/>
        <v>0</v>
      </c>
      <c r="N48" s="67">
        <f t="shared" si="7"/>
        <v>-200101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7407500</v>
      </c>
      <c r="Y48" s="67">
        <f t="shared" si="7"/>
        <v>-7407500</v>
      </c>
      <c r="Z48" s="69">
        <f t="shared" si="5"/>
        <v>-100</v>
      </c>
      <c r="AA48" s="68">
        <f t="shared" si="8"/>
        <v>14815000</v>
      </c>
    </row>
    <row r="49" spans="1:27" ht="13.5">
      <c r="A49" s="75" t="s">
        <v>49</v>
      </c>
      <c r="B49" s="76"/>
      <c r="C49" s="77">
        <f aca="true" t="shared" si="9" ref="C49:Y49">SUM(C41:C48)</f>
        <v>5890749364</v>
      </c>
      <c r="D49" s="78">
        <f t="shared" si="9"/>
        <v>0</v>
      </c>
      <c r="E49" s="79">
        <f t="shared" si="9"/>
        <v>6605560884</v>
      </c>
      <c r="F49" s="79">
        <f t="shared" si="9"/>
        <v>6588137984</v>
      </c>
      <c r="G49" s="79">
        <f t="shared" si="9"/>
        <v>151452243</v>
      </c>
      <c r="H49" s="79">
        <f t="shared" si="9"/>
        <v>376798852</v>
      </c>
      <c r="I49" s="79">
        <f t="shared" si="9"/>
        <v>319734563</v>
      </c>
      <c r="J49" s="79">
        <f t="shared" si="9"/>
        <v>847985658</v>
      </c>
      <c r="K49" s="79">
        <f t="shared" si="9"/>
        <v>444929200</v>
      </c>
      <c r="L49" s="79">
        <f t="shared" si="9"/>
        <v>424724055</v>
      </c>
      <c r="M49" s="79">
        <f t="shared" si="9"/>
        <v>430312647</v>
      </c>
      <c r="N49" s="79">
        <f t="shared" si="9"/>
        <v>1299965902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2147951560</v>
      </c>
      <c r="X49" s="79">
        <f t="shared" si="9"/>
        <v>3294069006</v>
      </c>
      <c r="Y49" s="79">
        <f t="shared" si="9"/>
        <v>-1146117446</v>
      </c>
      <c r="Z49" s="80">
        <f t="shared" si="5"/>
        <v>-34.79336479935296</v>
      </c>
      <c r="AA49" s="81">
        <f>SUM(AA41:AA48)</f>
        <v>6588137984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198819349</v>
      </c>
      <c r="D51" s="66">
        <f t="shared" si="10"/>
        <v>0</v>
      </c>
      <c r="E51" s="67">
        <f t="shared" si="10"/>
        <v>1343031076</v>
      </c>
      <c r="F51" s="67">
        <f t="shared" si="10"/>
        <v>1335578295</v>
      </c>
      <c r="G51" s="67">
        <f t="shared" si="10"/>
        <v>3999414</v>
      </c>
      <c r="H51" s="67">
        <f t="shared" si="10"/>
        <v>17003913</v>
      </c>
      <c r="I51" s="67">
        <f t="shared" si="10"/>
        <v>3533022</v>
      </c>
      <c r="J51" s="67">
        <f t="shared" si="10"/>
        <v>24536349</v>
      </c>
      <c r="K51" s="67">
        <f t="shared" si="10"/>
        <v>17688542</v>
      </c>
      <c r="L51" s="67">
        <f t="shared" si="10"/>
        <v>13672170</v>
      </c>
      <c r="M51" s="67">
        <f t="shared" si="10"/>
        <v>9998863</v>
      </c>
      <c r="N51" s="67">
        <f t="shared" si="10"/>
        <v>41359575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65895924</v>
      </c>
      <c r="X51" s="67">
        <f t="shared" si="10"/>
        <v>667789161</v>
      </c>
      <c r="Y51" s="67">
        <f t="shared" si="10"/>
        <v>-601893237</v>
      </c>
      <c r="Z51" s="69">
        <f>+IF(X51&lt;&gt;0,+(Y51/X51)*100,0)</f>
        <v>-90.13222618029285</v>
      </c>
      <c r="AA51" s="68">
        <f>SUM(AA57:AA61)</f>
        <v>1335578295</v>
      </c>
    </row>
    <row r="52" spans="1:27" ht="13.5">
      <c r="A52" s="84" t="s">
        <v>32</v>
      </c>
      <c r="B52" s="47"/>
      <c r="C52" s="9">
        <v>68359013</v>
      </c>
      <c r="D52" s="10"/>
      <c r="E52" s="11">
        <v>243130007</v>
      </c>
      <c r="F52" s="11">
        <v>241115007</v>
      </c>
      <c r="G52" s="11">
        <v>493907</v>
      </c>
      <c r="H52" s="11">
        <v>7027642</v>
      </c>
      <c r="I52" s="11">
        <v>777207</v>
      </c>
      <c r="J52" s="11">
        <v>8298756</v>
      </c>
      <c r="K52" s="11">
        <v>3409164</v>
      </c>
      <c r="L52" s="11">
        <v>699208</v>
      </c>
      <c r="M52" s="11">
        <v>304842</v>
      </c>
      <c r="N52" s="11">
        <v>4413214</v>
      </c>
      <c r="O52" s="11"/>
      <c r="P52" s="11"/>
      <c r="Q52" s="11"/>
      <c r="R52" s="11"/>
      <c r="S52" s="11"/>
      <c r="T52" s="11"/>
      <c r="U52" s="11"/>
      <c r="V52" s="11"/>
      <c r="W52" s="11">
        <v>12711970</v>
      </c>
      <c r="X52" s="11">
        <v>120557506</v>
      </c>
      <c r="Y52" s="11">
        <v>-107845536</v>
      </c>
      <c r="Z52" s="2">
        <v>-89.46</v>
      </c>
      <c r="AA52" s="15">
        <v>241115007</v>
      </c>
    </row>
    <row r="53" spans="1:27" ht="13.5">
      <c r="A53" s="84" t="s">
        <v>33</v>
      </c>
      <c r="B53" s="47"/>
      <c r="C53" s="9">
        <v>31183742</v>
      </c>
      <c r="D53" s="10"/>
      <c r="E53" s="11">
        <v>153462830</v>
      </c>
      <c r="F53" s="11">
        <v>150462830</v>
      </c>
      <c r="G53" s="11">
        <v>1599101</v>
      </c>
      <c r="H53" s="11">
        <v>1208947</v>
      </c>
      <c r="I53" s="11">
        <v>169473</v>
      </c>
      <c r="J53" s="11">
        <v>2977521</v>
      </c>
      <c r="K53" s="11">
        <v>7035976</v>
      </c>
      <c r="L53" s="11">
        <v>785757</v>
      </c>
      <c r="M53" s="11">
        <v>548454</v>
      </c>
      <c r="N53" s="11">
        <v>8370187</v>
      </c>
      <c r="O53" s="11"/>
      <c r="P53" s="11"/>
      <c r="Q53" s="11"/>
      <c r="R53" s="11"/>
      <c r="S53" s="11"/>
      <c r="T53" s="11"/>
      <c r="U53" s="11"/>
      <c r="V53" s="11"/>
      <c r="W53" s="11">
        <v>11347708</v>
      </c>
      <c r="X53" s="11">
        <v>75231417</v>
      </c>
      <c r="Y53" s="11">
        <v>-63883709</v>
      </c>
      <c r="Z53" s="2">
        <v>-84.92</v>
      </c>
      <c r="AA53" s="15">
        <v>150462830</v>
      </c>
    </row>
    <row r="54" spans="1:27" ht="13.5">
      <c r="A54" s="84" t="s">
        <v>34</v>
      </c>
      <c r="B54" s="47"/>
      <c r="C54" s="9">
        <v>56027364</v>
      </c>
      <c r="D54" s="10"/>
      <c r="E54" s="11">
        <v>261177341</v>
      </c>
      <c r="F54" s="11">
        <v>261152341</v>
      </c>
      <c r="G54" s="11"/>
      <c r="H54" s="11">
        <v>6199714</v>
      </c>
      <c r="I54" s="11">
        <v>420448</v>
      </c>
      <c r="J54" s="11">
        <v>6620162</v>
      </c>
      <c r="K54" s="11">
        <v>323226</v>
      </c>
      <c r="L54" s="11">
        <v>5696685</v>
      </c>
      <c r="M54" s="11">
        <v>895540</v>
      </c>
      <c r="N54" s="11">
        <v>6915451</v>
      </c>
      <c r="O54" s="11"/>
      <c r="P54" s="11"/>
      <c r="Q54" s="11"/>
      <c r="R54" s="11"/>
      <c r="S54" s="11"/>
      <c r="T54" s="11"/>
      <c r="U54" s="11"/>
      <c r="V54" s="11"/>
      <c r="W54" s="11">
        <v>13535613</v>
      </c>
      <c r="X54" s="11">
        <v>130576173</v>
      </c>
      <c r="Y54" s="11">
        <v>-117040560</v>
      </c>
      <c r="Z54" s="2">
        <v>-89.63</v>
      </c>
      <c r="AA54" s="15">
        <v>261152341</v>
      </c>
    </row>
    <row r="55" spans="1:27" ht="13.5">
      <c r="A55" s="84" t="s">
        <v>35</v>
      </c>
      <c r="B55" s="47"/>
      <c r="C55" s="9"/>
      <c r="D55" s="10"/>
      <c r="E55" s="11">
        <v>28538024</v>
      </c>
      <c r="F55" s="11">
        <v>28538024</v>
      </c>
      <c r="G55" s="11"/>
      <c r="H55" s="11"/>
      <c r="I55" s="11"/>
      <c r="J55" s="11"/>
      <c r="K55" s="11">
        <v>321005</v>
      </c>
      <c r="L55" s="11">
        <v>649650</v>
      </c>
      <c r="M55" s="11">
        <v>1997004</v>
      </c>
      <c r="N55" s="11">
        <v>2967659</v>
      </c>
      <c r="O55" s="11"/>
      <c r="P55" s="11"/>
      <c r="Q55" s="11"/>
      <c r="R55" s="11"/>
      <c r="S55" s="11"/>
      <c r="T55" s="11"/>
      <c r="U55" s="11"/>
      <c r="V55" s="11"/>
      <c r="W55" s="11">
        <v>2967659</v>
      </c>
      <c r="X55" s="11">
        <v>14269013</v>
      </c>
      <c r="Y55" s="11">
        <v>-11301354</v>
      </c>
      <c r="Z55" s="2">
        <v>-79.2</v>
      </c>
      <c r="AA55" s="15">
        <v>28538024</v>
      </c>
    </row>
    <row r="56" spans="1:27" ht="13.5">
      <c r="A56" s="84" t="s">
        <v>36</v>
      </c>
      <c r="B56" s="47"/>
      <c r="C56" s="9">
        <v>14991942</v>
      </c>
      <c r="D56" s="10"/>
      <c r="E56" s="11">
        <v>42499964</v>
      </c>
      <c r="F56" s="11">
        <v>42599964</v>
      </c>
      <c r="G56" s="11"/>
      <c r="H56" s="11">
        <v>1201</v>
      </c>
      <c r="I56" s="11">
        <v>26501</v>
      </c>
      <c r="J56" s="11">
        <v>27702</v>
      </c>
      <c r="K56" s="11">
        <v>8644</v>
      </c>
      <c r="L56" s="11">
        <v>105000</v>
      </c>
      <c r="M56" s="11">
        <v>651776</v>
      </c>
      <c r="N56" s="11">
        <v>765420</v>
      </c>
      <c r="O56" s="11"/>
      <c r="P56" s="11"/>
      <c r="Q56" s="11"/>
      <c r="R56" s="11"/>
      <c r="S56" s="11"/>
      <c r="T56" s="11"/>
      <c r="U56" s="11"/>
      <c r="V56" s="11"/>
      <c r="W56" s="11">
        <v>793122</v>
      </c>
      <c r="X56" s="11">
        <v>21299983</v>
      </c>
      <c r="Y56" s="11">
        <v>-20506861</v>
      </c>
      <c r="Z56" s="2">
        <v>-96.28</v>
      </c>
      <c r="AA56" s="15">
        <v>42599964</v>
      </c>
    </row>
    <row r="57" spans="1:27" ht="13.5">
      <c r="A57" s="85" t="s">
        <v>37</v>
      </c>
      <c r="B57" s="47"/>
      <c r="C57" s="49">
        <f aca="true" t="shared" si="11" ref="C57:Y57">SUM(C52:C56)</f>
        <v>170562061</v>
      </c>
      <c r="D57" s="50">
        <f t="shared" si="11"/>
        <v>0</v>
      </c>
      <c r="E57" s="51">
        <f t="shared" si="11"/>
        <v>728808166</v>
      </c>
      <c r="F57" s="51">
        <f t="shared" si="11"/>
        <v>723868166</v>
      </c>
      <c r="G57" s="51">
        <f t="shared" si="11"/>
        <v>2093008</v>
      </c>
      <c r="H57" s="51">
        <f t="shared" si="11"/>
        <v>14437504</v>
      </c>
      <c r="I57" s="51">
        <f t="shared" si="11"/>
        <v>1393629</v>
      </c>
      <c r="J57" s="51">
        <f t="shared" si="11"/>
        <v>17924141</v>
      </c>
      <c r="K57" s="51">
        <f t="shared" si="11"/>
        <v>11098015</v>
      </c>
      <c r="L57" s="51">
        <f t="shared" si="11"/>
        <v>7936300</v>
      </c>
      <c r="M57" s="51">
        <f t="shared" si="11"/>
        <v>4397616</v>
      </c>
      <c r="N57" s="51">
        <f t="shared" si="11"/>
        <v>23431931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41356072</v>
      </c>
      <c r="X57" s="51">
        <f t="shared" si="11"/>
        <v>361934092</v>
      </c>
      <c r="Y57" s="51">
        <f t="shared" si="11"/>
        <v>-320578020</v>
      </c>
      <c r="Z57" s="52">
        <f>+IF(X57&lt;&gt;0,+(Y57/X57)*100,0)</f>
        <v>-88.57359035412448</v>
      </c>
      <c r="AA57" s="53">
        <f>SUM(AA52:AA56)</f>
        <v>723868166</v>
      </c>
    </row>
    <row r="58" spans="1:27" ht="13.5">
      <c r="A58" s="86" t="s">
        <v>38</v>
      </c>
      <c r="B58" s="35"/>
      <c r="C58" s="9">
        <v>88580</v>
      </c>
      <c r="D58" s="10"/>
      <c r="E58" s="11">
        <v>102826157</v>
      </c>
      <c r="F58" s="11">
        <v>102426157</v>
      </c>
      <c r="G58" s="11"/>
      <c r="H58" s="11">
        <v>2000</v>
      </c>
      <c r="I58" s="11">
        <v>58792</v>
      </c>
      <c r="J58" s="11">
        <v>60792</v>
      </c>
      <c r="K58" s="11">
        <v>58675</v>
      </c>
      <c r="L58" s="11"/>
      <c r="M58" s="11">
        <v>89419</v>
      </c>
      <c r="N58" s="11">
        <v>148094</v>
      </c>
      <c r="O58" s="11"/>
      <c r="P58" s="11"/>
      <c r="Q58" s="11"/>
      <c r="R58" s="11"/>
      <c r="S58" s="11"/>
      <c r="T58" s="11"/>
      <c r="U58" s="11"/>
      <c r="V58" s="11"/>
      <c r="W58" s="11">
        <v>208886</v>
      </c>
      <c r="X58" s="11">
        <v>51213080</v>
      </c>
      <c r="Y58" s="11">
        <v>-51004194</v>
      </c>
      <c r="Z58" s="2">
        <v>-99.59</v>
      </c>
      <c r="AA58" s="15">
        <v>102426157</v>
      </c>
    </row>
    <row r="59" spans="1:27" ht="13.5">
      <c r="A59" s="86" t="s">
        <v>39</v>
      </c>
      <c r="B59" s="35"/>
      <c r="C59" s="12"/>
      <c r="D59" s="13"/>
      <c r="E59" s="14">
        <v>10245711</v>
      </c>
      <c r="F59" s="14">
        <v>10245711</v>
      </c>
      <c r="G59" s="14"/>
      <c r="H59" s="14">
        <v>16100</v>
      </c>
      <c r="I59" s="14"/>
      <c r="J59" s="14">
        <v>16100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>
        <v>16100</v>
      </c>
      <c r="X59" s="14">
        <v>5122856</v>
      </c>
      <c r="Y59" s="14">
        <v>-5106756</v>
      </c>
      <c r="Z59" s="2">
        <v>-99.69</v>
      </c>
      <c r="AA59" s="22">
        <v>10245711</v>
      </c>
    </row>
    <row r="60" spans="1:27" ht="13.5">
      <c r="A60" s="86" t="s">
        <v>40</v>
      </c>
      <c r="B60" s="35"/>
      <c r="C60" s="9"/>
      <c r="D60" s="10"/>
      <c r="E60" s="11">
        <v>3193000</v>
      </c>
      <c r="F60" s="11">
        <v>3193000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1596500</v>
      </c>
      <c r="Y60" s="11">
        <v>-1596500</v>
      </c>
      <c r="Z60" s="2">
        <v>-100</v>
      </c>
      <c r="AA60" s="15">
        <v>3193000</v>
      </c>
    </row>
    <row r="61" spans="1:27" ht="13.5">
      <c r="A61" s="86" t="s">
        <v>41</v>
      </c>
      <c r="B61" s="35" t="s">
        <v>51</v>
      </c>
      <c r="C61" s="9">
        <v>28168708</v>
      </c>
      <c r="D61" s="10"/>
      <c r="E61" s="11">
        <v>497958042</v>
      </c>
      <c r="F61" s="11">
        <v>495845261</v>
      </c>
      <c r="G61" s="11">
        <v>1906406</v>
      </c>
      <c r="H61" s="11">
        <v>2548309</v>
      </c>
      <c r="I61" s="11">
        <v>2080601</v>
      </c>
      <c r="J61" s="11">
        <v>6535316</v>
      </c>
      <c r="K61" s="11">
        <v>6531852</v>
      </c>
      <c r="L61" s="11">
        <v>5735870</v>
      </c>
      <c r="M61" s="11">
        <v>5511828</v>
      </c>
      <c r="N61" s="11">
        <v>17779550</v>
      </c>
      <c r="O61" s="11"/>
      <c r="P61" s="11"/>
      <c r="Q61" s="11"/>
      <c r="R61" s="11"/>
      <c r="S61" s="11"/>
      <c r="T61" s="11"/>
      <c r="U61" s="11"/>
      <c r="V61" s="11"/>
      <c r="W61" s="11">
        <v>24314866</v>
      </c>
      <c r="X61" s="11">
        <v>247922633</v>
      </c>
      <c r="Y61" s="11">
        <v>-223607767</v>
      </c>
      <c r="Z61" s="2">
        <v>-90.19</v>
      </c>
      <c r="AA61" s="15">
        <v>495845261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28216280</v>
      </c>
      <c r="F65" s="11"/>
      <c r="G65" s="11">
        <v>58523745</v>
      </c>
      <c r="H65" s="11">
        <v>61894684</v>
      </c>
      <c r="I65" s="11">
        <v>68868103</v>
      </c>
      <c r="J65" s="11">
        <v>189286532</v>
      </c>
      <c r="K65" s="11">
        <v>70659875</v>
      </c>
      <c r="L65" s="11">
        <v>56638456</v>
      </c>
      <c r="M65" s="11">
        <v>59033572</v>
      </c>
      <c r="N65" s="11">
        <v>186331903</v>
      </c>
      <c r="O65" s="11"/>
      <c r="P65" s="11"/>
      <c r="Q65" s="11"/>
      <c r="R65" s="11"/>
      <c r="S65" s="11"/>
      <c r="T65" s="11"/>
      <c r="U65" s="11"/>
      <c r="V65" s="11"/>
      <c r="W65" s="11">
        <v>375618435</v>
      </c>
      <c r="X65" s="11"/>
      <c r="Y65" s="11">
        <v>375618435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228652966</v>
      </c>
      <c r="F66" s="14"/>
      <c r="G66" s="14">
        <v>15237447</v>
      </c>
      <c r="H66" s="14">
        <v>94041288</v>
      </c>
      <c r="I66" s="14">
        <v>57280585</v>
      </c>
      <c r="J66" s="14">
        <v>166559320</v>
      </c>
      <c r="K66" s="14">
        <v>56140879</v>
      </c>
      <c r="L66" s="14">
        <v>7052736</v>
      </c>
      <c r="M66" s="14">
        <v>25927550</v>
      </c>
      <c r="N66" s="14">
        <v>89121165</v>
      </c>
      <c r="O66" s="14"/>
      <c r="P66" s="14"/>
      <c r="Q66" s="14"/>
      <c r="R66" s="14"/>
      <c r="S66" s="14"/>
      <c r="T66" s="14"/>
      <c r="U66" s="14"/>
      <c r="V66" s="14"/>
      <c r="W66" s="14">
        <v>255680485</v>
      </c>
      <c r="X66" s="14"/>
      <c r="Y66" s="14">
        <v>255680485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142610177</v>
      </c>
      <c r="F67" s="11"/>
      <c r="G67" s="11">
        <v>5028757</v>
      </c>
      <c r="H67" s="11">
        <v>17925673</v>
      </c>
      <c r="I67" s="11">
        <v>15251767</v>
      </c>
      <c r="J67" s="11">
        <v>38206197</v>
      </c>
      <c r="K67" s="11">
        <v>25815733</v>
      </c>
      <c r="L67" s="11">
        <v>57149448</v>
      </c>
      <c r="M67" s="11">
        <v>28808075</v>
      </c>
      <c r="N67" s="11">
        <v>111773256</v>
      </c>
      <c r="O67" s="11"/>
      <c r="P67" s="11"/>
      <c r="Q67" s="11"/>
      <c r="R67" s="11"/>
      <c r="S67" s="11"/>
      <c r="T67" s="11"/>
      <c r="U67" s="11"/>
      <c r="V67" s="11"/>
      <c r="W67" s="11">
        <v>149979453</v>
      </c>
      <c r="X67" s="11"/>
      <c r="Y67" s="11">
        <v>149979453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172911201</v>
      </c>
      <c r="F68" s="11"/>
      <c r="G68" s="11">
        <v>14318459</v>
      </c>
      <c r="H68" s="11">
        <v>24544719</v>
      </c>
      <c r="I68" s="11">
        <v>20525851</v>
      </c>
      <c r="J68" s="11">
        <v>59389029</v>
      </c>
      <c r="K68" s="11">
        <v>38385500</v>
      </c>
      <c r="L68" s="11">
        <v>18723017</v>
      </c>
      <c r="M68" s="11">
        <v>27363230</v>
      </c>
      <c r="N68" s="11">
        <v>84471747</v>
      </c>
      <c r="O68" s="11"/>
      <c r="P68" s="11"/>
      <c r="Q68" s="11"/>
      <c r="R68" s="11"/>
      <c r="S68" s="11"/>
      <c r="T68" s="11"/>
      <c r="U68" s="11"/>
      <c r="V68" s="11"/>
      <c r="W68" s="11">
        <v>143860776</v>
      </c>
      <c r="X68" s="11"/>
      <c r="Y68" s="11">
        <v>143860776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572390624</v>
      </c>
      <c r="F69" s="79">
        <f t="shared" si="12"/>
        <v>0</v>
      </c>
      <c r="G69" s="79">
        <f t="shared" si="12"/>
        <v>93108408</v>
      </c>
      <c r="H69" s="79">
        <f t="shared" si="12"/>
        <v>198406364</v>
      </c>
      <c r="I69" s="79">
        <f t="shared" si="12"/>
        <v>161926306</v>
      </c>
      <c r="J69" s="79">
        <f t="shared" si="12"/>
        <v>453441078</v>
      </c>
      <c r="K69" s="79">
        <f t="shared" si="12"/>
        <v>191001987</v>
      </c>
      <c r="L69" s="79">
        <f t="shared" si="12"/>
        <v>139563657</v>
      </c>
      <c r="M69" s="79">
        <f t="shared" si="12"/>
        <v>141132427</v>
      </c>
      <c r="N69" s="79">
        <f t="shared" si="12"/>
        <v>471698071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925139149</v>
      </c>
      <c r="X69" s="79">
        <f t="shared" si="12"/>
        <v>0</v>
      </c>
      <c r="Y69" s="79">
        <f t="shared" si="12"/>
        <v>925139149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203941922</v>
      </c>
      <c r="D5" s="42">
        <f t="shared" si="0"/>
        <v>0</v>
      </c>
      <c r="E5" s="43">
        <f t="shared" si="0"/>
        <v>162639000</v>
      </c>
      <c r="F5" s="43">
        <f t="shared" si="0"/>
        <v>162639000</v>
      </c>
      <c r="G5" s="43">
        <f t="shared" si="0"/>
        <v>6315635</v>
      </c>
      <c r="H5" s="43">
        <f t="shared" si="0"/>
        <v>15638990</v>
      </c>
      <c r="I5" s="43">
        <f t="shared" si="0"/>
        <v>1762200</v>
      </c>
      <c r="J5" s="43">
        <f t="shared" si="0"/>
        <v>23716825</v>
      </c>
      <c r="K5" s="43">
        <f t="shared" si="0"/>
        <v>10823438</v>
      </c>
      <c r="L5" s="43">
        <f t="shared" si="0"/>
        <v>8608600</v>
      </c>
      <c r="M5" s="43">
        <f t="shared" si="0"/>
        <v>6718423</v>
      </c>
      <c r="N5" s="43">
        <f t="shared" si="0"/>
        <v>26150461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49867286</v>
      </c>
      <c r="X5" s="43">
        <f t="shared" si="0"/>
        <v>81319500</v>
      </c>
      <c r="Y5" s="43">
        <f t="shared" si="0"/>
        <v>-31452214</v>
      </c>
      <c r="Z5" s="44">
        <f>+IF(X5&lt;&gt;0,+(Y5/X5)*100,0)</f>
        <v>-38.677333234955945</v>
      </c>
      <c r="AA5" s="45">
        <f>SUM(AA11:AA18)</f>
        <v>162639000</v>
      </c>
    </row>
    <row r="6" spans="1:27" ht="13.5">
      <c r="A6" s="46" t="s">
        <v>32</v>
      </c>
      <c r="B6" s="47"/>
      <c r="C6" s="9">
        <v>72234197</v>
      </c>
      <c r="D6" s="10"/>
      <c r="E6" s="11">
        <v>90210000</v>
      </c>
      <c r="F6" s="11">
        <v>90210000</v>
      </c>
      <c r="G6" s="11">
        <v>6284859</v>
      </c>
      <c r="H6" s="11">
        <v>15638990</v>
      </c>
      <c r="I6" s="11">
        <v>1579070</v>
      </c>
      <c r="J6" s="11">
        <v>23502919</v>
      </c>
      <c r="K6" s="11">
        <v>9090630</v>
      </c>
      <c r="L6" s="11">
        <v>1759755</v>
      </c>
      <c r="M6" s="11">
        <v>5399390</v>
      </c>
      <c r="N6" s="11">
        <v>16249775</v>
      </c>
      <c r="O6" s="11"/>
      <c r="P6" s="11"/>
      <c r="Q6" s="11"/>
      <c r="R6" s="11"/>
      <c r="S6" s="11"/>
      <c r="T6" s="11"/>
      <c r="U6" s="11"/>
      <c r="V6" s="11"/>
      <c r="W6" s="11">
        <v>39752694</v>
      </c>
      <c r="X6" s="11">
        <v>45105000</v>
      </c>
      <c r="Y6" s="11">
        <v>-5352306</v>
      </c>
      <c r="Z6" s="2">
        <v>-11.87</v>
      </c>
      <c r="AA6" s="15">
        <v>90210000</v>
      </c>
    </row>
    <row r="7" spans="1:27" ht="13.5">
      <c r="A7" s="46" t="s">
        <v>33</v>
      </c>
      <c r="B7" s="47"/>
      <c r="C7" s="9">
        <v>46026000</v>
      </c>
      <c r="D7" s="10"/>
      <c r="E7" s="11">
        <v>46063000</v>
      </c>
      <c r="F7" s="11">
        <v>46063000</v>
      </c>
      <c r="G7" s="11">
        <v>30776</v>
      </c>
      <c r="H7" s="11"/>
      <c r="I7" s="11"/>
      <c r="J7" s="11">
        <v>30776</v>
      </c>
      <c r="K7" s="11">
        <v>27682</v>
      </c>
      <c r="L7" s="11">
        <v>6651445</v>
      </c>
      <c r="M7" s="11">
        <v>967357</v>
      </c>
      <c r="N7" s="11">
        <v>7646484</v>
      </c>
      <c r="O7" s="11"/>
      <c r="P7" s="11"/>
      <c r="Q7" s="11"/>
      <c r="R7" s="11"/>
      <c r="S7" s="11"/>
      <c r="T7" s="11"/>
      <c r="U7" s="11"/>
      <c r="V7" s="11"/>
      <c r="W7" s="11">
        <v>7677260</v>
      </c>
      <c r="X7" s="11">
        <v>23031500</v>
      </c>
      <c r="Y7" s="11">
        <v>-15354240</v>
      </c>
      <c r="Z7" s="2">
        <v>-66.67</v>
      </c>
      <c r="AA7" s="15">
        <v>46063000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1500000</v>
      </c>
      <c r="F10" s="11">
        <v>1500000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750000</v>
      </c>
      <c r="Y10" s="11">
        <v>-750000</v>
      </c>
      <c r="Z10" s="2">
        <v>-100</v>
      </c>
      <c r="AA10" s="15">
        <v>1500000</v>
      </c>
    </row>
    <row r="11" spans="1:27" ht="13.5">
      <c r="A11" s="48" t="s">
        <v>37</v>
      </c>
      <c r="B11" s="47"/>
      <c r="C11" s="49">
        <f aca="true" t="shared" si="1" ref="C11:Y11">SUM(C6:C10)</f>
        <v>118260197</v>
      </c>
      <c r="D11" s="50">
        <f t="shared" si="1"/>
        <v>0</v>
      </c>
      <c r="E11" s="51">
        <f t="shared" si="1"/>
        <v>137773000</v>
      </c>
      <c r="F11" s="51">
        <f t="shared" si="1"/>
        <v>137773000</v>
      </c>
      <c r="G11" s="51">
        <f t="shared" si="1"/>
        <v>6315635</v>
      </c>
      <c r="H11" s="51">
        <f t="shared" si="1"/>
        <v>15638990</v>
      </c>
      <c r="I11" s="51">
        <f t="shared" si="1"/>
        <v>1579070</v>
      </c>
      <c r="J11" s="51">
        <f t="shared" si="1"/>
        <v>23533695</v>
      </c>
      <c r="K11" s="51">
        <f t="shared" si="1"/>
        <v>9118312</v>
      </c>
      <c r="L11" s="51">
        <f t="shared" si="1"/>
        <v>8411200</v>
      </c>
      <c r="M11" s="51">
        <f t="shared" si="1"/>
        <v>6366747</v>
      </c>
      <c r="N11" s="51">
        <f t="shared" si="1"/>
        <v>23896259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47429954</v>
      </c>
      <c r="X11" s="51">
        <f t="shared" si="1"/>
        <v>68886500</v>
      </c>
      <c r="Y11" s="51">
        <f t="shared" si="1"/>
        <v>-21456546</v>
      </c>
      <c r="Z11" s="52">
        <f>+IF(X11&lt;&gt;0,+(Y11/X11)*100,0)</f>
        <v>-31.147679153389994</v>
      </c>
      <c r="AA11" s="53">
        <f>SUM(AA6:AA10)</f>
        <v>137773000</v>
      </c>
    </row>
    <row r="12" spans="1:27" ht="13.5">
      <c r="A12" s="54" t="s">
        <v>38</v>
      </c>
      <c r="B12" s="35"/>
      <c r="C12" s="9"/>
      <c r="D12" s="10"/>
      <c r="E12" s="11">
        <v>15266000</v>
      </c>
      <c r="F12" s="11">
        <v>15266000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7633000</v>
      </c>
      <c r="Y12" s="11">
        <v>-7633000</v>
      </c>
      <c r="Z12" s="2">
        <v>-100</v>
      </c>
      <c r="AA12" s="15">
        <v>15266000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85681725</v>
      </c>
      <c r="D15" s="10"/>
      <c r="E15" s="11">
        <v>9600000</v>
      </c>
      <c r="F15" s="11">
        <v>9600000</v>
      </c>
      <c r="G15" s="11"/>
      <c r="H15" s="11"/>
      <c r="I15" s="11">
        <v>183130</v>
      </c>
      <c r="J15" s="11">
        <v>183130</v>
      </c>
      <c r="K15" s="11">
        <v>1705126</v>
      </c>
      <c r="L15" s="11">
        <v>197400</v>
      </c>
      <c r="M15" s="11">
        <v>351676</v>
      </c>
      <c r="N15" s="11">
        <v>2254202</v>
      </c>
      <c r="O15" s="11"/>
      <c r="P15" s="11"/>
      <c r="Q15" s="11"/>
      <c r="R15" s="11"/>
      <c r="S15" s="11"/>
      <c r="T15" s="11"/>
      <c r="U15" s="11"/>
      <c r="V15" s="11"/>
      <c r="W15" s="11">
        <v>2437332</v>
      </c>
      <c r="X15" s="11">
        <v>4800000</v>
      </c>
      <c r="Y15" s="11">
        <v>-2362668</v>
      </c>
      <c r="Z15" s="2">
        <v>-49.22</v>
      </c>
      <c r="AA15" s="15">
        <v>9600000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72234197</v>
      </c>
      <c r="D36" s="10">
        <f t="shared" si="4"/>
        <v>0</v>
      </c>
      <c r="E36" s="11">
        <f t="shared" si="4"/>
        <v>90210000</v>
      </c>
      <c r="F36" s="11">
        <f t="shared" si="4"/>
        <v>90210000</v>
      </c>
      <c r="G36" s="11">
        <f t="shared" si="4"/>
        <v>6284859</v>
      </c>
      <c r="H36" s="11">
        <f t="shared" si="4"/>
        <v>15638990</v>
      </c>
      <c r="I36" s="11">
        <f t="shared" si="4"/>
        <v>1579070</v>
      </c>
      <c r="J36" s="11">
        <f t="shared" si="4"/>
        <v>23502919</v>
      </c>
      <c r="K36" s="11">
        <f t="shared" si="4"/>
        <v>9090630</v>
      </c>
      <c r="L36" s="11">
        <f t="shared" si="4"/>
        <v>1759755</v>
      </c>
      <c r="M36" s="11">
        <f t="shared" si="4"/>
        <v>5399390</v>
      </c>
      <c r="N36" s="11">
        <f t="shared" si="4"/>
        <v>16249775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39752694</v>
      </c>
      <c r="X36" s="11">
        <f t="shared" si="4"/>
        <v>45105000</v>
      </c>
      <c r="Y36" s="11">
        <f t="shared" si="4"/>
        <v>-5352306</v>
      </c>
      <c r="Z36" s="2">
        <f aca="true" t="shared" si="5" ref="Z36:Z49">+IF(X36&lt;&gt;0,+(Y36/X36)*100,0)</f>
        <v>-11.866325241104091</v>
      </c>
      <c r="AA36" s="15">
        <f>AA6+AA21</f>
        <v>90210000</v>
      </c>
    </row>
    <row r="37" spans="1:27" ht="13.5">
      <c r="A37" s="46" t="s">
        <v>33</v>
      </c>
      <c r="B37" s="47"/>
      <c r="C37" s="9">
        <f t="shared" si="4"/>
        <v>46026000</v>
      </c>
      <c r="D37" s="10">
        <f t="shared" si="4"/>
        <v>0</v>
      </c>
      <c r="E37" s="11">
        <f t="shared" si="4"/>
        <v>46063000</v>
      </c>
      <c r="F37" s="11">
        <f t="shared" si="4"/>
        <v>46063000</v>
      </c>
      <c r="G37" s="11">
        <f t="shared" si="4"/>
        <v>30776</v>
      </c>
      <c r="H37" s="11">
        <f t="shared" si="4"/>
        <v>0</v>
      </c>
      <c r="I37" s="11">
        <f t="shared" si="4"/>
        <v>0</v>
      </c>
      <c r="J37" s="11">
        <f t="shared" si="4"/>
        <v>30776</v>
      </c>
      <c r="K37" s="11">
        <f t="shared" si="4"/>
        <v>27682</v>
      </c>
      <c r="L37" s="11">
        <f t="shared" si="4"/>
        <v>6651445</v>
      </c>
      <c r="M37" s="11">
        <f t="shared" si="4"/>
        <v>967357</v>
      </c>
      <c r="N37" s="11">
        <f t="shared" si="4"/>
        <v>7646484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7677260</v>
      </c>
      <c r="X37" s="11">
        <f t="shared" si="4"/>
        <v>23031500</v>
      </c>
      <c r="Y37" s="11">
        <f t="shared" si="4"/>
        <v>-15354240</v>
      </c>
      <c r="Z37" s="2">
        <f t="shared" si="5"/>
        <v>-66.66626142457069</v>
      </c>
      <c r="AA37" s="15">
        <f>AA7+AA22</f>
        <v>46063000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1500000</v>
      </c>
      <c r="F40" s="11">
        <f t="shared" si="4"/>
        <v>1500000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750000</v>
      </c>
      <c r="Y40" s="11">
        <f t="shared" si="4"/>
        <v>-750000</v>
      </c>
      <c r="Z40" s="2">
        <f t="shared" si="5"/>
        <v>-100</v>
      </c>
      <c r="AA40" s="15">
        <f>AA10+AA25</f>
        <v>1500000</v>
      </c>
    </row>
    <row r="41" spans="1:27" ht="13.5">
      <c r="A41" s="48" t="s">
        <v>37</v>
      </c>
      <c r="B41" s="47"/>
      <c r="C41" s="49">
        <f aca="true" t="shared" si="6" ref="C41:Y41">SUM(C36:C40)</f>
        <v>118260197</v>
      </c>
      <c r="D41" s="50">
        <f t="shared" si="6"/>
        <v>0</v>
      </c>
      <c r="E41" s="51">
        <f t="shared" si="6"/>
        <v>137773000</v>
      </c>
      <c r="F41" s="51">
        <f t="shared" si="6"/>
        <v>137773000</v>
      </c>
      <c r="G41" s="51">
        <f t="shared" si="6"/>
        <v>6315635</v>
      </c>
      <c r="H41" s="51">
        <f t="shared" si="6"/>
        <v>15638990</v>
      </c>
      <c r="I41" s="51">
        <f t="shared" si="6"/>
        <v>1579070</v>
      </c>
      <c r="J41" s="51">
        <f t="shared" si="6"/>
        <v>23533695</v>
      </c>
      <c r="K41" s="51">
        <f t="shared" si="6"/>
        <v>9118312</v>
      </c>
      <c r="L41" s="51">
        <f t="shared" si="6"/>
        <v>8411200</v>
      </c>
      <c r="M41" s="51">
        <f t="shared" si="6"/>
        <v>6366747</v>
      </c>
      <c r="N41" s="51">
        <f t="shared" si="6"/>
        <v>23896259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47429954</v>
      </c>
      <c r="X41" s="51">
        <f t="shared" si="6"/>
        <v>68886500</v>
      </c>
      <c r="Y41" s="51">
        <f t="shared" si="6"/>
        <v>-21456546</v>
      </c>
      <c r="Z41" s="52">
        <f t="shared" si="5"/>
        <v>-31.147679153389994</v>
      </c>
      <c r="AA41" s="53">
        <f>SUM(AA36:AA40)</f>
        <v>137773000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15266000</v>
      </c>
      <c r="F42" s="67">
        <f t="shared" si="7"/>
        <v>15266000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7633000</v>
      </c>
      <c r="Y42" s="67">
        <f t="shared" si="7"/>
        <v>-7633000</v>
      </c>
      <c r="Z42" s="69">
        <f t="shared" si="5"/>
        <v>-100</v>
      </c>
      <c r="AA42" s="68">
        <f aca="true" t="shared" si="8" ref="AA42:AA48">AA12+AA27</f>
        <v>15266000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85681725</v>
      </c>
      <c r="D45" s="66">
        <f t="shared" si="7"/>
        <v>0</v>
      </c>
      <c r="E45" s="67">
        <f t="shared" si="7"/>
        <v>9600000</v>
      </c>
      <c r="F45" s="67">
        <f t="shared" si="7"/>
        <v>9600000</v>
      </c>
      <c r="G45" s="67">
        <f t="shared" si="7"/>
        <v>0</v>
      </c>
      <c r="H45" s="67">
        <f t="shared" si="7"/>
        <v>0</v>
      </c>
      <c r="I45" s="67">
        <f t="shared" si="7"/>
        <v>183130</v>
      </c>
      <c r="J45" s="67">
        <f t="shared" si="7"/>
        <v>183130</v>
      </c>
      <c r="K45" s="67">
        <f t="shared" si="7"/>
        <v>1705126</v>
      </c>
      <c r="L45" s="67">
        <f t="shared" si="7"/>
        <v>197400</v>
      </c>
      <c r="M45" s="67">
        <f t="shared" si="7"/>
        <v>351676</v>
      </c>
      <c r="N45" s="67">
        <f t="shared" si="7"/>
        <v>2254202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2437332</v>
      </c>
      <c r="X45" s="67">
        <f t="shared" si="7"/>
        <v>4800000</v>
      </c>
      <c r="Y45" s="67">
        <f t="shared" si="7"/>
        <v>-2362668</v>
      </c>
      <c r="Z45" s="69">
        <f t="shared" si="5"/>
        <v>-49.22225</v>
      </c>
      <c r="AA45" s="68">
        <f t="shared" si="8"/>
        <v>9600000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203941922</v>
      </c>
      <c r="D49" s="78">
        <f t="shared" si="9"/>
        <v>0</v>
      </c>
      <c r="E49" s="79">
        <f t="shared" si="9"/>
        <v>162639000</v>
      </c>
      <c r="F49" s="79">
        <f t="shared" si="9"/>
        <v>162639000</v>
      </c>
      <c r="G49" s="79">
        <f t="shared" si="9"/>
        <v>6315635</v>
      </c>
      <c r="H49" s="79">
        <f t="shared" si="9"/>
        <v>15638990</v>
      </c>
      <c r="I49" s="79">
        <f t="shared" si="9"/>
        <v>1762200</v>
      </c>
      <c r="J49" s="79">
        <f t="shared" si="9"/>
        <v>23716825</v>
      </c>
      <c r="K49" s="79">
        <f t="shared" si="9"/>
        <v>10823438</v>
      </c>
      <c r="L49" s="79">
        <f t="shared" si="9"/>
        <v>8608600</v>
      </c>
      <c r="M49" s="79">
        <f t="shared" si="9"/>
        <v>6718423</v>
      </c>
      <c r="N49" s="79">
        <f t="shared" si="9"/>
        <v>26150461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49867286</v>
      </c>
      <c r="X49" s="79">
        <f t="shared" si="9"/>
        <v>81319500</v>
      </c>
      <c r="Y49" s="79">
        <f t="shared" si="9"/>
        <v>-31452214</v>
      </c>
      <c r="Z49" s="80">
        <f t="shared" si="5"/>
        <v>-38.677333234955945</v>
      </c>
      <c r="AA49" s="81">
        <f>SUM(AA41:AA48)</f>
        <v>162639000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64582000</v>
      </c>
      <c r="F51" s="67">
        <f t="shared" si="10"/>
        <v>64582000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32291000</v>
      </c>
      <c r="Y51" s="67">
        <f t="shared" si="10"/>
        <v>-32291000</v>
      </c>
      <c r="Z51" s="69">
        <f>+IF(X51&lt;&gt;0,+(Y51/X51)*100,0)</f>
        <v>-100</v>
      </c>
      <c r="AA51" s="68">
        <f>SUM(AA57:AA61)</f>
        <v>64582000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64582000</v>
      </c>
      <c r="F58" s="11">
        <v>64582000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32291000</v>
      </c>
      <c r="Y58" s="11">
        <v>-32291000</v>
      </c>
      <c r="Z58" s="2">
        <v>-100</v>
      </c>
      <c r="AA58" s="15">
        <v>64582000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1445296</v>
      </c>
      <c r="H65" s="11">
        <v>3304848</v>
      </c>
      <c r="I65" s="11">
        <v>3218975</v>
      </c>
      <c r="J65" s="11">
        <v>7969119</v>
      </c>
      <c r="K65" s="11">
        <v>3349873</v>
      </c>
      <c r="L65" s="11">
        <v>2933243</v>
      </c>
      <c r="M65" s="11">
        <v>3776579</v>
      </c>
      <c r="N65" s="11">
        <v>10059695</v>
      </c>
      <c r="O65" s="11"/>
      <c r="P65" s="11"/>
      <c r="Q65" s="11"/>
      <c r="R65" s="11"/>
      <c r="S65" s="11"/>
      <c r="T65" s="11"/>
      <c r="U65" s="11"/>
      <c r="V65" s="11"/>
      <c r="W65" s="11">
        <v>18028814</v>
      </c>
      <c r="X65" s="11"/>
      <c r="Y65" s="11">
        <v>18028814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1935537</v>
      </c>
      <c r="H66" s="14">
        <v>1821089</v>
      </c>
      <c r="I66" s="14">
        <v>1121089</v>
      </c>
      <c r="J66" s="14">
        <v>4877715</v>
      </c>
      <c r="K66" s="14">
        <v>374343</v>
      </c>
      <c r="L66" s="14">
        <v>574343</v>
      </c>
      <c r="M66" s="14">
        <v>1058368</v>
      </c>
      <c r="N66" s="14">
        <v>2007054</v>
      </c>
      <c r="O66" s="14"/>
      <c r="P66" s="14"/>
      <c r="Q66" s="14"/>
      <c r="R66" s="14"/>
      <c r="S66" s="14"/>
      <c r="T66" s="14"/>
      <c r="U66" s="14"/>
      <c r="V66" s="14"/>
      <c r="W66" s="14">
        <v>6884769</v>
      </c>
      <c r="X66" s="14"/>
      <c r="Y66" s="14">
        <v>6884769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3380833</v>
      </c>
      <c r="H69" s="79">
        <f t="shared" si="12"/>
        <v>5125937</v>
      </c>
      <c r="I69" s="79">
        <f t="shared" si="12"/>
        <v>4340064</v>
      </c>
      <c r="J69" s="79">
        <f t="shared" si="12"/>
        <v>12846834</v>
      </c>
      <c r="K69" s="79">
        <f t="shared" si="12"/>
        <v>3724216</v>
      </c>
      <c r="L69" s="79">
        <f t="shared" si="12"/>
        <v>3507586</v>
      </c>
      <c r="M69" s="79">
        <f t="shared" si="12"/>
        <v>4834947</v>
      </c>
      <c r="N69" s="79">
        <f t="shared" si="12"/>
        <v>12066749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24913583</v>
      </c>
      <c r="X69" s="79">
        <f t="shared" si="12"/>
        <v>0</v>
      </c>
      <c r="Y69" s="79">
        <f t="shared" si="12"/>
        <v>24913583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790395610</v>
      </c>
      <c r="D5" s="42">
        <f t="shared" si="0"/>
        <v>0</v>
      </c>
      <c r="E5" s="43">
        <f t="shared" si="0"/>
        <v>178294362</v>
      </c>
      <c r="F5" s="43">
        <f t="shared" si="0"/>
        <v>178294362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89147181</v>
      </c>
      <c r="Y5" s="43">
        <f t="shared" si="0"/>
        <v>-89147181</v>
      </c>
      <c r="Z5" s="44">
        <f>+IF(X5&lt;&gt;0,+(Y5/X5)*100,0)</f>
        <v>-100</v>
      </c>
      <c r="AA5" s="45">
        <f>SUM(AA11:AA18)</f>
        <v>178294362</v>
      </c>
    </row>
    <row r="6" spans="1:27" ht="13.5">
      <c r="A6" s="46" t="s">
        <v>32</v>
      </c>
      <c r="B6" s="47"/>
      <c r="C6" s="9">
        <v>558764284</v>
      </c>
      <c r="D6" s="10"/>
      <c r="E6" s="11">
        <v>71424362</v>
      </c>
      <c r="F6" s="11">
        <v>71424362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35712181</v>
      </c>
      <c r="Y6" s="11">
        <v>-35712181</v>
      </c>
      <c r="Z6" s="2">
        <v>-100</v>
      </c>
      <c r="AA6" s="15">
        <v>71424362</v>
      </c>
    </row>
    <row r="7" spans="1:27" ht="13.5">
      <c r="A7" s="46" t="s">
        <v>33</v>
      </c>
      <c r="B7" s="47"/>
      <c r="C7" s="9">
        <v>10948142</v>
      </c>
      <c r="D7" s="10"/>
      <c r="E7" s="11">
        <v>19000000</v>
      </c>
      <c r="F7" s="11">
        <v>19000000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9500000</v>
      </c>
      <c r="Y7" s="11">
        <v>-9500000</v>
      </c>
      <c r="Z7" s="2">
        <v>-100</v>
      </c>
      <c r="AA7" s="15">
        <v>19000000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12000000</v>
      </c>
      <c r="F10" s="11">
        <v>12000000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6000000</v>
      </c>
      <c r="Y10" s="11">
        <v>-6000000</v>
      </c>
      <c r="Z10" s="2">
        <v>-100</v>
      </c>
      <c r="AA10" s="15">
        <v>12000000</v>
      </c>
    </row>
    <row r="11" spans="1:27" ht="13.5">
      <c r="A11" s="48" t="s">
        <v>37</v>
      </c>
      <c r="B11" s="47"/>
      <c r="C11" s="49">
        <f aca="true" t="shared" si="1" ref="C11:Y11">SUM(C6:C10)</f>
        <v>569712426</v>
      </c>
      <c r="D11" s="50">
        <f t="shared" si="1"/>
        <v>0</v>
      </c>
      <c r="E11" s="51">
        <f t="shared" si="1"/>
        <v>102424362</v>
      </c>
      <c r="F11" s="51">
        <f t="shared" si="1"/>
        <v>102424362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51212181</v>
      </c>
      <c r="Y11" s="51">
        <f t="shared" si="1"/>
        <v>-51212181</v>
      </c>
      <c r="Z11" s="52">
        <f>+IF(X11&lt;&gt;0,+(Y11/X11)*100,0)</f>
        <v>-100</v>
      </c>
      <c r="AA11" s="53">
        <f>SUM(AA6:AA10)</f>
        <v>102424362</v>
      </c>
    </row>
    <row r="12" spans="1:27" ht="13.5">
      <c r="A12" s="54" t="s">
        <v>38</v>
      </c>
      <c r="B12" s="35"/>
      <c r="C12" s="9">
        <v>88743352</v>
      </c>
      <c r="D12" s="10"/>
      <c r="E12" s="11">
        <v>28400000</v>
      </c>
      <c r="F12" s="11">
        <v>28400000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14200000</v>
      </c>
      <c r="Y12" s="11">
        <v>-14200000</v>
      </c>
      <c r="Z12" s="2">
        <v>-100</v>
      </c>
      <c r="AA12" s="15">
        <v>28400000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20516000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109224112</v>
      </c>
      <c r="D15" s="10"/>
      <c r="E15" s="11">
        <v>45070000</v>
      </c>
      <c r="F15" s="11">
        <v>45070000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22535000</v>
      </c>
      <c r="Y15" s="11">
        <v>-22535000</v>
      </c>
      <c r="Z15" s="2">
        <v>-100</v>
      </c>
      <c r="AA15" s="15">
        <v>45070000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2199720</v>
      </c>
      <c r="D18" s="17"/>
      <c r="E18" s="18">
        <v>2400000</v>
      </c>
      <c r="F18" s="18">
        <v>2400000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1200000</v>
      </c>
      <c r="Y18" s="18">
        <v>-1200000</v>
      </c>
      <c r="Z18" s="3">
        <v>-100</v>
      </c>
      <c r="AA18" s="23">
        <v>2400000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32000000</v>
      </c>
      <c r="F20" s="60">
        <f t="shared" si="2"/>
        <v>32000000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16000000</v>
      </c>
      <c r="Y20" s="60">
        <f t="shared" si="2"/>
        <v>-16000000</v>
      </c>
      <c r="Z20" s="61">
        <f>+IF(X20&lt;&gt;0,+(Y20/X20)*100,0)</f>
        <v>-100</v>
      </c>
      <c r="AA20" s="62">
        <f>SUM(AA26:AA33)</f>
        <v>32000000</v>
      </c>
    </row>
    <row r="21" spans="1:27" ht="13.5">
      <c r="A21" s="46" t="s">
        <v>32</v>
      </c>
      <c r="B21" s="47"/>
      <c r="C21" s="9"/>
      <c r="D21" s="10"/>
      <c r="E21" s="11">
        <v>20000000</v>
      </c>
      <c r="F21" s="11">
        <v>20000000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10000000</v>
      </c>
      <c r="Y21" s="11">
        <v>-10000000</v>
      </c>
      <c r="Z21" s="2">
        <v>-100</v>
      </c>
      <c r="AA21" s="15">
        <v>20000000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20000000</v>
      </c>
      <c r="F26" s="51">
        <f t="shared" si="3"/>
        <v>20000000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10000000</v>
      </c>
      <c r="Y26" s="51">
        <f t="shared" si="3"/>
        <v>-10000000</v>
      </c>
      <c r="Z26" s="52">
        <f>+IF(X26&lt;&gt;0,+(Y26/X26)*100,0)</f>
        <v>-100</v>
      </c>
      <c r="AA26" s="53">
        <f>SUM(AA21:AA25)</f>
        <v>20000000</v>
      </c>
    </row>
    <row r="27" spans="1:27" ht="13.5">
      <c r="A27" s="54" t="s">
        <v>38</v>
      </c>
      <c r="B27" s="64"/>
      <c r="C27" s="9"/>
      <c r="D27" s="10"/>
      <c r="E27" s="11">
        <v>12000000</v>
      </c>
      <c r="F27" s="11">
        <v>12000000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6000000</v>
      </c>
      <c r="Y27" s="11">
        <v>-6000000</v>
      </c>
      <c r="Z27" s="2">
        <v>-100</v>
      </c>
      <c r="AA27" s="15">
        <v>12000000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558764284</v>
      </c>
      <c r="D36" s="10">
        <f t="shared" si="4"/>
        <v>0</v>
      </c>
      <c r="E36" s="11">
        <f t="shared" si="4"/>
        <v>91424362</v>
      </c>
      <c r="F36" s="11">
        <f t="shared" si="4"/>
        <v>91424362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45712181</v>
      </c>
      <c r="Y36" s="11">
        <f t="shared" si="4"/>
        <v>-45712181</v>
      </c>
      <c r="Z36" s="2">
        <f aca="true" t="shared" si="5" ref="Z36:Z49">+IF(X36&lt;&gt;0,+(Y36/X36)*100,0)</f>
        <v>-100</v>
      </c>
      <c r="AA36" s="15">
        <f>AA6+AA21</f>
        <v>91424362</v>
      </c>
    </row>
    <row r="37" spans="1:27" ht="13.5">
      <c r="A37" s="46" t="s">
        <v>33</v>
      </c>
      <c r="B37" s="47"/>
      <c r="C37" s="9">
        <f t="shared" si="4"/>
        <v>10948142</v>
      </c>
      <c r="D37" s="10">
        <f t="shared" si="4"/>
        <v>0</v>
      </c>
      <c r="E37" s="11">
        <f t="shared" si="4"/>
        <v>19000000</v>
      </c>
      <c r="F37" s="11">
        <f t="shared" si="4"/>
        <v>19000000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9500000</v>
      </c>
      <c r="Y37" s="11">
        <f t="shared" si="4"/>
        <v>-9500000</v>
      </c>
      <c r="Z37" s="2">
        <f t="shared" si="5"/>
        <v>-100</v>
      </c>
      <c r="AA37" s="15">
        <f>AA7+AA22</f>
        <v>19000000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12000000</v>
      </c>
      <c r="F40" s="11">
        <f t="shared" si="4"/>
        <v>12000000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6000000</v>
      </c>
      <c r="Y40" s="11">
        <f t="shared" si="4"/>
        <v>-6000000</v>
      </c>
      <c r="Z40" s="2">
        <f t="shared" si="5"/>
        <v>-100</v>
      </c>
      <c r="AA40" s="15">
        <f>AA10+AA25</f>
        <v>12000000</v>
      </c>
    </row>
    <row r="41" spans="1:27" ht="13.5">
      <c r="A41" s="48" t="s">
        <v>37</v>
      </c>
      <c r="B41" s="47"/>
      <c r="C41" s="49">
        <f aca="true" t="shared" si="6" ref="C41:Y41">SUM(C36:C40)</f>
        <v>569712426</v>
      </c>
      <c r="D41" s="50">
        <f t="shared" si="6"/>
        <v>0</v>
      </c>
      <c r="E41" s="51">
        <f t="shared" si="6"/>
        <v>122424362</v>
      </c>
      <c r="F41" s="51">
        <f t="shared" si="6"/>
        <v>122424362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61212181</v>
      </c>
      <c r="Y41" s="51">
        <f t="shared" si="6"/>
        <v>-61212181</v>
      </c>
      <c r="Z41" s="52">
        <f t="shared" si="5"/>
        <v>-100</v>
      </c>
      <c r="AA41" s="53">
        <f>SUM(AA36:AA40)</f>
        <v>122424362</v>
      </c>
    </row>
    <row r="42" spans="1:27" ht="13.5">
      <c r="A42" s="54" t="s">
        <v>38</v>
      </c>
      <c r="B42" s="35"/>
      <c r="C42" s="65">
        <f aca="true" t="shared" si="7" ref="C42:Y48">C12+C27</f>
        <v>88743352</v>
      </c>
      <c r="D42" s="66">
        <f t="shared" si="7"/>
        <v>0</v>
      </c>
      <c r="E42" s="67">
        <f t="shared" si="7"/>
        <v>40400000</v>
      </c>
      <c r="F42" s="67">
        <f t="shared" si="7"/>
        <v>40400000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20200000</v>
      </c>
      <c r="Y42" s="67">
        <f t="shared" si="7"/>
        <v>-20200000</v>
      </c>
      <c r="Z42" s="69">
        <f t="shared" si="5"/>
        <v>-100</v>
      </c>
      <c r="AA42" s="68">
        <f aca="true" t="shared" si="8" ref="AA42:AA48">AA12+AA27</f>
        <v>40400000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20516000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109224112</v>
      </c>
      <c r="D45" s="66">
        <f t="shared" si="7"/>
        <v>0</v>
      </c>
      <c r="E45" s="67">
        <f t="shared" si="7"/>
        <v>45070000</v>
      </c>
      <c r="F45" s="67">
        <f t="shared" si="7"/>
        <v>45070000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22535000</v>
      </c>
      <c r="Y45" s="67">
        <f t="shared" si="7"/>
        <v>-22535000</v>
      </c>
      <c r="Z45" s="69">
        <f t="shared" si="5"/>
        <v>-100</v>
      </c>
      <c r="AA45" s="68">
        <f t="shared" si="8"/>
        <v>45070000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2199720</v>
      </c>
      <c r="D48" s="66">
        <f t="shared" si="7"/>
        <v>0</v>
      </c>
      <c r="E48" s="67">
        <f t="shared" si="7"/>
        <v>2400000</v>
      </c>
      <c r="F48" s="67">
        <f t="shared" si="7"/>
        <v>2400000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1200000</v>
      </c>
      <c r="Y48" s="67">
        <f t="shared" si="7"/>
        <v>-1200000</v>
      </c>
      <c r="Z48" s="69">
        <f t="shared" si="5"/>
        <v>-100</v>
      </c>
      <c r="AA48" s="68">
        <f t="shared" si="8"/>
        <v>2400000</v>
      </c>
    </row>
    <row r="49" spans="1:27" ht="13.5">
      <c r="A49" s="75" t="s">
        <v>49</v>
      </c>
      <c r="B49" s="76"/>
      <c r="C49" s="77">
        <f aca="true" t="shared" si="9" ref="C49:Y49">SUM(C41:C48)</f>
        <v>790395610</v>
      </c>
      <c r="D49" s="78">
        <f t="shared" si="9"/>
        <v>0</v>
      </c>
      <c r="E49" s="79">
        <f t="shared" si="9"/>
        <v>210294362</v>
      </c>
      <c r="F49" s="79">
        <f t="shared" si="9"/>
        <v>210294362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105147181</v>
      </c>
      <c r="Y49" s="79">
        <f t="shared" si="9"/>
        <v>-105147181</v>
      </c>
      <c r="Z49" s="80">
        <f t="shared" si="5"/>
        <v>-100</v>
      </c>
      <c r="AA49" s="81">
        <f>SUM(AA41:AA48)</f>
        <v>210294362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8506212</v>
      </c>
      <c r="F51" s="67">
        <f t="shared" si="10"/>
        <v>8506212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4253106</v>
      </c>
      <c r="Y51" s="67">
        <f t="shared" si="10"/>
        <v>-4253106</v>
      </c>
      <c r="Z51" s="69">
        <f>+IF(X51&lt;&gt;0,+(Y51/X51)*100,0)</f>
        <v>-100</v>
      </c>
      <c r="AA51" s="68">
        <f>SUM(AA57:AA61)</f>
        <v>8506212</v>
      </c>
    </row>
    <row r="52" spans="1:27" ht="13.5">
      <c r="A52" s="84" t="s">
        <v>32</v>
      </c>
      <c r="B52" s="47"/>
      <c r="C52" s="9"/>
      <c r="D52" s="10"/>
      <c r="E52" s="11">
        <v>1666212</v>
      </c>
      <c r="F52" s="11">
        <v>1666212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833106</v>
      </c>
      <c r="Y52" s="11">
        <v>-833106</v>
      </c>
      <c r="Z52" s="2">
        <v>-100</v>
      </c>
      <c r="AA52" s="15">
        <v>1666212</v>
      </c>
    </row>
    <row r="53" spans="1:27" ht="13.5">
      <c r="A53" s="84" t="s">
        <v>33</v>
      </c>
      <c r="B53" s="47"/>
      <c r="C53" s="9"/>
      <c r="D53" s="10"/>
      <c r="E53" s="11">
        <v>340000</v>
      </c>
      <c r="F53" s="11">
        <v>340000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170000</v>
      </c>
      <c r="Y53" s="11">
        <v>-170000</v>
      </c>
      <c r="Z53" s="2">
        <v>-100</v>
      </c>
      <c r="AA53" s="15">
        <v>340000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2006212</v>
      </c>
      <c r="F57" s="51">
        <f t="shared" si="11"/>
        <v>2006212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1003106</v>
      </c>
      <c r="Y57" s="51">
        <f t="shared" si="11"/>
        <v>-1003106</v>
      </c>
      <c r="Z57" s="52">
        <f>+IF(X57&lt;&gt;0,+(Y57/X57)*100,0)</f>
        <v>-100</v>
      </c>
      <c r="AA57" s="53">
        <f>SUM(AA52:AA56)</f>
        <v>2006212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6500000</v>
      </c>
      <c r="F61" s="11">
        <v>6500000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3250000</v>
      </c>
      <c r="Y61" s="11">
        <v>-3250000</v>
      </c>
      <c r="Z61" s="2">
        <v>-100</v>
      </c>
      <c r="AA61" s="15">
        <v>6500000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8506212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8506212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719503017</v>
      </c>
      <c r="D5" s="42">
        <f t="shared" si="0"/>
        <v>0</v>
      </c>
      <c r="E5" s="43">
        <f t="shared" si="0"/>
        <v>644158330</v>
      </c>
      <c r="F5" s="43">
        <f t="shared" si="0"/>
        <v>644158330</v>
      </c>
      <c r="G5" s="43">
        <f t="shared" si="0"/>
        <v>35857580</v>
      </c>
      <c r="H5" s="43">
        <f t="shared" si="0"/>
        <v>42473501</v>
      </c>
      <c r="I5" s="43">
        <f t="shared" si="0"/>
        <v>51321476</v>
      </c>
      <c r="J5" s="43">
        <f t="shared" si="0"/>
        <v>129652557</v>
      </c>
      <c r="K5" s="43">
        <f t="shared" si="0"/>
        <v>25781831</v>
      </c>
      <c r="L5" s="43">
        <f t="shared" si="0"/>
        <v>49285529</v>
      </c>
      <c r="M5" s="43">
        <f t="shared" si="0"/>
        <v>24757454</v>
      </c>
      <c r="N5" s="43">
        <f t="shared" si="0"/>
        <v>99824814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229477371</v>
      </c>
      <c r="X5" s="43">
        <f t="shared" si="0"/>
        <v>322079165</v>
      </c>
      <c r="Y5" s="43">
        <f t="shared" si="0"/>
        <v>-92601794</v>
      </c>
      <c r="Z5" s="44">
        <f>+IF(X5&lt;&gt;0,+(Y5/X5)*100,0)</f>
        <v>-28.751252506507214</v>
      </c>
      <c r="AA5" s="45">
        <f>SUM(AA11:AA18)</f>
        <v>644158330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693137000</v>
      </c>
      <c r="D8" s="10"/>
      <c r="E8" s="11">
        <v>609866298</v>
      </c>
      <c r="F8" s="11">
        <v>609866298</v>
      </c>
      <c r="G8" s="11">
        <v>35857580</v>
      </c>
      <c r="H8" s="11">
        <v>42473501</v>
      </c>
      <c r="I8" s="11">
        <v>49167215</v>
      </c>
      <c r="J8" s="11">
        <v>127498296</v>
      </c>
      <c r="K8" s="11">
        <v>24860411</v>
      </c>
      <c r="L8" s="11">
        <v>48889541</v>
      </c>
      <c r="M8" s="11">
        <v>22541027</v>
      </c>
      <c r="N8" s="11">
        <v>96290979</v>
      </c>
      <c r="O8" s="11"/>
      <c r="P8" s="11"/>
      <c r="Q8" s="11"/>
      <c r="R8" s="11"/>
      <c r="S8" s="11"/>
      <c r="T8" s="11"/>
      <c r="U8" s="11"/>
      <c r="V8" s="11"/>
      <c r="W8" s="11">
        <v>223789275</v>
      </c>
      <c r="X8" s="11">
        <v>304933149</v>
      </c>
      <c r="Y8" s="11">
        <v>-81143874</v>
      </c>
      <c r="Z8" s="2">
        <v>-26.61</v>
      </c>
      <c r="AA8" s="15">
        <v>609866298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2293000</v>
      </c>
      <c r="D10" s="10"/>
      <c r="E10" s="11"/>
      <c r="F10" s="11"/>
      <c r="G10" s="11"/>
      <c r="H10" s="11"/>
      <c r="I10" s="11"/>
      <c r="J10" s="11"/>
      <c r="K10" s="11"/>
      <c r="L10" s="11">
        <v>395988</v>
      </c>
      <c r="M10" s="11">
        <v>395988</v>
      </c>
      <c r="N10" s="11">
        <v>791976</v>
      </c>
      <c r="O10" s="11"/>
      <c r="P10" s="11"/>
      <c r="Q10" s="11"/>
      <c r="R10" s="11"/>
      <c r="S10" s="11"/>
      <c r="T10" s="11"/>
      <c r="U10" s="11"/>
      <c r="V10" s="11"/>
      <c r="W10" s="11">
        <v>791976</v>
      </c>
      <c r="X10" s="11"/>
      <c r="Y10" s="11">
        <v>791976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695430000</v>
      </c>
      <c r="D11" s="50">
        <f t="shared" si="1"/>
        <v>0</v>
      </c>
      <c r="E11" s="51">
        <f t="shared" si="1"/>
        <v>609866298</v>
      </c>
      <c r="F11" s="51">
        <f t="shared" si="1"/>
        <v>609866298</v>
      </c>
      <c r="G11" s="51">
        <f t="shared" si="1"/>
        <v>35857580</v>
      </c>
      <c r="H11" s="51">
        <f t="shared" si="1"/>
        <v>42473501</v>
      </c>
      <c r="I11" s="51">
        <f t="shared" si="1"/>
        <v>49167215</v>
      </c>
      <c r="J11" s="51">
        <f t="shared" si="1"/>
        <v>127498296</v>
      </c>
      <c r="K11" s="51">
        <f t="shared" si="1"/>
        <v>24860411</v>
      </c>
      <c r="L11" s="51">
        <f t="shared" si="1"/>
        <v>49285529</v>
      </c>
      <c r="M11" s="51">
        <f t="shared" si="1"/>
        <v>22937015</v>
      </c>
      <c r="N11" s="51">
        <f t="shared" si="1"/>
        <v>97082955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224581251</v>
      </c>
      <c r="X11" s="51">
        <f t="shared" si="1"/>
        <v>304933149</v>
      </c>
      <c r="Y11" s="51">
        <f t="shared" si="1"/>
        <v>-80351898</v>
      </c>
      <c r="Z11" s="52">
        <f>+IF(X11&lt;&gt;0,+(Y11/X11)*100,0)</f>
        <v>-26.350660222906757</v>
      </c>
      <c r="AA11" s="53">
        <f>SUM(AA6:AA10)</f>
        <v>609866298</v>
      </c>
    </row>
    <row r="12" spans="1:27" ht="13.5">
      <c r="A12" s="54" t="s">
        <v>38</v>
      </c>
      <c r="B12" s="35"/>
      <c r="C12" s="9"/>
      <c r="D12" s="10"/>
      <c r="E12" s="11">
        <v>2362932</v>
      </c>
      <c r="F12" s="11">
        <v>2362932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1181466</v>
      </c>
      <c r="Y12" s="11">
        <v>-1181466</v>
      </c>
      <c r="Z12" s="2">
        <v>-100</v>
      </c>
      <c r="AA12" s="15">
        <v>2362932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24073017</v>
      </c>
      <c r="D15" s="10"/>
      <c r="E15" s="11">
        <v>31929100</v>
      </c>
      <c r="F15" s="11">
        <v>31929100</v>
      </c>
      <c r="G15" s="11"/>
      <c r="H15" s="11"/>
      <c r="I15" s="11">
        <v>2154261</v>
      </c>
      <c r="J15" s="11">
        <v>2154261</v>
      </c>
      <c r="K15" s="11">
        <v>921420</v>
      </c>
      <c r="L15" s="11"/>
      <c r="M15" s="11">
        <v>1820439</v>
      </c>
      <c r="N15" s="11">
        <v>2741859</v>
      </c>
      <c r="O15" s="11"/>
      <c r="P15" s="11"/>
      <c r="Q15" s="11"/>
      <c r="R15" s="11"/>
      <c r="S15" s="11"/>
      <c r="T15" s="11"/>
      <c r="U15" s="11"/>
      <c r="V15" s="11"/>
      <c r="W15" s="11">
        <v>4896120</v>
      </c>
      <c r="X15" s="11">
        <v>15964550</v>
      </c>
      <c r="Y15" s="11">
        <v>-11068430</v>
      </c>
      <c r="Z15" s="2">
        <v>-69.33</v>
      </c>
      <c r="AA15" s="15">
        <v>31929100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693137000</v>
      </c>
      <c r="D38" s="10">
        <f t="shared" si="4"/>
        <v>0</v>
      </c>
      <c r="E38" s="11">
        <f t="shared" si="4"/>
        <v>609866298</v>
      </c>
      <c r="F38" s="11">
        <f t="shared" si="4"/>
        <v>609866298</v>
      </c>
      <c r="G38" s="11">
        <f t="shared" si="4"/>
        <v>35857580</v>
      </c>
      <c r="H38" s="11">
        <f t="shared" si="4"/>
        <v>42473501</v>
      </c>
      <c r="I38" s="11">
        <f t="shared" si="4"/>
        <v>49167215</v>
      </c>
      <c r="J38" s="11">
        <f t="shared" si="4"/>
        <v>127498296</v>
      </c>
      <c r="K38" s="11">
        <f t="shared" si="4"/>
        <v>24860411</v>
      </c>
      <c r="L38" s="11">
        <f t="shared" si="4"/>
        <v>48889541</v>
      </c>
      <c r="M38" s="11">
        <f t="shared" si="4"/>
        <v>22541027</v>
      </c>
      <c r="N38" s="11">
        <f t="shared" si="4"/>
        <v>96290979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223789275</v>
      </c>
      <c r="X38" s="11">
        <f t="shared" si="4"/>
        <v>304933149</v>
      </c>
      <c r="Y38" s="11">
        <f t="shared" si="4"/>
        <v>-81143874</v>
      </c>
      <c r="Z38" s="2">
        <f t="shared" si="5"/>
        <v>-26.610381411828726</v>
      </c>
      <c r="AA38" s="15">
        <f>AA8+AA23</f>
        <v>609866298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2293000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395988</v>
      </c>
      <c r="M40" s="11">
        <f t="shared" si="4"/>
        <v>395988</v>
      </c>
      <c r="N40" s="11">
        <f t="shared" si="4"/>
        <v>791976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791976</v>
      </c>
      <c r="X40" s="11">
        <f t="shared" si="4"/>
        <v>0</v>
      </c>
      <c r="Y40" s="11">
        <f t="shared" si="4"/>
        <v>791976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695430000</v>
      </c>
      <c r="D41" s="50">
        <f t="shared" si="6"/>
        <v>0</v>
      </c>
      <c r="E41" s="51">
        <f t="shared" si="6"/>
        <v>609866298</v>
      </c>
      <c r="F41" s="51">
        <f t="shared" si="6"/>
        <v>609866298</v>
      </c>
      <c r="G41" s="51">
        <f t="shared" si="6"/>
        <v>35857580</v>
      </c>
      <c r="H41" s="51">
        <f t="shared" si="6"/>
        <v>42473501</v>
      </c>
      <c r="I41" s="51">
        <f t="shared" si="6"/>
        <v>49167215</v>
      </c>
      <c r="J41" s="51">
        <f t="shared" si="6"/>
        <v>127498296</v>
      </c>
      <c r="K41" s="51">
        <f t="shared" si="6"/>
        <v>24860411</v>
      </c>
      <c r="L41" s="51">
        <f t="shared" si="6"/>
        <v>49285529</v>
      </c>
      <c r="M41" s="51">
        <f t="shared" si="6"/>
        <v>22937015</v>
      </c>
      <c r="N41" s="51">
        <f t="shared" si="6"/>
        <v>97082955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224581251</v>
      </c>
      <c r="X41" s="51">
        <f t="shared" si="6"/>
        <v>304933149</v>
      </c>
      <c r="Y41" s="51">
        <f t="shared" si="6"/>
        <v>-80351898</v>
      </c>
      <c r="Z41" s="52">
        <f t="shared" si="5"/>
        <v>-26.350660222906757</v>
      </c>
      <c r="AA41" s="53">
        <f>SUM(AA36:AA40)</f>
        <v>609866298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2362932</v>
      </c>
      <c r="F42" s="67">
        <f t="shared" si="7"/>
        <v>2362932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1181466</v>
      </c>
      <c r="Y42" s="67">
        <f t="shared" si="7"/>
        <v>-1181466</v>
      </c>
      <c r="Z42" s="69">
        <f t="shared" si="5"/>
        <v>-100</v>
      </c>
      <c r="AA42" s="68">
        <f aca="true" t="shared" si="8" ref="AA42:AA48">AA12+AA27</f>
        <v>2362932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24073017</v>
      </c>
      <c r="D45" s="66">
        <f t="shared" si="7"/>
        <v>0</v>
      </c>
      <c r="E45" s="67">
        <f t="shared" si="7"/>
        <v>31929100</v>
      </c>
      <c r="F45" s="67">
        <f t="shared" si="7"/>
        <v>31929100</v>
      </c>
      <c r="G45" s="67">
        <f t="shared" si="7"/>
        <v>0</v>
      </c>
      <c r="H45" s="67">
        <f t="shared" si="7"/>
        <v>0</v>
      </c>
      <c r="I45" s="67">
        <f t="shared" si="7"/>
        <v>2154261</v>
      </c>
      <c r="J45" s="67">
        <f t="shared" si="7"/>
        <v>2154261</v>
      </c>
      <c r="K45" s="67">
        <f t="shared" si="7"/>
        <v>921420</v>
      </c>
      <c r="L45" s="67">
        <f t="shared" si="7"/>
        <v>0</v>
      </c>
      <c r="M45" s="67">
        <f t="shared" si="7"/>
        <v>1820439</v>
      </c>
      <c r="N45" s="67">
        <f t="shared" si="7"/>
        <v>2741859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4896120</v>
      </c>
      <c r="X45" s="67">
        <f t="shared" si="7"/>
        <v>15964550</v>
      </c>
      <c r="Y45" s="67">
        <f t="shared" si="7"/>
        <v>-11068430</v>
      </c>
      <c r="Z45" s="69">
        <f t="shared" si="5"/>
        <v>-69.33129966081098</v>
      </c>
      <c r="AA45" s="68">
        <f t="shared" si="8"/>
        <v>31929100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719503017</v>
      </c>
      <c r="D49" s="78">
        <f t="shared" si="9"/>
        <v>0</v>
      </c>
      <c r="E49" s="79">
        <f t="shared" si="9"/>
        <v>644158330</v>
      </c>
      <c r="F49" s="79">
        <f t="shared" si="9"/>
        <v>644158330</v>
      </c>
      <c r="G49" s="79">
        <f t="shared" si="9"/>
        <v>35857580</v>
      </c>
      <c r="H49" s="79">
        <f t="shared" si="9"/>
        <v>42473501</v>
      </c>
      <c r="I49" s="79">
        <f t="shared" si="9"/>
        <v>51321476</v>
      </c>
      <c r="J49" s="79">
        <f t="shared" si="9"/>
        <v>129652557</v>
      </c>
      <c r="K49" s="79">
        <f t="shared" si="9"/>
        <v>25781831</v>
      </c>
      <c r="L49" s="79">
        <f t="shared" si="9"/>
        <v>49285529</v>
      </c>
      <c r="M49" s="79">
        <f t="shared" si="9"/>
        <v>24757454</v>
      </c>
      <c r="N49" s="79">
        <f t="shared" si="9"/>
        <v>99824814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229477371</v>
      </c>
      <c r="X49" s="79">
        <f t="shared" si="9"/>
        <v>322079165</v>
      </c>
      <c r="Y49" s="79">
        <f t="shared" si="9"/>
        <v>-92601794</v>
      </c>
      <c r="Z49" s="80">
        <f t="shared" si="5"/>
        <v>-28.751252506507214</v>
      </c>
      <c r="AA49" s="81">
        <f>SUM(AA41:AA48)</f>
        <v>644158330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56027364</v>
      </c>
      <c r="D51" s="66">
        <f t="shared" si="10"/>
        <v>0</v>
      </c>
      <c r="E51" s="67">
        <f t="shared" si="10"/>
        <v>87665624</v>
      </c>
      <c r="F51" s="67">
        <f t="shared" si="10"/>
        <v>87665624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43832812</v>
      </c>
      <c r="Y51" s="67">
        <f t="shared" si="10"/>
        <v>-43832812</v>
      </c>
      <c r="Z51" s="69">
        <f>+IF(X51&lt;&gt;0,+(Y51/X51)*100,0)</f>
        <v>-100</v>
      </c>
      <c r="AA51" s="68">
        <f>SUM(AA57:AA61)</f>
        <v>87665624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>
        <v>56027364</v>
      </c>
      <c r="D54" s="10"/>
      <c r="E54" s="11">
        <v>87665624</v>
      </c>
      <c r="F54" s="11">
        <v>87665624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43832812</v>
      </c>
      <c r="Y54" s="11">
        <v>-43832812</v>
      </c>
      <c r="Z54" s="2">
        <v>-100</v>
      </c>
      <c r="AA54" s="15">
        <v>87665624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56027364</v>
      </c>
      <c r="D57" s="50">
        <f t="shared" si="11"/>
        <v>0</v>
      </c>
      <c r="E57" s="51">
        <f t="shared" si="11"/>
        <v>87665624</v>
      </c>
      <c r="F57" s="51">
        <f t="shared" si="11"/>
        <v>87665624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43832812</v>
      </c>
      <c r="Y57" s="51">
        <f t="shared" si="11"/>
        <v>-43832812</v>
      </c>
      <c r="Z57" s="52">
        <f>+IF(X57&lt;&gt;0,+(Y57/X57)*100,0)</f>
        <v>-100</v>
      </c>
      <c r="AA57" s="53">
        <f>SUM(AA52:AA56)</f>
        <v>87665624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23677277</v>
      </c>
      <c r="H65" s="11">
        <v>23677277</v>
      </c>
      <c r="I65" s="11">
        <v>19396964</v>
      </c>
      <c r="J65" s="11">
        <v>66751518</v>
      </c>
      <c r="K65" s="11">
        <v>19396964</v>
      </c>
      <c r="L65" s="11">
        <v>16196179</v>
      </c>
      <c r="M65" s="11">
        <v>21379968</v>
      </c>
      <c r="N65" s="11">
        <v>56973111</v>
      </c>
      <c r="O65" s="11"/>
      <c r="P65" s="11"/>
      <c r="Q65" s="11"/>
      <c r="R65" s="11"/>
      <c r="S65" s="11"/>
      <c r="T65" s="11"/>
      <c r="U65" s="11"/>
      <c r="V65" s="11"/>
      <c r="W65" s="11">
        <v>123724629</v>
      </c>
      <c r="X65" s="11"/>
      <c r="Y65" s="11">
        <v>123724629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12161738</v>
      </c>
      <c r="H66" s="14">
        <v>12161738</v>
      </c>
      <c r="I66" s="14"/>
      <c r="J66" s="14">
        <v>24323476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24323476</v>
      </c>
      <c r="X66" s="14"/>
      <c r="Y66" s="14">
        <v>24323476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>
        <v>5452185</v>
      </c>
      <c r="J67" s="11">
        <v>5452185</v>
      </c>
      <c r="K67" s="11">
        <v>3240812</v>
      </c>
      <c r="L67" s="11">
        <v>10041452</v>
      </c>
      <c r="M67" s="11"/>
      <c r="N67" s="11">
        <v>13282264</v>
      </c>
      <c r="O67" s="11"/>
      <c r="P67" s="11"/>
      <c r="Q67" s="11"/>
      <c r="R67" s="11"/>
      <c r="S67" s="11"/>
      <c r="T67" s="11"/>
      <c r="U67" s="11"/>
      <c r="V67" s="11"/>
      <c r="W67" s="11">
        <v>18734449</v>
      </c>
      <c r="X67" s="11"/>
      <c r="Y67" s="11">
        <v>18734449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3241067</v>
      </c>
      <c r="H68" s="11">
        <v>430488</v>
      </c>
      <c r="I68" s="11">
        <v>2140937</v>
      </c>
      <c r="J68" s="11">
        <v>5812492</v>
      </c>
      <c r="K68" s="11">
        <v>2907312</v>
      </c>
      <c r="L68" s="11">
        <v>5187167</v>
      </c>
      <c r="M68" s="11">
        <v>4849941</v>
      </c>
      <c r="N68" s="11">
        <v>12944420</v>
      </c>
      <c r="O68" s="11"/>
      <c r="P68" s="11"/>
      <c r="Q68" s="11"/>
      <c r="R68" s="11"/>
      <c r="S68" s="11"/>
      <c r="T68" s="11"/>
      <c r="U68" s="11"/>
      <c r="V68" s="11"/>
      <c r="W68" s="11">
        <v>18756912</v>
      </c>
      <c r="X68" s="11"/>
      <c r="Y68" s="11">
        <v>18756912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39080082</v>
      </c>
      <c r="H69" s="79">
        <f t="shared" si="12"/>
        <v>36269503</v>
      </c>
      <c r="I69" s="79">
        <f t="shared" si="12"/>
        <v>26990086</v>
      </c>
      <c r="J69" s="79">
        <f t="shared" si="12"/>
        <v>102339671</v>
      </c>
      <c r="K69" s="79">
        <f t="shared" si="12"/>
        <v>25545088</v>
      </c>
      <c r="L69" s="79">
        <f t="shared" si="12"/>
        <v>31424798</v>
      </c>
      <c r="M69" s="79">
        <f t="shared" si="12"/>
        <v>26229909</v>
      </c>
      <c r="N69" s="79">
        <f t="shared" si="12"/>
        <v>83199795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185539466</v>
      </c>
      <c r="X69" s="79">
        <f t="shared" si="12"/>
        <v>0</v>
      </c>
      <c r="Y69" s="79">
        <f t="shared" si="12"/>
        <v>185539466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61241229</v>
      </c>
      <c r="D5" s="42">
        <f t="shared" si="0"/>
        <v>0</v>
      </c>
      <c r="E5" s="43">
        <f t="shared" si="0"/>
        <v>59306650</v>
      </c>
      <c r="F5" s="43">
        <f t="shared" si="0"/>
        <v>59306650</v>
      </c>
      <c r="G5" s="43">
        <f t="shared" si="0"/>
        <v>3549398</v>
      </c>
      <c r="H5" s="43">
        <f t="shared" si="0"/>
        <v>0</v>
      </c>
      <c r="I5" s="43">
        <f t="shared" si="0"/>
        <v>0</v>
      </c>
      <c r="J5" s="43">
        <f t="shared" si="0"/>
        <v>3549398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3549398</v>
      </c>
      <c r="X5" s="43">
        <f t="shared" si="0"/>
        <v>29653325</v>
      </c>
      <c r="Y5" s="43">
        <f t="shared" si="0"/>
        <v>-26103927</v>
      </c>
      <c r="Z5" s="44">
        <f>+IF(X5&lt;&gt;0,+(Y5/X5)*100,0)</f>
        <v>-88.03035410025689</v>
      </c>
      <c r="AA5" s="45">
        <f>SUM(AA11:AA18)</f>
        <v>59306650</v>
      </c>
    </row>
    <row r="6" spans="1:27" ht="13.5">
      <c r="A6" s="46" t="s">
        <v>32</v>
      </c>
      <c r="B6" s="47"/>
      <c r="C6" s="9">
        <v>29114443</v>
      </c>
      <c r="D6" s="10"/>
      <c r="E6" s="11">
        <v>34496450</v>
      </c>
      <c r="F6" s="11">
        <v>34496450</v>
      </c>
      <c r="G6" s="11">
        <v>2027486</v>
      </c>
      <c r="H6" s="11"/>
      <c r="I6" s="11"/>
      <c r="J6" s="11">
        <v>2027486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2027486</v>
      </c>
      <c r="X6" s="11">
        <v>17248225</v>
      </c>
      <c r="Y6" s="11">
        <v>-15220739</v>
      </c>
      <c r="Z6" s="2">
        <v>-88.25</v>
      </c>
      <c r="AA6" s="15">
        <v>34496450</v>
      </c>
    </row>
    <row r="7" spans="1:27" ht="13.5">
      <c r="A7" s="46" t="s">
        <v>33</v>
      </c>
      <c r="B7" s="47"/>
      <c r="C7" s="9">
        <v>10696307</v>
      </c>
      <c r="D7" s="10"/>
      <c r="E7" s="11">
        <v>11875000</v>
      </c>
      <c r="F7" s="11">
        <v>11875000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5937500</v>
      </c>
      <c r="Y7" s="11">
        <v>-5937500</v>
      </c>
      <c r="Z7" s="2">
        <v>-100</v>
      </c>
      <c r="AA7" s="15">
        <v>11875000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5017959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44828709</v>
      </c>
      <c r="D11" s="50">
        <f t="shared" si="1"/>
        <v>0</v>
      </c>
      <c r="E11" s="51">
        <f t="shared" si="1"/>
        <v>46371450</v>
      </c>
      <c r="F11" s="51">
        <f t="shared" si="1"/>
        <v>46371450</v>
      </c>
      <c r="G11" s="51">
        <f t="shared" si="1"/>
        <v>2027486</v>
      </c>
      <c r="H11" s="51">
        <f t="shared" si="1"/>
        <v>0</v>
      </c>
      <c r="I11" s="51">
        <f t="shared" si="1"/>
        <v>0</v>
      </c>
      <c r="J11" s="51">
        <f t="shared" si="1"/>
        <v>2027486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2027486</v>
      </c>
      <c r="X11" s="51">
        <f t="shared" si="1"/>
        <v>23185725</v>
      </c>
      <c r="Y11" s="51">
        <f t="shared" si="1"/>
        <v>-21158239</v>
      </c>
      <c r="Z11" s="52">
        <f>+IF(X11&lt;&gt;0,+(Y11/X11)*100,0)</f>
        <v>-91.25545567369578</v>
      </c>
      <c r="AA11" s="53">
        <f>SUM(AA6:AA10)</f>
        <v>46371450</v>
      </c>
    </row>
    <row r="12" spans="1:27" ht="13.5">
      <c r="A12" s="54" t="s">
        <v>38</v>
      </c>
      <c r="B12" s="35"/>
      <c r="C12" s="9">
        <v>11575288</v>
      </c>
      <c r="D12" s="10"/>
      <c r="E12" s="11">
        <v>9320200</v>
      </c>
      <c r="F12" s="11">
        <v>9320200</v>
      </c>
      <c r="G12" s="11">
        <v>1304912</v>
      </c>
      <c r="H12" s="11"/>
      <c r="I12" s="11"/>
      <c r="J12" s="11">
        <v>1304912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1304912</v>
      </c>
      <c r="X12" s="11">
        <v>4660100</v>
      </c>
      <c r="Y12" s="11">
        <v>-3355188</v>
      </c>
      <c r="Z12" s="2">
        <v>-72</v>
      </c>
      <c r="AA12" s="15">
        <v>9320200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4837232</v>
      </c>
      <c r="D15" s="10"/>
      <c r="E15" s="11">
        <v>2060000</v>
      </c>
      <c r="F15" s="11">
        <v>2060000</v>
      </c>
      <c r="G15" s="11">
        <v>217000</v>
      </c>
      <c r="H15" s="11"/>
      <c r="I15" s="11"/>
      <c r="J15" s="11">
        <v>217000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217000</v>
      </c>
      <c r="X15" s="11">
        <v>1030000</v>
      </c>
      <c r="Y15" s="11">
        <v>-813000</v>
      </c>
      <c r="Z15" s="2">
        <v>-78.93</v>
      </c>
      <c r="AA15" s="15">
        <v>2060000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1555000</v>
      </c>
      <c r="F18" s="18">
        <v>1555000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777500</v>
      </c>
      <c r="Y18" s="18">
        <v>-777500</v>
      </c>
      <c r="Z18" s="3">
        <v>-100</v>
      </c>
      <c r="AA18" s="23">
        <v>1555000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800000</v>
      </c>
      <c r="F20" s="60">
        <f t="shared" si="2"/>
        <v>800000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400000</v>
      </c>
      <c r="Y20" s="60">
        <f t="shared" si="2"/>
        <v>-400000</v>
      </c>
      <c r="Z20" s="61">
        <f>+IF(X20&lt;&gt;0,+(Y20/X20)*100,0)</f>
        <v>-100</v>
      </c>
      <c r="AA20" s="62">
        <f>SUM(AA26:AA33)</f>
        <v>800000</v>
      </c>
    </row>
    <row r="21" spans="1:27" ht="13.5">
      <c r="A21" s="46" t="s">
        <v>32</v>
      </c>
      <c r="B21" s="47"/>
      <c r="C21" s="9"/>
      <c r="D21" s="10"/>
      <c r="E21" s="11">
        <v>500000</v>
      </c>
      <c r="F21" s="11">
        <v>500000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250000</v>
      </c>
      <c r="Y21" s="11">
        <v>-250000</v>
      </c>
      <c r="Z21" s="2">
        <v>-100</v>
      </c>
      <c r="AA21" s="15">
        <v>500000</v>
      </c>
    </row>
    <row r="22" spans="1:27" ht="13.5">
      <c r="A22" s="46" t="s">
        <v>33</v>
      </c>
      <c r="B22" s="47"/>
      <c r="C22" s="9"/>
      <c r="D22" s="10"/>
      <c r="E22" s="11">
        <v>300000</v>
      </c>
      <c r="F22" s="11">
        <v>300000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150000</v>
      </c>
      <c r="Y22" s="11">
        <v>-150000</v>
      </c>
      <c r="Z22" s="2">
        <v>-100</v>
      </c>
      <c r="AA22" s="15">
        <v>300000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800000</v>
      </c>
      <c r="F26" s="51">
        <f t="shared" si="3"/>
        <v>800000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400000</v>
      </c>
      <c r="Y26" s="51">
        <f t="shared" si="3"/>
        <v>-400000</v>
      </c>
      <c r="Z26" s="52">
        <f>+IF(X26&lt;&gt;0,+(Y26/X26)*100,0)</f>
        <v>-100</v>
      </c>
      <c r="AA26" s="53">
        <f>SUM(AA21:AA25)</f>
        <v>800000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29114443</v>
      </c>
      <c r="D36" s="10">
        <f t="shared" si="4"/>
        <v>0</v>
      </c>
      <c r="E36" s="11">
        <f t="shared" si="4"/>
        <v>34996450</v>
      </c>
      <c r="F36" s="11">
        <f t="shared" si="4"/>
        <v>34996450</v>
      </c>
      <c r="G36" s="11">
        <f t="shared" si="4"/>
        <v>2027486</v>
      </c>
      <c r="H36" s="11">
        <f t="shared" si="4"/>
        <v>0</v>
      </c>
      <c r="I36" s="11">
        <f t="shared" si="4"/>
        <v>0</v>
      </c>
      <c r="J36" s="11">
        <f t="shared" si="4"/>
        <v>2027486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2027486</v>
      </c>
      <c r="X36" s="11">
        <f t="shared" si="4"/>
        <v>17498225</v>
      </c>
      <c r="Y36" s="11">
        <f t="shared" si="4"/>
        <v>-15470739</v>
      </c>
      <c r="Z36" s="2">
        <f aca="true" t="shared" si="5" ref="Z36:Z49">+IF(X36&lt;&gt;0,+(Y36/X36)*100,0)</f>
        <v>-88.41319048074877</v>
      </c>
      <c r="AA36" s="15">
        <f>AA6+AA21</f>
        <v>34996450</v>
      </c>
    </row>
    <row r="37" spans="1:27" ht="13.5">
      <c r="A37" s="46" t="s">
        <v>33</v>
      </c>
      <c r="B37" s="47"/>
      <c r="C37" s="9">
        <f t="shared" si="4"/>
        <v>10696307</v>
      </c>
      <c r="D37" s="10">
        <f t="shared" si="4"/>
        <v>0</v>
      </c>
      <c r="E37" s="11">
        <f t="shared" si="4"/>
        <v>12175000</v>
      </c>
      <c r="F37" s="11">
        <f t="shared" si="4"/>
        <v>12175000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6087500</v>
      </c>
      <c r="Y37" s="11">
        <f t="shared" si="4"/>
        <v>-6087500</v>
      </c>
      <c r="Z37" s="2">
        <f t="shared" si="5"/>
        <v>-100</v>
      </c>
      <c r="AA37" s="15">
        <f>AA7+AA22</f>
        <v>12175000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5017959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44828709</v>
      </c>
      <c r="D41" s="50">
        <f t="shared" si="6"/>
        <v>0</v>
      </c>
      <c r="E41" s="51">
        <f t="shared" si="6"/>
        <v>47171450</v>
      </c>
      <c r="F41" s="51">
        <f t="shared" si="6"/>
        <v>47171450</v>
      </c>
      <c r="G41" s="51">
        <f t="shared" si="6"/>
        <v>2027486</v>
      </c>
      <c r="H41" s="51">
        <f t="shared" si="6"/>
        <v>0</v>
      </c>
      <c r="I41" s="51">
        <f t="shared" si="6"/>
        <v>0</v>
      </c>
      <c r="J41" s="51">
        <f t="shared" si="6"/>
        <v>2027486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2027486</v>
      </c>
      <c r="X41" s="51">
        <f t="shared" si="6"/>
        <v>23585725</v>
      </c>
      <c r="Y41" s="51">
        <f t="shared" si="6"/>
        <v>-21558239</v>
      </c>
      <c r="Z41" s="52">
        <f t="shared" si="5"/>
        <v>-91.40375799344731</v>
      </c>
      <c r="AA41" s="53">
        <f>SUM(AA36:AA40)</f>
        <v>47171450</v>
      </c>
    </row>
    <row r="42" spans="1:27" ht="13.5">
      <c r="A42" s="54" t="s">
        <v>38</v>
      </c>
      <c r="B42" s="35"/>
      <c r="C42" s="65">
        <f aca="true" t="shared" si="7" ref="C42:Y48">C12+C27</f>
        <v>11575288</v>
      </c>
      <c r="D42" s="66">
        <f t="shared" si="7"/>
        <v>0</v>
      </c>
      <c r="E42" s="67">
        <f t="shared" si="7"/>
        <v>9320200</v>
      </c>
      <c r="F42" s="67">
        <f t="shared" si="7"/>
        <v>9320200</v>
      </c>
      <c r="G42" s="67">
        <f t="shared" si="7"/>
        <v>1304912</v>
      </c>
      <c r="H42" s="67">
        <f t="shared" si="7"/>
        <v>0</v>
      </c>
      <c r="I42" s="67">
        <f t="shared" si="7"/>
        <v>0</v>
      </c>
      <c r="J42" s="67">
        <f t="shared" si="7"/>
        <v>1304912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1304912</v>
      </c>
      <c r="X42" s="67">
        <f t="shared" si="7"/>
        <v>4660100</v>
      </c>
      <c r="Y42" s="67">
        <f t="shared" si="7"/>
        <v>-3355188</v>
      </c>
      <c r="Z42" s="69">
        <f t="shared" si="5"/>
        <v>-71.99819746357375</v>
      </c>
      <c r="AA42" s="68">
        <f aca="true" t="shared" si="8" ref="AA42:AA48">AA12+AA27</f>
        <v>9320200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4837232</v>
      </c>
      <c r="D45" s="66">
        <f t="shared" si="7"/>
        <v>0</v>
      </c>
      <c r="E45" s="67">
        <f t="shared" si="7"/>
        <v>2060000</v>
      </c>
      <c r="F45" s="67">
        <f t="shared" si="7"/>
        <v>2060000</v>
      </c>
      <c r="G45" s="67">
        <f t="shared" si="7"/>
        <v>217000</v>
      </c>
      <c r="H45" s="67">
        <f t="shared" si="7"/>
        <v>0</v>
      </c>
      <c r="I45" s="67">
        <f t="shared" si="7"/>
        <v>0</v>
      </c>
      <c r="J45" s="67">
        <f t="shared" si="7"/>
        <v>217000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217000</v>
      </c>
      <c r="X45" s="67">
        <f t="shared" si="7"/>
        <v>1030000</v>
      </c>
      <c r="Y45" s="67">
        <f t="shared" si="7"/>
        <v>-813000</v>
      </c>
      <c r="Z45" s="69">
        <f t="shared" si="5"/>
        <v>-78.93203883495146</v>
      </c>
      <c r="AA45" s="68">
        <f t="shared" si="8"/>
        <v>2060000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1555000</v>
      </c>
      <c r="F48" s="67">
        <f t="shared" si="7"/>
        <v>1555000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777500</v>
      </c>
      <c r="Y48" s="67">
        <f t="shared" si="7"/>
        <v>-777500</v>
      </c>
      <c r="Z48" s="69">
        <f t="shared" si="5"/>
        <v>-100</v>
      </c>
      <c r="AA48" s="68">
        <f t="shared" si="8"/>
        <v>1555000</v>
      </c>
    </row>
    <row r="49" spans="1:27" ht="13.5">
      <c r="A49" s="75" t="s">
        <v>49</v>
      </c>
      <c r="B49" s="76"/>
      <c r="C49" s="77">
        <f aca="true" t="shared" si="9" ref="C49:Y49">SUM(C41:C48)</f>
        <v>61241229</v>
      </c>
      <c r="D49" s="78">
        <f t="shared" si="9"/>
        <v>0</v>
      </c>
      <c r="E49" s="79">
        <f t="shared" si="9"/>
        <v>60106650</v>
      </c>
      <c r="F49" s="79">
        <f t="shared" si="9"/>
        <v>60106650</v>
      </c>
      <c r="G49" s="79">
        <f t="shared" si="9"/>
        <v>3549398</v>
      </c>
      <c r="H49" s="79">
        <f t="shared" si="9"/>
        <v>0</v>
      </c>
      <c r="I49" s="79">
        <f t="shared" si="9"/>
        <v>0</v>
      </c>
      <c r="J49" s="79">
        <f t="shared" si="9"/>
        <v>3549398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3549398</v>
      </c>
      <c r="X49" s="79">
        <f t="shared" si="9"/>
        <v>30053325</v>
      </c>
      <c r="Y49" s="79">
        <f t="shared" si="9"/>
        <v>-26503927</v>
      </c>
      <c r="Z49" s="80">
        <f t="shared" si="5"/>
        <v>-88.18966620165988</v>
      </c>
      <c r="AA49" s="81">
        <f>SUM(AA41:AA48)</f>
        <v>60106650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5440726</v>
      </c>
      <c r="D51" s="66">
        <f t="shared" si="10"/>
        <v>0</v>
      </c>
      <c r="E51" s="67">
        <f t="shared" si="10"/>
        <v>4370000</v>
      </c>
      <c r="F51" s="67">
        <f t="shared" si="10"/>
        <v>4370000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2185000</v>
      </c>
      <c r="Y51" s="67">
        <f t="shared" si="10"/>
        <v>-2185000</v>
      </c>
      <c r="Z51" s="69">
        <f>+IF(X51&lt;&gt;0,+(Y51/X51)*100,0)</f>
        <v>-100</v>
      </c>
      <c r="AA51" s="68">
        <f>SUM(AA57:AA61)</f>
        <v>4370000</v>
      </c>
    </row>
    <row r="52" spans="1:27" ht="13.5">
      <c r="A52" s="84" t="s">
        <v>32</v>
      </c>
      <c r="B52" s="47"/>
      <c r="C52" s="9">
        <v>1041116</v>
      </c>
      <c r="D52" s="10"/>
      <c r="E52" s="11">
        <v>600000</v>
      </c>
      <c r="F52" s="11">
        <v>600000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300000</v>
      </c>
      <c r="Y52" s="11">
        <v>-300000</v>
      </c>
      <c r="Z52" s="2">
        <v>-100</v>
      </c>
      <c r="AA52" s="15">
        <v>600000</v>
      </c>
    </row>
    <row r="53" spans="1:27" ht="13.5">
      <c r="A53" s="84" t="s">
        <v>33</v>
      </c>
      <c r="B53" s="47"/>
      <c r="C53" s="9">
        <v>1729248</v>
      </c>
      <c r="D53" s="10"/>
      <c r="E53" s="11">
        <v>1000000</v>
      </c>
      <c r="F53" s="11">
        <v>1000000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500000</v>
      </c>
      <c r="Y53" s="11">
        <v>-500000</v>
      </c>
      <c r="Z53" s="2">
        <v>-100</v>
      </c>
      <c r="AA53" s="15">
        <v>1000000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2487776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5258140</v>
      </c>
      <c r="D57" s="50">
        <f t="shared" si="11"/>
        <v>0</v>
      </c>
      <c r="E57" s="51">
        <f t="shared" si="11"/>
        <v>1600000</v>
      </c>
      <c r="F57" s="51">
        <f t="shared" si="11"/>
        <v>1600000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800000</v>
      </c>
      <c r="Y57" s="51">
        <f t="shared" si="11"/>
        <v>-800000</v>
      </c>
      <c r="Z57" s="52">
        <f>+IF(X57&lt;&gt;0,+(Y57/X57)*100,0)</f>
        <v>-100</v>
      </c>
      <c r="AA57" s="53">
        <f>SUM(AA52:AA56)</f>
        <v>1600000</v>
      </c>
    </row>
    <row r="58" spans="1:27" ht="13.5">
      <c r="A58" s="86" t="s">
        <v>38</v>
      </c>
      <c r="B58" s="35"/>
      <c r="C58" s="9"/>
      <c r="D58" s="10"/>
      <c r="E58" s="11">
        <v>100000</v>
      </c>
      <c r="F58" s="11">
        <v>100000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50000</v>
      </c>
      <c r="Y58" s="11">
        <v>-50000</v>
      </c>
      <c r="Z58" s="2">
        <v>-100</v>
      </c>
      <c r="AA58" s="15">
        <v>100000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182586</v>
      </c>
      <c r="D61" s="10"/>
      <c r="E61" s="11">
        <v>2670000</v>
      </c>
      <c r="F61" s="11">
        <v>2670000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1335000</v>
      </c>
      <c r="Y61" s="11">
        <v>-1335000</v>
      </c>
      <c r="Z61" s="2">
        <v>-100</v>
      </c>
      <c r="AA61" s="15">
        <v>2670000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4370000</v>
      </c>
      <c r="F68" s="11"/>
      <c r="G68" s="11">
        <v>61250</v>
      </c>
      <c r="H68" s="11">
        <v>65776</v>
      </c>
      <c r="I68" s="11">
        <v>52204</v>
      </c>
      <c r="J68" s="11">
        <v>179230</v>
      </c>
      <c r="K68" s="11">
        <v>335277</v>
      </c>
      <c r="L68" s="11">
        <v>261525</v>
      </c>
      <c r="M68" s="11"/>
      <c r="N68" s="11">
        <v>596802</v>
      </c>
      <c r="O68" s="11"/>
      <c r="P68" s="11"/>
      <c r="Q68" s="11"/>
      <c r="R68" s="11"/>
      <c r="S68" s="11"/>
      <c r="T68" s="11"/>
      <c r="U68" s="11"/>
      <c r="V68" s="11"/>
      <c r="W68" s="11">
        <v>776032</v>
      </c>
      <c r="X68" s="11"/>
      <c r="Y68" s="11">
        <v>776032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4370000</v>
      </c>
      <c r="F69" s="79">
        <f t="shared" si="12"/>
        <v>0</v>
      </c>
      <c r="G69" s="79">
        <f t="shared" si="12"/>
        <v>61250</v>
      </c>
      <c r="H69" s="79">
        <f t="shared" si="12"/>
        <v>65776</v>
      </c>
      <c r="I69" s="79">
        <f t="shared" si="12"/>
        <v>52204</v>
      </c>
      <c r="J69" s="79">
        <f t="shared" si="12"/>
        <v>179230</v>
      </c>
      <c r="K69" s="79">
        <f t="shared" si="12"/>
        <v>335277</v>
      </c>
      <c r="L69" s="79">
        <f t="shared" si="12"/>
        <v>261525</v>
      </c>
      <c r="M69" s="79">
        <f t="shared" si="12"/>
        <v>0</v>
      </c>
      <c r="N69" s="79">
        <f t="shared" si="12"/>
        <v>596802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776032</v>
      </c>
      <c r="X69" s="79">
        <f t="shared" si="12"/>
        <v>0</v>
      </c>
      <c r="Y69" s="79">
        <f t="shared" si="12"/>
        <v>776032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8572010</v>
      </c>
      <c r="D5" s="42">
        <f t="shared" si="0"/>
        <v>0</v>
      </c>
      <c r="E5" s="43">
        <f t="shared" si="0"/>
        <v>20880587</v>
      </c>
      <c r="F5" s="43">
        <f t="shared" si="0"/>
        <v>20880587</v>
      </c>
      <c r="G5" s="43">
        <f t="shared" si="0"/>
        <v>0</v>
      </c>
      <c r="H5" s="43">
        <f t="shared" si="0"/>
        <v>89100</v>
      </c>
      <c r="I5" s="43">
        <f t="shared" si="0"/>
        <v>1350265</v>
      </c>
      <c r="J5" s="43">
        <f t="shared" si="0"/>
        <v>1439365</v>
      </c>
      <c r="K5" s="43">
        <f t="shared" si="0"/>
        <v>11977530</v>
      </c>
      <c r="L5" s="43">
        <f t="shared" si="0"/>
        <v>11171894</v>
      </c>
      <c r="M5" s="43">
        <f t="shared" si="0"/>
        <v>6213734</v>
      </c>
      <c r="N5" s="43">
        <f t="shared" si="0"/>
        <v>29363158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30802523</v>
      </c>
      <c r="X5" s="43">
        <f t="shared" si="0"/>
        <v>10440294</v>
      </c>
      <c r="Y5" s="43">
        <f t="shared" si="0"/>
        <v>20362229</v>
      </c>
      <c r="Z5" s="44">
        <f>+IF(X5&lt;&gt;0,+(Y5/X5)*100,0)</f>
        <v>195.0350152974619</v>
      </c>
      <c r="AA5" s="45">
        <f>SUM(AA11:AA18)</f>
        <v>20880587</v>
      </c>
    </row>
    <row r="6" spans="1:27" ht="13.5">
      <c r="A6" s="46" t="s">
        <v>32</v>
      </c>
      <c r="B6" s="47"/>
      <c r="C6" s="9">
        <v>492510</v>
      </c>
      <c r="D6" s="10"/>
      <c r="E6" s="11">
        <v>16730587</v>
      </c>
      <c r="F6" s="11">
        <v>16730587</v>
      </c>
      <c r="G6" s="11"/>
      <c r="H6" s="11"/>
      <c r="I6" s="11">
        <v>1292265</v>
      </c>
      <c r="J6" s="11">
        <v>1292265</v>
      </c>
      <c r="K6" s="11">
        <v>11310782</v>
      </c>
      <c r="L6" s="11">
        <v>8365222</v>
      </c>
      <c r="M6" s="11">
        <v>5051766</v>
      </c>
      <c r="N6" s="11">
        <v>24727770</v>
      </c>
      <c r="O6" s="11"/>
      <c r="P6" s="11"/>
      <c r="Q6" s="11"/>
      <c r="R6" s="11"/>
      <c r="S6" s="11"/>
      <c r="T6" s="11"/>
      <c r="U6" s="11"/>
      <c r="V6" s="11"/>
      <c r="W6" s="11">
        <v>26020035</v>
      </c>
      <c r="X6" s="11">
        <v>8365294</v>
      </c>
      <c r="Y6" s="11">
        <v>17654741</v>
      </c>
      <c r="Z6" s="2">
        <v>211.05</v>
      </c>
      <c r="AA6" s="15">
        <v>16730587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492510</v>
      </c>
      <c r="D11" s="50">
        <f t="shared" si="1"/>
        <v>0</v>
      </c>
      <c r="E11" s="51">
        <f t="shared" si="1"/>
        <v>16730587</v>
      </c>
      <c r="F11" s="51">
        <f t="shared" si="1"/>
        <v>16730587</v>
      </c>
      <c r="G11" s="51">
        <f t="shared" si="1"/>
        <v>0</v>
      </c>
      <c r="H11" s="51">
        <f t="shared" si="1"/>
        <v>0</v>
      </c>
      <c r="I11" s="51">
        <f t="shared" si="1"/>
        <v>1292265</v>
      </c>
      <c r="J11" s="51">
        <f t="shared" si="1"/>
        <v>1292265</v>
      </c>
      <c r="K11" s="51">
        <f t="shared" si="1"/>
        <v>11310782</v>
      </c>
      <c r="L11" s="51">
        <f t="shared" si="1"/>
        <v>8365222</v>
      </c>
      <c r="M11" s="51">
        <f t="shared" si="1"/>
        <v>5051766</v>
      </c>
      <c r="N11" s="51">
        <f t="shared" si="1"/>
        <v>24727770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26020035</v>
      </c>
      <c r="X11" s="51">
        <f t="shared" si="1"/>
        <v>8365294</v>
      </c>
      <c r="Y11" s="51">
        <f t="shared" si="1"/>
        <v>17654741</v>
      </c>
      <c r="Z11" s="52">
        <f>+IF(X11&lt;&gt;0,+(Y11/X11)*100,0)</f>
        <v>211.04746587507864</v>
      </c>
      <c r="AA11" s="53">
        <f>SUM(AA6:AA10)</f>
        <v>16730587</v>
      </c>
    </row>
    <row r="12" spans="1:27" ht="13.5">
      <c r="A12" s="54" t="s">
        <v>38</v>
      </c>
      <c r="B12" s="35"/>
      <c r="C12" s="9">
        <v>820166</v>
      </c>
      <c r="D12" s="10"/>
      <c r="E12" s="11">
        <v>200000</v>
      </c>
      <c r="F12" s="11">
        <v>200000</v>
      </c>
      <c r="G12" s="11"/>
      <c r="H12" s="11"/>
      <c r="I12" s="11"/>
      <c r="J12" s="11"/>
      <c r="K12" s="11"/>
      <c r="L12" s="11">
        <v>2777742</v>
      </c>
      <c r="M12" s="11">
        <v>937118</v>
      </c>
      <c r="N12" s="11">
        <v>3714860</v>
      </c>
      <c r="O12" s="11"/>
      <c r="P12" s="11"/>
      <c r="Q12" s="11"/>
      <c r="R12" s="11"/>
      <c r="S12" s="11"/>
      <c r="T12" s="11"/>
      <c r="U12" s="11"/>
      <c r="V12" s="11"/>
      <c r="W12" s="11">
        <v>3714860</v>
      </c>
      <c r="X12" s="11">
        <v>100000</v>
      </c>
      <c r="Y12" s="11">
        <v>3614860</v>
      </c>
      <c r="Z12" s="2">
        <v>3614.86</v>
      </c>
      <c r="AA12" s="15">
        <v>200000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5396937</v>
      </c>
      <c r="D15" s="10"/>
      <c r="E15" s="11">
        <v>2450000</v>
      </c>
      <c r="F15" s="11">
        <v>2450000</v>
      </c>
      <c r="G15" s="11"/>
      <c r="H15" s="11">
        <v>89100</v>
      </c>
      <c r="I15" s="11">
        <v>58000</v>
      </c>
      <c r="J15" s="11">
        <v>147100</v>
      </c>
      <c r="K15" s="11">
        <v>666748</v>
      </c>
      <c r="L15" s="11">
        <v>28930</v>
      </c>
      <c r="M15" s="11">
        <v>224850</v>
      </c>
      <c r="N15" s="11">
        <v>920528</v>
      </c>
      <c r="O15" s="11"/>
      <c r="P15" s="11"/>
      <c r="Q15" s="11"/>
      <c r="R15" s="11"/>
      <c r="S15" s="11"/>
      <c r="T15" s="11"/>
      <c r="U15" s="11"/>
      <c r="V15" s="11"/>
      <c r="W15" s="11">
        <v>1067628</v>
      </c>
      <c r="X15" s="11">
        <v>1225000</v>
      </c>
      <c r="Y15" s="11">
        <v>-157372</v>
      </c>
      <c r="Z15" s="2">
        <v>-12.85</v>
      </c>
      <c r="AA15" s="15">
        <v>2450000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1862397</v>
      </c>
      <c r="D18" s="17"/>
      <c r="E18" s="18">
        <v>1500000</v>
      </c>
      <c r="F18" s="18">
        <v>1500000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750000</v>
      </c>
      <c r="Y18" s="18">
        <v>-750000</v>
      </c>
      <c r="Z18" s="3">
        <v>-100</v>
      </c>
      <c r="AA18" s="23">
        <v>1500000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29556478</v>
      </c>
      <c r="F20" s="60">
        <f t="shared" si="2"/>
        <v>29556478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14778239</v>
      </c>
      <c r="Y20" s="60">
        <f t="shared" si="2"/>
        <v>-14778239</v>
      </c>
      <c r="Z20" s="61">
        <f>+IF(X20&lt;&gt;0,+(Y20/X20)*100,0)</f>
        <v>-100</v>
      </c>
      <c r="AA20" s="62">
        <f>SUM(AA26:AA33)</f>
        <v>29556478</v>
      </c>
    </row>
    <row r="21" spans="1:27" ht="13.5">
      <c r="A21" s="46" t="s">
        <v>32</v>
      </c>
      <c r="B21" s="47"/>
      <c r="C21" s="9"/>
      <c r="D21" s="10"/>
      <c r="E21" s="11">
        <v>20096426</v>
      </c>
      <c r="F21" s="11">
        <v>20096426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10048213</v>
      </c>
      <c r="Y21" s="11">
        <v>-10048213</v>
      </c>
      <c r="Z21" s="2">
        <v>-100</v>
      </c>
      <c r="AA21" s="15">
        <v>20096426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>
        <v>900000</v>
      </c>
      <c r="F25" s="11">
        <v>900000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450000</v>
      </c>
      <c r="Y25" s="11">
        <v>-450000</v>
      </c>
      <c r="Z25" s="2">
        <v>-100</v>
      </c>
      <c r="AA25" s="15">
        <v>900000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20996426</v>
      </c>
      <c r="F26" s="51">
        <f t="shared" si="3"/>
        <v>20996426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10498213</v>
      </c>
      <c r="Y26" s="51">
        <f t="shared" si="3"/>
        <v>-10498213</v>
      </c>
      <c r="Z26" s="52">
        <f>+IF(X26&lt;&gt;0,+(Y26/X26)*100,0)</f>
        <v>-100</v>
      </c>
      <c r="AA26" s="53">
        <f>SUM(AA21:AA25)</f>
        <v>20996426</v>
      </c>
    </row>
    <row r="27" spans="1:27" ht="13.5">
      <c r="A27" s="54" t="s">
        <v>38</v>
      </c>
      <c r="B27" s="64"/>
      <c r="C27" s="9"/>
      <c r="D27" s="10"/>
      <c r="E27" s="11">
        <v>8210052</v>
      </c>
      <c r="F27" s="11">
        <v>8210052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4105026</v>
      </c>
      <c r="Y27" s="11">
        <v>-4105026</v>
      </c>
      <c r="Z27" s="2">
        <v>-100</v>
      </c>
      <c r="AA27" s="15">
        <v>8210052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350000</v>
      </c>
      <c r="F30" s="11">
        <v>350000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175000</v>
      </c>
      <c r="Y30" s="11">
        <v>-175000</v>
      </c>
      <c r="Z30" s="2">
        <v>-100</v>
      </c>
      <c r="AA30" s="15">
        <v>350000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492510</v>
      </c>
      <c r="D36" s="10">
        <f t="shared" si="4"/>
        <v>0</v>
      </c>
      <c r="E36" s="11">
        <f t="shared" si="4"/>
        <v>36827013</v>
      </c>
      <c r="F36" s="11">
        <f t="shared" si="4"/>
        <v>36827013</v>
      </c>
      <c r="G36" s="11">
        <f t="shared" si="4"/>
        <v>0</v>
      </c>
      <c r="H36" s="11">
        <f t="shared" si="4"/>
        <v>0</v>
      </c>
      <c r="I36" s="11">
        <f t="shared" si="4"/>
        <v>1292265</v>
      </c>
      <c r="J36" s="11">
        <f t="shared" si="4"/>
        <v>1292265</v>
      </c>
      <c r="K36" s="11">
        <f t="shared" si="4"/>
        <v>11310782</v>
      </c>
      <c r="L36" s="11">
        <f t="shared" si="4"/>
        <v>8365222</v>
      </c>
      <c r="M36" s="11">
        <f t="shared" si="4"/>
        <v>5051766</v>
      </c>
      <c r="N36" s="11">
        <f t="shared" si="4"/>
        <v>24727770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26020035</v>
      </c>
      <c r="X36" s="11">
        <f t="shared" si="4"/>
        <v>18413507</v>
      </c>
      <c r="Y36" s="11">
        <f t="shared" si="4"/>
        <v>7606528</v>
      </c>
      <c r="Z36" s="2">
        <f aca="true" t="shared" si="5" ref="Z36:Z49">+IF(X36&lt;&gt;0,+(Y36/X36)*100,0)</f>
        <v>41.30950176954341</v>
      </c>
      <c r="AA36" s="15">
        <f>AA6+AA21</f>
        <v>36827013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900000</v>
      </c>
      <c r="F40" s="11">
        <f t="shared" si="4"/>
        <v>900000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450000</v>
      </c>
      <c r="Y40" s="11">
        <f t="shared" si="4"/>
        <v>-450000</v>
      </c>
      <c r="Z40" s="2">
        <f t="shared" si="5"/>
        <v>-100</v>
      </c>
      <c r="AA40" s="15">
        <f>AA10+AA25</f>
        <v>900000</v>
      </c>
    </row>
    <row r="41" spans="1:27" ht="13.5">
      <c r="A41" s="48" t="s">
        <v>37</v>
      </c>
      <c r="B41" s="47"/>
      <c r="C41" s="49">
        <f aca="true" t="shared" si="6" ref="C41:Y41">SUM(C36:C40)</f>
        <v>492510</v>
      </c>
      <c r="D41" s="50">
        <f t="shared" si="6"/>
        <v>0</v>
      </c>
      <c r="E41" s="51">
        <f t="shared" si="6"/>
        <v>37727013</v>
      </c>
      <c r="F41" s="51">
        <f t="shared" si="6"/>
        <v>37727013</v>
      </c>
      <c r="G41" s="51">
        <f t="shared" si="6"/>
        <v>0</v>
      </c>
      <c r="H41" s="51">
        <f t="shared" si="6"/>
        <v>0</v>
      </c>
      <c r="I41" s="51">
        <f t="shared" si="6"/>
        <v>1292265</v>
      </c>
      <c r="J41" s="51">
        <f t="shared" si="6"/>
        <v>1292265</v>
      </c>
      <c r="K41" s="51">
        <f t="shared" si="6"/>
        <v>11310782</v>
      </c>
      <c r="L41" s="51">
        <f t="shared" si="6"/>
        <v>8365222</v>
      </c>
      <c r="M41" s="51">
        <f t="shared" si="6"/>
        <v>5051766</v>
      </c>
      <c r="N41" s="51">
        <f t="shared" si="6"/>
        <v>24727770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26020035</v>
      </c>
      <c r="X41" s="51">
        <f t="shared" si="6"/>
        <v>18863507</v>
      </c>
      <c r="Y41" s="51">
        <f t="shared" si="6"/>
        <v>7156528</v>
      </c>
      <c r="Z41" s="52">
        <f t="shared" si="5"/>
        <v>37.93848089859431</v>
      </c>
      <c r="AA41" s="53">
        <f>SUM(AA36:AA40)</f>
        <v>37727013</v>
      </c>
    </row>
    <row r="42" spans="1:27" ht="13.5">
      <c r="A42" s="54" t="s">
        <v>38</v>
      </c>
      <c r="B42" s="35"/>
      <c r="C42" s="65">
        <f aca="true" t="shared" si="7" ref="C42:Y48">C12+C27</f>
        <v>820166</v>
      </c>
      <c r="D42" s="66">
        <f t="shared" si="7"/>
        <v>0</v>
      </c>
      <c r="E42" s="67">
        <f t="shared" si="7"/>
        <v>8410052</v>
      </c>
      <c r="F42" s="67">
        <f t="shared" si="7"/>
        <v>8410052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2777742</v>
      </c>
      <c r="M42" s="67">
        <f t="shared" si="7"/>
        <v>937118</v>
      </c>
      <c r="N42" s="67">
        <f t="shared" si="7"/>
        <v>3714860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3714860</v>
      </c>
      <c r="X42" s="67">
        <f t="shared" si="7"/>
        <v>4205026</v>
      </c>
      <c r="Y42" s="67">
        <f t="shared" si="7"/>
        <v>-490166</v>
      </c>
      <c r="Z42" s="69">
        <f t="shared" si="5"/>
        <v>-11.65666989930621</v>
      </c>
      <c r="AA42" s="68">
        <f aca="true" t="shared" si="8" ref="AA42:AA48">AA12+AA27</f>
        <v>8410052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5396937</v>
      </c>
      <c r="D45" s="66">
        <f t="shared" si="7"/>
        <v>0</v>
      </c>
      <c r="E45" s="67">
        <f t="shared" si="7"/>
        <v>2800000</v>
      </c>
      <c r="F45" s="67">
        <f t="shared" si="7"/>
        <v>2800000</v>
      </c>
      <c r="G45" s="67">
        <f t="shared" si="7"/>
        <v>0</v>
      </c>
      <c r="H45" s="67">
        <f t="shared" si="7"/>
        <v>89100</v>
      </c>
      <c r="I45" s="67">
        <f t="shared" si="7"/>
        <v>58000</v>
      </c>
      <c r="J45" s="67">
        <f t="shared" si="7"/>
        <v>147100</v>
      </c>
      <c r="K45" s="67">
        <f t="shared" si="7"/>
        <v>666748</v>
      </c>
      <c r="L45" s="67">
        <f t="shared" si="7"/>
        <v>28930</v>
      </c>
      <c r="M45" s="67">
        <f t="shared" si="7"/>
        <v>224850</v>
      </c>
      <c r="N45" s="67">
        <f t="shared" si="7"/>
        <v>920528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1067628</v>
      </c>
      <c r="X45" s="67">
        <f t="shared" si="7"/>
        <v>1400000</v>
      </c>
      <c r="Y45" s="67">
        <f t="shared" si="7"/>
        <v>-332372</v>
      </c>
      <c r="Z45" s="69">
        <f t="shared" si="5"/>
        <v>-23.740857142857145</v>
      </c>
      <c r="AA45" s="68">
        <f t="shared" si="8"/>
        <v>2800000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1862397</v>
      </c>
      <c r="D48" s="66">
        <f t="shared" si="7"/>
        <v>0</v>
      </c>
      <c r="E48" s="67">
        <f t="shared" si="7"/>
        <v>1500000</v>
      </c>
      <c r="F48" s="67">
        <f t="shared" si="7"/>
        <v>1500000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750000</v>
      </c>
      <c r="Y48" s="67">
        <f t="shared" si="7"/>
        <v>-750000</v>
      </c>
      <c r="Z48" s="69">
        <f t="shared" si="5"/>
        <v>-100</v>
      </c>
      <c r="AA48" s="68">
        <f t="shared" si="8"/>
        <v>1500000</v>
      </c>
    </row>
    <row r="49" spans="1:27" ht="13.5">
      <c r="A49" s="75" t="s">
        <v>49</v>
      </c>
      <c r="B49" s="76"/>
      <c r="C49" s="77">
        <f aca="true" t="shared" si="9" ref="C49:Y49">SUM(C41:C48)</f>
        <v>8572010</v>
      </c>
      <c r="D49" s="78">
        <f t="shared" si="9"/>
        <v>0</v>
      </c>
      <c r="E49" s="79">
        <f t="shared" si="9"/>
        <v>50437065</v>
      </c>
      <c r="F49" s="79">
        <f t="shared" si="9"/>
        <v>50437065</v>
      </c>
      <c r="G49" s="79">
        <f t="shared" si="9"/>
        <v>0</v>
      </c>
      <c r="H49" s="79">
        <f t="shared" si="9"/>
        <v>89100</v>
      </c>
      <c r="I49" s="79">
        <f t="shared" si="9"/>
        <v>1350265</v>
      </c>
      <c r="J49" s="79">
        <f t="shared" si="9"/>
        <v>1439365</v>
      </c>
      <c r="K49" s="79">
        <f t="shared" si="9"/>
        <v>11977530</v>
      </c>
      <c r="L49" s="79">
        <f t="shared" si="9"/>
        <v>11171894</v>
      </c>
      <c r="M49" s="79">
        <f t="shared" si="9"/>
        <v>6213734</v>
      </c>
      <c r="N49" s="79">
        <f t="shared" si="9"/>
        <v>29363158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30802523</v>
      </c>
      <c r="X49" s="79">
        <f t="shared" si="9"/>
        <v>25218533</v>
      </c>
      <c r="Y49" s="79">
        <f t="shared" si="9"/>
        <v>5583990</v>
      </c>
      <c r="Z49" s="80">
        <f t="shared" si="5"/>
        <v>22.142406142339844</v>
      </c>
      <c r="AA49" s="81">
        <f>SUM(AA41:AA48)</f>
        <v>50437065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7543902</v>
      </c>
      <c r="F51" s="67">
        <f t="shared" si="10"/>
        <v>7543902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3771951</v>
      </c>
      <c r="Y51" s="67">
        <f t="shared" si="10"/>
        <v>-3771951</v>
      </c>
      <c r="Z51" s="69">
        <f>+IF(X51&lt;&gt;0,+(Y51/X51)*100,0)</f>
        <v>-100</v>
      </c>
      <c r="AA51" s="68">
        <f>SUM(AA57:AA61)</f>
        <v>7543902</v>
      </c>
    </row>
    <row r="52" spans="1:27" ht="13.5">
      <c r="A52" s="84" t="s">
        <v>32</v>
      </c>
      <c r="B52" s="47"/>
      <c r="C52" s="9"/>
      <c r="D52" s="10"/>
      <c r="E52" s="11">
        <v>1812100</v>
      </c>
      <c r="F52" s="11">
        <v>1812100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906050</v>
      </c>
      <c r="Y52" s="11">
        <v>-906050</v>
      </c>
      <c r="Z52" s="2">
        <v>-100</v>
      </c>
      <c r="AA52" s="15">
        <v>1812100</v>
      </c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1812100</v>
      </c>
      <c r="F57" s="51">
        <f t="shared" si="11"/>
        <v>1812100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906050</v>
      </c>
      <c r="Y57" s="51">
        <f t="shared" si="11"/>
        <v>-906050</v>
      </c>
      <c r="Z57" s="52">
        <f>+IF(X57&lt;&gt;0,+(Y57/X57)*100,0)</f>
        <v>-100</v>
      </c>
      <c r="AA57" s="53">
        <f>SUM(AA52:AA56)</f>
        <v>1812100</v>
      </c>
    </row>
    <row r="58" spans="1:27" ht="13.5">
      <c r="A58" s="86" t="s">
        <v>38</v>
      </c>
      <c r="B58" s="35"/>
      <c r="C58" s="9"/>
      <c r="D58" s="10"/>
      <c r="E58" s="11">
        <v>200000</v>
      </c>
      <c r="F58" s="11">
        <v>200000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100000</v>
      </c>
      <c r="Y58" s="11">
        <v>-100000</v>
      </c>
      <c r="Z58" s="2">
        <v>-100</v>
      </c>
      <c r="AA58" s="15">
        <v>200000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5531802</v>
      </c>
      <c r="F61" s="11">
        <v>5531802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2765901</v>
      </c>
      <c r="Y61" s="11">
        <v>-2765901</v>
      </c>
      <c r="Z61" s="2">
        <v>-100</v>
      </c>
      <c r="AA61" s="15">
        <v>5531802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31560</v>
      </c>
      <c r="H68" s="11">
        <v>218170</v>
      </c>
      <c r="I68" s="11">
        <v>246938</v>
      </c>
      <c r="J68" s="11">
        <v>496668</v>
      </c>
      <c r="K68" s="11">
        <v>286566</v>
      </c>
      <c r="L68" s="11">
        <v>422053</v>
      </c>
      <c r="M68" s="11">
        <v>1149160</v>
      </c>
      <c r="N68" s="11">
        <v>1857779</v>
      </c>
      <c r="O68" s="11"/>
      <c r="P68" s="11"/>
      <c r="Q68" s="11"/>
      <c r="R68" s="11"/>
      <c r="S68" s="11"/>
      <c r="T68" s="11"/>
      <c r="U68" s="11"/>
      <c r="V68" s="11"/>
      <c r="W68" s="11">
        <v>2354447</v>
      </c>
      <c r="X68" s="11"/>
      <c r="Y68" s="11">
        <v>2354447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31560</v>
      </c>
      <c r="H69" s="79">
        <f t="shared" si="12"/>
        <v>218170</v>
      </c>
      <c r="I69" s="79">
        <f t="shared" si="12"/>
        <v>246938</v>
      </c>
      <c r="J69" s="79">
        <f t="shared" si="12"/>
        <v>496668</v>
      </c>
      <c r="K69" s="79">
        <f t="shared" si="12"/>
        <v>286566</v>
      </c>
      <c r="L69" s="79">
        <f t="shared" si="12"/>
        <v>422053</v>
      </c>
      <c r="M69" s="79">
        <f t="shared" si="12"/>
        <v>1149160</v>
      </c>
      <c r="N69" s="79">
        <f t="shared" si="12"/>
        <v>1857779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2354447</v>
      </c>
      <c r="X69" s="79">
        <f t="shared" si="12"/>
        <v>0</v>
      </c>
      <c r="Y69" s="79">
        <f t="shared" si="12"/>
        <v>2354447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713141332</v>
      </c>
      <c r="D5" s="42">
        <f t="shared" si="0"/>
        <v>0</v>
      </c>
      <c r="E5" s="43">
        <f t="shared" si="0"/>
        <v>1443324881</v>
      </c>
      <c r="F5" s="43">
        <f t="shared" si="0"/>
        <v>1443324881</v>
      </c>
      <c r="G5" s="43">
        <f t="shared" si="0"/>
        <v>0</v>
      </c>
      <c r="H5" s="43">
        <f t="shared" si="0"/>
        <v>104284758</v>
      </c>
      <c r="I5" s="43">
        <f t="shared" si="0"/>
        <v>45198550</v>
      </c>
      <c r="J5" s="43">
        <f t="shared" si="0"/>
        <v>149483308</v>
      </c>
      <c r="K5" s="43">
        <f t="shared" si="0"/>
        <v>83733539</v>
      </c>
      <c r="L5" s="43">
        <f t="shared" si="0"/>
        <v>73233834</v>
      </c>
      <c r="M5" s="43">
        <f t="shared" si="0"/>
        <v>108137771</v>
      </c>
      <c r="N5" s="43">
        <f t="shared" si="0"/>
        <v>265105144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414588452</v>
      </c>
      <c r="X5" s="43">
        <f t="shared" si="0"/>
        <v>721662441</v>
      </c>
      <c r="Y5" s="43">
        <f t="shared" si="0"/>
        <v>-307073989</v>
      </c>
      <c r="Z5" s="44">
        <f>+IF(X5&lt;&gt;0,+(Y5/X5)*100,0)</f>
        <v>-42.550917375510195</v>
      </c>
      <c r="AA5" s="45">
        <f>SUM(AA11:AA18)</f>
        <v>1443324881</v>
      </c>
    </row>
    <row r="6" spans="1:27" ht="13.5">
      <c r="A6" s="46" t="s">
        <v>32</v>
      </c>
      <c r="B6" s="47"/>
      <c r="C6" s="9">
        <v>210629092</v>
      </c>
      <c r="D6" s="10"/>
      <c r="E6" s="11">
        <v>180122000</v>
      </c>
      <c r="F6" s="11">
        <v>180122000</v>
      </c>
      <c r="G6" s="11"/>
      <c r="H6" s="11">
        <v>13547989</v>
      </c>
      <c r="I6" s="11">
        <v>13847774</v>
      </c>
      <c r="J6" s="11">
        <v>27395763</v>
      </c>
      <c r="K6" s="11">
        <v>17482728</v>
      </c>
      <c r="L6" s="11">
        <v>23648862</v>
      </c>
      <c r="M6" s="11">
        <v>9063520</v>
      </c>
      <c r="N6" s="11">
        <v>50195110</v>
      </c>
      <c r="O6" s="11"/>
      <c r="P6" s="11"/>
      <c r="Q6" s="11"/>
      <c r="R6" s="11"/>
      <c r="S6" s="11"/>
      <c r="T6" s="11"/>
      <c r="U6" s="11"/>
      <c r="V6" s="11"/>
      <c r="W6" s="11">
        <v>77590873</v>
      </c>
      <c r="X6" s="11">
        <v>90061000</v>
      </c>
      <c r="Y6" s="11">
        <v>-12470127</v>
      </c>
      <c r="Z6" s="2">
        <v>-13.85</v>
      </c>
      <c r="AA6" s="15">
        <v>180122000</v>
      </c>
    </row>
    <row r="7" spans="1:27" ht="13.5">
      <c r="A7" s="46" t="s">
        <v>33</v>
      </c>
      <c r="B7" s="47"/>
      <c r="C7" s="9">
        <v>23742273</v>
      </c>
      <c r="D7" s="10"/>
      <c r="E7" s="11">
        <v>59970000</v>
      </c>
      <c r="F7" s="11">
        <v>59970000</v>
      </c>
      <c r="G7" s="11"/>
      <c r="H7" s="11">
        <v>242422</v>
      </c>
      <c r="I7" s="11">
        <v>1010586</v>
      </c>
      <c r="J7" s="11">
        <v>1253008</v>
      </c>
      <c r="K7" s="11">
        <v>1294929</v>
      </c>
      <c r="L7" s="11">
        <v>4318138</v>
      </c>
      <c r="M7" s="11">
        <v>811541</v>
      </c>
      <c r="N7" s="11">
        <v>6424608</v>
      </c>
      <c r="O7" s="11"/>
      <c r="P7" s="11"/>
      <c r="Q7" s="11"/>
      <c r="R7" s="11"/>
      <c r="S7" s="11"/>
      <c r="T7" s="11"/>
      <c r="U7" s="11"/>
      <c r="V7" s="11"/>
      <c r="W7" s="11">
        <v>7677616</v>
      </c>
      <c r="X7" s="11">
        <v>29985000</v>
      </c>
      <c r="Y7" s="11">
        <v>-22307384</v>
      </c>
      <c r="Z7" s="2">
        <v>-74.4</v>
      </c>
      <c r="AA7" s="15">
        <v>59970000</v>
      </c>
    </row>
    <row r="8" spans="1:27" ht="13.5">
      <c r="A8" s="46" t="s">
        <v>34</v>
      </c>
      <c r="B8" s="47"/>
      <c r="C8" s="9">
        <v>276789771</v>
      </c>
      <c r="D8" s="10"/>
      <c r="E8" s="11">
        <v>200553000</v>
      </c>
      <c r="F8" s="11">
        <v>200553000</v>
      </c>
      <c r="G8" s="11"/>
      <c r="H8" s="11">
        <v>68157099</v>
      </c>
      <c r="I8" s="11">
        <v>8701916</v>
      </c>
      <c r="J8" s="11">
        <v>76859015</v>
      </c>
      <c r="K8" s="11">
        <v>15198561</v>
      </c>
      <c r="L8" s="11">
        <v>14492103</v>
      </c>
      <c r="M8" s="11">
        <v>33112337</v>
      </c>
      <c r="N8" s="11">
        <v>62803001</v>
      </c>
      <c r="O8" s="11"/>
      <c r="P8" s="11"/>
      <c r="Q8" s="11"/>
      <c r="R8" s="11"/>
      <c r="S8" s="11"/>
      <c r="T8" s="11"/>
      <c r="U8" s="11"/>
      <c r="V8" s="11"/>
      <c r="W8" s="11">
        <v>139662016</v>
      </c>
      <c r="X8" s="11">
        <v>100276500</v>
      </c>
      <c r="Y8" s="11">
        <v>39385516</v>
      </c>
      <c r="Z8" s="2">
        <v>39.28</v>
      </c>
      <c r="AA8" s="15">
        <v>200553000</v>
      </c>
    </row>
    <row r="9" spans="1:27" ht="13.5">
      <c r="A9" s="46" t="s">
        <v>35</v>
      </c>
      <c r="B9" s="47"/>
      <c r="C9" s="9">
        <v>89351689</v>
      </c>
      <c r="D9" s="10"/>
      <c r="E9" s="11">
        <v>351184880</v>
      </c>
      <c r="F9" s="11">
        <v>351184880</v>
      </c>
      <c r="G9" s="11"/>
      <c r="H9" s="11">
        <v>20660007</v>
      </c>
      <c r="I9" s="11">
        <v>17052216</v>
      </c>
      <c r="J9" s="11">
        <v>37712223</v>
      </c>
      <c r="K9" s="11">
        <v>49578579</v>
      </c>
      <c r="L9" s="11">
        <v>25843229</v>
      </c>
      <c r="M9" s="11">
        <v>9921217</v>
      </c>
      <c r="N9" s="11">
        <v>85343025</v>
      </c>
      <c r="O9" s="11"/>
      <c r="P9" s="11"/>
      <c r="Q9" s="11"/>
      <c r="R9" s="11"/>
      <c r="S9" s="11"/>
      <c r="T9" s="11"/>
      <c r="U9" s="11"/>
      <c r="V9" s="11"/>
      <c r="W9" s="11">
        <v>123055248</v>
      </c>
      <c r="X9" s="11">
        <v>175592440</v>
      </c>
      <c r="Y9" s="11">
        <v>-52537192</v>
      </c>
      <c r="Z9" s="2">
        <v>-29.92</v>
      </c>
      <c r="AA9" s="15">
        <v>351184880</v>
      </c>
    </row>
    <row r="10" spans="1:27" ht="13.5">
      <c r="A10" s="46" t="s">
        <v>36</v>
      </c>
      <c r="B10" s="47"/>
      <c r="C10" s="9">
        <v>1620989</v>
      </c>
      <c r="D10" s="10"/>
      <c r="E10" s="11">
        <v>12800000</v>
      </c>
      <c r="F10" s="11">
        <v>12800000</v>
      </c>
      <c r="G10" s="11"/>
      <c r="H10" s="11">
        <v>564420</v>
      </c>
      <c r="I10" s="11"/>
      <c r="J10" s="11">
        <v>564420</v>
      </c>
      <c r="K10" s="11"/>
      <c r="L10" s="11">
        <v>4901855</v>
      </c>
      <c r="M10" s="11">
        <v>51597567</v>
      </c>
      <c r="N10" s="11">
        <v>56499422</v>
      </c>
      <c r="O10" s="11"/>
      <c r="P10" s="11"/>
      <c r="Q10" s="11"/>
      <c r="R10" s="11"/>
      <c r="S10" s="11"/>
      <c r="T10" s="11"/>
      <c r="U10" s="11"/>
      <c r="V10" s="11"/>
      <c r="W10" s="11">
        <v>57063842</v>
      </c>
      <c r="X10" s="11">
        <v>6400000</v>
      </c>
      <c r="Y10" s="11">
        <v>50663842</v>
      </c>
      <c r="Z10" s="2">
        <v>791.62</v>
      </c>
      <c r="AA10" s="15">
        <v>12800000</v>
      </c>
    </row>
    <row r="11" spans="1:27" ht="13.5">
      <c r="A11" s="48" t="s">
        <v>37</v>
      </c>
      <c r="B11" s="47"/>
      <c r="C11" s="49">
        <f aca="true" t="shared" si="1" ref="C11:Y11">SUM(C6:C10)</f>
        <v>602133814</v>
      </c>
      <c r="D11" s="50">
        <f t="shared" si="1"/>
        <v>0</v>
      </c>
      <c r="E11" s="51">
        <f t="shared" si="1"/>
        <v>804629880</v>
      </c>
      <c r="F11" s="51">
        <f t="shared" si="1"/>
        <v>804629880</v>
      </c>
      <c r="G11" s="51">
        <f t="shared" si="1"/>
        <v>0</v>
      </c>
      <c r="H11" s="51">
        <f t="shared" si="1"/>
        <v>103171937</v>
      </c>
      <c r="I11" s="51">
        <f t="shared" si="1"/>
        <v>40612492</v>
      </c>
      <c r="J11" s="51">
        <f t="shared" si="1"/>
        <v>143784429</v>
      </c>
      <c r="K11" s="51">
        <f t="shared" si="1"/>
        <v>83554797</v>
      </c>
      <c r="L11" s="51">
        <f t="shared" si="1"/>
        <v>73204187</v>
      </c>
      <c r="M11" s="51">
        <f t="shared" si="1"/>
        <v>104506182</v>
      </c>
      <c r="N11" s="51">
        <f t="shared" si="1"/>
        <v>261265166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405049595</v>
      </c>
      <c r="X11" s="51">
        <f t="shared" si="1"/>
        <v>402314940</v>
      </c>
      <c r="Y11" s="51">
        <f t="shared" si="1"/>
        <v>2734655</v>
      </c>
      <c r="Z11" s="52">
        <f>+IF(X11&lt;&gt;0,+(Y11/X11)*100,0)</f>
        <v>0.679729915075985</v>
      </c>
      <c r="AA11" s="53">
        <f>SUM(AA6:AA10)</f>
        <v>804629880</v>
      </c>
    </row>
    <row r="12" spans="1:27" ht="13.5">
      <c r="A12" s="54" t="s">
        <v>38</v>
      </c>
      <c r="B12" s="35"/>
      <c r="C12" s="9">
        <v>13560306</v>
      </c>
      <c r="D12" s="10"/>
      <c r="E12" s="11">
        <v>72126001</v>
      </c>
      <c r="F12" s="11">
        <v>72126001</v>
      </c>
      <c r="G12" s="11"/>
      <c r="H12" s="11"/>
      <c r="I12" s="11">
        <v>1222145</v>
      </c>
      <c r="J12" s="11">
        <v>1222145</v>
      </c>
      <c r="K12" s="11">
        <v>48090</v>
      </c>
      <c r="L12" s="11">
        <v>29647</v>
      </c>
      <c r="M12" s="11">
        <v>1820311</v>
      </c>
      <c r="N12" s="11">
        <v>1898048</v>
      </c>
      <c r="O12" s="11"/>
      <c r="P12" s="11"/>
      <c r="Q12" s="11"/>
      <c r="R12" s="11"/>
      <c r="S12" s="11"/>
      <c r="T12" s="11"/>
      <c r="U12" s="11"/>
      <c r="V12" s="11"/>
      <c r="W12" s="11">
        <v>3120193</v>
      </c>
      <c r="X12" s="11">
        <v>36063001</v>
      </c>
      <c r="Y12" s="11">
        <v>-32942808</v>
      </c>
      <c r="Z12" s="2">
        <v>-91.35</v>
      </c>
      <c r="AA12" s="15">
        <v>72126001</v>
      </c>
    </row>
    <row r="13" spans="1:27" ht="13.5">
      <c r="A13" s="54" t="s">
        <v>39</v>
      </c>
      <c r="B13" s="35"/>
      <c r="C13" s="12"/>
      <c r="D13" s="13"/>
      <c r="E13" s="14">
        <v>1550000</v>
      </c>
      <c r="F13" s="14">
        <v>1550000</v>
      </c>
      <c r="G13" s="14"/>
      <c r="H13" s="14"/>
      <c r="I13" s="14"/>
      <c r="J13" s="14"/>
      <c r="K13" s="14"/>
      <c r="L13" s="14"/>
      <c r="M13" s="14">
        <v>26382</v>
      </c>
      <c r="N13" s="14">
        <v>26382</v>
      </c>
      <c r="O13" s="14"/>
      <c r="P13" s="14"/>
      <c r="Q13" s="14"/>
      <c r="R13" s="14"/>
      <c r="S13" s="14"/>
      <c r="T13" s="14"/>
      <c r="U13" s="14"/>
      <c r="V13" s="14"/>
      <c r="W13" s="14">
        <v>26382</v>
      </c>
      <c r="X13" s="14">
        <v>775000</v>
      </c>
      <c r="Y13" s="14">
        <v>-748618</v>
      </c>
      <c r="Z13" s="2">
        <v>-96.6</v>
      </c>
      <c r="AA13" s="22">
        <v>1550000</v>
      </c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97447212</v>
      </c>
      <c r="D15" s="10"/>
      <c r="E15" s="11">
        <v>564019000</v>
      </c>
      <c r="F15" s="11">
        <v>564019000</v>
      </c>
      <c r="G15" s="11"/>
      <c r="H15" s="11">
        <v>1112821</v>
      </c>
      <c r="I15" s="11">
        <v>3363913</v>
      </c>
      <c r="J15" s="11">
        <v>4476734</v>
      </c>
      <c r="K15" s="11">
        <v>130652</v>
      </c>
      <c r="L15" s="11"/>
      <c r="M15" s="11">
        <v>1784896</v>
      </c>
      <c r="N15" s="11">
        <v>1915548</v>
      </c>
      <c r="O15" s="11"/>
      <c r="P15" s="11"/>
      <c r="Q15" s="11"/>
      <c r="R15" s="11"/>
      <c r="S15" s="11"/>
      <c r="T15" s="11"/>
      <c r="U15" s="11"/>
      <c r="V15" s="11"/>
      <c r="W15" s="11">
        <v>6392282</v>
      </c>
      <c r="X15" s="11">
        <v>282009500</v>
      </c>
      <c r="Y15" s="11">
        <v>-275617218</v>
      </c>
      <c r="Z15" s="2">
        <v>-97.73</v>
      </c>
      <c r="AA15" s="15">
        <v>564019000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1000000</v>
      </c>
      <c r="F18" s="18">
        <v>1000000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500000</v>
      </c>
      <c r="Y18" s="18">
        <v>-500000</v>
      </c>
      <c r="Z18" s="3">
        <v>-100</v>
      </c>
      <c r="AA18" s="23">
        <v>1000000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272575119</v>
      </c>
      <c r="D20" s="59">
        <f t="shared" si="2"/>
        <v>0</v>
      </c>
      <c r="E20" s="60">
        <f t="shared" si="2"/>
        <v>469222120</v>
      </c>
      <c r="F20" s="60">
        <f t="shared" si="2"/>
        <v>469222120</v>
      </c>
      <c r="G20" s="60">
        <f t="shared" si="2"/>
        <v>0</v>
      </c>
      <c r="H20" s="60">
        <f t="shared" si="2"/>
        <v>10482917</v>
      </c>
      <c r="I20" s="60">
        <f t="shared" si="2"/>
        <v>38761833</v>
      </c>
      <c r="J20" s="60">
        <f t="shared" si="2"/>
        <v>49244750</v>
      </c>
      <c r="K20" s="60">
        <f t="shared" si="2"/>
        <v>39363601</v>
      </c>
      <c r="L20" s="60">
        <f t="shared" si="2"/>
        <v>43823591</v>
      </c>
      <c r="M20" s="60">
        <f t="shared" si="2"/>
        <v>15542999</v>
      </c>
      <c r="N20" s="60">
        <f t="shared" si="2"/>
        <v>98730191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147974941</v>
      </c>
      <c r="X20" s="60">
        <f t="shared" si="2"/>
        <v>234611060</v>
      </c>
      <c r="Y20" s="60">
        <f t="shared" si="2"/>
        <v>-86636119</v>
      </c>
      <c r="Z20" s="61">
        <f>+IF(X20&lt;&gt;0,+(Y20/X20)*100,0)</f>
        <v>-36.92755107112171</v>
      </c>
      <c r="AA20" s="62">
        <f>SUM(AA26:AA33)</f>
        <v>469222120</v>
      </c>
    </row>
    <row r="21" spans="1:27" ht="13.5">
      <c r="A21" s="46" t="s">
        <v>32</v>
      </c>
      <c r="B21" s="47"/>
      <c r="C21" s="9">
        <v>76204316</v>
      </c>
      <c r="D21" s="10"/>
      <c r="E21" s="11">
        <v>152782000</v>
      </c>
      <c r="F21" s="11">
        <v>152782000</v>
      </c>
      <c r="G21" s="11"/>
      <c r="H21" s="11">
        <v>8264834</v>
      </c>
      <c r="I21" s="11">
        <v>3395648</v>
      </c>
      <c r="J21" s="11">
        <v>11660482</v>
      </c>
      <c r="K21" s="11">
        <v>9037588</v>
      </c>
      <c r="L21" s="11">
        <v>5826201</v>
      </c>
      <c r="M21" s="11">
        <v>4702826</v>
      </c>
      <c r="N21" s="11">
        <v>19566615</v>
      </c>
      <c r="O21" s="11"/>
      <c r="P21" s="11"/>
      <c r="Q21" s="11"/>
      <c r="R21" s="11"/>
      <c r="S21" s="11"/>
      <c r="T21" s="11"/>
      <c r="U21" s="11"/>
      <c r="V21" s="11"/>
      <c r="W21" s="11">
        <v>31227097</v>
      </c>
      <c r="X21" s="11">
        <v>76391000</v>
      </c>
      <c r="Y21" s="11">
        <v>-45163903</v>
      </c>
      <c r="Z21" s="2">
        <v>-59.12</v>
      </c>
      <c r="AA21" s="15">
        <v>152782000</v>
      </c>
    </row>
    <row r="22" spans="1:27" ht="13.5">
      <c r="A22" s="46" t="s">
        <v>33</v>
      </c>
      <c r="B22" s="47"/>
      <c r="C22" s="9">
        <v>6086486</v>
      </c>
      <c r="D22" s="10"/>
      <c r="E22" s="11">
        <v>15600000</v>
      </c>
      <c r="F22" s="11">
        <v>15600000</v>
      </c>
      <c r="G22" s="11"/>
      <c r="H22" s="11"/>
      <c r="I22" s="11">
        <v>534255</v>
      </c>
      <c r="J22" s="11">
        <v>534255</v>
      </c>
      <c r="K22" s="11">
        <v>1090689</v>
      </c>
      <c r="L22" s="11"/>
      <c r="M22" s="11"/>
      <c r="N22" s="11">
        <v>1090689</v>
      </c>
      <c r="O22" s="11"/>
      <c r="P22" s="11"/>
      <c r="Q22" s="11"/>
      <c r="R22" s="11"/>
      <c r="S22" s="11"/>
      <c r="T22" s="11"/>
      <c r="U22" s="11"/>
      <c r="V22" s="11"/>
      <c r="W22" s="11">
        <v>1624944</v>
      </c>
      <c r="X22" s="11">
        <v>7800000</v>
      </c>
      <c r="Y22" s="11">
        <v>-6175056</v>
      </c>
      <c r="Z22" s="2">
        <v>-79.17</v>
      </c>
      <c r="AA22" s="15">
        <v>15600000</v>
      </c>
    </row>
    <row r="23" spans="1:27" ht="13.5">
      <c r="A23" s="46" t="s">
        <v>34</v>
      </c>
      <c r="B23" s="47"/>
      <c r="C23" s="9">
        <v>146123160</v>
      </c>
      <c r="D23" s="10"/>
      <c r="E23" s="11">
        <v>97485120</v>
      </c>
      <c r="F23" s="11">
        <v>97485120</v>
      </c>
      <c r="G23" s="11"/>
      <c r="H23" s="11"/>
      <c r="I23" s="11">
        <v>30119011</v>
      </c>
      <c r="J23" s="11">
        <v>30119011</v>
      </c>
      <c r="K23" s="11"/>
      <c r="L23" s="11">
        <v>30022027</v>
      </c>
      <c r="M23" s="11">
        <v>3341474</v>
      </c>
      <c r="N23" s="11">
        <v>33363501</v>
      </c>
      <c r="O23" s="11"/>
      <c r="P23" s="11"/>
      <c r="Q23" s="11"/>
      <c r="R23" s="11"/>
      <c r="S23" s="11"/>
      <c r="T23" s="11"/>
      <c r="U23" s="11"/>
      <c r="V23" s="11"/>
      <c r="W23" s="11">
        <v>63482512</v>
      </c>
      <c r="X23" s="11">
        <v>48742560</v>
      </c>
      <c r="Y23" s="11">
        <v>14739952</v>
      </c>
      <c r="Z23" s="2">
        <v>30.24</v>
      </c>
      <c r="AA23" s="15">
        <v>97485120</v>
      </c>
    </row>
    <row r="24" spans="1:27" ht="13.5">
      <c r="A24" s="46" t="s">
        <v>35</v>
      </c>
      <c r="B24" s="47"/>
      <c r="C24" s="9"/>
      <c r="D24" s="10"/>
      <c r="E24" s="11">
        <v>45800000</v>
      </c>
      <c r="F24" s="11">
        <v>45800000</v>
      </c>
      <c r="G24" s="11"/>
      <c r="H24" s="11"/>
      <c r="I24" s="11"/>
      <c r="J24" s="11"/>
      <c r="K24" s="11">
        <v>27465437</v>
      </c>
      <c r="L24" s="11">
        <v>6346809</v>
      </c>
      <c r="M24" s="11"/>
      <c r="N24" s="11">
        <v>33812246</v>
      </c>
      <c r="O24" s="11"/>
      <c r="P24" s="11"/>
      <c r="Q24" s="11"/>
      <c r="R24" s="11"/>
      <c r="S24" s="11"/>
      <c r="T24" s="11"/>
      <c r="U24" s="11"/>
      <c r="V24" s="11"/>
      <c r="W24" s="11">
        <v>33812246</v>
      </c>
      <c r="X24" s="11">
        <v>22900000</v>
      </c>
      <c r="Y24" s="11">
        <v>10912246</v>
      </c>
      <c r="Z24" s="2">
        <v>47.65</v>
      </c>
      <c r="AA24" s="15">
        <v>45800000</v>
      </c>
    </row>
    <row r="25" spans="1:27" ht="13.5">
      <c r="A25" s="46" t="s">
        <v>36</v>
      </c>
      <c r="B25" s="47"/>
      <c r="C25" s="9">
        <v>348435</v>
      </c>
      <c r="D25" s="10"/>
      <c r="E25" s="11">
        <v>8000000</v>
      </c>
      <c r="F25" s="11">
        <v>8000000</v>
      </c>
      <c r="G25" s="11"/>
      <c r="H25" s="11"/>
      <c r="I25" s="11"/>
      <c r="J25" s="11"/>
      <c r="K25" s="11"/>
      <c r="L25" s="11"/>
      <c r="M25" s="11">
        <v>4517001</v>
      </c>
      <c r="N25" s="11">
        <v>4517001</v>
      </c>
      <c r="O25" s="11"/>
      <c r="P25" s="11"/>
      <c r="Q25" s="11"/>
      <c r="R25" s="11"/>
      <c r="S25" s="11"/>
      <c r="T25" s="11"/>
      <c r="U25" s="11"/>
      <c r="V25" s="11"/>
      <c r="W25" s="11">
        <v>4517001</v>
      </c>
      <c r="X25" s="11">
        <v>4000000</v>
      </c>
      <c r="Y25" s="11">
        <v>517001</v>
      </c>
      <c r="Z25" s="2">
        <v>12.93</v>
      </c>
      <c r="AA25" s="15">
        <v>8000000</v>
      </c>
    </row>
    <row r="26" spans="1:27" ht="13.5">
      <c r="A26" s="48" t="s">
        <v>37</v>
      </c>
      <c r="B26" s="63"/>
      <c r="C26" s="49">
        <f aca="true" t="shared" si="3" ref="C26:Y26">SUM(C21:C25)</f>
        <v>228762397</v>
      </c>
      <c r="D26" s="50">
        <f t="shared" si="3"/>
        <v>0</v>
      </c>
      <c r="E26" s="51">
        <f t="shared" si="3"/>
        <v>319667120</v>
      </c>
      <c r="F26" s="51">
        <f t="shared" si="3"/>
        <v>319667120</v>
      </c>
      <c r="G26" s="51">
        <f t="shared" si="3"/>
        <v>0</v>
      </c>
      <c r="H26" s="51">
        <f t="shared" si="3"/>
        <v>8264834</v>
      </c>
      <c r="I26" s="51">
        <f t="shared" si="3"/>
        <v>34048914</v>
      </c>
      <c r="J26" s="51">
        <f t="shared" si="3"/>
        <v>42313748</v>
      </c>
      <c r="K26" s="51">
        <f t="shared" si="3"/>
        <v>37593714</v>
      </c>
      <c r="L26" s="51">
        <f t="shared" si="3"/>
        <v>42195037</v>
      </c>
      <c r="M26" s="51">
        <f t="shared" si="3"/>
        <v>12561301</v>
      </c>
      <c r="N26" s="51">
        <f t="shared" si="3"/>
        <v>92350052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134663800</v>
      </c>
      <c r="X26" s="51">
        <f t="shared" si="3"/>
        <v>159833560</v>
      </c>
      <c r="Y26" s="51">
        <f t="shared" si="3"/>
        <v>-25169760</v>
      </c>
      <c r="Z26" s="52">
        <f>+IF(X26&lt;&gt;0,+(Y26/X26)*100,0)</f>
        <v>-15.747481317440467</v>
      </c>
      <c r="AA26" s="53">
        <f>SUM(AA21:AA25)</f>
        <v>319667120</v>
      </c>
    </row>
    <row r="27" spans="1:27" ht="13.5">
      <c r="A27" s="54" t="s">
        <v>38</v>
      </c>
      <c r="B27" s="64"/>
      <c r="C27" s="9">
        <v>13981915</v>
      </c>
      <c r="D27" s="10"/>
      <c r="E27" s="11">
        <v>48340000</v>
      </c>
      <c r="F27" s="11">
        <v>48340000</v>
      </c>
      <c r="G27" s="11"/>
      <c r="H27" s="11">
        <v>931023</v>
      </c>
      <c r="I27" s="11">
        <v>615047</v>
      </c>
      <c r="J27" s="11">
        <v>1546070</v>
      </c>
      <c r="K27" s="11">
        <v>819168</v>
      </c>
      <c r="L27" s="11">
        <v>121961</v>
      </c>
      <c r="M27" s="11">
        <v>1611483</v>
      </c>
      <c r="N27" s="11">
        <v>2552612</v>
      </c>
      <c r="O27" s="11"/>
      <c r="P27" s="11"/>
      <c r="Q27" s="11"/>
      <c r="R27" s="11"/>
      <c r="S27" s="11"/>
      <c r="T27" s="11"/>
      <c r="U27" s="11"/>
      <c r="V27" s="11"/>
      <c r="W27" s="11">
        <v>4098682</v>
      </c>
      <c r="X27" s="11">
        <v>24170000</v>
      </c>
      <c r="Y27" s="11">
        <v>-20071318</v>
      </c>
      <c r="Z27" s="2">
        <v>-83.04</v>
      </c>
      <c r="AA27" s="15">
        <v>48340000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29697085</v>
      </c>
      <c r="D30" s="10"/>
      <c r="E30" s="11">
        <v>101215000</v>
      </c>
      <c r="F30" s="11">
        <v>101215000</v>
      </c>
      <c r="G30" s="11"/>
      <c r="H30" s="11">
        <v>1287060</v>
      </c>
      <c r="I30" s="11">
        <v>4097872</v>
      </c>
      <c r="J30" s="11">
        <v>5384932</v>
      </c>
      <c r="K30" s="11">
        <v>950719</v>
      </c>
      <c r="L30" s="11">
        <v>1506593</v>
      </c>
      <c r="M30" s="11">
        <v>1370215</v>
      </c>
      <c r="N30" s="11">
        <v>3827527</v>
      </c>
      <c r="O30" s="11"/>
      <c r="P30" s="11"/>
      <c r="Q30" s="11"/>
      <c r="R30" s="11"/>
      <c r="S30" s="11"/>
      <c r="T30" s="11"/>
      <c r="U30" s="11"/>
      <c r="V30" s="11"/>
      <c r="W30" s="11">
        <v>9212459</v>
      </c>
      <c r="X30" s="11">
        <v>50607500</v>
      </c>
      <c r="Y30" s="11">
        <v>-41395041</v>
      </c>
      <c r="Z30" s="2">
        <v>-81.8</v>
      </c>
      <c r="AA30" s="15">
        <v>101215000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133722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286833408</v>
      </c>
      <c r="D36" s="10">
        <f t="shared" si="4"/>
        <v>0</v>
      </c>
      <c r="E36" s="11">
        <f t="shared" si="4"/>
        <v>332904000</v>
      </c>
      <c r="F36" s="11">
        <f t="shared" si="4"/>
        <v>332904000</v>
      </c>
      <c r="G36" s="11">
        <f t="shared" si="4"/>
        <v>0</v>
      </c>
      <c r="H36" s="11">
        <f t="shared" si="4"/>
        <v>21812823</v>
      </c>
      <c r="I36" s="11">
        <f t="shared" si="4"/>
        <v>17243422</v>
      </c>
      <c r="J36" s="11">
        <f t="shared" si="4"/>
        <v>39056245</v>
      </c>
      <c r="K36" s="11">
        <f t="shared" si="4"/>
        <v>26520316</v>
      </c>
      <c r="L36" s="11">
        <f t="shared" si="4"/>
        <v>29475063</v>
      </c>
      <c r="M36" s="11">
        <f t="shared" si="4"/>
        <v>13766346</v>
      </c>
      <c r="N36" s="11">
        <f t="shared" si="4"/>
        <v>69761725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108817970</v>
      </c>
      <c r="X36" s="11">
        <f t="shared" si="4"/>
        <v>166452000</v>
      </c>
      <c r="Y36" s="11">
        <f t="shared" si="4"/>
        <v>-57634030</v>
      </c>
      <c r="Z36" s="2">
        <f aca="true" t="shared" si="5" ref="Z36:Z49">+IF(X36&lt;&gt;0,+(Y36/X36)*100,0)</f>
        <v>-34.625015019344914</v>
      </c>
      <c r="AA36" s="15">
        <f>AA6+AA21</f>
        <v>332904000</v>
      </c>
    </row>
    <row r="37" spans="1:27" ht="13.5">
      <c r="A37" s="46" t="s">
        <v>33</v>
      </c>
      <c r="B37" s="47"/>
      <c r="C37" s="9">
        <f t="shared" si="4"/>
        <v>29828759</v>
      </c>
      <c r="D37" s="10">
        <f t="shared" si="4"/>
        <v>0</v>
      </c>
      <c r="E37" s="11">
        <f t="shared" si="4"/>
        <v>75570000</v>
      </c>
      <c r="F37" s="11">
        <f t="shared" si="4"/>
        <v>75570000</v>
      </c>
      <c r="G37" s="11">
        <f t="shared" si="4"/>
        <v>0</v>
      </c>
      <c r="H37" s="11">
        <f t="shared" si="4"/>
        <v>242422</v>
      </c>
      <c r="I37" s="11">
        <f t="shared" si="4"/>
        <v>1544841</v>
      </c>
      <c r="J37" s="11">
        <f t="shared" si="4"/>
        <v>1787263</v>
      </c>
      <c r="K37" s="11">
        <f t="shared" si="4"/>
        <v>2385618</v>
      </c>
      <c r="L37" s="11">
        <f t="shared" si="4"/>
        <v>4318138</v>
      </c>
      <c r="M37" s="11">
        <f t="shared" si="4"/>
        <v>811541</v>
      </c>
      <c r="N37" s="11">
        <f t="shared" si="4"/>
        <v>7515297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9302560</v>
      </c>
      <c r="X37" s="11">
        <f t="shared" si="4"/>
        <v>37785000</v>
      </c>
      <c r="Y37" s="11">
        <f t="shared" si="4"/>
        <v>-28482440</v>
      </c>
      <c r="Z37" s="2">
        <f t="shared" si="5"/>
        <v>-75.38028318115654</v>
      </c>
      <c r="AA37" s="15">
        <f>AA7+AA22</f>
        <v>75570000</v>
      </c>
    </row>
    <row r="38" spans="1:27" ht="13.5">
      <c r="A38" s="46" t="s">
        <v>34</v>
      </c>
      <c r="B38" s="47"/>
      <c r="C38" s="9">
        <f t="shared" si="4"/>
        <v>422912931</v>
      </c>
      <c r="D38" s="10">
        <f t="shared" si="4"/>
        <v>0</v>
      </c>
      <c r="E38" s="11">
        <f t="shared" si="4"/>
        <v>298038120</v>
      </c>
      <c r="F38" s="11">
        <f t="shared" si="4"/>
        <v>298038120</v>
      </c>
      <c r="G38" s="11">
        <f t="shared" si="4"/>
        <v>0</v>
      </c>
      <c r="H38" s="11">
        <f t="shared" si="4"/>
        <v>68157099</v>
      </c>
      <c r="I38" s="11">
        <f t="shared" si="4"/>
        <v>38820927</v>
      </c>
      <c r="J38" s="11">
        <f t="shared" si="4"/>
        <v>106978026</v>
      </c>
      <c r="K38" s="11">
        <f t="shared" si="4"/>
        <v>15198561</v>
      </c>
      <c r="L38" s="11">
        <f t="shared" si="4"/>
        <v>44514130</v>
      </c>
      <c r="M38" s="11">
        <f t="shared" si="4"/>
        <v>36453811</v>
      </c>
      <c r="N38" s="11">
        <f t="shared" si="4"/>
        <v>96166502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203144528</v>
      </c>
      <c r="X38" s="11">
        <f t="shared" si="4"/>
        <v>149019060</v>
      </c>
      <c r="Y38" s="11">
        <f t="shared" si="4"/>
        <v>54125468</v>
      </c>
      <c r="Z38" s="2">
        <f t="shared" si="5"/>
        <v>36.32117126493752</v>
      </c>
      <c r="AA38" s="15">
        <f>AA8+AA23</f>
        <v>298038120</v>
      </c>
    </row>
    <row r="39" spans="1:27" ht="13.5">
      <c r="A39" s="46" t="s">
        <v>35</v>
      </c>
      <c r="B39" s="47"/>
      <c r="C39" s="9">
        <f t="shared" si="4"/>
        <v>89351689</v>
      </c>
      <c r="D39" s="10">
        <f t="shared" si="4"/>
        <v>0</v>
      </c>
      <c r="E39" s="11">
        <f t="shared" si="4"/>
        <v>396984880</v>
      </c>
      <c r="F39" s="11">
        <f t="shared" si="4"/>
        <v>396984880</v>
      </c>
      <c r="G39" s="11">
        <f t="shared" si="4"/>
        <v>0</v>
      </c>
      <c r="H39" s="11">
        <f t="shared" si="4"/>
        <v>20660007</v>
      </c>
      <c r="I39" s="11">
        <f t="shared" si="4"/>
        <v>17052216</v>
      </c>
      <c r="J39" s="11">
        <f t="shared" si="4"/>
        <v>37712223</v>
      </c>
      <c r="K39" s="11">
        <f t="shared" si="4"/>
        <v>77044016</v>
      </c>
      <c r="L39" s="11">
        <f t="shared" si="4"/>
        <v>32190038</v>
      </c>
      <c r="M39" s="11">
        <f t="shared" si="4"/>
        <v>9921217</v>
      </c>
      <c r="N39" s="11">
        <f t="shared" si="4"/>
        <v>119155271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156867494</v>
      </c>
      <c r="X39" s="11">
        <f t="shared" si="4"/>
        <v>198492440</v>
      </c>
      <c r="Y39" s="11">
        <f t="shared" si="4"/>
        <v>-41624946</v>
      </c>
      <c r="Z39" s="2">
        <f t="shared" si="5"/>
        <v>-20.970544772385285</v>
      </c>
      <c r="AA39" s="15">
        <f>AA9+AA24</f>
        <v>396984880</v>
      </c>
    </row>
    <row r="40" spans="1:27" ht="13.5">
      <c r="A40" s="46" t="s">
        <v>36</v>
      </c>
      <c r="B40" s="47"/>
      <c r="C40" s="9">
        <f t="shared" si="4"/>
        <v>1969424</v>
      </c>
      <c r="D40" s="10">
        <f t="shared" si="4"/>
        <v>0</v>
      </c>
      <c r="E40" s="11">
        <f t="shared" si="4"/>
        <v>20800000</v>
      </c>
      <c r="F40" s="11">
        <f t="shared" si="4"/>
        <v>20800000</v>
      </c>
      <c r="G40" s="11">
        <f t="shared" si="4"/>
        <v>0</v>
      </c>
      <c r="H40" s="11">
        <f t="shared" si="4"/>
        <v>564420</v>
      </c>
      <c r="I40" s="11">
        <f t="shared" si="4"/>
        <v>0</v>
      </c>
      <c r="J40" s="11">
        <f t="shared" si="4"/>
        <v>564420</v>
      </c>
      <c r="K40" s="11">
        <f t="shared" si="4"/>
        <v>0</v>
      </c>
      <c r="L40" s="11">
        <f t="shared" si="4"/>
        <v>4901855</v>
      </c>
      <c r="M40" s="11">
        <f t="shared" si="4"/>
        <v>56114568</v>
      </c>
      <c r="N40" s="11">
        <f t="shared" si="4"/>
        <v>61016423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61580843</v>
      </c>
      <c r="X40" s="11">
        <f t="shared" si="4"/>
        <v>10400000</v>
      </c>
      <c r="Y40" s="11">
        <f t="shared" si="4"/>
        <v>51180843</v>
      </c>
      <c r="Z40" s="2">
        <f t="shared" si="5"/>
        <v>492.12349038461537</v>
      </c>
      <c r="AA40" s="15">
        <f>AA10+AA25</f>
        <v>20800000</v>
      </c>
    </row>
    <row r="41" spans="1:27" ht="13.5">
      <c r="A41" s="48" t="s">
        <v>37</v>
      </c>
      <c r="B41" s="47"/>
      <c r="C41" s="49">
        <f aca="true" t="shared" si="6" ref="C41:Y41">SUM(C36:C40)</f>
        <v>830896211</v>
      </c>
      <c r="D41" s="50">
        <f t="shared" si="6"/>
        <v>0</v>
      </c>
      <c r="E41" s="51">
        <f t="shared" si="6"/>
        <v>1124297000</v>
      </c>
      <c r="F41" s="51">
        <f t="shared" si="6"/>
        <v>1124297000</v>
      </c>
      <c r="G41" s="51">
        <f t="shared" si="6"/>
        <v>0</v>
      </c>
      <c r="H41" s="51">
        <f t="shared" si="6"/>
        <v>111436771</v>
      </c>
      <c r="I41" s="51">
        <f t="shared" si="6"/>
        <v>74661406</v>
      </c>
      <c r="J41" s="51">
        <f t="shared" si="6"/>
        <v>186098177</v>
      </c>
      <c r="K41" s="51">
        <f t="shared" si="6"/>
        <v>121148511</v>
      </c>
      <c r="L41" s="51">
        <f t="shared" si="6"/>
        <v>115399224</v>
      </c>
      <c r="M41" s="51">
        <f t="shared" si="6"/>
        <v>117067483</v>
      </c>
      <c r="N41" s="51">
        <f t="shared" si="6"/>
        <v>353615218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539713395</v>
      </c>
      <c r="X41" s="51">
        <f t="shared" si="6"/>
        <v>562148500</v>
      </c>
      <c r="Y41" s="51">
        <f t="shared" si="6"/>
        <v>-22435105</v>
      </c>
      <c r="Z41" s="52">
        <f t="shared" si="5"/>
        <v>-3.9909570158063215</v>
      </c>
      <c r="AA41" s="53">
        <f>SUM(AA36:AA40)</f>
        <v>1124297000</v>
      </c>
    </row>
    <row r="42" spans="1:27" ht="13.5">
      <c r="A42" s="54" t="s">
        <v>38</v>
      </c>
      <c r="B42" s="35"/>
      <c r="C42" s="65">
        <f aca="true" t="shared" si="7" ref="C42:Y48">C12+C27</f>
        <v>27542221</v>
      </c>
      <c r="D42" s="66">
        <f t="shared" si="7"/>
        <v>0</v>
      </c>
      <c r="E42" s="67">
        <f t="shared" si="7"/>
        <v>120466001</v>
      </c>
      <c r="F42" s="67">
        <f t="shared" si="7"/>
        <v>120466001</v>
      </c>
      <c r="G42" s="67">
        <f t="shared" si="7"/>
        <v>0</v>
      </c>
      <c r="H42" s="67">
        <f t="shared" si="7"/>
        <v>931023</v>
      </c>
      <c r="I42" s="67">
        <f t="shared" si="7"/>
        <v>1837192</v>
      </c>
      <c r="J42" s="67">
        <f t="shared" si="7"/>
        <v>2768215</v>
      </c>
      <c r="K42" s="67">
        <f t="shared" si="7"/>
        <v>867258</v>
      </c>
      <c r="L42" s="67">
        <f t="shared" si="7"/>
        <v>151608</v>
      </c>
      <c r="M42" s="67">
        <f t="shared" si="7"/>
        <v>3431794</v>
      </c>
      <c r="N42" s="67">
        <f t="shared" si="7"/>
        <v>4450660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7218875</v>
      </c>
      <c r="X42" s="67">
        <f t="shared" si="7"/>
        <v>60233001</v>
      </c>
      <c r="Y42" s="67">
        <f t="shared" si="7"/>
        <v>-53014126</v>
      </c>
      <c r="Z42" s="69">
        <f t="shared" si="5"/>
        <v>-88.01508329296095</v>
      </c>
      <c r="AA42" s="68">
        <f aca="true" t="shared" si="8" ref="AA42:AA48">AA12+AA27</f>
        <v>120466001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1550000</v>
      </c>
      <c r="F43" s="72">
        <f t="shared" si="7"/>
        <v>1550000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26382</v>
      </c>
      <c r="N43" s="72">
        <f t="shared" si="7"/>
        <v>26382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26382</v>
      </c>
      <c r="X43" s="72">
        <f t="shared" si="7"/>
        <v>775000</v>
      </c>
      <c r="Y43" s="72">
        <f t="shared" si="7"/>
        <v>-748618</v>
      </c>
      <c r="Z43" s="73">
        <f t="shared" si="5"/>
        <v>-96.59587096774193</v>
      </c>
      <c r="AA43" s="74">
        <f t="shared" si="8"/>
        <v>1550000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127144297</v>
      </c>
      <c r="D45" s="66">
        <f t="shared" si="7"/>
        <v>0</v>
      </c>
      <c r="E45" s="67">
        <f t="shared" si="7"/>
        <v>665234000</v>
      </c>
      <c r="F45" s="67">
        <f t="shared" si="7"/>
        <v>665234000</v>
      </c>
      <c r="G45" s="67">
        <f t="shared" si="7"/>
        <v>0</v>
      </c>
      <c r="H45" s="67">
        <f t="shared" si="7"/>
        <v>2399881</v>
      </c>
      <c r="I45" s="67">
        <f t="shared" si="7"/>
        <v>7461785</v>
      </c>
      <c r="J45" s="67">
        <f t="shared" si="7"/>
        <v>9861666</v>
      </c>
      <c r="K45" s="67">
        <f t="shared" si="7"/>
        <v>1081371</v>
      </c>
      <c r="L45" s="67">
        <f t="shared" si="7"/>
        <v>1506593</v>
      </c>
      <c r="M45" s="67">
        <f t="shared" si="7"/>
        <v>3155111</v>
      </c>
      <c r="N45" s="67">
        <f t="shared" si="7"/>
        <v>5743075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15604741</v>
      </c>
      <c r="X45" s="67">
        <f t="shared" si="7"/>
        <v>332617000</v>
      </c>
      <c r="Y45" s="67">
        <f t="shared" si="7"/>
        <v>-317012259</v>
      </c>
      <c r="Z45" s="69">
        <f t="shared" si="5"/>
        <v>-95.30849565716724</v>
      </c>
      <c r="AA45" s="68">
        <f t="shared" si="8"/>
        <v>665234000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133722</v>
      </c>
      <c r="D48" s="66">
        <f t="shared" si="7"/>
        <v>0</v>
      </c>
      <c r="E48" s="67">
        <f t="shared" si="7"/>
        <v>1000000</v>
      </c>
      <c r="F48" s="67">
        <f t="shared" si="7"/>
        <v>1000000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500000</v>
      </c>
      <c r="Y48" s="67">
        <f t="shared" si="7"/>
        <v>-500000</v>
      </c>
      <c r="Z48" s="69">
        <f t="shared" si="5"/>
        <v>-100</v>
      </c>
      <c r="AA48" s="68">
        <f t="shared" si="8"/>
        <v>1000000</v>
      </c>
    </row>
    <row r="49" spans="1:27" ht="13.5">
      <c r="A49" s="75" t="s">
        <v>49</v>
      </c>
      <c r="B49" s="76"/>
      <c r="C49" s="77">
        <f aca="true" t="shared" si="9" ref="C49:Y49">SUM(C41:C48)</f>
        <v>985716451</v>
      </c>
      <c r="D49" s="78">
        <f t="shared" si="9"/>
        <v>0</v>
      </c>
      <c r="E49" s="79">
        <f t="shared" si="9"/>
        <v>1912547001</v>
      </c>
      <c r="F49" s="79">
        <f t="shared" si="9"/>
        <v>1912547001</v>
      </c>
      <c r="G49" s="79">
        <f t="shared" si="9"/>
        <v>0</v>
      </c>
      <c r="H49" s="79">
        <f t="shared" si="9"/>
        <v>114767675</v>
      </c>
      <c r="I49" s="79">
        <f t="shared" si="9"/>
        <v>83960383</v>
      </c>
      <c r="J49" s="79">
        <f t="shared" si="9"/>
        <v>198728058</v>
      </c>
      <c r="K49" s="79">
        <f t="shared" si="9"/>
        <v>123097140</v>
      </c>
      <c r="L49" s="79">
        <f t="shared" si="9"/>
        <v>117057425</v>
      </c>
      <c r="M49" s="79">
        <f t="shared" si="9"/>
        <v>123680770</v>
      </c>
      <c r="N49" s="79">
        <f t="shared" si="9"/>
        <v>363835335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562563393</v>
      </c>
      <c r="X49" s="79">
        <f t="shared" si="9"/>
        <v>956273501</v>
      </c>
      <c r="Y49" s="79">
        <f t="shared" si="9"/>
        <v>-393710108</v>
      </c>
      <c r="Z49" s="80">
        <f t="shared" si="5"/>
        <v>-41.17128704165567</v>
      </c>
      <c r="AA49" s="81">
        <f>SUM(AA41:AA48)</f>
        <v>1912547001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492286400</v>
      </c>
      <c r="F51" s="67">
        <f t="shared" si="10"/>
        <v>492286400</v>
      </c>
      <c r="G51" s="67">
        <f t="shared" si="10"/>
        <v>59371</v>
      </c>
      <c r="H51" s="67">
        <f t="shared" si="10"/>
        <v>0</v>
      </c>
      <c r="I51" s="67">
        <f t="shared" si="10"/>
        <v>0</v>
      </c>
      <c r="J51" s="67">
        <f t="shared" si="10"/>
        <v>59371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59371</v>
      </c>
      <c r="X51" s="67">
        <f t="shared" si="10"/>
        <v>246143202</v>
      </c>
      <c r="Y51" s="67">
        <f t="shared" si="10"/>
        <v>-246083831</v>
      </c>
      <c r="Z51" s="69">
        <f>+IF(X51&lt;&gt;0,+(Y51/X51)*100,0)</f>
        <v>-99.97587948823384</v>
      </c>
      <c r="AA51" s="68">
        <f>SUM(AA57:AA61)</f>
        <v>492286400</v>
      </c>
    </row>
    <row r="52" spans="1:27" ht="13.5">
      <c r="A52" s="84" t="s">
        <v>32</v>
      </c>
      <c r="B52" s="47"/>
      <c r="C52" s="9"/>
      <c r="D52" s="10"/>
      <c r="E52" s="11">
        <v>61671986</v>
      </c>
      <c r="F52" s="11">
        <v>61671986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30835993</v>
      </c>
      <c r="Y52" s="11">
        <v>-30835993</v>
      </c>
      <c r="Z52" s="2">
        <v>-100</v>
      </c>
      <c r="AA52" s="15">
        <v>61671986</v>
      </c>
    </row>
    <row r="53" spans="1:27" ht="13.5">
      <c r="A53" s="84" t="s">
        <v>33</v>
      </c>
      <c r="B53" s="47"/>
      <c r="C53" s="9"/>
      <c r="D53" s="10"/>
      <c r="E53" s="11">
        <v>37974677</v>
      </c>
      <c r="F53" s="11">
        <v>37974677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18987339</v>
      </c>
      <c r="Y53" s="11">
        <v>-18987339</v>
      </c>
      <c r="Z53" s="2">
        <v>-100</v>
      </c>
      <c r="AA53" s="15">
        <v>37974677</v>
      </c>
    </row>
    <row r="54" spans="1:27" ht="13.5">
      <c r="A54" s="84" t="s">
        <v>34</v>
      </c>
      <c r="B54" s="47"/>
      <c r="C54" s="9"/>
      <c r="D54" s="10"/>
      <c r="E54" s="11">
        <v>26710695</v>
      </c>
      <c r="F54" s="11">
        <v>26710695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13355348</v>
      </c>
      <c r="Y54" s="11">
        <v>-13355348</v>
      </c>
      <c r="Z54" s="2">
        <v>-100</v>
      </c>
      <c r="AA54" s="15">
        <v>26710695</v>
      </c>
    </row>
    <row r="55" spans="1:27" ht="13.5">
      <c r="A55" s="84" t="s">
        <v>35</v>
      </c>
      <c r="B55" s="47"/>
      <c r="C55" s="9"/>
      <c r="D55" s="10"/>
      <c r="E55" s="11">
        <v>7379099</v>
      </c>
      <c r="F55" s="11">
        <v>7379099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3689550</v>
      </c>
      <c r="Y55" s="11">
        <v>-3689550</v>
      </c>
      <c r="Z55" s="2">
        <v>-100</v>
      </c>
      <c r="AA55" s="15">
        <v>7379099</v>
      </c>
    </row>
    <row r="56" spans="1:27" ht="13.5">
      <c r="A56" s="84" t="s">
        <v>36</v>
      </c>
      <c r="B56" s="47"/>
      <c r="C56" s="9"/>
      <c r="D56" s="10"/>
      <c r="E56" s="11">
        <v>10446357</v>
      </c>
      <c r="F56" s="11">
        <v>10446357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5223179</v>
      </c>
      <c r="Y56" s="11">
        <v>-5223179</v>
      </c>
      <c r="Z56" s="2">
        <v>-100</v>
      </c>
      <c r="AA56" s="15">
        <v>10446357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144182814</v>
      </c>
      <c r="F57" s="51">
        <f t="shared" si="11"/>
        <v>144182814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72091409</v>
      </c>
      <c r="Y57" s="51">
        <f t="shared" si="11"/>
        <v>-72091409</v>
      </c>
      <c r="Z57" s="52">
        <f>+IF(X57&lt;&gt;0,+(Y57/X57)*100,0)</f>
        <v>-100</v>
      </c>
      <c r="AA57" s="53">
        <f>SUM(AA52:AA56)</f>
        <v>144182814</v>
      </c>
    </row>
    <row r="58" spans="1:27" ht="13.5">
      <c r="A58" s="86" t="s">
        <v>38</v>
      </c>
      <c r="B58" s="35"/>
      <c r="C58" s="9"/>
      <c r="D58" s="10"/>
      <c r="E58" s="11">
        <v>21846428</v>
      </c>
      <c r="F58" s="11">
        <v>21846428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10923214</v>
      </c>
      <c r="Y58" s="11">
        <v>-10923214</v>
      </c>
      <c r="Z58" s="2">
        <v>-100</v>
      </c>
      <c r="AA58" s="15">
        <v>21846428</v>
      </c>
    </row>
    <row r="59" spans="1:27" ht="13.5">
      <c r="A59" s="86" t="s">
        <v>39</v>
      </c>
      <c r="B59" s="35"/>
      <c r="C59" s="12"/>
      <c r="D59" s="13"/>
      <c r="E59" s="14">
        <v>1853440</v>
      </c>
      <c r="F59" s="14">
        <v>1853440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926720</v>
      </c>
      <c r="Y59" s="14">
        <v>-926720</v>
      </c>
      <c r="Z59" s="2">
        <v>-100</v>
      </c>
      <c r="AA59" s="22">
        <v>1853440</v>
      </c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324403718</v>
      </c>
      <c r="F61" s="11">
        <v>324403718</v>
      </c>
      <c r="G61" s="11">
        <v>59371</v>
      </c>
      <c r="H61" s="11"/>
      <c r="I61" s="11"/>
      <c r="J61" s="11">
        <v>59371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59371</v>
      </c>
      <c r="X61" s="11">
        <v>162201859</v>
      </c>
      <c r="Y61" s="11">
        <v>-162142488</v>
      </c>
      <c r="Z61" s="2">
        <v>-99.96</v>
      </c>
      <c r="AA61" s="15">
        <v>324403718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3703000</v>
      </c>
      <c r="F65" s="11"/>
      <c r="G65" s="11"/>
      <c r="H65" s="11"/>
      <c r="I65" s="11"/>
      <c r="J65" s="11"/>
      <c r="K65" s="11"/>
      <c r="L65" s="11">
        <v>238151</v>
      </c>
      <c r="M65" s="11">
        <v>222889</v>
      </c>
      <c r="N65" s="11">
        <v>461040</v>
      </c>
      <c r="O65" s="11"/>
      <c r="P65" s="11"/>
      <c r="Q65" s="11"/>
      <c r="R65" s="11"/>
      <c r="S65" s="11"/>
      <c r="T65" s="11"/>
      <c r="U65" s="11"/>
      <c r="V65" s="11"/>
      <c r="W65" s="11">
        <v>461040</v>
      </c>
      <c r="X65" s="11"/>
      <c r="Y65" s="11">
        <v>461040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3703000</v>
      </c>
      <c r="F66" s="14"/>
      <c r="G66" s="14"/>
      <c r="H66" s="14">
        <v>77945347</v>
      </c>
      <c r="I66" s="14">
        <v>41023867</v>
      </c>
      <c r="J66" s="14">
        <v>118969214</v>
      </c>
      <c r="K66" s="14">
        <v>41023867</v>
      </c>
      <c r="L66" s="14">
        <v>594765</v>
      </c>
      <c r="M66" s="14">
        <v>18415405</v>
      </c>
      <c r="N66" s="14">
        <v>60034037</v>
      </c>
      <c r="O66" s="14"/>
      <c r="P66" s="14"/>
      <c r="Q66" s="14"/>
      <c r="R66" s="14"/>
      <c r="S66" s="14"/>
      <c r="T66" s="14"/>
      <c r="U66" s="14"/>
      <c r="V66" s="14"/>
      <c r="W66" s="14">
        <v>179003251</v>
      </c>
      <c r="X66" s="14"/>
      <c r="Y66" s="14">
        <v>179003251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2644000</v>
      </c>
      <c r="F67" s="11"/>
      <c r="G67" s="11"/>
      <c r="H67" s="11"/>
      <c r="I67" s="11"/>
      <c r="J67" s="11"/>
      <c r="K67" s="11"/>
      <c r="L67" s="11">
        <v>19958630</v>
      </c>
      <c r="M67" s="11">
        <v>594765</v>
      </c>
      <c r="N67" s="11">
        <v>20553395</v>
      </c>
      <c r="O67" s="11"/>
      <c r="P67" s="11"/>
      <c r="Q67" s="11"/>
      <c r="R67" s="11"/>
      <c r="S67" s="11"/>
      <c r="T67" s="11"/>
      <c r="U67" s="11"/>
      <c r="V67" s="11"/>
      <c r="W67" s="11">
        <v>20553395</v>
      </c>
      <c r="X67" s="11"/>
      <c r="Y67" s="11">
        <v>20553395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2156000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12206000</v>
      </c>
      <c r="F69" s="79">
        <f t="shared" si="12"/>
        <v>0</v>
      </c>
      <c r="G69" s="79">
        <f t="shared" si="12"/>
        <v>0</v>
      </c>
      <c r="H69" s="79">
        <f t="shared" si="12"/>
        <v>77945347</v>
      </c>
      <c r="I69" s="79">
        <f t="shared" si="12"/>
        <v>41023867</v>
      </c>
      <c r="J69" s="79">
        <f t="shared" si="12"/>
        <v>118969214</v>
      </c>
      <c r="K69" s="79">
        <f t="shared" si="12"/>
        <v>41023867</v>
      </c>
      <c r="L69" s="79">
        <f t="shared" si="12"/>
        <v>20791546</v>
      </c>
      <c r="M69" s="79">
        <f t="shared" si="12"/>
        <v>19233059</v>
      </c>
      <c r="N69" s="79">
        <f t="shared" si="12"/>
        <v>81048472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200017686</v>
      </c>
      <c r="X69" s="79">
        <f t="shared" si="12"/>
        <v>0</v>
      </c>
      <c r="Y69" s="79">
        <f t="shared" si="12"/>
        <v>200017686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78458247</v>
      </c>
      <c r="D5" s="42">
        <f t="shared" si="0"/>
        <v>0</v>
      </c>
      <c r="E5" s="43">
        <f t="shared" si="0"/>
        <v>196350850</v>
      </c>
      <c r="F5" s="43">
        <f t="shared" si="0"/>
        <v>196350850</v>
      </c>
      <c r="G5" s="43">
        <f t="shared" si="0"/>
        <v>1522245</v>
      </c>
      <c r="H5" s="43">
        <f t="shared" si="0"/>
        <v>3921688</v>
      </c>
      <c r="I5" s="43">
        <f t="shared" si="0"/>
        <v>1894797</v>
      </c>
      <c r="J5" s="43">
        <f t="shared" si="0"/>
        <v>7338730</v>
      </c>
      <c r="K5" s="43">
        <f t="shared" si="0"/>
        <v>9921043</v>
      </c>
      <c r="L5" s="43">
        <f t="shared" si="0"/>
        <v>0</v>
      </c>
      <c r="M5" s="43">
        <f t="shared" si="0"/>
        <v>5029690</v>
      </c>
      <c r="N5" s="43">
        <f t="shared" si="0"/>
        <v>14950733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22289463</v>
      </c>
      <c r="X5" s="43">
        <f t="shared" si="0"/>
        <v>98175426</v>
      </c>
      <c r="Y5" s="43">
        <f t="shared" si="0"/>
        <v>-75885963</v>
      </c>
      <c r="Z5" s="44">
        <f>+IF(X5&lt;&gt;0,+(Y5/X5)*100,0)</f>
        <v>-77.29629102908095</v>
      </c>
      <c r="AA5" s="45">
        <f>SUM(AA11:AA18)</f>
        <v>196350850</v>
      </c>
    </row>
    <row r="6" spans="1:27" ht="13.5">
      <c r="A6" s="46" t="s">
        <v>32</v>
      </c>
      <c r="B6" s="47"/>
      <c r="C6" s="9">
        <v>47647594</v>
      </c>
      <c r="D6" s="10"/>
      <c r="E6" s="11">
        <v>122651397</v>
      </c>
      <c r="F6" s="11">
        <v>122651397</v>
      </c>
      <c r="G6" s="11">
        <v>960057</v>
      </c>
      <c r="H6" s="11">
        <v>3736153</v>
      </c>
      <c r="I6" s="11">
        <v>336914</v>
      </c>
      <c r="J6" s="11">
        <v>5033124</v>
      </c>
      <c r="K6" s="11">
        <v>7291835</v>
      </c>
      <c r="L6" s="11"/>
      <c r="M6" s="11">
        <v>3123501</v>
      </c>
      <c r="N6" s="11">
        <v>10415336</v>
      </c>
      <c r="O6" s="11"/>
      <c r="P6" s="11"/>
      <c r="Q6" s="11"/>
      <c r="R6" s="11"/>
      <c r="S6" s="11"/>
      <c r="T6" s="11"/>
      <c r="U6" s="11"/>
      <c r="V6" s="11"/>
      <c r="W6" s="11">
        <v>15448460</v>
      </c>
      <c r="X6" s="11">
        <v>61325699</v>
      </c>
      <c r="Y6" s="11">
        <v>-45877239</v>
      </c>
      <c r="Z6" s="2">
        <v>-74.81</v>
      </c>
      <c r="AA6" s="15">
        <v>122651397</v>
      </c>
    </row>
    <row r="7" spans="1:27" ht="13.5">
      <c r="A7" s="46" t="s">
        <v>33</v>
      </c>
      <c r="B7" s="47"/>
      <c r="C7" s="9"/>
      <c r="D7" s="10"/>
      <c r="E7" s="11">
        <v>4440000</v>
      </c>
      <c r="F7" s="11">
        <v>4440000</v>
      </c>
      <c r="G7" s="11"/>
      <c r="H7" s="11"/>
      <c r="I7" s="11"/>
      <c r="J7" s="11"/>
      <c r="K7" s="11"/>
      <c r="L7" s="11"/>
      <c r="M7" s="11">
        <v>656829</v>
      </c>
      <c r="N7" s="11">
        <v>656829</v>
      </c>
      <c r="O7" s="11"/>
      <c r="P7" s="11"/>
      <c r="Q7" s="11"/>
      <c r="R7" s="11"/>
      <c r="S7" s="11"/>
      <c r="T7" s="11"/>
      <c r="U7" s="11"/>
      <c r="V7" s="11"/>
      <c r="W7" s="11">
        <v>656829</v>
      </c>
      <c r="X7" s="11">
        <v>2220000</v>
      </c>
      <c r="Y7" s="11">
        <v>-1563171</v>
      </c>
      <c r="Z7" s="2">
        <v>-70.41</v>
      </c>
      <c r="AA7" s="15">
        <v>4440000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378671</v>
      </c>
      <c r="D10" s="10"/>
      <c r="E10" s="11">
        <v>7500000</v>
      </c>
      <c r="F10" s="11">
        <v>7500000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3750000</v>
      </c>
      <c r="Y10" s="11">
        <v>-3750000</v>
      </c>
      <c r="Z10" s="2">
        <v>-100</v>
      </c>
      <c r="AA10" s="15">
        <v>7500000</v>
      </c>
    </row>
    <row r="11" spans="1:27" ht="13.5">
      <c r="A11" s="48" t="s">
        <v>37</v>
      </c>
      <c r="B11" s="47"/>
      <c r="C11" s="49">
        <f aca="true" t="shared" si="1" ref="C11:Y11">SUM(C6:C10)</f>
        <v>48026265</v>
      </c>
      <c r="D11" s="50">
        <f t="shared" si="1"/>
        <v>0</v>
      </c>
      <c r="E11" s="51">
        <f t="shared" si="1"/>
        <v>134591397</v>
      </c>
      <c r="F11" s="51">
        <f t="shared" si="1"/>
        <v>134591397</v>
      </c>
      <c r="G11" s="51">
        <f t="shared" si="1"/>
        <v>960057</v>
      </c>
      <c r="H11" s="51">
        <f t="shared" si="1"/>
        <v>3736153</v>
      </c>
      <c r="I11" s="51">
        <f t="shared" si="1"/>
        <v>336914</v>
      </c>
      <c r="J11" s="51">
        <f t="shared" si="1"/>
        <v>5033124</v>
      </c>
      <c r="K11" s="51">
        <f t="shared" si="1"/>
        <v>7291835</v>
      </c>
      <c r="L11" s="51">
        <f t="shared" si="1"/>
        <v>0</v>
      </c>
      <c r="M11" s="51">
        <f t="shared" si="1"/>
        <v>3780330</v>
      </c>
      <c r="N11" s="51">
        <f t="shared" si="1"/>
        <v>11072165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16105289</v>
      </c>
      <c r="X11" s="51">
        <f t="shared" si="1"/>
        <v>67295699</v>
      </c>
      <c r="Y11" s="51">
        <f t="shared" si="1"/>
        <v>-51190410</v>
      </c>
      <c r="Z11" s="52">
        <f>+IF(X11&lt;&gt;0,+(Y11/X11)*100,0)</f>
        <v>-76.0678776811576</v>
      </c>
      <c r="AA11" s="53">
        <f>SUM(AA6:AA10)</f>
        <v>134591397</v>
      </c>
    </row>
    <row r="12" spans="1:27" ht="13.5">
      <c r="A12" s="54" t="s">
        <v>38</v>
      </c>
      <c r="B12" s="35"/>
      <c r="C12" s="9">
        <v>15336255</v>
      </c>
      <c r="D12" s="10"/>
      <c r="E12" s="11">
        <v>49299453</v>
      </c>
      <c r="F12" s="11">
        <v>49299453</v>
      </c>
      <c r="G12" s="11">
        <v>562188</v>
      </c>
      <c r="H12" s="11"/>
      <c r="I12" s="11">
        <v>1557883</v>
      </c>
      <c r="J12" s="11">
        <v>2120071</v>
      </c>
      <c r="K12" s="11">
        <v>2629208</v>
      </c>
      <c r="L12" s="11"/>
      <c r="M12" s="11">
        <v>742100</v>
      </c>
      <c r="N12" s="11">
        <v>3371308</v>
      </c>
      <c r="O12" s="11"/>
      <c r="P12" s="11"/>
      <c r="Q12" s="11"/>
      <c r="R12" s="11"/>
      <c r="S12" s="11"/>
      <c r="T12" s="11"/>
      <c r="U12" s="11"/>
      <c r="V12" s="11"/>
      <c r="W12" s="11">
        <v>5491379</v>
      </c>
      <c r="X12" s="11">
        <v>24649727</v>
      </c>
      <c r="Y12" s="11">
        <v>-19158348</v>
      </c>
      <c r="Z12" s="2">
        <v>-77.72</v>
      </c>
      <c r="AA12" s="15">
        <v>49299453</v>
      </c>
    </row>
    <row r="13" spans="1:27" ht="13.5">
      <c r="A13" s="54" t="s">
        <v>39</v>
      </c>
      <c r="B13" s="35"/>
      <c r="C13" s="12"/>
      <c r="D13" s="13"/>
      <c r="E13" s="14">
        <v>1000000</v>
      </c>
      <c r="F13" s="14">
        <v>1000000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>
        <v>500000</v>
      </c>
      <c r="Y13" s="14">
        <v>-500000</v>
      </c>
      <c r="Z13" s="2">
        <v>-100</v>
      </c>
      <c r="AA13" s="22">
        <v>1000000</v>
      </c>
    </row>
    <row r="14" spans="1:27" ht="13.5">
      <c r="A14" s="54" t="s">
        <v>40</v>
      </c>
      <c r="B14" s="35"/>
      <c r="C14" s="9"/>
      <c r="D14" s="10"/>
      <c r="E14" s="11">
        <v>3000000</v>
      </c>
      <c r="F14" s="11">
        <v>3000000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1500000</v>
      </c>
      <c r="Y14" s="11">
        <v>-1500000</v>
      </c>
      <c r="Z14" s="2">
        <v>-100</v>
      </c>
      <c r="AA14" s="15">
        <v>3000000</v>
      </c>
    </row>
    <row r="15" spans="1:27" ht="13.5">
      <c r="A15" s="54" t="s">
        <v>41</v>
      </c>
      <c r="B15" s="35" t="s">
        <v>42</v>
      </c>
      <c r="C15" s="9">
        <v>15095727</v>
      </c>
      <c r="D15" s="10"/>
      <c r="E15" s="11">
        <v>8460000</v>
      </c>
      <c r="F15" s="11">
        <v>8460000</v>
      </c>
      <c r="G15" s="11"/>
      <c r="H15" s="11">
        <v>185535</v>
      </c>
      <c r="I15" s="11"/>
      <c r="J15" s="11">
        <v>185535</v>
      </c>
      <c r="K15" s="11"/>
      <c r="L15" s="11"/>
      <c r="M15" s="11">
        <v>507260</v>
      </c>
      <c r="N15" s="11">
        <v>507260</v>
      </c>
      <c r="O15" s="11"/>
      <c r="P15" s="11"/>
      <c r="Q15" s="11"/>
      <c r="R15" s="11"/>
      <c r="S15" s="11"/>
      <c r="T15" s="11"/>
      <c r="U15" s="11"/>
      <c r="V15" s="11"/>
      <c r="W15" s="11">
        <v>692795</v>
      </c>
      <c r="X15" s="11">
        <v>4230000</v>
      </c>
      <c r="Y15" s="11">
        <v>-3537205</v>
      </c>
      <c r="Z15" s="2">
        <v>-83.62</v>
      </c>
      <c r="AA15" s="15">
        <v>8460000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6359531</v>
      </c>
      <c r="D20" s="59">
        <f t="shared" si="2"/>
        <v>0</v>
      </c>
      <c r="E20" s="60">
        <f t="shared" si="2"/>
        <v>13637000</v>
      </c>
      <c r="F20" s="60">
        <f t="shared" si="2"/>
        <v>13637000</v>
      </c>
      <c r="G20" s="60">
        <f t="shared" si="2"/>
        <v>0</v>
      </c>
      <c r="H20" s="60">
        <f t="shared" si="2"/>
        <v>175895</v>
      </c>
      <c r="I20" s="60">
        <f t="shared" si="2"/>
        <v>357433</v>
      </c>
      <c r="J20" s="60">
        <f t="shared" si="2"/>
        <v>533328</v>
      </c>
      <c r="K20" s="60">
        <f t="shared" si="2"/>
        <v>375253</v>
      </c>
      <c r="L20" s="60">
        <f t="shared" si="2"/>
        <v>0</v>
      </c>
      <c r="M20" s="60">
        <f t="shared" si="2"/>
        <v>2026983</v>
      </c>
      <c r="N20" s="60">
        <f t="shared" si="2"/>
        <v>2402236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2935564</v>
      </c>
      <c r="X20" s="60">
        <f t="shared" si="2"/>
        <v>6818500</v>
      </c>
      <c r="Y20" s="60">
        <f t="shared" si="2"/>
        <v>-3882936</v>
      </c>
      <c r="Z20" s="61">
        <f>+IF(X20&lt;&gt;0,+(Y20/X20)*100,0)</f>
        <v>-56.947070470044736</v>
      </c>
      <c r="AA20" s="62">
        <f>SUM(AA26:AA33)</f>
        <v>13637000</v>
      </c>
    </row>
    <row r="21" spans="1:27" ht="13.5">
      <c r="A21" s="46" t="s">
        <v>32</v>
      </c>
      <c r="B21" s="47"/>
      <c r="C21" s="9">
        <v>2273345</v>
      </c>
      <c r="D21" s="10"/>
      <c r="E21" s="11">
        <v>3000000</v>
      </c>
      <c r="F21" s="11">
        <v>3000000</v>
      </c>
      <c r="G21" s="11"/>
      <c r="H21" s="11">
        <v>175895</v>
      </c>
      <c r="I21" s="11"/>
      <c r="J21" s="11">
        <v>175895</v>
      </c>
      <c r="K21" s="11">
        <v>375253</v>
      </c>
      <c r="L21" s="11"/>
      <c r="M21" s="11">
        <v>2026983</v>
      </c>
      <c r="N21" s="11">
        <v>2402236</v>
      </c>
      <c r="O21" s="11"/>
      <c r="P21" s="11"/>
      <c r="Q21" s="11"/>
      <c r="R21" s="11"/>
      <c r="S21" s="11"/>
      <c r="T21" s="11"/>
      <c r="U21" s="11"/>
      <c r="V21" s="11"/>
      <c r="W21" s="11">
        <v>2578131</v>
      </c>
      <c r="X21" s="11">
        <v>1500000</v>
      </c>
      <c r="Y21" s="11">
        <v>1078131</v>
      </c>
      <c r="Z21" s="2">
        <v>71.88</v>
      </c>
      <c r="AA21" s="15">
        <v>3000000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2273345</v>
      </c>
      <c r="D26" s="50">
        <f t="shared" si="3"/>
        <v>0</v>
      </c>
      <c r="E26" s="51">
        <f t="shared" si="3"/>
        <v>3000000</v>
      </c>
      <c r="F26" s="51">
        <f t="shared" si="3"/>
        <v>3000000</v>
      </c>
      <c r="G26" s="51">
        <f t="shared" si="3"/>
        <v>0</v>
      </c>
      <c r="H26" s="51">
        <f t="shared" si="3"/>
        <v>175895</v>
      </c>
      <c r="I26" s="51">
        <f t="shared" si="3"/>
        <v>0</v>
      </c>
      <c r="J26" s="51">
        <f t="shared" si="3"/>
        <v>175895</v>
      </c>
      <c r="K26" s="51">
        <f t="shared" si="3"/>
        <v>375253</v>
      </c>
      <c r="L26" s="51">
        <f t="shared" si="3"/>
        <v>0</v>
      </c>
      <c r="M26" s="51">
        <f t="shared" si="3"/>
        <v>2026983</v>
      </c>
      <c r="N26" s="51">
        <f t="shared" si="3"/>
        <v>2402236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2578131</v>
      </c>
      <c r="X26" s="51">
        <f t="shared" si="3"/>
        <v>1500000</v>
      </c>
      <c r="Y26" s="51">
        <f t="shared" si="3"/>
        <v>1078131</v>
      </c>
      <c r="Z26" s="52">
        <f>+IF(X26&lt;&gt;0,+(Y26/X26)*100,0)</f>
        <v>71.8754</v>
      </c>
      <c r="AA26" s="53">
        <f>SUM(AA21:AA25)</f>
        <v>3000000</v>
      </c>
    </row>
    <row r="27" spans="1:27" ht="13.5">
      <c r="A27" s="54" t="s">
        <v>38</v>
      </c>
      <c r="B27" s="64"/>
      <c r="C27" s="9"/>
      <c r="D27" s="10"/>
      <c r="E27" s="11">
        <v>5137000</v>
      </c>
      <c r="F27" s="11">
        <v>5137000</v>
      </c>
      <c r="G27" s="11"/>
      <c r="H27" s="11"/>
      <c r="I27" s="11">
        <v>357433</v>
      </c>
      <c r="J27" s="11">
        <v>357433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357433</v>
      </c>
      <c r="X27" s="11">
        <v>2568500</v>
      </c>
      <c r="Y27" s="11">
        <v>-2211067</v>
      </c>
      <c r="Z27" s="2">
        <v>-86.08</v>
      </c>
      <c r="AA27" s="15">
        <v>5137000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4086186</v>
      </c>
      <c r="D30" s="10"/>
      <c r="E30" s="11">
        <v>5500000</v>
      </c>
      <c r="F30" s="11">
        <v>5500000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2750000</v>
      </c>
      <c r="Y30" s="11">
        <v>-2750000</v>
      </c>
      <c r="Z30" s="2">
        <v>-100</v>
      </c>
      <c r="AA30" s="15">
        <v>5500000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49920939</v>
      </c>
      <c r="D36" s="10">
        <f t="shared" si="4"/>
        <v>0</v>
      </c>
      <c r="E36" s="11">
        <f t="shared" si="4"/>
        <v>125651397</v>
      </c>
      <c r="F36" s="11">
        <f t="shared" si="4"/>
        <v>125651397</v>
      </c>
      <c r="G36" s="11">
        <f t="shared" si="4"/>
        <v>960057</v>
      </c>
      <c r="H36" s="11">
        <f t="shared" si="4"/>
        <v>3912048</v>
      </c>
      <c r="I36" s="11">
        <f t="shared" si="4"/>
        <v>336914</v>
      </c>
      <c r="J36" s="11">
        <f t="shared" si="4"/>
        <v>5209019</v>
      </c>
      <c r="K36" s="11">
        <f t="shared" si="4"/>
        <v>7667088</v>
      </c>
      <c r="L36" s="11">
        <f t="shared" si="4"/>
        <v>0</v>
      </c>
      <c r="M36" s="11">
        <f t="shared" si="4"/>
        <v>5150484</v>
      </c>
      <c r="N36" s="11">
        <f t="shared" si="4"/>
        <v>12817572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18026591</v>
      </c>
      <c r="X36" s="11">
        <f t="shared" si="4"/>
        <v>62825699</v>
      </c>
      <c r="Y36" s="11">
        <f t="shared" si="4"/>
        <v>-44799108</v>
      </c>
      <c r="Z36" s="2">
        <f aca="true" t="shared" si="5" ref="Z36:Z49">+IF(X36&lt;&gt;0,+(Y36/X36)*100,0)</f>
        <v>-71.30697901188493</v>
      </c>
      <c r="AA36" s="15">
        <f>AA6+AA21</f>
        <v>125651397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4440000</v>
      </c>
      <c r="F37" s="11">
        <f t="shared" si="4"/>
        <v>4440000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656829</v>
      </c>
      <c r="N37" s="11">
        <f t="shared" si="4"/>
        <v>656829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656829</v>
      </c>
      <c r="X37" s="11">
        <f t="shared" si="4"/>
        <v>2220000</v>
      </c>
      <c r="Y37" s="11">
        <f t="shared" si="4"/>
        <v>-1563171</v>
      </c>
      <c r="Z37" s="2">
        <f t="shared" si="5"/>
        <v>-70.41310810810812</v>
      </c>
      <c r="AA37" s="15">
        <f>AA7+AA22</f>
        <v>4440000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378671</v>
      </c>
      <c r="D40" s="10">
        <f t="shared" si="4"/>
        <v>0</v>
      </c>
      <c r="E40" s="11">
        <f t="shared" si="4"/>
        <v>7500000</v>
      </c>
      <c r="F40" s="11">
        <f t="shared" si="4"/>
        <v>7500000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3750000</v>
      </c>
      <c r="Y40" s="11">
        <f t="shared" si="4"/>
        <v>-3750000</v>
      </c>
      <c r="Z40" s="2">
        <f t="shared" si="5"/>
        <v>-100</v>
      </c>
      <c r="AA40" s="15">
        <f>AA10+AA25</f>
        <v>7500000</v>
      </c>
    </row>
    <row r="41" spans="1:27" ht="13.5">
      <c r="A41" s="48" t="s">
        <v>37</v>
      </c>
      <c r="B41" s="47"/>
      <c r="C41" s="49">
        <f aca="true" t="shared" si="6" ref="C41:Y41">SUM(C36:C40)</f>
        <v>50299610</v>
      </c>
      <c r="D41" s="50">
        <f t="shared" si="6"/>
        <v>0</v>
      </c>
      <c r="E41" s="51">
        <f t="shared" si="6"/>
        <v>137591397</v>
      </c>
      <c r="F41" s="51">
        <f t="shared" si="6"/>
        <v>137591397</v>
      </c>
      <c r="G41" s="51">
        <f t="shared" si="6"/>
        <v>960057</v>
      </c>
      <c r="H41" s="51">
        <f t="shared" si="6"/>
        <v>3912048</v>
      </c>
      <c r="I41" s="51">
        <f t="shared" si="6"/>
        <v>336914</v>
      </c>
      <c r="J41" s="51">
        <f t="shared" si="6"/>
        <v>5209019</v>
      </c>
      <c r="K41" s="51">
        <f t="shared" si="6"/>
        <v>7667088</v>
      </c>
      <c r="L41" s="51">
        <f t="shared" si="6"/>
        <v>0</v>
      </c>
      <c r="M41" s="51">
        <f t="shared" si="6"/>
        <v>5807313</v>
      </c>
      <c r="N41" s="51">
        <f t="shared" si="6"/>
        <v>13474401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18683420</v>
      </c>
      <c r="X41" s="51">
        <f t="shared" si="6"/>
        <v>68795699</v>
      </c>
      <c r="Y41" s="51">
        <f t="shared" si="6"/>
        <v>-50112279</v>
      </c>
      <c r="Z41" s="52">
        <f t="shared" si="5"/>
        <v>-72.84216851986633</v>
      </c>
      <c r="AA41" s="53">
        <f>SUM(AA36:AA40)</f>
        <v>137591397</v>
      </c>
    </row>
    <row r="42" spans="1:27" ht="13.5">
      <c r="A42" s="54" t="s">
        <v>38</v>
      </c>
      <c r="B42" s="35"/>
      <c r="C42" s="65">
        <f aca="true" t="shared" si="7" ref="C42:Y48">C12+C27</f>
        <v>15336255</v>
      </c>
      <c r="D42" s="66">
        <f t="shared" si="7"/>
        <v>0</v>
      </c>
      <c r="E42" s="67">
        <f t="shared" si="7"/>
        <v>54436453</v>
      </c>
      <c r="F42" s="67">
        <f t="shared" si="7"/>
        <v>54436453</v>
      </c>
      <c r="G42" s="67">
        <f t="shared" si="7"/>
        <v>562188</v>
      </c>
      <c r="H42" s="67">
        <f t="shared" si="7"/>
        <v>0</v>
      </c>
      <c r="I42" s="67">
        <f t="shared" si="7"/>
        <v>1915316</v>
      </c>
      <c r="J42" s="67">
        <f t="shared" si="7"/>
        <v>2477504</v>
      </c>
      <c r="K42" s="67">
        <f t="shared" si="7"/>
        <v>2629208</v>
      </c>
      <c r="L42" s="67">
        <f t="shared" si="7"/>
        <v>0</v>
      </c>
      <c r="M42" s="67">
        <f t="shared" si="7"/>
        <v>742100</v>
      </c>
      <c r="N42" s="67">
        <f t="shared" si="7"/>
        <v>3371308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5848812</v>
      </c>
      <c r="X42" s="67">
        <f t="shared" si="7"/>
        <v>27218227</v>
      </c>
      <c r="Y42" s="67">
        <f t="shared" si="7"/>
        <v>-21369415</v>
      </c>
      <c r="Z42" s="69">
        <f t="shared" si="5"/>
        <v>-78.51141442827999</v>
      </c>
      <c r="AA42" s="68">
        <f aca="true" t="shared" si="8" ref="AA42:AA48">AA12+AA27</f>
        <v>54436453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1000000</v>
      </c>
      <c r="F43" s="72">
        <f t="shared" si="7"/>
        <v>1000000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500000</v>
      </c>
      <c r="Y43" s="72">
        <f t="shared" si="7"/>
        <v>-500000</v>
      </c>
      <c r="Z43" s="73">
        <f t="shared" si="5"/>
        <v>-100</v>
      </c>
      <c r="AA43" s="74">
        <f t="shared" si="8"/>
        <v>1000000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3000000</v>
      </c>
      <c r="F44" s="67">
        <f t="shared" si="7"/>
        <v>3000000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1500000</v>
      </c>
      <c r="Y44" s="67">
        <f t="shared" si="7"/>
        <v>-1500000</v>
      </c>
      <c r="Z44" s="69">
        <f t="shared" si="5"/>
        <v>-100</v>
      </c>
      <c r="AA44" s="68">
        <f t="shared" si="8"/>
        <v>3000000</v>
      </c>
    </row>
    <row r="45" spans="1:27" ht="13.5">
      <c r="A45" s="54" t="s">
        <v>41</v>
      </c>
      <c r="B45" s="35" t="s">
        <v>42</v>
      </c>
      <c r="C45" s="65">
        <f t="shared" si="7"/>
        <v>19181913</v>
      </c>
      <c r="D45" s="66">
        <f t="shared" si="7"/>
        <v>0</v>
      </c>
      <c r="E45" s="67">
        <f t="shared" si="7"/>
        <v>13960000</v>
      </c>
      <c r="F45" s="67">
        <f t="shared" si="7"/>
        <v>13960000</v>
      </c>
      <c r="G45" s="67">
        <f t="shared" si="7"/>
        <v>0</v>
      </c>
      <c r="H45" s="67">
        <f t="shared" si="7"/>
        <v>185535</v>
      </c>
      <c r="I45" s="67">
        <f t="shared" si="7"/>
        <v>0</v>
      </c>
      <c r="J45" s="67">
        <f t="shared" si="7"/>
        <v>185535</v>
      </c>
      <c r="K45" s="67">
        <f t="shared" si="7"/>
        <v>0</v>
      </c>
      <c r="L45" s="67">
        <f t="shared" si="7"/>
        <v>0</v>
      </c>
      <c r="M45" s="67">
        <f t="shared" si="7"/>
        <v>507260</v>
      </c>
      <c r="N45" s="67">
        <f t="shared" si="7"/>
        <v>507260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692795</v>
      </c>
      <c r="X45" s="67">
        <f t="shared" si="7"/>
        <v>6980000</v>
      </c>
      <c r="Y45" s="67">
        <f t="shared" si="7"/>
        <v>-6287205</v>
      </c>
      <c r="Z45" s="69">
        <f t="shared" si="5"/>
        <v>-90.07457020057306</v>
      </c>
      <c r="AA45" s="68">
        <f t="shared" si="8"/>
        <v>13960000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84817778</v>
      </c>
      <c r="D49" s="78">
        <f t="shared" si="9"/>
        <v>0</v>
      </c>
      <c r="E49" s="79">
        <f t="shared" si="9"/>
        <v>209987850</v>
      </c>
      <c r="F49" s="79">
        <f t="shared" si="9"/>
        <v>209987850</v>
      </c>
      <c r="G49" s="79">
        <f t="shared" si="9"/>
        <v>1522245</v>
      </c>
      <c r="H49" s="79">
        <f t="shared" si="9"/>
        <v>4097583</v>
      </c>
      <c r="I49" s="79">
        <f t="shared" si="9"/>
        <v>2252230</v>
      </c>
      <c r="J49" s="79">
        <f t="shared" si="9"/>
        <v>7872058</v>
      </c>
      <c r="K49" s="79">
        <f t="shared" si="9"/>
        <v>10296296</v>
      </c>
      <c r="L49" s="79">
        <f t="shared" si="9"/>
        <v>0</v>
      </c>
      <c r="M49" s="79">
        <f t="shared" si="9"/>
        <v>7056673</v>
      </c>
      <c r="N49" s="79">
        <f t="shared" si="9"/>
        <v>17352969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25225027</v>
      </c>
      <c r="X49" s="79">
        <f t="shared" si="9"/>
        <v>104993926</v>
      </c>
      <c r="Y49" s="79">
        <f t="shared" si="9"/>
        <v>-79768899</v>
      </c>
      <c r="Z49" s="80">
        <f t="shared" si="5"/>
        <v>-75.97477495983911</v>
      </c>
      <c r="AA49" s="81">
        <f>SUM(AA41:AA48)</f>
        <v>209987850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6470093</v>
      </c>
      <c r="D51" s="66">
        <f t="shared" si="10"/>
        <v>0</v>
      </c>
      <c r="E51" s="67">
        <f t="shared" si="10"/>
        <v>26974447</v>
      </c>
      <c r="F51" s="67">
        <f t="shared" si="10"/>
        <v>26974447</v>
      </c>
      <c r="G51" s="67">
        <f t="shared" si="10"/>
        <v>1242088</v>
      </c>
      <c r="H51" s="67">
        <f t="shared" si="10"/>
        <v>47421</v>
      </c>
      <c r="I51" s="67">
        <f t="shared" si="10"/>
        <v>309251</v>
      </c>
      <c r="J51" s="67">
        <f t="shared" si="10"/>
        <v>1598760</v>
      </c>
      <c r="K51" s="67">
        <f t="shared" si="10"/>
        <v>1628728</v>
      </c>
      <c r="L51" s="67">
        <f t="shared" si="10"/>
        <v>0</v>
      </c>
      <c r="M51" s="67">
        <f t="shared" si="10"/>
        <v>83706</v>
      </c>
      <c r="N51" s="67">
        <f t="shared" si="10"/>
        <v>1712434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3311194</v>
      </c>
      <c r="X51" s="67">
        <f t="shared" si="10"/>
        <v>13487224</v>
      </c>
      <c r="Y51" s="67">
        <f t="shared" si="10"/>
        <v>-10176030</v>
      </c>
      <c r="Z51" s="69">
        <f>+IF(X51&lt;&gt;0,+(Y51/X51)*100,0)</f>
        <v>-75.44940307953661</v>
      </c>
      <c r="AA51" s="68">
        <f>SUM(AA57:AA61)</f>
        <v>26974447</v>
      </c>
    </row>
    <row r="52" spans="1:27" ht="13.5">
      <c r="A52" s="84" t="s">
        <v>32</v>
      </c>
      <c r="B52" s="47"/>
      <c r="C52" s="9">
        <v>3063766</v>
      </c>
      <c r="D52" s="10"/>
      <c r="E52" s="11">
        <v>14828924</v>
      </c>
      <c r="F52" s="11">
        <v>14828924</v>
      </c>
      <c r="G52" s="11">
        <v>2880</v>
      </c>
      <c r="H52" s="11"/>
      <c r="I52" s="11">
        <v>274258</v>
      </c>
      <c r="J52" s="11">
        <v>277138</v>
      </c>
      <c r="K52" s="11">
        <v>2773</v>
      </c>
      <c r="L52" s="11"/>
      <c r="M52" s="11">
        <v>11400</v>
      </c>
      <c r="N52" s="11">
        <v>14173</v>
      </c>
      <c r="O52" s="11"/>
      <c r="P52" s="11"/>
      <c r="Q52" s="11"/>
      <c r="R52" s="11"/>
      <c r="S52" s="11"/>
      <c r="T52" s="11"/>
      <c r="U52" s="11"/>
      <c r="V52" s="11"/>
      <c r="W52" s="11">
        <v>291311</v>
      </c>
      <c r="X52" s="11">
        <v>7414462</v>
      </c>
      <c r="Y52" s="11">
        <v>-7123151</v>
      </c>
      <c r="Z52" s="2">
        <v>-96.07</v>
      </c>
      <c r="AA52" s="15">
        <v>14828924</v>
      </c>
    </row>
    <row r="53" spans="1:27" ht="13.5">
      <c r="A53" s="84" t="s">
        <v>33</v>
      </c>
      <c r="B53" s="47"/>
      <c r="C53" s="9">
        <v>2422183</v>
      </c>
      <c r="D53" s="10"/>
      <c r="E53" s="11">
        <v>5157540</v>
      </c>
      <c r="F53" s="11">
        <v>5157540</v>
      </c>
      <c r="G53" s="11">
        <v>1221531</v>
      </c>
      <c r="H53" s="11"/>
      <c r="I53" s="11"/>
      <c r="J53" s="11">
        <v>1221531</v>
      </c>
      <c r="K53" s="11">
        <v>1587580</v>
      </c>
      <c r="L53" s="11"/>
      <c r="M53" s="11">
        <v>-378</v>
      </c>
      <c r="N53" s="11">
        <v>1587202</v>
      </c>
      <c r="O53" s="11"/>
      <c r="P53" s="11"/>
      <c r="Q53" s="11"/>
      <c r="R53" s="11"/>
      <c r="S53" s="11"/>
      <c r="T53" s="11"/>
      <c r="U53" s="11"/>
      <c r="V53" s="11"/>
      <c r="W53" s="11">
        <v>2808733</v>
      </c>
      <c r="X53" s="11">
        <v>2578770</v>
      </c>
      <c r="Y53" s="11">
        <v>229963</v>
      </c>
      <c r="Z53" s="2">
        <v>8.92</v>
      </c>
      <c r="AA53" s="15">
        <v>5157540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5485949</v>
      </c>
      <c r="D57" s="50">
        <f t="shared" si="11"/>
        <v>0</v>
      </c>
      <c r="E57" s="51">
        <f t="shared" si="11"/>
        <v>19986464</v>
      </c>
      <c r="F57" s="51">
        <f t="shared" si="11"/>
        <v>19986464</v>
      </c>
      <c r="G57" s="51">
        <f t="shared" si="11"/>
        <v>1224411</v>
      </c>
      <c r="H57" s="51">
        <f t="shared" si="11"/>
        <v>0</v>
      </c>
      <c r="I57" s="51">
        <f t="shared" si="11"/>
        <v>274258</v>
      </c>
      <c r="J57" s="51">
        <f t="shared" si="11"/>
        <v>1498669</v>
      </c>
      <c r="K57" s="51">
        <f t="shared" si="11"/>
        <v>1590353</v>
      </c>
      <c r="L57" s="51">
        <f t="shared" si="11"/>
        <v>0</v>
      </c>
      <c r="M57" s="51">
        <f t="shared" si="11"/>
        <v>11022</v>
      </c>
      <c r="N57" s="51">
        <f t="shared" si="11"/>
        <v>1601375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3100044</v>
      </c>
      <c r="X57" s="51">
        <f t="shared" si="11"/>
        <v>9993232</v>
      </c>
      <c r="Y57" s="51">
        <f t="shared" si="11"/>
        <v>-6893188</v>
      </c>
      <c r="Z57" s="52">
        <f>+IF(X57&lt;&gt;0,+(Y57/X57)*100,0)</f>
        <v>-68.97856469258394</v>
      </c>
      <c r="AA57" s="53">
        <f>SUM(AA52:AA56)</f>
        <v>19986464</v>
      </c>
    </row>
    <row r="58" spans="1:27" ht="13.5">
      <c r="A58" s="86" t="s">
        <v>38</v>
      </c>
      <c r="B58" s="35"/>
      <c r="C58" s="9">
        <v>2961</v>
      </c>
      <c r="D58" s="10"/>
      <c r="E58" s="11">
        <v>3500000</v>
      </c>
      <c r="F58" s="11">
        <v>3500000</v>
      </c>
      <c r="G58" s="11"/>
      <c r="H58" s="11">
        <v>2000</v>
      </c>
      <c r="I58" s="11">
        <v>2000</v>
      </c>
      <c r="J58" s="11">
        <v>4000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4000</v>
      </c>
      <c r="X58" s="11">
        <v>1750000</v>
      </c>
      <c r="Y58" s="11">
        <v>-1746000</v>
      </c>
      <c r="Z58" s="2">
        <v>-99.77</v>
      </c>
      <c r="AA58" s="15">
        <v>3500000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981183</v>
      </c>
      <c r="D61" s="10"/>
      <c r="E61" s="11">
        <v>3487983</v>
      </c>
      <c r="F61" s="11">
        <v>3487983</v>
      </c>
      <c r="G61" s="11">
        <v>17677</v>
      </c>
      <c r="H61" s="11">
        <v>45421</v>
      </c>
      <c r="I61" s="11">
        <v>32993</v>
      </c>
      <c r="J61" s="11">
        <v>96091</v>
      </c>
      <c r="K61" s="11">
        <v>38375</v>
      </c>
      <c r="L61" s="11"/>
      <c r="M61" s="11">
        <v>72684</v>
      </c>
      <c r="N61" s="11">
        <v>111059</v>
      </c>
      <c r="O61" s="11"/>
      <c r="P61" s="11"/>
      <c r="Q61" s="11"/>
      <c r="R61" s="11"/>
      <c r="S61" s="11"/>
      <c r="T61" s="11"/>
      <c r="U61" s="11"/>
      <c r="V61" s="11"/>
      <c r="W61" s="11">
        <v>207150</v>
      </c>
      <c r="X61" s="11">
        <v>1743992</v>
      </c>
      <c r="Y61" s="11">
        <v>-1536842</v>
      </c>
      <c r="Z61" s="2">
        <v>-88.12</v>
      </c>
      <c r="AA61" s="15">
        <v>3487983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7786465</v>
      </c>
      <c r="F65" s="11"/>
      <c r="G65" s="11">
        <v>535873</v>
      </c>
      <c r="H65" s="11">
        <v>619974</v>
      </c>
      <c r="I65" s="11"/>
      <c r="J65" s="11">
        <v>1155847</v>
      </c>
      <c r="K65" s="11">
        <v>699795</v>
      </c>
      <c r="L65" s="11">
        <v>690306</v>
      </c>
      <c r="M65" s="11"/>
      <c r="N65" s="11">
        <v>1390101</v>
      </c>
      <c r="O65" s="11"/>
      <c r="P65" s="11"/>
      <c r="Q65" s="11"/>
      <c r="R65" s="11"/>
      <c r="S65" s="11"/>
      <c r="T65" s="11"/>
      <c r="U65" s="11"/>
      <c r="V65" s="11"/>
      <c r="W65" s="11">
        <v>2545948</v>
      </c>
      <c r="X65" s="11"/>
      <c r="Y65" s="11">
        <v>2545948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8058500</v>
      </c>
      <c r="F66" s="14"/>
      <c r="G66" s="14"/>
      <c r="H66" s="14"/>
      <c r="I66" s="14"/>
      <c r="J66" s="14"/>
      <c r="K66" s="14">
        <v>1581984</v>
      </c>
      <c r="L66" s="14">
        <v>590427</v>
      </c>
      <c r="M66" s="14"/>
      <c r="N66" s="14">
        <v>2172411</v>
      </c>
      <c r="O66" s="14"/>
      <c r="P66" s="14"/>
      <c r="Q66" s="14"/>
      <c r="R66" s="14"/>
      <c r="S66" s="14"/>
      <c r="T66" s="14"/>
      <c r="U66" s="14"/>
      <c r="V66" s="14"/>
      <c r="W66" s="14">
        <v>2172411</v>
      </c>
      <c r="X66" s="14"/>
      <c r="Y66" s="14">
        <v>2172411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11129483</v>
      </c>
      <c r="F67" s="11"/>
      <c r="G67" s="11">
        <v>1224703</v>
      </c>
      <c r="H67" s="11">
        <v>45421</v>
      </c>
      <c r="I67" s="11"/>
      <c r="J67" s="11">
        <v>1270124</v>
      </c>
      <c r="K67" s="11">
        <v>46743</v>
      </c>
      <c r="L67" s="11">
        <v>1405936</v>
      </c>
      <c r="M67" s="11"/>
      <c r="N67" s="11">
        <v>1452679</v>
      </c>
      <c r="O67" s="11"/>
      <c r="P67" s="11"/>
      <c r="Q67" s="11"/>
      <c r="R67" s="11"/>
      <c r="S67" s="11"/>
      <c r="T67" s="11"/>
      <c r="U67" s="11"/>
      <c r="V67" s="11"/>
      <c r="W67" s="11">
        <v>2722803</v>
      </c>
      <c r="X67" s="11"/>
      <c r="Y67" s="11">
        <v>2722803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26974448</v>
      </c>
      <c r="F69" s="79">
        <f t="shared" si="12"/>
        <v>0</v>
      </c>
      <c r="G69" s="79">
        <f t="shared" si="12"/>
        <v>1760576</v>
      </c>
      <c r="H69" s="79">
        <f t="shared" si="12"/>
        <v>665395</v>
      </c>
      <c r="I69" s="79">
        <f t="shared" si="12"/>
        <v>0</v>
      </c>
      <c r="J69" s="79">
        <f t="shared" si="12"/>
        <v>2425971</v>
      </c>
      <c r="K69" s="79">
        <f t="shared" si="12"/>
        <v>2328522</v>
      </c>
      <c r="L69" s="79">
        <f t="shared" si="12"/>
        <v>2686669</v>
      </c>
      <c r="M69" s="79">
        <f t="shared" si="12"/>
        <v>0</v>
      </c>
      <c r="N69" s="79">
        <f t="shared" si="12"/>
        <v>5015191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7441162</v>
      </c>
      <c r="X69" s="79">
        <f t="shared" si="12"/>
        <v>0</v>
      </c>
      <c r="Y69" s="79">
        <f t="shared" si="12"/>
        <v>7441162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350229595</v>
      </c>
      <c r="D5" s="42">
        <f t="shared" si="0"/>
        <v>0</v>
      </c>
      <c r="E5" s="43">
        <f t="shared" si="0"/>
        <v>219224000</v>
      </c>
      <c r="F5" s="43">
        <f t="shared" si="0"/>
        <v>219224000</v>
      </c>
      <c r="G5" s="43">
        <f t="shared" si="0"/>
        <v>21393841</v>
      </c>
      <c r="H5" s="43">
        <f t="shared" si="0"/>
        <v>25799991</v>
      </c>
      <c r="I5" s="43">
        <f t="shared" si="0"/>
        <v>24945874</v>
      </c>
      <c r="J5" s="43">
        <f t="shared" si="0"/>
        <v>72139706</v>
      </c>
      <c r="K5" s="43">
        <f t="shared" si="0"/>
        <v>21936271</v>
      </c>
      <c r="L5" s="43">
        <f t="shared" si="0"/>
        <v>14751358</v>
      </c>
      <c r="M5" s="43">
        <f t="shared" si="0"/>
        <v>51220272</v>
      </c>
      <c r="N5" s="43">
        <f t="shared" si="0"/>
        <v>87907901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160047607</v>
      </c>
      <c r="X5" s="43">
        <f t="shared" si="0"/>
        <v>109612000</v>
      </c>
      <c r="Y5" s="43">
        <f t="shared" si="0"/>
        <v>50435607</v>
      </c>
      <c r="Z5" s="44">
        <f>+IF(X5&lt;&gt;0,+(Y5/X5)*100,0)</f>
        <v>46.012851695069884</v>
      </c>
      <c r="AA5" s="45">
        <f>SUM(AA11:AA18)</f>
        <v>219224000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77072056</v>
      </c>
      <c r="D8" s="10"/>
      <c r="E8" s="11">
        <v>197314000</v>
      </c>
      <c r="F8" s="11">
        <v>197314000</v>
      </c>
      <c r="G8" s="11">
        <v>21393841</v>
      </c>
      <c r="H8" s="11">
        <v>22768056</v>
      </c>
      <c r="I8" s="11">
        <v>23355730</v>
      </c>
      <c r="J8" s="11">
        <v>67517627</v>
      </c>
      <c r="K8" s="11">
        <v>20402885</v>
      </c>
      <c r="L8" s="11">
        <v>14596334</v>
      </c>
      <c r="M8" s="11">
        <v>47410293</v>
      </c>
      <c r="N8" s="11">
        <v>82409512</v>
      </c>
      <c r="O8" s="11"/>
      <c r="P8" s="11"/>
      <c r="Q8" s="11"/>
      <c r="R8" s="11"/>
      <c r="S8" s="11"/>
      <c r="T8" s="11"/>
      <c r="U8" s="11"/>
      <c r="V8" s="11"/>
      <c r="W8" s="11">
        <v>149927139</v>
      </c>
      <c r="X8" s="11">
        <v>98657000</v>
      </c>
      <c r="Y8" s="11">
        <v>51270139</v>
      </c>
      <c r="Z8" s="2">
        <v>51.97</v>
      </c>
      <c r="AA8" s="15">
        <v>197314000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251034646</v>
      </c>
      <c r="D10" s="10"/>
      <c r="E10" s="11"/>
      <c r="F10" s="11"/>
      <c r="G10" s="11"/>
      <c r="H10" s="11"/>
      <c r="I10" s="11"/>
      <c r="J10" s="11"/>
      <c r="K10" s="11"/>
      <c r="L10" s="11">
        <v>155024</v>
      </c>
      <c r="M10" s="11"/>
      <c r="N10" s="11">
        <v>155024</v>
      </c>
      <c r="O10" s="11"/>
      <c r="P10" s="11"/>
      <c r="Q10" s="11"/>
      <c r="R10" s="11"/>
      <c r="S10" s="11"/>
      <c r="T10" s="11"/>
      <c r="U10" s="11"/>
      <c r="V10" s="11"/>
      <c r="W10" s="11">
        <v>155024</v>
      </c>
      <c r="X10" s="11"/>
      <c r="Y10" s="11">
        <v>155024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328106702</v>
      </c>
      <c r="D11" s="50">
        <f t="shared" si="1"/>
        <v>0</v>
      </c>
      <c r="E11" s="51">
        <f t="shared" si="1"/>
        <v>197314000</v>
      </c>
      <c r="F11" s="51">
        <f t="shared" si="1"/>
        <v>197314000</v>
      </c>
      <c r="G11" s="51">
        <f t="shared" si="1"/>
        <v>21393841</v>
      </c>
      <c r="H11" s="51">
        <f t="shared" si="1"/>
        <v>22768056</v>
      </c>
      <c r="I11" s="51">
        <f t="shared" si="1"/>
        <v>23355730</v>
      </c>
      <c r="J11" s="51">
        <f t="shared" si="1"/>
        <v>67517627</v>
      </c>
      <c r="K11" s="51">
        <f t="shared" si="1"/>
        <v>20402885</v>
      </c>
      <c r="L11" s="51">
        <f t="shared" si="1"/>
        <v>14751358</v>
      </c>
      <c r="M11" s="51">
        <f t="shared" si="1"/>
        <v>47410293</v>
      </c>
      <c r="N11" s="51">
        <f t="shared" si="1"/>
        <v>82564536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150082163</v>
      </c>
      <c r="X11" s="51">
        <f t="shared" si="1"/>
        <v>98657000</v>
      </c>
      <c r="Y11" s="51">
        <f t="shared" si="1"/>
        <v>51425163</v>
      </c>
      <c r="Z11" s="52">
        <f>+IF(X11&lt;&gt;0,+(Y11/X11)*100,0)</f>
        <v>52.125204496386466</v>
      </c>
      <c r="AA11" s="53">
        <f>SUM(AA6:AA10)</f>
        <v>197314000</v>
      </c>
    </row>
    <row r="12" spans="1:27" ht="13.5">
      <c r="A12" s="54" t="s">
        <v>38</v>
      </c>
      <c r="B12" s="35"/>
      <c r="C12" s="9"/>
      <c r="D12" s="10"/>
      <c r="E12" s="11">
        <v>10000000</v>
      </c>
      <c r="F12" s="11">
        <v>10000000</v>
      </c>
      <c r="G12" s="11"/>
      <c r="H12" s="11">
        <v>3031935</v>
      </c>
      <c r="I12" s="11">
        <v>1390043</v>
      </c>
      <c r="J12" s="11">
        <v>4421978</v>
      </c>
      <c r="K12" s="11">
        <v>1733487</v>
      </c>
      <c r="L12" s="11"/>
      <c r="M12" s="11"/>
      <c r="N12" s="11">
        <v>1733487</v>
      </c>
      <c r="O12" s="11"/>
      <c r="P12" s="11"/>
      <c r="Q12" s="11"/>
      <c r="R12" s="11"/>
      <c r="S12" s="11"/>
      <c r="T12" s="11"/>
      <c r="U12" s="11"/>
      <c r="V12" s="11"/>
      <c r="W12" s="11">
        <v>6155465</v>
      </c>
      <c r="X12" s="11">
        <v>5000000</v>
      </c>
      <c r="Y12" s="11">
        <v>1155465</v>
      </c>
      <c r="Z12" s="2">
        <v>23.11</v>
      </c>
      <c r="AA12" s="15">
        <v>10000000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19097419</v>
      </c>
      <c r="D15" s="10"/>
      <c r="E15" s="11">
        <v>11910000</v>
      </c>
      <c r="F15" s="11">
        <v>11910000</v>
      </c>
      <c r="G15" s="11"/>
      <c r="H15" s="11"/>
      <c r="I15" s="11"/>
      <c r="J15" s="11"/>
      <c r="K15" s="11"/>
      <c r="L15" s="11"/>
      <c r="M15" s="11">
        <v>3809979</v>
      </c>
      <c r="N15" s="11">
        <v>3809979</v>
      </c>
      <c r="O15" s="11"/>
      <c r="P15" s="11"/>
      <c r="Q15" s="11"/>
      <c r="R15" s="11"/>
      <c r="S15" s="11"/>
      <c r="T15" s="11"/>
      <c r="U15" s="11"/>
      <c r="V15" s="11"/>
      <c r="W15" s="11">
        <v>3809979</v>
      </c>
      <c r="X15" s="11">
        <v>5955000</v>
      </c>
      <c r="Y15" s="11">
        <v>-2145021</v>
      </c>
      <c r="Z15" s="2">
        <v>-36.02</v>
      </c>
      <c r="AA15" s="15">
        <v>11910000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3025474</v>
      </c>
      <c r="D18" s="17"/>
      <c r="E18" s="18"/>
      <c r="F18" s="18"/>
      <c r="G18" s="18"/>
      <c r="H18" s="18"/>
      <c r="I18" s="18">
        <v>200101</v>
      </c>
      <c r="J18" s="18">
        <v>200101</v>
      </c>
      <c r="K18" s="18">
        <v>-200101</v>
      </c>
      <c r="L18" s="18"/>
      <c r="M18" s="18"/>
      <c r="N18" s="18">
        <v>-200101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32000000</v>
      </c>
      <c r="F20" s="60">
        <f t="shared" si="2"/>
        <v>32000000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16000000</v>
      </c>
      <c r="Y20" s="60">
        <f t="shared" si="2"/>
        <v>-16000000</v>
      </c>
      <c r="Z20" s="61">
        <f>+IF(X20&lt;&gt;0,+(Y20/X20)*100,0)</f>
        <v>-100</v>
      </c>
      <c r="AA20" s="62">
        <f>SUM(AA26:AA33)</f>
        <v>32000000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26200000</v>
      </c>
      <c r="F23" s="11">
        <v>26200000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13100000</v>
      </c>
      <c r="Y23" s="11">
        <v>-13100000</v>
      </c>
      <c r="Z23" s="2">
        <v>-100</v>
      </c>
      <c r="AA23" s="15">
        <v>26200000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26200000</v>
      </c>
      <c r="F26" s="51">
        <f t="shared" si="3"/>
        <v>26200000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13100000</v>
      </c>
      <c r="Y26" s="51">
        <f t="shared" si="3"/>
        <v>-13100000</v>
      </c>
      <c r="Z26" s="52">
        <f>+IF(X26&lt;&gt;0,+(Y26/X26)*100,0)</f>
        <v>-100</v>
      </c>
      <c r="AA26" s="53">
        <f>SUM(AA21:AA25)</f>
        <v>26200000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>
        <v>1000000</v>
      </c>
      <c r="F28" s="14">
        <v>1000000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>
        <v>500000</v>
      </c>
      <c r="Y28" s="14">
        <v>-500000</v>
      </c>
      <c r="Z28" s="2">
        <v>-100</v>
      </c>
      <c r="AA28" s="22">
        <v>1000000</v>
      </c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3050000</v>
      </c>
      <c r="F30" s="11">
        <v>3050000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1525000</v>
      </c>
      <c r="Y30" s="11">
        <v>-1525000</v>
      </c>
      <c r="Z30" s="2">
        <v>-100</v>
      </c>
      <c r="AA30" s="15">
        <v>3050000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1750000</v>
      </c>
      <c r="F33" s="18">
        <v>1750000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875000</v>
      </c>
      <c r="Y33" s="18">
        <v>-875000</v>
      </c>
      <c r="Z33" s="3">
        <v>-100</v>
      </c>
      <c r="AA33" s="23">
        <v>1750000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77072056</v>
      </c>
      <c r="D38" s="10">
        <f t="shared" si="4"/>
        <v>0</v>
      </c>
      <c r="E38" s="11">
        <f t="shared" si="4"/>
        <v>223514000</v>
      </c>
      <c r="F38" s="11">
        <f t="shared" si="4"/>
        <v>223514000</v>
      </c>
      <c r="G38" s="11">
        <f t="shared" si="4"/>
        <v>21393841</v>
      </c>
      <c r="H38" s="11">
        <f t="shared" si="4"/>
        <v>22768056</v>
      </c>
      <c r="I38" s="11">
        <f t="shared" si="4"/>
        <v>23355730</v>
      </c>
      <c r="J38" s="11">
        <f t="shared" si="4"/>
        <v>67517627</v>
      </c>
      <c r="K38" s="11">
        <f t="shared" si="4"/>
        <v>20402885</v>
      </c>
      <c r="L38" s="11">
        <f t="shared" si="4"/>
        <v>14596334</v>
      </c>
      <c r="M38" s="11">
        <f t="shared" si="4"/>
        <v>47410293</v>
      </c>
      <c r="N38" s="11">
        <f t="shared" si="4"/>
        <v>82409512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149927139</v>
      </c>
      <c r="X38" s="11">
        <f t="shared" si="4"/>
        <v>111757000</v>
      </c>
      <c r="Y38" s="11">
        <f t="shared" si="4"/>
        <v>38170139</v>
      </c>
      <c r="Z38" s="2">
        <f t="shared" si="5"/>
        <v>34.154584500299755</v>
      </c>
      <c r="AA38" s="15">
        <f>AA8+AA23</f>
        <v>223514000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251034646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155024</v>
      </c>
      <c r="M40" s="11">
        <f t="shared" si="4"/>
        <v>0</v>
      </c>
      <c r="N40" s="11">
        <f t="shared" si="4"/>
        <v>155024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155024</v>
      </c>
      <c r="X40" s="11">
        <f t="shared" si="4"/>
        <v>0</v>
      </c>
      <c r="Y40" s="11">
        <f t="shared" si="4"/>
        <v>155024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328106702</v>
      </c>
      <c r="D41" s="50">
        <f t="shared" si="6"/>
        <v>0</v>
      </c>
      <c r="E41" s="51">
        <f t="shared" si="6"/>
        <v>223514000</v>
      </c>
      <c r="F41" s="51">
        <f t="shared" si="6"/>
        <v>223514000</v>
      </c>
      <c r="G41" s="51">
        <f t="shared" si="6"/>
        <v>21393841</v>
      </c>
      <c r="H41" s="51">
        <f t="shared" si="6"/>
        <v>22768056</v>
      </c>
      <c r="I41" s="51">
        <f t="shared" si="6"/>
        <v>23355730</v>
      </c>
      <c r="J41" s="51">
        <f t="shared" si="6"/>
        <v>67517627</v>
      </c>
      <c r="K41" s="51">
        <f t="shared" si="6"/>
        <v>20402885</v>
      </c>
      <c r="L41" s="51">
        <f t="shared" si="6"/>
        <v>14751358</v>
      </c>
      <c r="M41" s="51">
        <f t="shared" si="6"/>
        <v>47410293</v>
      </c>
      <c r="N41" s="51">
        <f t="shared" si="6"/>
        <v>82564536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150082163</v>
      </c>
      <c r="X41" s="51">
        <f t="shared" si="6"/>
        <v>111757000</v>
      </c>
      <c r="Y41" s="51">
        <f t="shared" si="6"/>
        <v>38325163</v>
      </c>
      <c r="Z41" s="52">
        <f t="shared" si="5"/>
        <v>34.29329974856161</v>
      </c>
      <c r="AA41" s="53">
        <f>SUM(AA36:AA40)</f>
        <v>223514000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10000000</v>
      </c>
      <c r="F42" s="67">
        <f t="shared" si="7"/>
        <v>10000000</v>
      </c>
      <c r="G42" s="67">
        <f t="shared" si="7"/>
        <v>0</v>
      </c>
      <c r="H42" s="67">
        <f t="shared" si="7"/>
        <v>3031935</v>
      </c>
      <c r="I42" s="67">
        <f t="shared" si="7"/>
        <v>1390043</v>
      </c>
      <c r="J42" s="67">
        <f t="shared" si="7"/>
        <v>4421978</v>
      </c>
      <c r="K42" s="67">
        <f t="shared" si="7"/>
        <v>1733487</v>
      </c>
      <c r="L42" s="67">
        <f t="shared" si="7"/>
        <v>0</v>
      </c>
      <c r="M42" s="67">
        <f t="shared" si="7"/>
        <v>0</v>
      </c>
      <c r="N42" s="67">
        <f t="shared" si="7"/>
        <v>1733487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6155465</v>
      </c>
      <c r="X42" s="67">
        <f t="shared" si="7"/>
        <v>5000000</v>
      </c>
      <c r="Y42" s="67">
        <f t="shared" si="7"/>
        <v>1155465</v>
      </c>
      <c r="Z42" s="69">
        <f t="shared" si="5"/>
        <v>23.109299999999998</v>
      </c>
      <c r="AA42" s="68">
        <f aca="true" t="shared" si="8" ref="AA42:AA48">AA12+AA27</f>
        <v>10000000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1000000</v>
      </c>
      <c r="F43" s="72">
        <f t="shared" si="7"/>
        <v>1000000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500000</v>
      </c>
      <c r="Y43" s="72">
        <f t="shared" si="7"/>
        <v>-500000</v>
      </c>
      <c r="Z43" s="73">
        <f t="shared" si="5"/>
        <v>-100</v>
      </c>
      <c r="AA43" s="74">
        <f t="shared" si="8"/>
        <v>1000000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19097419</v>
      </c>
      <c r="D45" s="66">
        <f t="shared" si="7"/>
        <v>0</v>
      </c>
      <c r="E45" s="67">
        <f t="shared" si="7"/>
        <v>14960000</v>
      </c>
      <c r="F45" s="67">
        <f t="shared" si="7"/>
        <v>14960000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3809979</v>
      </c>
      <c r="N45" s="67">
        <f t="shared" si="7"/>
        <v>3809979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3809979</v>
      </c>
      <c r="X45" s="67">
        <f t="shared" si="7"/>
        <v>7480000</v>
      </c>
      <c r="Y45" s="67">
        <f t="shared" si="7"/>
        <v>-3670021</v>
      </c>
      <c r="Z45" s="69">
        <f t="shared" si="5"/>
        <v>-49.06445187165775</v>
      </c>
      <c r="AA45" s="68">
        <f t="shared" si="8"/>
        <v>14960000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3025474</v>
      </c>
      <c r="D48" s="66">
        <f t="shared" si="7"/>
        <v>0</v>
      </c>
      <c r="E48" s="67">
        <f t="shared" si="7"/>
        <v>1750000</v>
      </c>
      <c r="F48" s="67">
        <f t="shared" si="7"/>
        <v>1750000</v>
      </c>
      <c r="G48" s="67">
        <f t="shared" si="7"/>
        <v>0</v>
      </c>
      <c r="H48" s="67">
        <f t="shared" si="7"/>
        <v>0</v>
      </c>
      <c r="I48" s="67">
        <f t="shared" si="7"/>
        <v>200101</v>
      </c>
      <c r="J48" s="67">
        <f t="shared" si="7"/>
        <v>200101</v>
      </c>
      <c r="K48" s="67">
        <f t="shared" si="7"/>
        <v>-200101</v>
      </c>
      <c r="L48" s="67">
        <f t="shared" si="7"/>
        <v>0</v>
      </c>
      <c r="M48" s="67">
        <f t="shared" si="7"/>
        <v>0</v>
      </c>
      <c r="N48" s="67">
        <f t="shared" si="7"/>
        <v>-200101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875000</v>
      </c>
      <c r="Y48" s="67">
        <f t="shared" si="7"/>
        <v>-875000</v>
      </c>
      <c r="Z48" s="69">
        <f t="shared" si="5"/>
        <v>-100</v>
      </c>
      <c r="AA48" s="68">
        <f t="shared" si="8"/>
        <v>1750000</v>
      </c>
    </row>
    <row r="49" spans="1:27" ht="13.5">
      <c r="A49" s="75" t="s">
        <v>49</v>
      </c>
      <c r="B49" s="76"/>
      <c r="C49" s="77">
        <f aca="true" t="shared" si="9" ref="C49:Y49">SUM(C41:C48)</f>
        <v>350229595</v>
      </c>
      <c r="D49" s="78">
        <f t="shared" si="9"/>
        <v>0</v>
      </c>
      <c r="E49" s="79">
        <f t="shared" si="9"/>
        <v>251224000</v>
      </c>
      <c r="F49" s="79">
        <f t="shared" si="9"/>
        <v>251224000</v>
      </c>
      <c r="G49" s="79">
        <f t="shared" si="9"/>
        <v>21393841</v>
      </c>
      <c r="H49" s="79">
        <f t="shared" si="9"/>
        <v>25799991</v>
      </c>
      <c r="I49" s="79">
        <f t="shared" si="9"/>
        <v>24945874</v>
      </c>
      <c r="J49" s="79">
        <f t="shared" si="9"/>
        <v>72139706</v>
      </c>
      <c r="K49" s="79">
        <f t="shared" si="9"/>
        <v>21936271</v>
      </c>
      <c r="L49" s="79">
        <f t="shared" si="9"/>
        <v>14751358</v>
      </c>
      <c r="M49" s="79">
        <f t="shared" si="9"/>
        <v>51220272</v>
      </c>
      <c r="N49" s="79">
        <f t="shared" si="9"/>
        <v>87907901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160047607</v>
      </c>
      <c r="X49" s="79">
        <f t="shared" si="9"/>
        <v>125612000</v>
      </c>
      <c r="Y49" s="79">
        <f t="shared" si="9"/>
        <v>34435607</v>
      </c>
      <c r="Z49" s="80">
        <f t="shared" si="5"/>
        <v>27.414265356813043</v>
      </c>
      <c r="AA49" s="81">
        <f>SUM(AA41:AA48)</f>
        <v>251224000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28930000</v>
      </c>
      <c r="F51" s="67">
        <f t="shared" si="10"/>
        <v>28930000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14465000</v>
      </c>
      <c r="Y51" s="67">
        <f t="shared" si="10"/>
        <v>-14465000</v>
      </c>
      <c r="Z51" s="69">
        <f>+IF(X51&lt;&gt;0,+(Y51/X51)*100,0)</f>
        <v>-100</v>
      </c>
      <c r="AA51" s="68">
        <f>SUM(AA57:AA61)</f>
        <v>28930000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21941000</v>
      </c>
      <c r="F54" s="11">
        <v>21941000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10970500</v>
      </c>
      <c r="Y54" s="11">
        <v>-10970500</v>
      </c>
      <c r="Z54" s="2">
        <v>-100</v>
      </c>
      <c r="AA54" s="15">
        <v>21941000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21941000</v>
      </c>
      <c r="F57" s="51">
        <f t="shared" si="11"/>
        <v>21941000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10970500</v>
      </c>
      <c r="Y57" s="51">
        <f t="shared" si="11"/>
        <v>-10970500</v>
      </c>
      <c r="Z57" s="52">
        <f>+IF(X57&lt;&gt;0,+(Y57/X57)*100,0)</f>
        <v>-100</v>
      </c>
      <c r="AA57" s="53">
        <f>SUM(AA52:AA56)</f>
        <v>21941000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6989000</v>
      </c>
      <c r="F61" s="11">
        <v>6989000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3494500</v>
      </c>
      <c r="Y61" s="11">
        <v>-3494500</v>
      </c>
      <c r="Z61" s="2">
        <v>-100</v>
      </c>
      <c r="AA61" s="15">
        <v>6989000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28930000</v>
      </c>
      <c r="F68" s="11"/>
      <c r="G68" s="11">
        <v>1153566</v>
      </c>
      <c r="H68" s="11">
        <v>862975</v>
      </c>
      <c r="I68" s="11">
        <v>4633189</v>
      </c>
      <c r="J68" s="11">
        <v>6649730</v>
      </c>
      <c r="K68" s="11">
        <v>7749467</v>
      </c>
      <c r="L68" s="11">
        <v>-5790206</v>
      </c>
      <c r="M68" s="11">
        <v>5893852</v>
      </c>
      <c r="N68" s="11">
        <v>7853113</v>
      </c>
      <c r="O68" s="11"/>
      <c r="P68" s="11"/>
      <c r="Q68" s="11"/>
      <c r="R68" s="11"/>
      <c r="S68" s="11"/>
      <c r="T68" s="11"/>
      <c r="U68" s="11"/>
      <c r="V68" s="11"/>
      <c r="W68" s="11">
        <v>14502843</v>
      </c>
      <c r="X68" s="11"/>
      <c r="Y68" s="11">
        <v>14502843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28930000</v>
      </c>
      <c r="F69" s="79">
        <f t="shared" si="12"/>
        <v>0</v>
      </c>
      <c r="G69" s="79">
        <f t="shared" si="12"/>
        <v>1153566</v>
      </c>
      <c r="H69" s="79">
        <f t="shared" si="12"/>
        <v>862975</v>
      </c>
      <c r="I69" s="79">
        <f t="shared" si="12"/>
        <v>4633189</v>
      </c>
      <c r="J69" s="79">
        <f t="shared" si="12"/>
        <v>6649730</v>
      </c>
      <c r="K69" s="79">
        <f t="shared" si="12"/>
        <v>7749467</v>
      </c>
      <c r="L69" s="79">
        <f t="shared" si="12"/>
        <v>-5790206</v>
      </c>
      <c r="M69" s="79">
        <f t="shared" si="12"/>
        <v>5893852</v>
      </c>
      <c r="N69" s="79">
        <f t="shared" si="12"/>
        <v>7853113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14502843</v>
      </c>
      <c r="X69" s="79">
        <f t="shared" si="12"/>
        <v>0</v>
      </c>
      <c r="Y69" s="79">
        <f t="shared" si="12"/>
        <v>14502843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7956060</v>
      </c>
      <c r="F5" s="43">
        <f t="shared" si="0"/>
        <v>7956060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3978030</v>
      </c>
      <c r="Y5" s="43">
        <f t="shared" si="0"/>
        <v>-3978030</v>
      </c>
      <c r="Z5" s="44">
        <f>+IF(X5&lt;&gt;0,+(Y5/X5)*100,0)</f>
        <v>-100</v>
      </c>
      <c r="AA5" s="45">
        <f>SUM(AA11:AA18)</f>
        <v>7956060</v>
      </c>
    </row>
    <row r="6" spans="1:27" ht="13.5">
      <c r="A6" s="46" t="s">
        <v>32</v>
      </c>
      <c r="B6" s="47"/>
      <c r="C6" s="9"/>
      <c r="D6" s="10"/>
      <c r="E6" s="11">
        <v>6956060</v>
      </c>
      <c r="F6" s="11">
        <v>6956060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3478030</v>
      </c>
      <c r="Y6" s="11">
        <v>-3478030</v>
      </c>
      <c r="Z6" s="2">
        <v>-100</v>
      </c>
      <c r="AA6" s="15">
        <v>6956060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6956060</v>
      </c>
      <c r="F11" s="51">
        <f t="shared" si="1"/>
        <v>6956060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3478030</v>
      </c>
      <c r="Y11" s="51">
        <f t="shared" si="1"/>
        <v>-3478030</v>
      </c>
      <c r="Z11" s="52">
        <f>+IF(X11&lt;&gt;0,+(Y11/X11)*100,0)</f>
        <v>-100</v>
      </c>
      <c r="AA11" s="53">
        <f>SUM(AA6:AA10)</f>
        <v>6956060</v>
      </c>
    </row>
    <row r="12" spans="1:27" ht="13.5">
      <c r="A12" s="54" t="s">
        <v>38</v>
      </c>
      <c r="B12" s="35"/>
      <c r="C12" s="9"/>
      <c r="D12" s="10"/>
      <c r="E12" s="11">
        <v>1000000</v>
      </c>
      <c r="F12" s="11">
        <v>1000000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500000</v>
      </c>
      <c r="Y12" s="11">
        <v>-500000</v>
      </c>
      <c r="Z12" s="2">
        <v>-100</v>
      </c>
      <c r="AA12" s="15">
        <v>1000000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25655940</v>
      </c>
      <c r="F20" s="60">
        <f t="shared" si="2"/>
        <v>25655940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12827970</v>
      </c>
      <c r="Y20" s="60">
        <f t="shared" si="2"/>
        <v>-12827970</v>
      </c>
      <c r="Z20" s="61">
        <f>+IF(X20&lt;&gt;0,+(Y20/X20)*100,0)</f>
        <v>-100</v>
      </c>
      <c r="AA20" s="62">
        <f>SUM(AA26:AA33)</f>
        <v>25655940</v>
      </c>
    </row>
    <row r="21" spans="1:27" ht="13.5">
      <c r="A21" s="46" t="s">
        <v>32</v>
      </c>
      <c r="B21" s="47"/>
      <c r="C21" s="9"/>
      <c r="D21" s="10"/>
      <c r="E21" s="11">
        <v>14855940</v>
      </c>
      <c r="F21" s="11">
        <v>14855940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7427970</v>
      </c>
      <c r="Y21" s="11">
        <v>-7427970</v>
      </c>
      <c r="Z21" s="2">
        <v>-100</v>
      </c>
      <c r="AA21" s="15">
        <v>14855940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14855940</v>
      </c>
      <c r="F26" s="51">
        <f t="shared" si="3"/>
        <v>14855940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7427970</v>
      </c>
      <c r="Y26" s="51">
        <f t="shared" si="3"/>
        <v>-7427970</v>
      </c>
      <c r="Z26" s="52">
        <f>+IF(X26&lt;&gt;0,+(Y26/X26)*100,0)</f>
        <v>-100</v>
      </c>
      <c r="AA26" s="53">
        <f>SUM(AA21:AA25)</f>
        <v>14855940</v>
      </c>
    </row>
    <row r="27" spans="1:27" ht="13.5">
      <c r="A27" s="54" t="s">
        <v>38</v>
      </c>
      <c r="B27" s="64"/>
      <c r="C27" s="9"/>
      <c r="D27" s="10"/>
      <c r="E27" s="11">
        <v>10800000</v>
      </c>
      <c r="F27" s="11">
        <v>10800000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5400000</v>
      </c>
      <c r="Y27" s="11">
        <v>-5400000</v>
      </c>
      <c r="Z27" s="2">
        <v>-100</v>
      </c>
      <c r="AA27" s="15">
        <v>10800000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21812000</v>
      </c>
      <c r="F36" s="11">
        <f t="shared" si="4"/>
        <v>21812000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10906000</v>
      </c>
      <c r="Y36" s="11">
        <f t="shared" si="4"/>
        <v>-10906000</v>
      </c>
      <c r="Z36" s="2">
        <f aca="true" t="shared" si="5" ref="Z36:Z49">+IF(X36&lt;&gt;0,+(Y36/X36)*100,0)</f>
        <v>-100</v>
      </c>
      <c r="AA36" s="15">
        <f>AA6+AA21</f>
        <v>21812000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21812000</v>
      </c>
      <c r="F41" s="51">
        <f t="shared" si="6"/>
        <v>21812000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10906000</v>
      </c>
      <c r="Y41" s="51">
        <f t="shared" si="6"/>
        <v>-10906000</v>
      </c>
      <c r="Z41" s="52">
        <f t="shared" si="5"/>
        <v>-100</v>
      </c>
      <c r="AA41" s="53">
        <f>SUM(AA36:AA40)</f>
        <v>21812000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11800000</v>
      </c>
      <c r="F42" s="67">
        <f t="shared" si="7"/>
        <v>11800000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5900000</v>
      </c>
      <c r="Y42" s="67">
        <f t="shared" si="7"/>
        <v>-5900000</v>
      </c>
      <c r="Z42" s="69">
        <f t="shared" si="5"/>
        <v>-100</v>
      </c>
      <c r="AA42" s="68">
        <f aca="true" t="shared" si="8" ref="AA42:AA48">AA12+AA27</f>
        <v>11800000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33612000</v>
      </c>
      <c r="F49" s="79">
        <f t="shared" si="9"/>
        <v>33612000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16806000</v>
      </c>
      <c r="Y49" s="79">
        <f t="shared" si="9"/>
        <v>-16806000</v>
      </c>
      <c r="Z49" s="80">
        <f t="shared" si="5"/>
        <v>-100</v>
      </c>
      <c r="AA49" s="81">
        <f>SUM(AA41:AA48)</f>
        <v>33612000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28973306</v>
      </c>
      <c r="F51" s="67">
        <f t="shared" si="10"/>
        <v>28973306</v>
      </c>
      <c r="G51" s="67">
        <f t="shared" si="10"/>
        <v>0</v>
      </c>
      <c r="H51" s="67">
        <f t="shared" si="10"/>
        <v>653083</v>
      </c>
      <c r="I51" s="67">
        <f t="shared" si="10"/>
        <v>205157</v>
      </c>
      <c r="J51" s="67">
        <f t="shared" si="10"/>
        <v>858240</v>
      </c>
      <c r="K51" s="67">
        <f t="shared" si="10"/>
        <v>5403376</v>
      </c>
      <c r="L51" s="67">
        <f t="shared" si="10"/>
        <v>0</v>
      </c>
      <c r="M51" s="67">
        <f t="shared" si="10"/>
        <v>1048100</v>
      </c>
      <c r="N51" s="67">
        <f t="shared" si="10"/>
        <v>6451476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7309716</v>
      </c>
      <c r="X51" s="67">
        <f t="shared" si="10"/>
        <v>14486655</v>
      </c>
      <c r="Y51" s="67">
        <f t="shared" si="10"/>
        <v>-7176939</v>
      </c>
      <c r="Z51" s="69">
        <f>+IF(X51&lt;&gt;0,+(Y51/X51)*100,0)</f>
        <v>-49.54172650622245</v>
      </c>
      <c r="AA51" s="68">
        <f>SUM(AA57:AA61)</f>
        <v>28973306</v>
      </c>
    </row>
    <row r="52" spans="1:27" ht="13.5">
      <c r="A52" s="84" t="s">
        <v>32</v>
      </c>
      <c r="B52" s="47"/>
      <c r="C52" s="9"/>
      <c r="D52" s="10"/>
      <c r="E52" s="11">
        <v>10688517</v>
      </c>
      <c r="F52" s="11">
        <v>10688517</v>
      </c>
      <c r="G52" s="11"/>
      <c r="H52" s="11"/>
      <c r="I52" s="11">
        <v>6387</v>
      </c>
      <c r="J52" s="11">
        <v>6387</v>
      </c>
      <c r="K52" s="11">
        <v>12831</v>
      </c>
      <c r="L52" s="11"/>
      <c r="M52" s="11">
        <v>33744</v>
      </c>
      <c r="N52" s="11">
        <v>46575</v>
      </c>
      <c r="O52" s="11"/>
      <c r="P52" s="11"/>
      <c r="Q52" s="11"/>
      <c r="R52" s="11"/>
      <c r="S52" s="11"/>
      <c r="T52" s="11"/>
      <c r="U52" s="11"/>
      <c r="V52" s="11"/>
      <c r="W52" s="11">
        <v>52962</v>
      </c>
      <c r="X52" s="11">
        <v>5344259</v>
      </c>
      <c r="Y52" s="11">
        <v>-5291297</v>
      </c>
      <c r="Z52" s="2">
        <v>-99.01</v>
      </c>
      <c r="AA52" s="15">
        <v>10688517</v>
      </c>
    </row>
    <row r="53" spans="1:27" ht="13.5">
      <c r="A53" s="84" t="s">
        <v>33</v>
      </c>
      <c r="B53" s="47"/>
      <c r="C53" s="9"/>
      <c r="D53" s="10"/>
      <c r="E53" s="11">
        <v>3694259</v>
      </c>
      <c r="F53" s="11">
        <v>3694259</v>
      </c>
      <c r="G53" s="11"/>
      <c r="H53" s="11">
        <v>481463</v>
      </c>
      <c r="I53" s="11">
        <v>2262</v>
      </c>
      <c r="J53" s="11">
        <v>483725</v>
      </c>
      <c r="K53" s="11">
        <v>5000000</v>
      </c>
      <c r="L53" s="11"/>
      <c r="M53" s="11">
        <v>208550</v>
      </c>
      <c r="N53" s="11">
        <v>5208550</v>
      </c>
      <c r="O53" s="11"/>
      <c r="P53" s="11"/>
      <c r="Q53" s="11"/>
      <c r="R53" s="11"/>
      <c r="S53" s="11"/>
      <c r="T53" s="11"/>
      <c r="U53" s="11"/>
      <c r="V53" s="11"/>
      <c r="W53" s="11">
        <v>5692275</v>
      </c>
      <c r="X53" s="11">
        <v>1847130</v>
      </c>
      <c r="Y53" s="11">
        <v>3845145</v>
      </c>
      <c r="Z53" s="2">
        <v>208.17</v>
      </c>
      <c r="AA53" s="15">
        <v>3694259</v>
      </c>
    </row>
    <row r="54" spans="1:27" ht="13.5">
      <c r="A54" s="84" t="s">
        <v>34</v>
      </c>
      <c r="B54" s="47"/>
      <c r="C54" s="9"/>
      <c r="D54" s="10"/>
      <c r="E54" s="11">
        <v>2793681</v>
      </c>
      <c r="F54" s="11">
        <v>2793681</v>
      </c>
      <c r="G54" s="11"/>
      <c r="H54" s="11">
        <v>155520</v>
      </c>
      <c r="I54" s="11">
        <v>136180</v>
      </c>
      <c r="J54" s="11">
        <v>291700</v>
      </c>
      <c r="K54" s="11">
        <v>323226</v>
      </c>
      <c r="L54" s="11"/>
      <c r="M54" s="11">
        <v>279150</v>
      </c>
      <c r="N54" s="11">
        <v>602376</v>
      </c>
      <c r="O54" s="11"/>
      <c r="P54" s="11"/>
      <c r="Q54" s="11"/>
      <c r="R54" s="11"/>
      <c r="S54" s="11"/>
      <c r="T54" s="11"/>
      <c r="U54" s="11"/>
      <c r="V54" s="11"/>
      <c r="W54" s="11">
        <v>894076</v>
      </c>
      <c r="X54" s="11">
        <v>1396841</v>
      </c>
      <c r="Y54" s="11">
        <v>-502765</v>
      </c>
      <c r="Z54" s="2">
        <v>-35.99</v>
      </c>
      <c r="AA54" s="15">
        <v>2793681</v>
      </c>
    </row>
    <row r="55" spans="1:27" ht="13.5">
      <c r="A55" s="84" t="s">
        <v>35</v>
      </c>
      <c r="B55" s="47"/>
      <c r="C55" s="9"/>
      <c r="D55" s="10"/>
      <c r="E55" s="11">
        <v>333495</v>
      </c>
      <c r="F55" s="11">
        <v>333495</v>
      </c>
      <c r="G55" s="11"/>
      <c r="H55" s="11"/>
      <c r="I55" s="11"/>
      <c r="J55" s="11"/>
      <c r="K55" s="11"/>
      <c r="L55" s="11"/>
      <c r="M55" s="11">
        <v>395367</v>
      </c>
      <c r="N55" s="11">
        <v>395367</v>
      </c>
      <c r="O55" s="11"/>
      <c r="P55" s="11"/>
      <c r="Q55" s="11"/>
      <c r="R55" s="11"/>
      <c r="S55" s="11"/>
      <c r="T55" s="11"/>
      <c r="U55" s="11"/>
      <c r="V55" s="11"/>
      <c r="W55" s="11">
        <v>395367</v>
      </c>
      <c r="X55" s="11">
        <v>166748</v>
      </c>
      <c r="Y55" s="11">
        <v>228619</v>
      </c>
      <c r="Z55" s="2">
        <v>137.1</v>
      </c>
      <c r="AA55" s="15">
        <v>333495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>
        <v>26501</v>
      </c>
      <c r="J56" s="11">
        <v>26501</v>
      </c>
      <c r="K56" s="11">
        <v>8644</v>
      </c>
      <c r="L56" s="11"/>
      <c r="M56" s="11">
        <v>33645</v>
      </c>
      <c r="N56" s="11">
        <v>42289</v>
      </c>
      <c r="O56" s="11"/>
      <c r="P56" s="11"/>
      <c r="Q56" s="11"/>
      <c r="R56" s="11"/>
      <c r="S56" s="11"/>
      <c r="T56" s="11"/>
      <c r="U56" s="11"/>
      <c r="V56" s="11"/>
      <c r="W56" s="11">
        <v>68790</v>
      </c>
      <c r="X56" s="11"/>
      <c r="Y56" s="11">
        <v>68790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17509952</v>
      </c>
      <c r="F57" s="51">
        <f t="shared" si="11"/>
        <v>17509952</v>
      </c>
      <c r="G57" s="51">
        <f t="shared" si="11"/>
        <v>0</v>
      </c>
      <c r="H57" s="51">
        <f t="shared" si="11"/>
        <v>636983</v>
      </c>
      <c r="I57" s="51">
        <f t="shared" si="11"/>
        <v>171330</v>
      </c>
      <c r="J57" s="51">
        <f t="shared" si="11"/>
        <v>808313</v>
      </c>
      <c r="K57" s="51">
        <f t="shared" si="11"/>
        <v>5344701</v>
      </c>
      <c r="L57" s="51">
        <f t="shared" si="11"/>
        <v>0</v>
      </c>
      <c r="M57" s="51">
        <f t="shared" si="11"/>
        <v>950456</v>
      </c>
      <c r="N57" s="51">
        <f t="shared" si="11"/>
        <v>6295157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7103470</v>
      </c>
      <c r="X57" s="51">
        <f t="shared" si="11"/>
        <v>8754978</v>
      </c>
      <c r="Y57" s="51">
        <f t="shared" si="11"/>
        <v>-1651508</v>
      </c>
      <c r="Z57" s="52">
        <f>+IF(X57&lt;&gt;0,+(Y57/X57)*100,0)</f>
        <v>-18.863645345539418</v>
      </c>
      <c r="AA57" s="53">
        <f>SUM(AA52:AA56)</f>
        <v>17509952</v>
      </c>
    </row>
    <row r="58" spans="1:27" ht="13.5">
      <c r="A58" s="86" t="s">
        <v>38</v>
      </c>
      <c r="B58" s="35"/>
      <c r="C58" s="9"/>
      <c r="D58" s="10"/>
      <c r="E58" s="11">
        <v>842946</v>
      </c>
      <c r="F58" s="11">
        <v>842946</v>
      </c>
      <c r="G58" s="11"/>
      <c r="H58" s="11"/>
      <c r="I58" s="11">
        <v>29292</v>
      </c>
      <c r="J58" s="11">
        <v>29292</v>
      </c>
      <c r="K58" s="11">
        <v>58675</v>
      </c>
      <c r="L58" s="11"/>
      <c r="M58" s="11">
        <v>89419</v>
      </c>
      <c r="N58" s="11">
        <v>148094</v>
      </c>
      <c r="O58" s="11"/>
      <c r="P58" s="11"/>
      <c r="Q58" s="11"/>
      <c r="R58" s="11"/>
      <c r="S58" s="11"/>
      <c r="T58" s="11"/>
      <c r="U58" s="11"/>
      <c r="V58" s="11"/>
      <c r="W58" s="11">
        <v>177386</v>
      </c>
      <c r="X58" s="11">
        <v>421473</v>
      </c>
      <c r="Y58" s="11">
        <v>-244087</v>
      </c>
      <c r="Z58" s="2">
        <v>-57.91</v>
      </c>
      <c r="AA58" s="15">
        <v>842946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>
        <v>16100</v>
      </c>
      <c r="I59" s="14"/>
      <c r="J59" s="14">
        <v>16100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>
        <v>16100</v>
      </c>
      <c r="X59" s="14"/>
      <c r="Y59" s="14">
        <v>16100</v>
      </c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10620408</v>
      </c>
      <c r="F61" s="11">
        <v>10620408</v>
      </c>
      <c r="G61" s="11"/>
      <c r="H61" s="11"/>
      <c r="I61" s="11">
        <v>4535</v>
      </c>
      <c r="J61" s="11">
        <v>4535</v>
      </c>
      <c r="K61" s="11"/>
      <c r="L61" s="11"/>
      <c r="M61" s="11">
        <v>8225</v>
      </c>
      <c r="N61" s="11">
        <v>8225</v>
      </c>
      <c r="O61" s="11"/>
      <c r="P61" s="11"/>
      <c r="Q61" s="11"/>
      <c r="R61" s="11"/>
      <c r="S61" s="11"/>
      <c r="T61" s="11"/>
      <c r="U61" s="11"/>
      <c r="V61" s="11"/>
      <c r="W61" s="11">
        <v>12760</v>
      </c>
      <c r="X61" s="11">
        <v>5310204</v>
      </c>
      <c r="Y61" s="11">
        <v>-5297444</v>
      </c>
      <c r="Z61" s="2">
        <v>-99.76</v>
      </c>
      <c r="AA61" s="15">
        <v>10620408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28972808</v>
      </c>
      <c r="F68" s="11"/>
      <c r="G68" s="11"/>
      <c r="H68" s="11">
        <v>653083</v>
      </c>
      <c r="I68" s="11">
        <v>205157</v>
      </c>
      <c r="J68" s="11">
        <v>858240</v>
      </c>
      <c r="K68" s="11">
        <v>5403376</v>
      </c>
      <c r="L68" s="11"/>
      <c r="M68" s="11">
        <v>1048100</v>
      </c>
      <c r="N68" s="11">
        <v>6451476</v>
      </c>
      <c r="O68" s="11"/>
      <c r="P68" s="11"/>
      <c r="Q68" s="11"/>
      <c r="R68" s="11"/>
      <c r="S68" s="11"/>
      <c r="T68" s="11"/>
      <c r="U68" s="11"/>
      <c r="V68" s="11"/>
      <c r="W68" s="11">
        <v>7309716</v>
      </c>
      <c r="X68" s="11"/>
      <c r="Y68" s="11">
        <v>7309716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28972808</v>
      </c>
      <c r="F69" s="79">
        <f t="shared" si="12"/>
        <v>0</v>
      </c>
      <c r="G69" s="79">
        <f t="shared" si="12"/>
        <v>0</v>
      </c>
      <c r="H69" s="79">
        <f t="shared" si="12"/>
        <v>653083</v>
      </c>
      <c r="I69" s="79">
        <f t="shared" si="12"/>
        <v>205157</v>
      </c>
      <c r="J69" s="79">
        <f t="shared" si="12"/>
        <v>858240</v>
      </c>
      <c r="K69" s="79">
        <f t="shared" si="12"/>
        <v>5403376</v>
      </c>
      <c r="L69" s="79">
        <f t="shared" si="12"/>
        <v>0</v>
      </c>
      <c r="M69" s="79">
        <f t="shared" si="12"/>
        <v>1048100</v>
      </c>
      <c r="N69" s="79">
        <f t="shared" si="12"/>
        <v>6451476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7309716</v>
      </c>
      <c r="X69" s="79">
        <f t="shared" si="12"/>
        <v>0</v>
      </c>
      <c r="Y69" s="79">
        <f t="shared" si="12"/>
        <v>7309716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56522997</v>
      </c>
      <c r="F5" s="43">
        <f t="shared" si="0"/>
        <v>56522997</v>
      </c>
      <c r="G5" s="43">
        <f t="shared" si="0"/>
        <v>13676411</v>
      </c>
      <c r="H5" s="43">
        <f t="shared" si="0"/>
        <v>2313047</v>
      </c>
      <c r="I5" s="43">
        <f t="shared" si="0"/>
        <v>2134393</v>
      </c>
      <c r="J5" s="43">
        <f t="shared" si="0"/>
        <v>18123851</v>
      </c>
      <c r="K5" s="43">
        <f t="shared" si="0"/>
        <v>900633</v>
      </c>
      <c r="L5" s="43">
        <f t="shared" si="0"/>
        <v>12404673</v>
      </c>
      <c r="M5" s="43">
        <f t="shared" si="0"/>
        <v>1000</v>
      </c>
      <c r="N5" s="43">
        <f t="shared" si="0"/>
        <v>13306306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31430157</v>
      </c>
      <c r="X5" s="43">
        <f t="shared" si="0"/>
        <v>28261499</v>
      </c>
      <c r="Y5" s="43">
        <f t="shared" si="0"/>
        <v>3168658</v>
      </c>
      <c r="Z5" s="44">
        <f>+IF(X5&lt;&gt;0,+(Y5/X5)*100,0)</f>
        <v>11.211924746100694</v>
      </c>
      <c r="AA5" s="45">
        <f>SUM(AA11:AA18)</f>
        <v>56522997</v>
      </c>
    </row>
    <row r="6" spans="1:27" ht="13.5">
      <c r="A6" s="46" t="s">
        <v>32</v>
      </c>
      <c r="B6" s="47"/>
      <c r="C6" s="9"/>
      <c r="D6" s="10"/>
      <c r="E6" s="11">
        <v>27901529</v>
      </c>
      <c r="F6" s="11">
        <v>27901529</v>
      </c>
      <c r="G6" s="11">
        <v>13676411</v>
      </c>
      <c r="H6" s="11">
        <v>1571893</v>
      </c>
      <c r="I6" s="11">
        <v>1502583</v>
      </c>
      <c r="J6" s="11">
        <v>16750887</v>
      </c>
      <c r="K6" s="11"/>
      <c r="L6" s="11">
        <v>7139174</v>
      </c>
      <c r="M6" s="11"/>
      <c r="N6" s="11">
        <v>7139174</v>
      </c>
      <c r="O6" s="11"/>
      <c r="P6" s="11"/>
      <c r="Q6" s="11"/>
      <c r="R6" s="11"/>
      <c r="S6" s="11"/>
      <c r="T6" s="11"/>
      <c r="U6" s="11"/>
      <c r="V6" s="11"/>
      <c r="W6" s="11">
        <v>23890061</v>
      </c>
      <c r="X6" s="11">
        <v>13950765</v>
      </c>
      <c r="Y6" s="11">
        <v>9939296</v>
      </c>
      <c r="Z6" s="2">
        <v>71.25</v>
      </c>
      <c r="AA6" s="15">
        <v>27901529</v>
      </c>
    </row>
    <row r="7" spans="1:27" ht="13.5">
      <c r="A7" s="46" t="s">
        <v>33</v>
      </c>
      <c r="B7" s="47"/>
      <c r="C7" s="9"/>
      <c r="D7" s="10"/>
      <c r="E7" s="11">
        <v>10013000</v>
      </c>
      <c r="F7" s="11">
        <v>10013000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5006500</v>
      </c>
      <c r="Y7" s="11">
        <v>-5006500</v>
      </c>
      <c r="Z7" s="2">
        <v>-100</v>
      </c>
      <c r="AA7" s="15">
        <v>10013000</v>
      </c>
    </row>
    <row r="8" spans="1:27" ht="13.5">
      <c r="A8" s="46" t="s">
        <v>34</v>
      </c>
      <c r="B8" s="47"/>
      <c r="C8" s="9"/>
      <c r="D8" s="10"/>
      <c r="E8" s="11">
        <v>5616432</v>
      </c>
      <c r="F8" s="11">
        <v>5616432</v>
      </c>
      <c r="G8" s="11"/>
      <c r="H8" s="11">
        <v>443477</v>
      </c>
      <c r="I8" s="11">
        <v>543110</v>
      </c>
      <c r="J8" s="11">
        <v>986587</v>
      </c>
      <c r="K8" s="11">
        <v>900633</v>
      </c>
      <c r="L8" s="11">
        <v>40993</v>
      </c>
      <c r="M8" s="11">
        <v>1000</v>
      </c>
      <c r="N8" s="11">
        <v>942626</v>
      </c>
      <c r="O8" s="11"/>
      <c r="P8" s="11"/>
      <c r="Q8" s="11"/>
      <c r="R8" s="11"/>
      <c r="S8" s="11"/>
      <c r="T8" s="11"/>
      <c r="U8" s="11"/>
      <c r="V8" s="11"/>
      <c r="W8" s="11">
        <v>1929213</v>
      </c>
      <c r="X8" s="11">
        <v>2808216</v>
      </c>
      <c r="Y8" s="11">
        <v>-879003</v>
      </c>
      <c r="Z8" s="2">
        <v>-31.3</v>
      </c>
      <c r="AA8" s="15">
        <v>5616432</v>
      </c>
    </row>
    <row r="9" spans="1:27" ht="13.5">
      <c r="A9" s="46" t="s">
        <v>35</v>
      </c>
      <c r="B9" s="47"/>
      <c r="C9" s="9"/>
      <c r="D9" s="10"/>
      <c r="E9" s="11">
        <v>9242036</v>
      </c>
      <c r="F9" s="11">
        <v>9242036</v>
      </c>
      <c r="G9" s="11"/>
      <c r="H9" s="11">
        <v>297677</v>
      </c>
      <c r="I9" s="11"/>
      <c r="J9" s="11">
        <v>297677</v>
      </c>
      <c r="K9" s="11"/>
      <c r="L9" s="11">
        <v>5224506</v>
      </c>
      <c r="M9" s="11"/>
      <c r="N9" s="11">
        <v>5224506</v>
      </c>
      <c r="O9" s="11"/>
      <c r="P9" s="11"/>
      <c r="Q9" s="11"/>
      <c r="R9" s="11"/>
      <c r="S9" s="11"/>
      <c r="T9" s="11"/>
      <c r="U9" s="11"/>
      <c r="V9" s="11"/>
      <c r="W9" s="11">
        <v>5522183</v>
      </c>
      <c r="X9" s="11">
        <v>4621018</v>
      </c>
      <c r="Y9" s="11">
        <v>901165</v>
      </c>
      <c r="Z9" s="2">
        <v>19.5</v>
      </c>
      <c r="AA9" s="15">
        <v>9242036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52772997</v>
      </c>
      <c r="F11" s="51">
        <f t="shared" si="1"/>
        <v>52772997</v>
      </c>
      <c r="G11" s="51">
        <f t="shared" si="1"/>
        <v>13676411</v>
      </c>
      <c r="H11" s="51">
        <f t="shared" si="1"/>
        <v>2313047</v>
      </c>
      <c r="I11" s="51">
        <f t="shared" si="1"/>
        <v>2045693</v>
      </c>
      <c r="J11" s="51">
        <f t="shared" si="1"/>
        <v>18035151</v>
      </c>
      <c r="K11" s="51">
        <f t="shared" si="1"/>
        <v>900633</v>
      </c>
      <c r="L11" s="51">
        <f t="shared" si="1"/>
        <v>12404673</v>
      </c>
      <c r="M11" s="51">
        <f t="shared" si="1"/>
        <v>1000</v>
      </c>
      <c r="N11" s="51">
        <f t="shared" si="1"/>
        <v>13306306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31341457</v>
      </c>
      <c r="X11" s="51">
        <f t="shared" si="1"/>
        <v>26386499</v>
      </c>
      <c r="Y11" s="51">
        <f t="shared" si="1"/>
        <v>4954958</v>
      </c>
      <c r="Z11" s="52">
        <f>+IF(X11&lt;&gt;0,+(Y11/X11)*100,0)</f>
        <v>18.778383596853832</v>
      </c>
      <c r="AA11" s="53">
        <f>SUM(AA6:AA10)</f>
        <v>52772997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3750000</v>
      </c>
      <c r="F15" s="11">
        <v>3750000</v>
      </c>
      <c r="G15" s="11"/>
      <c r="H15" s="11"/>
      <c r="I15" s="11">
        <v>88700</v>
      </c>
      <c r="J15" s="11">
        <v>88700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88700</v>
      </c>
      <c r="X15" s="11">
        <v>1875000</v>
      </c>
      <c r="Y15" s="11">
        <v>-1786300</v>
      </c>
      <c r="Z15" s="2">
        <v>-95.27</v>
      </c>
      <c r="AA15" s="15">
        <v>3750000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27901529</v>
      </c>
      <c r="F36" s="11">
        <f t="shared" si="4"/>
        <v>27901529</v>
      </c>
      <c r="G36" s="11">
        <f t="shared" si="4"/>
        <v>13676411</v>
      </c>
      <c r="H36" s="11">
        <f t="shared" si="4"/>
        <v>1571893</v>
      </c>
      <c r="I36" s="11">
        <f t="shared" si="4"/>
        <v>1502583</v>
      </c>
      <c r="J36" s="11">
        <f t="shared" si="4"/>
        <v>16750887</v>
      </c>
      <c r="K36" s="11">
        <f t="shared" si="4"/>
        <v>0</v>
      </c>
      <c r="L36" s="11">
        <f t="shared" si="4"/>
        <v>7139174</v>
      </c>
      <c r="M36" s="11">
        <f t="shared" si="4"/>
        <v>0</v>
      </c>
      <c r="N36" s="11">
        <f t="shared" si="4"/>
        <v>7139174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23890061</v>
      </c>
      <c r="X36" s="11">
        <f t="shared" si="4"/>
        <v>13950765</v>
      </c>
      <c r="Y36" s="11">
        <f t="shared" si="4"/>
        <v>9939296</v>
      </c>
      <c r="Z36" s="2">
        <f aca="true" t="shared" si="5" ref="Z36:Z49">+IF(X36&lt;&gt;0,+(Y36/X36)*100,0)</f>
        <v>71.24552667900291</v>
      </c>
      <c r="AA36" s="15">
        <f>AA6+AA21</f>
        <v>27901529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10013000</v>
      </c>
      <c r="F37" s="11">
        <f t="shared" si="4"/>
        <v>10013000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5006500</v>
      </c>
      <c r="Y37" s="11">
        <f t="shared" si="4"/>
        <v>-5006500</v>
      </c>
      <c r="Z37" s="2">
        <f t="shared" si="5"/>
        <v>-100</v>
      </c>
      <c r="AA37" s="15">
        <f>AA7+AA22</f>
        <v>10013000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5616432</v>
      </c>
      <c r="F38" s="11">
        <f t="shared" si="4"/>
        <v>5616432</v>
      </c>
      <c r="G38" s="11">
        <f t="shared" si="4"/>
        <v>0</v>
      </c>
      <c r="H38" s="11">
        <f t="shared" si="4"/>
        <v>443477</v>
      </c>
      <c r="I38" s="11">
        <f t="shared" si="4"/>
        <v>543110</v>
      </c>
      <c r="J38" s="11">
        <f t="shared" si="4"/>
        <v>986587</v>
      </c>
      <c r="K38" s="11">
        <f t="shared" si="4"/>
        <v>900633</v>
      </c>
      <c r="L38" s="11">
        <f t="shared" si="4"/>
        <v>40993</v>
      </c>
      <c r="M38" s="11">
        <f t="shared" si="4"/>
        <v>1000</v>
      </c>
      <c r="N38" s="11">
        <f t="shared" si="4"/>
        <v>942626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1929213</v>
      </c>
      <c r="X38" s="11">
        <f t="shared" si="4"/>
        <v>2808216</v>
      </c>
      <c r="Y38" s="11">
        <f t="shared" si="4"/>
        <v>-879003</v>
      </c>
      <c r="Z38" s="2">
        <f t="shared" si="5"/>
        <v>-31.301117862728507</v>
      </c>
      <c r="AA38" s="15">
        <f>AA8+AA23</f>
        <v>5616432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9242036</v>
      </c>
      <c r="F39" s="11">
        <f t="shared" si="4"/>
        <v>9242036</v>
      </c>
      <c r="G39" s="11">
        <f t="shared" si="4"/>
        <v>0</v>
      </c>
      <c r="H39" s="11">
        <f t="shared" si="4"/>
        <v>297677</v>
      </c>
      <c r="I39" s="11">
        <f t="shared" si="4"/>
        <v>0</v>
      </c>
      <c r="J39" s="11">
        <f t="shared" si="4"/>
        <v>297677</v>
      </c>
      <c r="K39" s="11">
        <f t="shared" si="4"/>
        <v>0</v>
      </c>
      <c r="L39" s="11">
        <f t="shared" si="4"/>
        <v>5224506</v>
      </c>
      <c r="M39" s="11">
        <f t="shared" si="4"/>
        <v>0</v>
      </c>
      <c r="N39" s="11">
        <f t="shared" si="4"/>
        <v>5224506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5522183</v>
      </c>
      <c r="X39" s="11">
        <f t="shared" si="4"/>
        <v>4621018</v>
      </c>
      <c r="Y39" s="11">
        <f t="shared" si="4"/>
        <v>901165</v>
      </c>
      <c r="Z39" s="2">
        <f t="shared" si="5"/>
        <v>19.501438860441574</v>
      </c>
      <c r="AA39" s="15">
        <f>AA9+AA24</f>
        <v>9242036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52772997</v>
      </c>
      <c r="F41" s="51">
        <f t="shared" si="6"/>
        <v>52772997</v>
      </c>
      <c r="G41" s="51">
        <f t="shared" si="6"/>
        <v>13676411</v>
      </c>
      <c r="H41" s="51">
        <f t="shared" si="6"/>
        <v>2313047</v>
      </c>
      <c r="I41" s="51">
        <f t="shared" si="6"/>
        <v>2045693</v>
      </c>
      <c r="J41" s="51">
        <f t="shared" si="6"/>
        <v>18035151</v>
      </c>
      <c r="K41" s="51">
        <f t="shared" si="6"/>
        <v>900633</v>
      </c>
      <c r="L41" s="51">
        <f t="shared" si="6"/>
        <v>12404673</v>
      </c>
      <c r="M41" s="51">
        <f t="shared" si="6"/>
        <v>1000</v>
      </c>
      <c r="N41" s="51">
        <f t="shared" si="6"/>
        <v>13306306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31341457</v>
      </c>
      <c r="X41" s="51">
        <f t="shared" si="6"/>
        <v>26386499</v>
      </c>
      <c r="Y41" s="51">
        <f t="shared" si="6"/>
        <v>4954958</v>
      </c>
      <c r="Z41" s="52">
        <f t="shared" si="5"/>
        <v>18.778383596853832</v>
      </c>
      <c r="AA41" s="53">
        <f>SUM(AA36:AA40)</f>
        <v>52772997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3750000</v>
      </c>
      <c r="F45" s="67">
        <f t="shared" si="7"/>
        <v>3750000</v>
      </c>
      <c r="G45" s="67">
        <f t="shared" si="7"/>
        <v>0</v>
      </c>
      <c r="H45" s="67">
        <f t="shared" si="7"/>
        <v>0</v>
      </c>
      <c r="I45" s="67">
        <f t="shared" si="7"/>
        <v>88700</v>
      </c>
      <c r="J45" s="67">
        <f t="shared" si="7"/>
        <v>88700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88700</v>
      </c>
      <c r="X45" s="67">
        <f t="shared" si="7"/>
        <v>1875000</v>
      </c>
      <c r="Y45" s="67">
        <f t="shared" si="7"/>
        <v>-1786300</v>
      </c>
      <c r="Z45" s="69">
        <f t="shared" si="5"/>
        <v>-95.26933333333332</v>
      </c>
      <c r="AA45" s="68">
        <f t="shared" si="8"/>
        <v>3750000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56522997</v>
      </c>
      <c r="F49" s="79">
        <f t="shared" si="9"/>
        <v>56522997</v>
      </c>
      <c r="G49" s="79">
        <f t="shared" si="9"/>
        <v>13676411</v>
      </c>
      <c r="H49" s="79">
        <f t="shared" si="9"/>
        <v>2313047</v>
      </c>
      <c r="I49" s="79">
        <f t="shared" si="9"/>
        <v>2134393</v>
      </c>
      <c r="J49" s="79">
        <f t="shared" si="9"/>
        <v>18123851</v>
      </c>
      <c r="K49" s="79">
        <f t="shared" si="9"/>
        <v>900633</v>
      </c>
      <c r="L49" s="79">
        <f t="shared" si="9"/>
        <v>12404673</v>
      </c>
      <c r="M49" s="79">
        <f t="shared" si="9"/>
        <v>1000</v>
      </c>
      <c r="N49" s="79">
        <f t="shared" si="9"/>
        <v>13306306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31430157</v>
      </c>
      <c r="X49" s="79">
        <f t="shared" si="9"/>
        <v>28261499</v>
      </c>
      <c r="Y49" s="79">
        <f t="shared" si="9"/>
        <v>3168658</v>
      </c>
      <c r="Z49" s="80">
        <f t="shared" si="5"/>
        <v>11.211924746100694</v>
      </c>
      <c r="AA49" s="81">
        <f>SUM(AA41:AA48)</f>
        <v>56522997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20872000</v>
      </c>
      <c r="F51" s="67">
        <f t="shared" si="10"/>
        <v>20872000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10436000</v>
      </c>
      <c r="Y51" s="67">
        <f t="shared" si="10"/>
        <v>-10436000</v>
      </c>
      <c r="Z51" s="69">
        <f>+IF(X51&lt;&gt;0,+(Y51/X51)*100,0)</f>
        <v>-100</v>
      </c>
      <c r="AA51" s="68">
        <f>SUM(AA57:AA61)</f>
        <v>20872000</v>
      </c>
    </row>
    <row r="52" spans="1:27" ht="13.5">
      <c r="A52" s="84" t="s">
        <v>32</v>
      </c>
      <c r="B52" s="47"/>
      <c r="C52" s="9"/>
      <c r="D52" s="10"/>
      <c r="E52" s="11">
        <v>2824000</v>
      </c>
      <c r="F52" s="11">
        <v>2824000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1412000</v>
      </c>
      <c r="Y52" s="11">
        <v>-1412000</v>
      </c>
      <c r="Z52" s="2">
        <v>-100</v>
      </c>
      <c r="AA52" s="15">
        <v>2824000</v>
      </c>
    </row>
    <row r="53" spans="1:27" ht="13.5">
      <c r="A53" s="84" t="s">
        <v>33</v>
      </c>
      <c r="B53" s="47"/>
      <c r="C53" s="9"/>
      <c r="D53" s="10"/>
      <c r="E53" s="11">
        <v>2637000</v>
      </c>
      <c r="F53" s="11">
        <v>2637000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1318500</v>
      </c>
      <c r="Y53" s="11">
        <v>-1318500</v>
      </c>
      <c r="Z53" s="2">
        <v>-100</v>
      </c>
      <c r="AA53" s="15">
        <v>2637000</v>
      </c>
    </row>
    <row r="54" spans="1:27" ht="13.5">
      <c r="A54" s="84" t="s">
        <v>34</v>
      </c>
      <c r="B54" s="47"/>
      <c r="C54" s="9"/>
      <c r="D54" s="10"/>
      <c r="E54" s="11">
        <v>2707000</v>
      </c>
      <c r="F54" s="11">
        <v>2707000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1353500</v>
      </c>
      <c r="Y54" s="11">
        <v>-1353500</v>
      </c>
      <c r="Z54" s="2">
        <v>-100</v>
      </c>
      <c r="AA54" s="15">
        <v>2707000</v>
      </c>
    </row>
    <row r="55" spans="1:27" ht="13.5">
      <c r="A55" s="84" t="s">
        <v>35</v>
      </c>
      <c r="B55" s="47"/>
      <c r="C55" s="9"/>
      <c r="D55" s="10"/>
      <c r="E55" s="11">
        <v>3500000</v>
      </c>
      <c r="F55" s="11">
        <v>3500000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1750000</v>
      </c>
      <c r="Y55" s="11">
        <v>-1750000</v>
      </c>
      <c r="Z55" s="2">
        <v>-100</v>
      </c>
      <c r="AA55" s="15">
        <v>3500000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11668000</v>
      </c>
      <c r="F57" s="51">
        <f t="shared" si="11"/>
        <v>11668000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5834000</v>
      </c>
      <c r="Y57" s="51">
        <f t="shared" si="11"/>
        <v>-5834000</v>
      </c>
      <c r="Z57" s="52">
        <f>+IF(X57&lt;&gt;0,+(Y57/X57)*100,0)</f>
        <v>-100</v>
      </c>
      <c r="AA57" s="53">
        <f>SUM(AA52:AA56)</f>
        <v>11668000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9204000</v>
      </c>
      <c r="F61" s="11">
        <v>9204000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4602000</v>
      </c>
      <c r="Y61" s="11">
        <v>-4602000</v>
      </c>
      <c r="Z61" s="2">
        <v>-100</v>
      </c>
      <c r="AA61" s="15">
        <v>9204000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13776316</v>
      </c>
      <c r="H65" s="11">
        <v>13829939</v>
      </c>
      <c r="I65" s="11">
        <v>16118324</v>
      </c>
      <c r="J65" s="11">
        <v>43724579</v>
      </c>
      <c r="K65" s="11">
        <v>14351390</v>
      </c>
      <c r="L65" s="11">
        <v>14388067</v>
      </c>
      <c r="M65" s="11">
        <v>15056968</v>
      </c>
      <c r="N65" s="11">
        <v>43796425</v>
      </c>
      <c r="O65" s="11"/>
      <c r="P65" s="11"/>
      <c r="Q65" s="11"/>
      <c r="R65" s="11"/>
      <c r="S65" s="11"/>
      <c r="T65" s="11"/>
      <c r="U65" s="11"/>
      <c r="V65" s="11"/>
      <c r="W65" s="11">
        <v>87521004</v>
      </c>
      <c r="X65" s="11"/>
      <c r="Y65" s="11">
        <v>87521004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56633</v>
      </c>
      <c r="H67" s="11">
        <v>194955</v>
      </c>
      <c r="I67" s="11">
        <v>255527</v>
      </c>
      <c r="J67" s="11">
        <v>507115</v>
      </c>
      <c r="K67" s="11">
        <v>1739861</v>
      </c>
      <c r="L67" s="11">
        <v>1810323</v>
      </c>
      <c r="M67" s="11">
        <v>780033</v>
      </c>
      <c r="N67" s="11">
        <v>4330217</v>
      </c>
      <c r="O67" s="11"/>
      <c r="P67" s="11"/>
      <c r="Q67" s="11"/>
      <c r="R67" s="11"/>
      <c r="S67" s="11"/>
      <c r="T67" s="11"/>
      <c r="U67" s="11"/>
      <c r="V67" s="11"/>
      <c r="W67" s="11">
        <v>4837332</v>
      </c>
      <c r="X67" s="11"/>
      <c r="Y67" s="11">
        <v>4837332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3908674</v>
      </c>
      <c r="H68" s="11">
        <v>6424445</v>
      </c>
      <c r="I68" s="11">
        <v>6963653</v>
      </c>
      <c r="J68" s="11">
        <v>17296772</v>
      </c>
      <c r="K68" s="11">
        <v>9008073</v>
      </c>
      <c r="L68" s="11">
        <v>9111365</v>
      </c>
      <c r="M68" s="11">
        <v>5652381</v>
      </c>
      <c r="N68" s="11">
        <v>23771819</v>
      </c>
      <c r="O68" s="11"/>
      <c r="P68" s="11"/>
      <c r="Q68" s="11"/>
      <c r="R68" s="11"/>
      <c r="S68" s="11"/>
      <c r="T68" s="11"/>
      <c r="U68" s="11"/>
      <c r="V68" s="11"/>
      <c r="W68" s="11">
        <v>41068591</v>
      </c>
      <c r="X68" s="11"/>
      <c r="Y68" s="11">
        <v>41068591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17741623</v>
      </c>
      <c r="H69" s="79">
        <f t="shared" si="12"/>
        <v>20449339</v>
      </c>
      <c r="I69" s="79">
        <f t="shared" si="12"/>
        <v>23337504</v>
      </c>
      <c r="J69" s="79">
        <f t="shared" si="12"/>
        <v>61528466</v>
      </c>
      <c r="K69" s="79">
        <f t="shared" si="12"/>
        <v>25099324</v>
      </c>
      <c r="L69" s="79">
        <f t="shared" si="12"/>
        <v>25309755</v>
      </c>
      <c r="M69" s="79">
        <f t="shared" si="12"/>
        <v>21489382</v>
      </c>
      <c r="N69" s="79">
        <f t="shared" si="12"/>
        <v>71898461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133426927</v>
      </c>
      <c r="X69" s="79">
        <f t="shared" si="12"/>
        <v>0</v>
      </c>
      <c r="Y69" s="79">
        <f t="shared" si="12"/>
        <v>133426927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107839867</v>
      </c>
      <c r="D5" s="42">
        <f t="shared" si="0"/>
        <v>0</v>
      </c>
      <c r="E5" s="43">
        <f t="shared" si="0"/>
        <v>99899350</v>
      </c>
      <c r="F5" s="43">
        <f t="shared" si="0"/>
        <v>99899350</v>
      </c>
      <c r="G5" s="43">
        <f t="shared" si="0"/>
        <v>0</v>
      </c>
      <c r="H5" s="43">
        <f t="shared" si="0"/>
        <v>2573757</v>
      </c>
      <c r="I5" s="43">
        <f t="shared" si="0"/>
        <v>5459011</v>
      </c>
      <c r="J5" s="43">
        <f t="shared" si="0"/>
        <v>8032768</v>
      </c>
      <c r="K5" s="43">
        <f t="shared" si="0"/>
        <v>6757254</v>
      </c>
      <c r="L5" s="43">
        <f t="shared" si="0"/>
        <v>9932188</v>
      </c>
      <c r="M5" s="43">
        <f t="shared" si="0"/>
        <v>2123786</v>
      </c>
      <c r="N5" s="43">
        <f t="shared" si="0"/>
        <v>18813228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26845996</v>
      </c>
      <c r="X5" s="43">
        <f t="shared" si="0"/>
        <v>49949676</v>
      </c>
      <c r="Y5" s="43">
        <f t="shared" si="0"/>
        <v>-23103680</v>
      </c>
      <c r="Z5" s="44">
        <f>+IF(X5&lt;&gt;0,+(Y5/X5)*100,0)</f>
        <v>-46.25391363899938</v>
      </c>
      <c r="AA5" s="45">
        <f>SUM(AA11:AA18)</f>
        <v>99899350</v>
      </c>
    </row>
    <row r="6" spans="1:27" ht="13.5">
      <c r="A6" s="46" t="s">
        <v>32</v>
      </c>
      <c r="B6" s="47"/>
      <c r="C6" s="9">
        <v>65094173</v>
      </c>
      <c r="D6" s="10"/>
      <c r="E6" s="11">
        <v>47816027</v>
      </c>
      <c r="F6" s="11">
        <v>47816027</v>
      </c>
      <c r="G6" s="11"/>
      <c r="H6" s="11">
        <v>2374447</v>
      </c>
      <c r="I6" s="11">
        <v>5459011</v>
      </c>
      <c r="J6" s="11">
        <v>7833458</v>
      </c>
      <c r="K6" s="11">
        <v>6247704</v>
      </c>
      <c r="L6" s="11">
        <v>9932188</v>
      </c>
      <c r="M6" s="11">
        <v>2039668</v>
      </c>
      <c r="N6" s="11">
        <v>18219560</v>
      </c>
      <c r="O6" s="11"/>
      <c r="P6" s="11"/>
      <c r="Q6" s="11"/>
      <c r="R6" s="11"/>
      <c r="S6" s="11"/>
      <c r="T6" s="11"/>
      <c r="U6" s="11"/>
      <c r="V6" s="11"/>
      <c r="W6" s="11">
        <v>26053018</v>
      </c>
      <c r="X6" s="11">
        <v>23908014</v>
      </c>
      <c r="Y6" s="11">
        <v>2145004</v>
      </c>
      <c r="Z6" s="2">
        <v>8.97</v>
      </c>
      <c r="AA6" s="15">
        <v>47816027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13274995</v>
      </c>
      <c r="D10" s="10"/>
      <c r="E10" s="11">
        <v>18468083</v>
      </c>
      <c r="F10" s="11">
        <v>18468083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9234042</v>
      </c>
      <c r="Y10" s="11">
        <v>-9234042</v>
      </c>
      <c r="Z10" s="2">
        <v>-100</v>
      </c>
      <c r="AA10" s="15">
        <v>18468083</v>
      </c>
    </row>
    <row r="11" spans="1:27" ht="13.5">
      <c r="A11" s="48" t="s">
        <v>37</v>
      </c>
      <c r="B11" s="47"/>
      <c r="C11" s="49">
        <f aca="true" t="shared" si="1" ref="C11:Y11">SUM(C6:C10)</f>
        <v>78369168</v>
      </c>
      <c r="D11" s="50">
        <f t="shared" si="1"/>
        <v>0</v>
      </c>
      <c r="E11" s="51">
        <f t="shared" si="1"/>
        <v>66284110</v>
      </c>
      <c r="F11" s="51">
        <f t="shared" si="1"/>
        <v>66284110</v>
      </c>
      <c r="G11" s="51">
        <f t="shared" si="1"/>
        <v>0</v>
      </c>
      <c r="H11" s="51">
        <f t="shared" si="1"/>
        <v>2374447</v>
      </c>
      <c r="I11" s="51">
        <f t="shared" si="1"/>
        <v>5459011</v>
      </c>
      <c r="J11" s="51">
        <f t="shared" si="1"/>
        <v>7833458</v>
      </c>
      <c r="K11" s="51">
        <f t="shared" si="1"/>
        <v>6247704</v>
      </c>
      <c r="L11" s="51">
        <f t="shared" si="1"/>
        <v>9932188</v>
      </c>
      <c r="M11" s="51">
        <f t="shared" si="1"/>
        <v>2039668</v>
      </c>
      <c r="N11" s="51">
        <f t="shared" si="1"/>
        <v>18219560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26053018</v>
      </c>
      <c r="X11" s="51">
        <f t="shared" si="1"/>
        <v>33142056</v>
      </c>
      <c r="Y11" s="51">
        <f t="shared" si="1"/>
        <v>-7089038</v>
      </c>
      <c r="Z11" s="52">
        <f>+IF(X11&lt;&gt;0,+(Y11/X11)*100,0)</f>
        <v>-21.389855837549728</v>
      </c>
      <c r="AA11" s="53">
        <f>SUM(AA6:AA10)</f>
        <v>66284110</v>
      </c>
    </row>
    <row r="12" spans="1:27" ht="13.5">
      <c r="A12" s="54" t="s">
        <v>38</v>
      </c>
      <c r="B12" s="35"/>
      <c r="C12" s="9">
        <v>21090977</v>
      </c>
      <c r="D12" s="10"/>
      <c r="E12" s="11">
        <v>18365240</v>
      </c>
      <c r="F12" s="11">
        <v>18365240</v>
      </c>
      <c r="G12" s="11"/>
      <c r="H12" s="11"/>
      <c r="I12" s="11"/>
      <c r="J12" s="11"/>
      <c r="K12" s="11">
        <v>509550</v>
      </c>
      <c r="L12" s="11"/>
      <c r="M12" s="11"/>
      <c r="N12" s="11">
        <v>509550</v>
      </c>
      <c r="O12" s="11"/>
      <c r="P12" s="11"/>
      <c r="Q12" s="11"/>
      <c r="R12" s="11"/>
      <c r="S12" s="11"/>
      <c r="T12" s="11"/>
      <c r="U12" s="11"/>
      <c r="V12" s="11"/>
      <c r="W12" s="11">
        <v>509550</v>
      </c>
      <c r="X12" s="11">
        <v>9182620</v>
      </c>
      <c r="Y12" s="11">
        <v>-8673070</v>
      </c>
      <c r="Z12" s="2">
        <v>-94.45</v>
      </c>
      <c r="AA12" s="15">
        <v>18365240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6833338</v>
      </c>
      <c r="D15" s="10"/>
      <c r="E15" s="11">
        <v>13950000</v>
      </c>
      <c r="F15" s="11">
        <v>13950000</v>
      </c>
      <c r="G15" s="11"/>
      <c r="H15" s="11">
        <v>199310</v>
      </c>
      <c r="I15" s="11"/>
      <c r="J15" s="11">
        <v>199310</v>
      </c>
      <c r="K15" s="11"/>
      <c r="L15" s="11"/>
      <c r="M15" s="11">
        <v>84118</v>
      </c>
      <c r="N15" s="11">
        <v>84118</v>
      </c>
      <c r="O15" s="11"/>
      <c r="P15" s="11"/>
      <c r="Q15" s="11"/>
      <c r="R15" s="11"/>
      <c r="S15" s="11"/>
      <c r="T15" s="11"/>
      <c r="U15" s="11"/>
      <c r="V15" s="11"/>
      <c r="W15" s="11">
        <v>283428</v>
      </c>
      <c r="X15" s="11">
        <v>6975000</v>
      </c>
      <c r="Y15" s="11">
        <v>-6691572</v>
      </c>
      <c r="Z15" s="2">
        <v>-95.94</v>
      </c>
      <c r="AA15" s="15">
        <v>13950000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1546384</v>
      </c>
      <c r="D18" s="17"/>
      <c r="E18" s="18">
        <v>1300000</v>
      </c>
      <c r="F18" s="18">
        <v>1300000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650000</v>
      </c>
      <c r="Y18" s="18">
        <v>-650000</v>
      </c>
      <c r="Z18" s="3">
        <v>-100</v>
      </c>
      <c r="AA18" s="23">
        <v>1300000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250000</v>
      </c>
      <c r="F20" s="60">
        <f t="shared" si="2"/>
        <v>250000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125000</v>
      </c>
      <c r="Y20" s="60">
        <f t="shared" si="2"/>
        <v>-125000</v>
      </c>
      <c r="Z20" s="61">
        <f>+IF(X20&lt;&gt;0,+(Y20/X20)*100,0)</f>
        <v>-100</v>
      </c>
      <c r="AA20" s="62">
        <f>SUM(AA26:AA33)</f>
        <v>250000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>
        <v>250000</v>
      </c>
      <c r="F27" s="11">
        <v>250000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125000</v>
      </c>
      <c r="Y27" s="11">
        <v>-125000</v>
      </c>
      <c r="Z27" s="2">
        <v>-100</v>
      </c>
      <c r="AA27" s="15">
        <v>250000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65094173</v>
      </c>
      <c r="D36" s="10">
        <f t="shared" si="4"/>
        <v>0</v>
      </c>
      <c r="E36" s="11">
        <f t="shared" si="4"/>
        <v>47816027</v>
      </c>
      <c r="F36" s="11">
        <f t="shared" si="4"/>
        <v>47816027</v>
      </c>
      <c r="G36" s="11">
        <f t="shared" si="4"/>
        <v>0</v>
      </c>
      <c r="H36" s="11">
        <f t="shared" si="4"/>
        <v>2374447</v>
      </c>
      <c r="I36" s="11">
        <f t="shared" si="4"/>
        <v>5459011</v>
      </c>
      <c r="J36" s="11">
        <f t="shared" si="4"/>
        <v>7833458</v>
      </c>
      <c r="K36" s="11">
        <f t="shared" si="4"/>
        <v>6247704</v>
      </c>
      <c r="L36" s="11">
        <f t="shared" si="4"/>
        <v>9932188</v>
      </c>
      <c r="M36" s="11">
        <f t="shared" si="4"/>
        <v>2039668</v>
      </c>
      <c r="N36" s="11">
        <f t="shared" si="4"/>
        <v>18219560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26053018</v>
      </c>
      <c r="X36" s="11">
        <f t="shared" si="4"/>
        <v>23908014</v>
      </c>
      <c r="Y36" s="11">
        <f t="shared" si="4"/>
        <v>2145004</v>
      </c>
      <c r="Z36" s="2">
        <f aca="true" t="shared" si="5" ref="Z36:Z49">+IF(X36&lt;&gt;0,+(Y36/X36)*100,0)</f>
        <v>8.971903730690471</v>
      </c>
      <c r="AA36" s="15">
        <f>AA6+AA21</f>
        <v>47816027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13274995</v>
      </c>
      <c r="D40" s="10">
        <f t="shared" si="4"/>
        <v>0</v>
      </c>
      <c r="E40" s="11">
        <f t="shared" si="4"/>
        <v>18468083</v>
      </c>
      <c r="F40" s="11">
        <f t="shared" si="4"/>
        <v>18468083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9234042</v>
      </c>
      <c r="Y40" s="11">
        <f t="shared" si="4"/>
        <v>-9234042</v>
      </c>
      <c r="Z40" s="2">
        <f t="shared" si="5"/>
        <v>-100</v>
      </c>
      <c r="AA40" s="15">
        <f>AA10+AA25</f>
        <v>18468083</v>
      </c>
    </row>
    <row r="41" spans="1:27" ht="13.5">
      <c r="A41" s="48" t="s">
        <v>37</v>
      </c>
      <c r="B41" s="47"/>
      <c r="C41" s="49">
        <f aca="true" t="shared" si="6" ref="C41:Y41">SUM(C36:C40)</f>
        <v>78369168</v>
      </c>
      <c r="D41" s="50">
        <f t="shared" si="6"/>
        <v>0</v>
      </c>
      <c r="E41" s="51">
        <f t="shared" si="6"/>
        <v>66284110</v>
      </c>
      <c r="F41" s="51">
        <f t="shared" si="6"/>
        <v>66284110</v>
      </c>
      <c r="G41" s="51">
        <f t="shared" si="6"/>
        <v>0</v>
      </c>
      <c r="H41" s="51">
        <f t="shared" si="6"/>
        <v>2374447</v>
      </c>
      <c r="I41" s="51">
        <f t="shared" si="6"/>
        <v>5459011</v>
      </c>
      <c r="J41" s="51">
        <f t="shared" si="6"/>
        <v>7833458</v>
      </c>
      <c r="K41" s="51">
        <f t="shared" si="6"/>
        <v>6247704</v>
      </c>
      <c r="L41" s="51">
        <f t="shared" si="6"/>
        <v>9932188</v>
      </c>
      <c r="M41" s="51">
        <f t="shared" si="6"/>
        <v>2039668</v>
      </c>
      <c r="N41" s="51">
        <f t="shared" si="6"/>
        <v>18219560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26053018</v>
      </c>
      <c r="X41" s="51">
        <f t="shared" si="6"/>
        <v>33142056</v>
      </c>
      <c r="Y41" s="51">
        <f t="shared" si="6"/>
        <v>-7089038</v>
      </c>
      <c r="Z41" s="52">
        <f t="shared" si="5"/>
        <v>-21.389855837549728</v>
      </c>
      <c r="AA41" s="53">
        <f>SUM(AA36:AA40)</f>
        <v>66284110</v>
      </c>
    </row>
    <row r="42" spans="1:27" ht="13.5">
      <c r="A42" s="54" t="s">
        <v>38</v>
      </c>
      <c r="B42" s="35"/>
      <c r="C42" s="65">
        <f aca="true" t="shared" si="7" ref="C42:Y48">C12+C27</f>
        <v>21090977</v>
      </c>
      <c r="D42" s="66">
        <f t="shared" si="7"/>
        <v>0</v>
      </c>
      <c r="E42" s="67">
        <f t="shared" si="7"/>
        <v>18615240</v>
      </c>
      <c r="F42" s="67">
        <f t="shared" si="7"/>
        <v>18615240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509550</v>
      </c>
      <c r="L42" s="67">
        <f t="shared" si="7"/>
        <v>0</v>
      </c>
      <c r="M42" s="67">
        <f t="shared" si="7"/>
        <v>0</v>
      </c>
      <c r="N42" s="67">
        <f t="shared" si="7"/>
        <v>509550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509550</v>
      </c>
      <c r="X42" s="67">
        <f t="shared" si="7"/>
        <v>9307620</v>
      </c>
      <c r="Y42" s="67">
        <f t="shared" si="7"/>
        <v>-8798070</v>
      </c>
      <c r="Z42" s="69">
        <f t="shared" si="5"/>
        <v>-94.52545333823255</v>
      </c>
      <c r="AA42" s="68">
        <f aca="true" t="shared" si="8" ref="AA42:AA48">AA12+AA27</f>
        <v>18615240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6833338</v>
      </c>
      <c r="D45" s="66">
        <f t="shared" si="7"/>
        <v>0</v>
      </c>
      <c r="E45" s="67">
        <f t="shared" si="7"/>
        <v>13950000</v>
      </c>
      <c r="F45" s="67">
        <f t="shared" si="7"/>
        <v>13950000</v>
      </c>
      <c r="G45" s="67">
        <f t="shared" si="7"/>
        <v>0</v>
      </c>
      <c r="H45" s="67">
        <f t="shared" si="7"/>
        <v>199310</v>
      </c>
      <c r="I45" s="67">
        <f t="shared" si="7"/>
        <v>0</v>
      </c>
      <c r="J45" s="67">
        <f t="shared" si="7"/>
        <v>199310</v>
      </c>
      <c r="K45" s="67">
        <f t="shared" si="7"/>
        <v>0</v>
      </c>
      <c r="L45" s="67">
        <f t="shared" si="7"/>
        <v>0</v>
      </c>
      <c r="M45" s="67">
        <f t="shared" si="7"/>
        <v>84118</v>
      </c>
      <c r="N45" s="67">
        <f t="shared" si="7"/>
        <v>84118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283428</v>
      </c>
      <c r="X45" s="67">
        <f t="shared" si="7"/>
        <v>6975000</v>
      </c>
      <c r="Y45" s="67">
        <f t="shared" si="7"/>
        <v>-6691572</v>
      </c>
      <c r="Z45" s="69">
        <f t="shared" si="5"/>
        <v>-95.93651612903226</v>
      </c>
      <c r="AA45" s="68">
        <f t="shared" si="8"/>
        <v>13950000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1546384</v>
      </c>
      <c r="D48" s="66">
        <f t="shared" si="7"/>
        <v>0</v>
      </c>
      <c r="E48" s="67">
        <f t="shared" si="7"/>
        <v>1300000</v>
      </c>
      <c r="F48" s="67">
        <f t="shared" si="7"/>
        <v>1300000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650000</v>
      </c>
      <c r="Y48" s="67">
        <f t="shared" si="7"/>
        <v>-650000</v>
      </c>
      <c r="Z48" s="69">
        <f t="shared" si="5"/>
        <v>-100</v>
      </c>
      <c r="AA48" s="68">
        <f t="shared" si="8"/>
        <v>1300000</v>
      </c>
    </row>
    <row r="49" spans="1:27" ht="13.5">
      <c r="A49" s="75" t="s">
        <v>49</v>
      </c>
      <c r="B49" s="76"/>
      <c r="C49" s="77">
        <f aca="true" t="shared" si="9" ref="C49:Y49">SUM(C41:C48)</f>
        <v>107839867</v>
      </c>
      <c r="D49" s="78">
        <f t="shared" si="9"/>
        <v>0</v>
      </c>
      <c r="E49" s="79">
        <f t="shared" si="9"/>
        <v>100149350</v>
      </c>
      <c r="F49" s="79">
        <f t="shared" si="9"/>
        <v>100149350</v>
      </c>
      <c r="G49" s="79">
        <f t="shared" si="9"/>
        <v>0</v>
      </c>
      <c r="H49" s="79">
        <f t="shared" si="9"/>
        <v>2573757</v>
      </c>
      <c r="I49" s="79">
        <f t="shared" si="9"/>
        <v>5459011</v>
      </c>
      <c r="J49" s="79">
        <f t="shared" si="9"/>
        <v>8032768</v>
      </c>
      <c r="K49" s="79">
        <f t="shared" si="9"/>
        <v>6757254</v>
      </c>
      <c r="L49" s="79">
        <f t="shared" si="9"/>
        <v>9932188</v>
      </c>
      <c r="M49" s="79">
        <f t="shared" si="9"/>
        <v>2123786</v>
      </c>
      <c r="N49" s="79">
        <f t="shared" si="9"/>
        <v>18813228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26845996</v>
      </c>
      <c r="X49" s="79">
        <f t="shared" si="9"/>
        <v>50074676</v>
      </c>
      <c r="Y49" s="79">
        <f t="shared" si="9"/>
        <v>-23228680</v>
      </c>
      <c r="Z49" s="80">
        <f t="shared" si="5"/>
        <v>-46.38807847703298</v>
      </c>
      <c r="AA49" s="81">
        <f>SUM(AA41:AA48)</f>
        <v>100149350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6294406</v>
      </c>
      <c r="D51" s="66">
        <f t="shared" si="10"/>
        <v>0</v>
      </c>
      <c r="E51" s="67">
        <f t="shared" si="10"/>
        <v>18610000</v>
      </c>
      <c r="F51" s="67">
        <f t="shared" si="10"/>
        <v>18610000</v>
      </c>
      <c r="G51" s="67">
        <f t="shared" si="10"/>
        <v>463674</v>
      </c>
      <c r="H51" s="67">
        <f t="shared" si="10"/>
        <v>692416</v>
      </c>
      <c r="I51" s="67">
        <f t="shared" si="10"/>
        <v>377516</v>
      </c>
      <c r="J51" s="67">
        <f t="shared" si="10"/>
        <v>1533606</v>
      </c>
      <c r="K51" s="67">
        <f t="shared" si="10"/>
        <v>674696</v>
      </c>
      <c r="L51" s="67">
        <f t="shared" si="10"/>
        <v>1088295</v>
      </c>
      <c r="M51" s="67">
        <f t="shared" si="10"/>
        <v>483450</v>
      </c>
      <c r="N51" s="67">
        <f t="shared" si="10"/>
        <v>2246441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3780047</v>
      </c>
      <c r="X51" s="67">
        <f t="shared" si="10"/>
        <v>9305000</v>
      </c>
      <c r="Y51" s="67">
        <f t="shared" si="10"/>
        <v>-5524953</v>
      </c>
      <c r="Z51" s="69">
        <f>+IF(X51&lt;&gt;0,+(Y51/X51)*100,0)</f>
        <v>-59.37617409994627</v>
      </c>
      <c r="AA51" s="68">
        <f>SUM(AA57:AA61)</f>
        <v>18610000</v>
      </c>
    </row>
    <row r="52" spans="1:27" ht="13.5">
      <c r="A52" s="84" t="s">
        <v>32</v>
      </c>
      <c r="B52" s="47"/>
      <c r="C52" s="9">
        <v>2181609</v>
      </c>
      <c r="D52" s="10"/>
      <c r="E52" s="11">
        <v>10000000</v>
      </c>
      <c r="F52" s="11">
        <v>10000000</v>
      </c>
      <c r="G52" s="11"/>
      <c r="H52" s="11">
        <v>470784</v>
      </c>
      <c r="I52" s="11">
        <v>15300</v>
      </c>
      <c r="J52" s="11">
        <v>486084</v>
      </c>
      <c r="K52" s="11">
        <v>420543</v>
      </c>
      <c r="L52" s="11">
        <v>438338</v>
      </c>
      <c r="M52" s="11">
        <v>116946</v>
      </c>
      <c r="N52" s="11">
        <v>975827</v>
      </c>
      <c r="O52" s="11"/>
      <c r="P52" s="11"/>
      <c r="Q52" s="11"/>
      <c r="R52" s="11"/>
      <c r="S52" s="11"/>
      <c r="T52" s="11"/>
      <c r="U52" s="11"/>
      <c r="V52" s="11"/>
      <c r="W52" s="11">
        <v>1461911</v>
      </c>
      <c r="X52" s="11">
        <v>5000000</v>
      </c>
      <c r="Y52" s="11">
        <v>-3538089</v>
      </c>
      <c r="Z52" s="2">
        <v>-70.76</v>
      </c>
      <c r="AA52" s="15">
        <v>10000000</v>
      </c>
    </row>
    <row r="53" spans="1:27" ht="13.5">
      <c r="A53" s="84" t="s">
        <v>33</v>
      </c>
      <c r="B53" s="47"/>
      <c r="C53" s="9">
        <v>1224479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299810</v>
      </c>
      <c r="D56" s="10"/>
      <c r="E56" s="11">
        <v>500000</v>
      </c>
      <c r="F56" s="11">
        <v>500000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250000</v>
      </c>
      <c r="Y56" s="11">
        <v>-250000</v>
      </c>
      <c r="Z56" s="2">
        <v>-100</v>
      </c>
      <c r="AA56" s="15">
        <v>500000</v>
      </c>
    </row>
    <row r="57" spans="1:27" ht="13.5">
      <c r="A57" s="85" t="s">
        <v>37</v>
      </c>
      <c r="B57" s="47"/>
      <c r="C57" s="49">
        <f aca="true" t="shared" si="11" ref="C57:Y57">SUM(C52:C56)</f>
        <v>3705898</v>
      </c>
      <c r="D57" s="50">
        <f t="shared" si="11"/>
        <v>0</v>
      </c>
      <c r="E57" s="51">
        <f t="shared" si="11"/>
        <v>10500000</v>
      </c>
      <c r="F57" s="51">
        <f t="shared" si="11"/>
        <v>10500000</v>
      </c>
      <c r="G57" s="51">
        <f t="shared" si="11"/>
        <v>0</v>
      </c>
      <c r="H57" s="51">
        <f t="shared" si="11"/>
        <v>470784</v>
      </c>
      <c r="I57" s="51">
        <f t="shared" si="11"/>
        <v>15300</v>
      </c>
      <c r="J57" s="51">
        <f t="shared" si="11"/>
        <v>486084</v>
      </c>
      <c r="K57" s="51">
        <f t="shared" si="11"/>
        <v>420543</v>
      </c>
      <c r="L57" s="51">
        <f t="shared" si="11"/>
        <v>438338</v>
      </c>
      <c r="M57" s="51">
        <f t="shared" si="11"/>
        <v>116946</v>
      </c>
      <c r="N57" s="51">
        <f t="shared" si="11"/>
        <v>975827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1461911</v>
      </c>
      <c r="X57" s="51">
        <f t="shared" si="11"/>
        <v>5250000</v>
      </c>
      <c r="Y57" s="51">
        <f t="shared" si="11"/>
        <v>-3788089</v>
      </c>
      <c r="Z57" s="52">
        <f>+IF(X57&lt;&gt;0,+(Y57/X57)*100,0)</f>
        <v>-72.15407619047619</v>
      </c>
      <c r="AA57" s="53">
        <f>SUM(AA52:AA56)</f>
        <v>10500000</v>
      </c>
    </row>
    <row r="58" spans="1:27" ht="13.5">
      <c r="A58" s="86" t="s">
        <v>38</v>
      </c>
      <c r="B58" s="35"/>
      <c r="C58" s="9">
        <v>85619</v>
      </c>
      <c r="D58" s="10"/>
      <c r="E58" s="11">
        <v>350000</v>
      </c>
      <c r="F58" s="11">
        <v>350000</v>
      </c>
      <c r="G58" s="11"/>
      <c r="H58" s="11"/>
      <c r="I58" s="11">
        <v>27500</v>
      </c>
      <c r="J58" s="11">
        <v>27500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27500</v>
      </c>
      <c r="X58" s="11">
        <v>175000</v>
      </c>
      <c r="Y58" s="11">
        <v>-147500</v>
      </c>
      <c r="Z58" s="2">
        <v>-84.29</v>
      </c>
      <c r="AA58" s="15">
        <v>350000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2502889</v>
      </c>
      <c r="D61" s="10"/>
      <c r="E61" s="11">
        <v>7760000</v>
      </c>
      <c r="F61" s="11">
        <v>7760000</v>
      </c>
      <c r="G61" s="11">
        <v>463674</v>
      </c>
      <c r="H61" s="11">
        <v>221632</v>
      </c>
      <c r="I61" s="11">
        <v>334716</v>
      </c>
      <c r="J61" s="11">
        <v>1020022</v>
      </c>
      <c r="K61" s="11">
        <v>254153</v>
      </c>
      <c r="L61" s="11">
        <v>649957</v>
      </c>
      <c r="M61" s="11">
        <v>366504</v>
      </c>
      <c r="N61" s="11">
        <v>1270614</v>
      </c>
      <c r="O61" s="11"/>
      <c r="P61" s="11"/>
      <c r="Q61" s="11"/>
      <c r="R61" s="11"/>
      <c r="S61" s="11"/>
      <c r="T61" s="11"/>
      <c r="U61" s="11"/>
      <c r="V61" s="11"/>
      <c r="W61" s="11">
        <v>2290636</v>
      </c>
      <c r="X61" s="11">
        <v>3880000</v>
      </c>
      <c r="Y61" s="11">
        <v>-1589364</v>
      </c>
      <c r="Z61" s="2">
        <v>-40.96</v>
      </c>
      <c r="AA61" s="15">
        <v>7760000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18610000</v>
      </c>
      <c r="F66" s="14"/>
      <c r="G66" s="14">
        <v>463673</v>
      </c>
      <c r="H66" s="14">
        <v>221632</v>
      </c>
      <c r="I66" s="14">
        <v>56991</v>
      </c>
      <c r="J66" s="14">
        <v>742296</v>
      </c>
      <c r="K66" s="14">
        <v>705</v>
      </c>
      <c r="L66" s="14">
        <v>169666</v>
      </c>
      <c r="M66" s="14"/>
      <c r="N66" s="14">
        <v>170371</v>
      </c>
      <c r="O66" s="14"/>
      <c r="P66" s="14"/>
      <c r="Q66" s="14"/>
      <c r="R66" s="14"/>
      <c r="S66" s="14"/>
      <c r="T66" s="14"/>
      <c r="U66" s="14"/>
      <c r="V66" s="14"/>
      <c r="W66" s="14">
        <v>912667</v>
      </c>
      <c r="X66" s="14"/>
      <c r="Y66" s="14">
        <v>912667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>
        <v>470784</v>
      </c>
      <c r="I67" s="11">
        <v>320525</v>
      </c>
      <c r="J67" s="11">
        <v>791309</v>
      </c>
      <c r="K67" s="11">
        <v>673991</v>
      </c>
      <c r="L67" s="11">
        <v>918630</v>
      </c>
      <c r="M67" s="11">
        <v>483450</v>
      </c>
      <c r="N67" s="11">
        <v>2076071</v>
      </c>
      <c r="O67" s="11"/>
      <c r="P67" s="11"/>
      <c r="Q67" s="11"/>
      <c r="R67" s="11"/>
      <c r="S67" s="11"/>
      <c r="T67" s="11"/>
      <c r="U67" s="11"/>
      <c r="V67" s="11"/>
      <c r="W67" s="11">
        <v>2867380</v>
      </c>
      <c r="X67" s="11"/>
      <c r="Y67" s="11">
        <v>2867380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18610000</v>
      </c>
      <c r="F69" s="79">
        <f t="shared" si="12"/>
        <v>0</v>
      </c>
      <c r="G69" s="79">
        <f t="shared" si="12"/>
        <v>463673</v>
      </c>
      <c r="H69" s="79">
        <f t="shared" si="12"/>
        <v>692416</v>
      </c>
      <c r="I69" s="79">
        <f t="shared" si="12"/>
        <v>377516</v>
      </c>
      <c r="J69" s="79">
        <f t="shared" si="12"/>
        <v>1533605</v>
      </c>
      <c r="K69" s="79">
        <f t="shared" si="12"/>
        <v>674696</v>
      </c>
      <c r="L69" s="79">
        <f t="shared" si="12"/>
        <v>1088296</v>
      </c>
      <c r="M69" s="79">
        <f t="shared" si="12"/>
        <v>483450</v>
      </c>
      <c r="N69" s="79">
        <f t="shared" si="12"/>
        <v>2246442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3780047</v>
      </c>
      <c r="X69" s="79">
        <f t="shared" si="12"/>
        <v>0</v>
      </c>
      <c r="Y69" s="79">
        <f t="shared" si="12"/>
        <v>3780047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56610357</v>
      </c>
      <c r="D5" s="42">
        <f t="shared" si="0"/>
        <v>0</v>
      </c>
      <c r="E5" s="43">
        <f t="shared" si="0"/>
        <v>67152175</v>
      </c>
      <c r="F5" s="43">
        <f t="shared" si="0"/>
        <v>67152175</v>
      </c>
      <c r="G5" s="43">
        <f t="shared" si="0"/>
        <v>4938114</v>
      </c>
      <c r="H5" s="43">
        <f t="shared" si="0"/>
        <v>2649355</v>
      </c>
      <c r="I5" s="43">
        <f t="shared" si="0"/>
        <v>2876771</v>
      </c>
      <c r="J5" s="43">
        <f t="shared" si="0"/>
        <v>10464240</v>
      </c>
      <c r="K5" s="43">
        <f t="shared" si="0"/>
        <v>2011569</v>
      </c>
      <c r="L5" s="43">
        <f t="shared" si="0"/>
        <v>4120566</v>
      </c>
      <c r="M5" s="43">
        <f t="shared" si="0"/>
        <v>4832936</v>
      </c>
      <c r="N5" s="43">
        <f t="shared" si="0"/>
        <v>10965071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21429311</v>
      </c>
      <c r="X5" s="43">
        <f t="shared" si="0"/>
        <v>33576088</v>
      </c>
      <c r="Y5" s="43">
        <f t="shared" si="0"/>
        <v>-12146777</v>
      </c>
      <c r="Z5" s="44">
        <f>+IF(X5&lt;&gt;0,+(Y5/X5)*100,0)</f>
        <v>-36.176867894794654</v>
      </c>
      <c r="AA5" s="45">
        <f>SUM(AA11:AA18)</f>
        <v>67152175</v>
      </c>
    </row>
    <row r="6" spans="1:27" ht="13.5">
      <c r="A6" s="46" t="s">
        <v>32</v>
      </c>
      <c r="B6" s="47"/>
      <c r="C6" s="9">
        <v>16658605</v>
      </c>
      <c r="D6" s="10"/>
      <c r="E6" s="11">
        <v>5627708</v>
      </c>
      <c r="F6" s="11">
        <v>5627708</v>
      </c>
      <c r="G6" s="11"/>
      <c r="H6" s="11">
        <v>279205</v>
      </c>
      <c r="I6" s="11"/>
      <c r="J6" s="11">
        <v>279205</v>
      </c>
      <c r="K6" s="11">
        <v>339255</v>
      </c>
      <c r="L6" s="11">
        <v>109366</v>
      </c>
      <c r="M6" s="11">
        <v>429555</v>
      </c>
      <c r="N6" s="11">
        <v>878176</v>
      </c>
      <c r="O6" s="11"/>
      <c r="P6" s="11"/>
      <c r="Q6" s="11"/>
      <c r="R6" s="11"/>
      <c r="S6" s="11"/>
      <c r="T6" s="11"/>
      <c r="U6" s="11"/>
      <c r="V6" s="11"/>
      <c r="W6" s="11">
        <v>1157381</v>
      </c>
      <c r="X6" s="11">
        <v>2813854</v>
      </c>
      <c r="Y6" s="11">
        <v>-1656473</v>
      </c>
      <c r="Z6" s="2">
        <v>-58.87</v>
      </c>
      <c r="AA6" s="15">
        <v>5627708</v>
      </c>
    </row>
    <row r="7" spans="1:27" ht="13.5">
      <c r="A7" s="46" t="s">
        <v>33</v>
      </c>
      <c r="B7" s="47"/>
      <c r="C7" s="9">
        <v>24927935</v>
      </c>
      <c r="D7" s="10"/>
      <c r="E7" s="11">
        <v>15580000</v>
      </c>
      <c r="F7" s="11">
        <v>15580000</v>
      </c>
      <c r="G7" s="11">
        <v>1373430</v>
      </c>
      <c r="H7" s="11">
        <v>1585355</v>
      </c>
      <c r="I7" s="11">
        <v>1716858</v>
      </c>
      <c r="J7" s="11">
        <v>4675643</v>
      </c>
      <c r="K7" s="11">
        <v>925387</v>
      </c>
      <c r="L7" s="11"/>
      <c r="M7" s="11">
        <v>1048399</v>
      </c>
      <c r="N7" s="11">
        <v>1973786</v>
      </c>
      <c r="O7" s="11"/>
      <c r="P7" s="11"/>
      <c r="Q7" s="11"/>
      <c r="R7" s="11"/>
      <c r="S7" s="11"/>
      <c r="T7" s="11"/>
      <c r="U7" s="11"/>
      <c r="V7" s="11"/>
      <c r="W7" s="11">
        <v>6649429</v>
      </c>
      <c r="X7" s="11">
        <v>7790000</v>
      </c>
      <c r="Y7" s="11">
        <v>-1140571</v>
      </c>
      <c r="Z7" s="2">
        <v>-14.64</v>
      </c>
      <c r="AA7" s="15">
        <v>15580000</v>
      </c>
    </row>
    <row r="8" spans="1:27" ht="13.5">
      <c r="A8" s="46" t="s">
        <v>34</v>
      </c>
      <c r="B8" s="47"/>
      <c r="C8" s="9">
        <v>15023817</v>
      </c>
      <c r="D8" s="10"/>
      <c r="E8" s="11">
        <v>27497246</v>
      </c>
      <c r="F8" s="11">
        <v>27497246</v>
      </c>
      <c r="G8" s="11">
        <v>739608</v>
      </c>
      <c r="H8" s="11"/>
      <c r="I8" s="11"/>
      <c r="J8" s="11">
        <v>739608</v>
      </c>
      <c r="K8" s="11">
        <v>746927</v>
      </c>
      <c r="L8" s="11">
        <v>2538483</v>
      </c>
      <c r="M8" s="11">
        <v>1386654</v>
      </c>
      <c r="N8" s="11">
        <v>4672064</v>
      </c>
      <c r="O8" s="11"/>
      <c r="P8" s="11"/>
      <c r="Q8" s="11"/>
      <c r="R8" s="11"/>
      <c r="S8" s="11"/>
      <c r="T8" s="11"/>
      <c r="U8" s="11"/>
      <c r="V8" s="11"/>
      <c r="W8" s="11">
        <v>5411672</v>
      </c>
      <c r="X8" s="11">
        <v>13748623</v>
      </c>
      <c r="Y8" s="11">
        <v>-8336951</v>
      </c>
      <c r="Z8" s="2">
        <v>-60.64</v>
      </c>
      <c r="AA8" s="15">
        <v>27497246</v>
      </c>
    </row>
    <row r="9" spans="1:27" ht="13.5">
      <c r="A9" s="46" t="s">
        <v>35</v>
      </c>
      <c r="B9" s="47"/>
      <c r="C9" s="9"/>
      <c r="D9" s="10"/>
      <c r="E9" s="11">
        <v>13447221</v>
      </c>
      <c r="F9" s="11">
        <v>13447221</v>
      </c>
      <c r="G9" s="11">
        <v>2825076</v>
      </c>
      <c r="H9" s="11">
        <v>784795</v>
      </c>
      <c r="I9" s="11">
        <v>1159913</v>
      </c>
      <c r="J9" s="11">
        <v>4769784</v>
      </c>
      <c r="K9" s="11"/>
      <c r="L9" s="11">
        <v>1472717</v>
      </c>
      <c r="M9" s="11">
        <v>1968328</v>
      </c>
      <c r="N9" s="11">
        <v>3441045</v>
      </c>
      <c r="O9" s="11"/>
      <c r="P9" s="11"/>
      <c r="Q9" s="11"/>
      <c r="R9" s="11"/>
      <c r="S9" s="11"/>
      <c r="T9" s="11"/>
      <c r="U9" s="11"/>
      <c r="V9" s="11"/>
      <c r="W9" s="11">
        <v>8210829</v>
      </c>
      <c r="X9" s="11">
        <v>6723611</v>
      </c>
      <c r="Y9" s="11">
        <v>1487218</v>
      </c>
      <c r="Z9" s="2">
        <v>22.12</v>
      </c>
      <c r="AA9" s="15">
        <v>13447221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56610357</v>
      </c>
      <c r="D11" s="50">
        <f t="shared" si="1"/>
        <v>0</v>
      </c>
      <c r="E11" s="51">
        <f t="shared" si="1"/>
        <v>62152175</v>
      </c>
      <c r="F11" s="51">
        <f t="shared" si="1"/>
        <v>62152175</v>
      </c>
      <c r="G11" s="51">
        <f t="shared" si="1"/>
        <v>4938114</v>
      </c>
      <c r="H11" s="51">
        <f t="shared" si="1"/>
        <v>2649355</v>
      </c>
      <c r="I11" s="51">
        <f t="shared" si="1"/>
        <v>2876771</v>
      </c>
      <c r="J11" s="51">
        <f t="shared" si="1"/>
        <v>10464240</v>
      </c>
      <c r="K11" s="51">
        <f t="shared" si="1"/>
        <v>2011569</v>
      </c>
      <c r="L11" s="51">
        <f t="shared" si="1"/>
        <v>4120566</v>
      </c>
      <c r="M11" s="51">
        <f t="shared" si="1"/>
        <v>4832936</v>
      </c>
      <c r="N11" s="51">
        <f t="shared" si="1"/>
        <v>10965071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21429311</v>
      </c>
      <c r="X11" s="51">
        <f t="shared" si="1"/>
        <v>31076088</v>
      </c>
      <c r="Y11" s="51">
        <f t="shared" si="1"/>
        <v>-9646777</v>
      </c>
      <c r="Z11" s="52">
        <f>+IF(X11&lt;&gt;0,+(Y11/X11)*100,0)</f>
        <v>-31.04244330882317</v>
      </c>
      <c r="AA11" s="53">
        <f>SUM(AA6:AA10)</f>
        <v>62152175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2000000</v>
      </c>
      <c r="F15" s="11">
        <v>2000000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1000000</v>
      </c>
      <c r="Y15" s="11">
        <v>-1000000</v>
      </c>
      <c r="Z15" s="2">
        <v>-100</v>
      </c>
      <c r="AA15" s="15">
        <v>2000000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3000000</v>
      </c>
      <c r="F18" s="18">
        <v>3000000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1500000</v>
      </c>
      <c r="Y18" s="18">
        <v>-1500000</v>
      </c>
      <c r="Z18" s="3">
        <v>-100</v>
      </c>
      <c r="AA18" s="23">
        <v>3000000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27418023</v>
      </c>
      <c r="D20" s="59">
        <f t="shared" si="2"/>
        <v>0</v>
      </c>
      <c r="E20" s="60">
        <f t="shared" si="2"/>
        <v>29214602</v>
      </c>
      <c r="F20" s="60">
        <f t="shared" si="2"/>
        <v>29214602</v>
      </c>
      <c r="G20" s="60">
        <f t="shared" si="2"/>
        <v>143964</v>
      </c>
      <c r="H20" s="60">
        <f t="shared" si="2"/>
        <v>3321242</v>
      </c>
      <c r="I20" s="60">
        <f t="shared" si="2"/>
        <v>3631846</v>
      </c>
      <c r="J20" s="60">
        <f t="shared" si="2"/>
        <v>7097052</v>
      </c>
      <c r="K20" s="60">
        <f t="shared" si="2"/>
        <v>5468963</v>
      </c>
      <c r="L20" s="60">
        <f t="shared" si="2"/>
        <v>6325335</v>
      </c>
      <c r="M20" s="60">
        <f t="shared" si="2"/>
        <v>3478804</v>
      </c>
      <c r="N20" s="60">
        <f t="shared" si="2"/>
        <v>15273102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22370154</v>
      </c>
      <c r="X20" s="60">
        <f t="shared" si="2"/>
        <v>14607301</v>
      </c>
      <c r="Y20" s="60">
        <f t="shared" si="2"/>
        <v>7762853</v>
      </c>
      <c r="Z20" s="61">
        <f>+IF(X20&lt;&gt;0,+(Y20/X20)*100,0)</f>
        <v>53.143650562140124</v>
      </c>
      <c r="AA20" s="62">
        <f>SUM(AA26:AA33)</f>
        <v>29214602</v>
      </c>
    </row>
    <row r="21" spans="1:27" ht="13.5">
      <c r="A21" s="46" t="s">
        <v>32</v>
      </c>
      <c r="B21" s="47"/>
      <c r="C21" s="9">
        <v>452273</v>
      </c>
      <c r="D21" s="10"/>
      <c r="E21" s="11">
        <v>4636848</v>
      </c>
      <c r="F21" s="11">
        <v>4636848</v>
      </c>
      <c r="G21" s="11"/>
      <c r="H21" s="11">
        <v>1303976</v>
      </c>
      <c r="I21" s="11">
        <v>1810461</v>
      </c>
      <c r="J21" s="11">
        <v>3114437</v>
      </c>
      <c r="K21" s="11">
        <v>1026851</v>
      </c>
      <c r="L21" s="11"/>
      <c r="M21" s="11">
        <v>379692</v>
      </c>
      <c r="N21" s="11">
        <v>1406543</v>
      </c>
      <c r="O21" s="11"/>
      <c r="P21" s="11"/>
      <c r="Q21" s="11"/>
      <c r="R21" s="11"/>
      <c r="S21" s="11"/>
      <c r="T21" s="11"/>
      <c r="U21" s="11"/>
      <c r="V21" s="11"/>
      <c r="W21" s="11">
        <v>4520980</v>
      </c>
      <c r="X21" s="11">
        <v>2318424</v>
      </c>
      <c r="Y21" s="11">
        <v>2202556</v>
      </c>
      <c r="Z21" s="2">
        <v>95</v>
      </c>
      <c r="AA21" s="15">
        <v>4636848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3000000</v>
      </c>
      <c r="F23" s="11">
        <v>3000000</v>
      </c>
      <c r="G23" s="11"/>
      <c r="H23" s="11">
        <v>967182</v>
      </c>
      <c r="I23" s="11"/>
      <c r="J23" s="11">
        <v>967182</v>
      </c>
      <c r="K23" s="11">
        <v>254539</v>
      </c>
      <c r="L23" s="11">
        <v>1996136</v>
      </c>
      <c r="M23" s="11">
        <v>676383</v>
      </c>
      <c r="N23" s="11">
        <v>2927058</v>
      </c>
      <c r="O23" s="11"/>
      <c r="P23" s="11"/>
      <c r="Q23" s="11"/>
      <c r="R23" s="11"/>
      <c r="S23" s="11"/>
      <c r="T23" s="11"/>
      <c r="U23" s="11"/>
      <c r="V23" s="11"/>
      <c r="W23" s="11">
        <v>3894240</v>
      </c>
      <c r="X23" s="11">
        <v>1500000</v>
      </c>
      <c r="Y23" s="11">
        <v>2394240</v>
      </c>
      <c r="Z23" s="2">
        <v>159.62</v>
      </c>
      <c r="AA23" s="15">
        <v>3000000</v>
      </c>
    </row>
    <row r="24" spans="1:27" ht="13.5">
      <c r="A24" s="46" t="s">
        <v>35</v>
      </c>
      <c r="B24" s="47"/>
      <c r="C24" s="9">
        <v>19745983</v>
      </c>
      <c r="D24" s="10"/>
      <c r="E24" s="11">
        <v>9502754</v>
      </c>
      <c r="F24" s="11">
        <v>9502754</v>
      </c>
      <c r="G24" s="11"/>
      <c r="H24" s="11">
        <v>1050084</v>
      </c>
      <c r="I24" s="11">
        <v>1821385</v>
      </c>
      <c r="J24" s="11">
        <v>2871469</v>
      </c>
      <c r="K24" s="11">
        <v>4187573</v>
      </c>
      <c r="L24" s="11">
        <v>3177981</v>
      </c>
      <c r="M24" s="11">
        <v>2422729</v>
      </c>
      <c r="N24" s="11">
        <v>9788283</v>
      </c>
      <c r="O24" s="11"/>
      <c r="P24" s="11"/>
      <c r="Q24" s="11"/>
      <c r="R24" s="11"/>
      <c r="S24" s="11"/>
      <c r="T24" s="11"/>
      <c r="U24" s="11"/>
      <c r="V24" s="11"/>
      <c r="W24" s="11">
        <v>12659752</v>
      </c>
      <c r="X24" s="11">
        <v>4751377</v>
      </c>
      <c r="Y24" s="11">
        <v>7908375</v>
      </c>
      <c r="Z24" s="2">
        <v>166.44</v>
      </c>
      <c r="AA24" s="15">
        <v>9502754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20198256</v>
      </c>
      <c r="D26" s="50">
        <f t="shared" si="3"/>
        <v>0</v>
      </c>
      <c r="E26" s="51">
        <f t="shared" si="3"/>
        <v>17139602</v>
      </c>
      <c r="F26" s="51">
        <f t="shared" si="3"/>
        <v>17139602</v>
      </c>
      <c r="G26" s="51">
        <f t="shared" si="3"/>
        <v>0</v>
      </c>
      <c r="H26" s="51">
        <f t="shared" si="3"/>
        <v>3321242</v>
      </c>
      <c r="I26" s="51">
        <f t="shared" si="3"/>
        <v>3631846</v>
      </c>
      <c r="J26" s="51">
        <f t="shared" si="3"/>
        <v>6953088</v>
      </c>
      <c r="K26" s="51">
        <f t="shared" si="3"/>
        <v>5468963</v>
      </c>
      <c r="L26" s="51">
        <f t="shared" si="3"/>
        <v>5174117</v>
      </c>
      <c r="M26" s="51">
        <f t="shared" si="3"/>
        <v>3478804</v>
      </c>
      <c r="N26" s="51">
        <f t="shared" si="3"/>
        <v>14121884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21074972</v>
      </c>
      <c r="X26" s="51">
        <f t="shared" si="3"/>
        <v>8569801</v>
      </c>
      <c r="Y26" s="51">
        <f t="shared" si="3"/>
        <v>12505171</v>
      </c>
      <c r="Z26" s="52">
        <f>+IF(X26&lt;&gt;0,+(Y26/X26)*100,0)</f>
        <v>145.92136970275038</v>
      </c>
      <c r="AA26" s="53">
        <f>SUM(AA21:AA25)</f>
        <v>17139602</v>
      </c>
    </row>
    <row r="27" spans="1:27" ht="13.5">
      <c r="A27" s="54" t="s">
        <v>38</v>
      </c>
      <c r="B27" s="64"/>
      <c r="C27" s="9">
        <v>7219767</v>
      </c>
      <c r="D27" s="10"/>
      <c r="E27" s="11">
        <v>12075000</v>
      </c>
      <c r="F27" s="11">
        <v>12075000</v>
      </c>
      <c r="G27" s="11">
        <v>143964</v>
      </c>
      <c r="H27" s="11"/>
      <c r="I27" s="11"/>
      <c r="J27" s="11">
        <v>143964</v>
      </c>
      <c r="K27" s="11"/>
      <c r="L27" s="11">
        <v>1151218</v>
      </c>
      <c r="M27" s="11"/>
      <c r="N27" s="11">
        <v>1151218</v>
      </c>
      <c r="O27" s="11"/>
      <c r="P27" s="11"/>
      <c r="Q27" s="11"/>
      <c r="R27" s="11"/>
      <c r="S27" s="11"/>
      <c r="T27" s="11"/>
      <c r="U27" s="11"/>
      <c r="V27" s="11"/>
      <c r="W27" s="11">
        <v>1295182</v>
      </c>
      <c r="X27" s="11">
        <v>6037500</v>
      </c>
      <c r="Y27" s="11">
        <v>-4742318</v>
      </c>
      <c r="Z27" s="2">
        <v>-78.55</v>
      </c>
      <c r="AA27" s="15">
        <v>12075000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17110878</v>
      </c>
      <c r="D36" s="10">
        <f t="shared" si="4"/>
        <v>0</v>
      </c>
      <c r="E36" s="11">
        <f t="shared" si="4"/>
        <v>10264556</v>
      </c>
      <c r="F36" s="11">
        <f t="shared" si="4"/>
        <v>10264556</v>
      </c>
      <c r="G36" s="11">
        <f t="shared" si="4"/>
        <v>0</v>
      </c>
      <c r="H36" s="11">
        <f t="shared" si="4"/>
        <v>1583181</v>
      </c>
      <c r="I36" s="11">
        <f t="shared" si="4"/>
        <v>1810461</v>
      </c>
      <c r="J36" s="11">
        <f t="shared" si="4"/>
        <v>3393642</v>
      </c>
      <c r="K36" s="11">
        <f t="shared" si="4"/>
        <v>1366106</v>
      </c>
      <c r="L36" s="11">
        <f t="shared" si="4"/>
        <v>109366</v>
      </c>
      <c r="M36" s="11">
        <f t="shared" si="4"/>
        <v>809247</v>
      </c>
      <c r="N36" s="11">
        <f t="shared" si="4"/>
        <v>2284719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5678361</v>
      </c>
      <c r="X36" s="11">
        <f t="shared" si="4"/>
        <v>5132278</v>
      </c>
      <c r="Y36" s="11">
        <f t="shared" si="4"/>
        <v>546083</v>
      </c>
      <c r="Z36" s="2">
        <f aca="true" t="shared" si="5" ref="Z36:Z49">+IF(X36&lt;&gt;0,+(Y36/X36)*100,0)</f>
        <v>10.640167972194803</v>
      </c>
      <c r="AA36" s="15">
        <f>AA6+AA21</f>
        <v>10264556</v>
      </c>
    </row>
    <row r="37" spans="1:27" ht="13.5">
      <c r="A37" s="46" t="s">
        <v>33</v>
      </c>
      <c r="B37" s="47"/>
      <c r="C37" s="9">
        <f t="shared" si="4"/>
        <v>24927935</v>
      </c>
      <c r="D37" s="10">
        <f t="shared" si="4"/>
        <v>0</v>
      </c>
      <c r="E37" s="11">
        <f t="shared" si="4"/>
        <v>15580000</v>
      </c>
      <c r="F37" s="11">
        <f t="shared" si="4"/>
        <v>15580000</v>
      </c>
      <c r="G37" s="11">
        <f t="shared" si="4"/>
        <v>1373430</v>
      </c>
      <c r="H37" s="11">
        <f t="shared" si="4"/>
        <v>1585355</v>
      </c>
      <c r="I37" s="11">
        <f t="shared" si="4"/>
        <v>1716858</v>
      </c>
      <c r="J37" s="11">
        <f t="shared" si="4"/>
        <v>4675643</v>
      </c>
      <c r="K37" s="11">
        <f t="shared" si="4"/>
        <v>925387</v>
      </c>
      <c r="L37" s="11">
        <f t="shared" si="4"/>
        <v>0</v>
      </c>
      <c r="M37" s="11">
        <f t="shared" si="4"/>
        <v>1048399</v>
      </c>
      <c r="N37" s="11">
        <f t="shared" si="4"/>
        <v>1973786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6649429</v>
      </c>
      <c r="X37" s="11">
        <f t="shared" si="4"/>
        <v>7790000</v>
      </c>
      <c r="Y37" s="11">
        <f t="shared" si="4"/>
        <v>-1140571</v>
      </c>
      <c r="Z37" s="2">
        <f t="shared" si="5"/>
        <v>-14.64147625160462</v>
      </c>
      <c r="AA37" s="15">
        <f>AA7+AA22</f>
        <v>15580000</v>
      </c>
    </row>
    <row r="38" spans="1:27" ht="13.5">
      <c r="A38" s="46" t="s">
        <v>34</v>
      </c>
      <c r="B38" s="47"/>
      <c r="C38" s="9">
        <f t="shared" si="4"/>
        <v>15023817</v>
      </c>
      <c r="D38" s="10">
        <f t="shared" si="4"/>
        <v>0</v>
      </c>
      <c r="E38" s="11">
        <f t="shared" si="4"/>
        <v>30497246</v>
      </c>
      <c r="F38" s="11">
        <f t="shared" si="4"/>
        <v>30497246</v>
      </c>
      <c r="G38" s="11">
        <f t="shared" si="4"/>
        <v>739608</v>
      </c>
      <c r="H38" s="11">
        <f t="shared" si="4"/>
        <v>967182</v>
      </c>
      <c r="I38" s="11">
        <f t="shared" si="4"/>
        <v>0</v>
      </c>
      <c r="J38" s="11">
        <f t="shared" si="4"/>
        <v>1706790</v>
      </c>
      <c r="K38" s="11">
        <f t="shared" si="4"/>
        <v>1001466</v>
      </c>
      <c r="L38" s="11">
        <f t="shared" si="4"/>
        <v>4534619</v>
      </c>
      <c r="M38" s="11">
        <f t="shared" si="4"/>
        <v>2063037</v>
      </c>
      <c r="N38" s="11">
        <f t="shared" si="4"/>
        <v>7599122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9305912</v>
      </c>
      <c r="X38" s="11">
        <f t="shared" si="4"/>
        <v>15248623</v>
      </c>
      <c r="Y38" s="11">
        <f t="shared" si="4"/>
        <v>-5942711</v>
      </c>
      <c r="Z38" s="2">
        <f t="shared" si="5"/>
        <v>-38.9721157116941</v>
      </c>
      <c r="AA38" s="15">
        <f>AA8+AA23</f>
        <v>30497246</v>
      </c>
    </row>
    <row r="39" spans="1:27" ht="13.5">
      <c r="A39" s="46" t="s">
        <v>35</v>
      </c>
      <c r="B39" s="47"/>
      <c r="C39" s="9">
        <f t="shared" si="4"/>
        <v>19745983</v>
      </c>
      <c r="D39" s="10">
        <f t="shared" si="4"/>
        <v>0</v>
      </c>
      <c r="E39" s="11">
        <f t="shared" si="4"/>
        <v>22949975</v>
      </c>
      <c r="F39" s="11">
        <f t="shared" si="4"/>
        <v>22949975</v>
      </c>
      <c r="G39" s="11">
        <f t="shared" si="4"/>
        <v>2825076</v>
      </c>
      <c r="H39" s="11">
        <f t="shared" si="4"/>
        <v>1834879</v>
      </c>
      <c r="I39" s="11">
        <f t="shared" si="4"/>
        <v>2981298</v>
      </c>
      <c r="J39" s="11">
        <f t="shared" si="4"/>
        <v>7641253</v>
      </c>
      <c r="K39" s="11">
        <f t="shared" si="4"/>
        <v>4187573</v>
      </c>
      <c r="L39" s="11">
        <f t="shared" si="4"/>
        <v>4650698</v>
      </c>
      <c r="M39" s="11">
        <f t="shared" si="4"/>
        <v>4391057</v>
      </c>
      <c r="N39" s="11">
        <f t="shared" si="4"/>
        <v>13229328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20870581</v>
      </c>
      <c r="X39" s="11">
        <f t="shared" si="4"/>
        <v>11474988</v>
      </c>
      <c r="Y39" s="11">
        <f t="shared" si="4"/>
        <v>9395593</v>
      </c>
      <c r="Z39" s="2">
        <f t="shared" si="5"/>
        <v>81.87889172520268</v>
      </c>
      <c r="AA39" s="15">
        <f>AA9+AA24</f>
        <v>22949975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76808613</v>
      </c>
      <c r="D41" s="50">
        <f t="shared" si="6"/>
        <v>0</v>
      </c>
      <c r="E41" s="51">
        <f t="shared" si="6"/>
        <v>79291777</v>
      </c>
      <c r="F41" s="51">
        <f t="shared" si="6"/>
        <v>79291777</v>
      </c>
      <c r="G41" s="51">
        <f t="shared" si="6"/>
        <v>4938114</v>
      </c>
      <c r="H41" s="51">
        <f t="shared" si="6"/>
        <v>5970597</v>
      </c>
      <c r="I41" s="51">
        <f t="shared" si="6"/>
        <v>6508617</v>
      </c>
      <c r="J41" s="51">
        <f t="shared" si="6"/>
        <v>17417328</v>
      </c>
      <c r="K41" s="51">
        <f t="shared" si="6"/>
        <v>7480532</v>
      </c>
      <c r="L41" s="51">
        <f t="shared" si="6"/>
        <v>9294683</v>
      </c>
      <c r="M41" s="51">
        <f t="shared" si="6"/>
        <v>8311740</v>
      </c>
      <c r="N41" s="51">
        <f t="shared" si="6"/>
        <v>25086955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42504283</v>
      </c>
      <c r="X41" s="51">
        <f t="shared" si="6"/>
        <v>39645889</v>
      </c>
      <c r="Y41" s="51">
        <f t="shared" si="6"/>
        <v>2858394</v>
      </c>
      <c r="Z41" s="52">
        <f t="shared" si="5"/>
        <v>7.209811842029826</v>
      </c>
      <c r="AA41" s="53">
        <f>SUM(AA36:AA40)</f>
        <v>79291777</v>
      </c>
    </row>
    <row r="42" spans="1:27" ht="13.5">
      <c r="A42" s="54" t="s">
        <v>38</v>
      </c>
      <c r="B42" s="35"/>
      <c r="C42" s="65">
        <f aca="true" t="shared" si="7" ref="C42:Y48">C12+C27</f>
        <v>7219767</v>
      </c>
      <c r="D42" s="66">
        <f t="shared" si="7"/>
        <v>0</v>
      </c>
      <c r="E42" s="67">
        <f t="shared" si="7"/>
        <v>12075000</v>
      </c>
      <c r="F42" s="67">
        <f t="shared" si="7"/>
        <v>12075000</v>
      </c>
      <c r="G42" s="67">
        <f t="shared" si="7"/>
        <v>143964</v>
      </c>
      <c r="H42" s="67">
        <f t="shared" si="7"/>
        <v>0</v>
      </c>
      <c r="I42" s="67">
        <f t="shared" si="7"/>
        <v>0</v>
      </c>
      <c r="J42" s="67">
        <f t="shared" si="7"/>
        <v>143964</v>
      </c>
      <c r="K42" s="67">
        <f t="shared" si="7"/>
        <v>0</v>
      </c>
      <c r="L42" s="67">
        <f t="shared" si="7"/>
        <v>1151218</v>
      </c>
      <c r="M42" s="67">
        <f t="shared" si="7"/>
        <v>0</v>
      </c>
      <c r="N42" s="67">
        <f t="shared" si="7"/>
        <v>1151218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1295182</v>
      </c>
      <c r="X42" s="67">
        <f t="shared" si="7"/>
        <v>6037500</v>
      </c>
      <c r="Y42" s="67">
        <f t="shared" si="7"/>
        <v>-4742318</v>
      </c>
      <c r="Z42" s="69">
        <f t="shared" si="5"/>
        <v>-78.54771014492754</v>
      </c>
      <c r="AA42" s="68">
        <f aca="true" t="shared" si="8" ref="AA42:AA48">AA12+AA27</f>
        <v>12075000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2000000</v>
      </c>
      <c r="F45" s="67">
        <f t="shared" si="7"/>
        <v>2000000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1000000</v>
      </c>
      <c r="Y45" s="67">
        <f t="shared" si="7"/>
        <v>-1000000</v>
      </c>
      <c r="Z45" s="69">
        <f t="shared" si="5"/>
        <v>-100</v>
      </c>
      <c r="AA45" s="68">
        <f t="shared" si="8"/>
        <v>2000000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3000000</v>
      </c>
      <c r="F48" s="67">
        <f t="shared" si="7"/>
        <v>3000000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1500000</v>
      </c>
      <c r="Y48" s="67">
        <f t="shared" si="7"/>
        <v>-1500000</v>
      </c>
      <c r="Z48" s="69">
        <f t="shared" si="5"/>
        <v>-100</v>
      </c>
      <c r="AA48" s="68">
        <f t="shared" si="8"/>
        <v>3000000</v>
      </c>
    </row>
    <row r="49" spans="1:27" ht="13.5">
      <c r="A49" s="75" t="s">
        <v>49</v>
      </c>
      <c r="B49" s="76"/>
      <c r="C49" s="77">
        <f aca="true" t="shared" si="9" ref="C49:Y49">SUM(C41:C48)</f>
        <v>84028380</v>
      </c>
      <c r="D49" s="78">
        <f t="shared" si="9"/>
        <v>0</v>
      </c>
      <c r="E49" s="79">
        <f t="shared" si="9"/>
        <v>96366777</v>
      </c>
      <c r="F49" s="79">
        <f t="shared" si="9"/>
        <v>96366777</v>
      </c>
      <c r="G49" s="79">
        <f t="shared" si="9"/>
        <v>5082078</v>
      </c>
      <c r="H49" s="79">
        <f t="shared" si="9"/>
        <v>5970597</v>
      </c>
      <c r="I49" s="79">
        <f t="shared" si="9"/>
        <v>6508617</v>
      </c>
      <c r="J49" s="79">
        <f t="shared" si="9"/>
        <v>17561292</v>
      </c>
      <c r="K49" s="79">
        <f t="shared" si="9"/>
        <v>7480532</v>
      </c>
      <c r="L49" s="79">
        <f t="shared" si="9"/>
        <v>10445901</v>
      </c>
      <c r="M49" s="79">
        <f t="shared" si="9"/>
        <v>8311740</v>
      </c>
      <c r="N49" s="79">
        <f t="shared" si="9"/>
        <v>26238173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43799465</v>
      </c>
      <c r="X49" s="79">
        <f t="shared" si="9"/>
        <v>48183389</v>
      </c>
      <c r="Y49" s="79">
        <f t="shared" si="9"/>
        <v>-4383924</v>
      </c>
      <c r="Z49" s="80">
        <f t="shared" si="5"/>
        <v>-9.098413563230267</v>
      </c>
      <c r="AA49" s="81">
        <f>SUM(AA41:AA48)</f>
        <v>96366777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29796831</v>
      </c>
      <c r="F51" s="67">
        <f t="shared" si="10"/>
        <v>29796831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14898416</v>
      </c>
      <c r="Y51" s="67">
        <f t="shared" si="10"/>
        <v>-14898416</v>
      </c>
      <c r="Z51" s="69">
        <f>+IF(X51&lt;&gt;0,+(Y51/X51)*100,0)</f>
        <v>-100</v>
      </c>
      <c r="AA51" s="68">
        <f>SUM(AA57:AA61)</f>
        <v>29796831</v>
      </c>
    </row>
    <row r="52" spans="1:27" ht="13.5">
      <c r="A52" s="84" t="s">
        <v>32</v>
      </c>
      <c r="B52" s="47"/>
      <c r="C52" s="9"/>
      <c r="D52" s="10"/>
      <c r="E52" s="11">
        <v>20891557</v>
      </c>
      <c r="F52" s="11">
        <v>20891557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10445779</v>
      </c>
      <c r="Y52" s="11">
        <v>-10445779</v>
      </c>
      <c r="Z52" s="2">
        <v>-100</v>
      </c>
      <c r="AA52" s="15">
        <v>20891557</v>
      </c>
    </row>
    <row r="53" spans="1:27" ht="13.5">
      <c r="A53" s="84" t="s">
        <v>33</v>
      </c>
      <c r="B53" s="47"/>
      <c r="C53" s="9"/>
      <c r="D53" s="10"/>
      <c r="E53" s="11">
        <v>4729982</v>
      </c>
      <c r="F53" s="11">
        <v>4729982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2364991</v>
      </c>
      <c r="Y53" s="11">
        <v>-2364991</v>
      </c>
      <c r="Z53" s="2">
        <v>-100</v>
      </c>
      <c r="AA53" s="15">
        <v>4729982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431324</v>
      </c>
      <c r="F56" s="11">
        <v>431324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215662</v>
      </c>
      <c r="Y56" s="11">
        <v>-215662</v>
      </c>
      <c r="Z56" s="2">
        <v>-100</v>
      </c>
      <c r="AA56" s="15">
        <v>431324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26052863</v>
      </c>
      <c r="F57" s="51">
        <f t="shared" si="11"/>
        <v>26052863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13026432</v>
      </c>
      <c r="Y57" s="51">
        <f t="shared" si="11"/>
        <v>-13026432</v>
      </c>
      <c r="Z57" s="52">
        <f>+IF(X57&lt;&gt;0,+(Y57/X57)*100,0)</f>
        <v>-100</v>
      </c>
      <c r="AA57" s="53">
        <f>SUM(AA52:AA56)</f>
        <v>26052863</v>
      </c>
    </row>
    <row r="58" spans="1:27" ht="13.5">
      <c r="A58" s="86" t="s">
        <v>38</v>
      </c>
      <c r="B58" s="35"/>
      <c r="C58" s="9"/>
      <c r="D58" s="10"/>
      <c r="E58" s="11">
        <v>3543964</v>
      </c>
      <c r="F58" s="11">
        <v>3543964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1771982</v>
      </c>
      <c r="Y58" s="11">
        <v>-1771982</v>
      </c>
      <c r="Z58" s="2">
        <v>-100</v>
      </c>
      <c r="AA58" s="15">
        <v>3543964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200004</v>
      </c>
      <c r="F61" s="11">
        <v>200004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100002</v>
      </c>
      <c r="Y61" s="11">
        <v>-100002</v>
      </c>
      <c r="Z61" s="2">
        <v>-100</v>
      </c>
      <c r="AA61" s="15">
        <v>200004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1500000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37520</v>
      </c>
      <c r="H66" s="14">
        <v>31310</v>
      </c>
      <c r="I66" s="14">
        <v>407930</v>
      </c>
      <c r="J66" s="14">
        <v>476760</v>
      </c>
      <c r="K66" s="14">
        <v>323170</v>
      </c>
      <c r="L66" s="14">
        <v>368196</v>
      </c>
      <c r="M66" s="14">
        <v>294307</v>
      </c>
      <c r="N66" s="14">
        <v>985673</v>
      </c>
      <c r="O66" s="14"/>
      <c r="P66" s="14"/>
      <c r="Q66" s="14"/>
      <c r="R66" s="14"/>
      <c r="S66" s="14"/>
      <c r="T66" s="14"/>
      <c r="U66" s="14"/>
      <c r="V66" s="14"/>
      <c r="W66" s="14">
        <v>1462433</v>
      </c>
      <c r="X66" s="14"/>
      <c r="Y66" s="14">
        <v>1462433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1200000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500000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3200000</v>
      </c>
      <c r="F69" s="79">
        <f t="shared" si="12"/>
        <v>0</v>
      </c>
      <c r="G69" s="79">
        <f t="shared" si="12"/>
        <v>37520</v>
      </c>
      <c r="H69" s="79">
        <f t="shared" si="12"/>
        <v>31310</v>
      </c>
      <c r="I69" s="79">
        <f t="shared" si="12"/>
        <v>407930</v>
      </c>
      <c r="J69" s="79">
        <f t="shared" si="12"/>
        <v>476760</v>
      </c>
      <c r="K69" s="79">
        <f t="shared" si="12"/>
        <v>323170</v>
      </c>
      <c r="L69" s="79">
        <f t="shared" si="12"/>
        <v>368196</v>
      </c>
      <c r="M69" s="79">
        <f t="shared" si="12"/>
        <v>294307</v>
      </c>
      <c r="N69" s="79">
        <f t="shared" si="12"/>
        <v>985673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1462433</v>
      </c>
      <c r="X69" s="79">
        <f t="shared" si="12"/>
        <v>0</v>
      </c>
      <c r="Y69" s="79">
        <f t="shared" si="12"/>
        <v>1462433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616558951</v>
      </c>
      <c r="D5" s="42">
        <f t="shared" si="0"/>
        <v>0</v>
      </c>
      <c r="E5" s="43">
        <f t="shared" si="0"/>
        <v>277416000</v>
      </c>
      <c r="F5" s="43">
        <f t="shared" si="0"/>
        <v>277416000</v>
      </c>
      <c r="G5" s="43">
        <f t="shared" si="0"/>
        <v>0</v>
      </c>
      <c r="H5" s="43">
        <f t="shared" si="0"/>
        <v>17021217</v>
      </c>
      <c r="I5" s="43">
        <f t="shared" si="0"/>
        <v>15962492</v>
      </c>
      <c r="J5" s="43">
        <f t="shared" si="0"/>
        <v>32983709</v>
      </c>
      <c r="K5" s="43">
        <f t="shared" si="0"/>
        <v>31437682</v>
      </c>
      <c r="L5" s="43">
        <f t="shared" si="0"/>
        <v>30112610</v>
      </c>
      <c r="M5" s="43">
        <f t="shared" si="0"/>
        <v>27760998</v>
      </c>
      <c r="N5" s="43">
        <f t="shared" si="0"/>
        <v>89311290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122294999</v>
      </c>
      <c r="X5" s="43">
        <f t="shared" si="0"/>
        <v>138708001</v>
      </c>
      <c r="Y5" s="43">
        <f t="shared" si="0"/>
        <v>-16413002</v>
      </c>
      <c r="Z5" s="44">
        <f>+IF(X5&lt;&gt;0,+(Y5/X5)*100,0)</f>
        <v>-11.832772357522476</v>
      </c>
      <c r="AA5" s="45">
        <f>SUM(AA11:AA18)</f>
        <v>277416000</v>
      </c>
    </row>
    <row r="6" spans="1:27" ht="13.5">
      <c r="A6" s="46" t="s">
        <v>32</v>
      </c>
      <c r="B6" s="47"/>
      <c r="C6" s="9">
        <v>47637967</v>
      </c>
      <c r="D6" s="10"/>
      <c r="E6" s="11">
        <v>26000000</v>
      </c>
      <c r="F6" s="11">
        <v>26000000</v>
      </c>
      <c r="G6" s="11"/>
      <c r="H6" s="11">
        <v>1043331</v>
      </c>
      <c r="I6" s="11"/>
      <c r="J6" s="11">
        <v>1043331</v>
      </c>
      <c r="K6" s="11">
        <v>299315</v>
      </c>
      <c r="L6" s="11">
        <v>1572410</v>
      </c>
      <c r="M6" s="11">
        <v>98232</v>
      </c>
      <c r="N6" s="11">
        <v>1969957</v>
      </c>
      <c r="O6" s="11"/>
      <c r="P6" s="11"/>
      <c r="Q6" s="11"/>
      <c r="R6" s="11"/>
      <c r="S6" s="11"/>
      <c r="T6" s="11"/>
      <c r="U6" s="11"/>
      <c r="V6" s="11"/>
      <c r="W6" s="11">
        <v>3013288</v>
      </c>
      <c r="X6" s="11">
        <v>13000000</v>
      </c>
      <c r="Y6" s="11">
        <v>-9986712</v>
      </c>
      <c r="Z6" s="2">
        <v>-76.82</v>
      </c>
      <c r="AA6" s="15">
        <v>26000000</v>
      </c>
    </row>
    <row r="7" spans="1:27" ht="13.5">
      <c r="A7" s="46" t="s">
        <v>33</v>
      </c>
      <c r="B7" s="47"/>
      <c r="C7" s="9">
        <v>2285827</v>
      </c>
      <c r="D7" s="10"/>
      <c r="E7" s="11">
        <v>17533000</v>
      </c>
      <c r="F7" s="11">
        <v>17533000</v>
      </c>
      <c r="G7" s="11"/>
      <c r="H7" s="11"/>
      <c r="I7" s="11">
        <v>521998</v>
      </c>
      <c r="J7" s="11">
        <v>521998</v>
      </c>
      <c r="K7" s="11">
        <v>534543</v>
      </c>
      <c r="L7" s="11"/>
      <c r="M7" s="11"/>
      <c r="N7" s="11">
        <v>534543</v>
      </c>
      <c r="O7" s="11"/>
      <c r="P7" s="11"/>
      <c r="Q7" s="11"/>
      <c r="R7" s="11"/>
      <c r="S7" s="11"/>
      <c r="T7" s="11"/>
      <c r="U7" s="11"/>
      <c r="V7" s="11"/>
      <c r="W7" s="11">
        <v>1056541</v>
      </c>
      <c r="X7" s="11">
        <v>8766500</v>
      </c>
      <c r="Y7" s="11">
        <v>-7709959</v>
      </c>
      <c r="Z7" s="2">
        <v>-87.95</v>
      </c>
      <c r="AA7" s="15">
        <v>17533000</v>
      </c>
    </row>
    <row r="8" spans="1:27" ht="13.5">
      <c r="A8" s="46" t="s">
        <v>34</v>
      </c>
      <c r="B8" s="47"/>
      <c r="C8" s="9">
        <v>539536108</v>
      </c>
      <c r="D8" s="10"/>
      <c r="E8" s="11">
        <v>190152219</v>
      </c>
      <c r="F8" s="11">
        <v>190152219</v>
      </c>
      <c r="G8" s="11"/>
      <c r="H8" s="11">
        <v>15318394</v>
      </c>
      <c r="I8" s="11">
        <v>14762394</v>
      </c>
      <c r="J8" s="11">
        <v>30080788</v>
      </c>
      <c r="K8" s="11">
        <v>27759788</v>
      </c>
      <c r="L8" s="11">
        <v>27508474</v>
      </c>
      <c r="M8" s="11">
        <v>26239867</v>
      </c>
      <c r="N8" s="11">
        <v>81508129</v>
      </c>
      <c r="O8" s="11"/>
      <c r="P8" s="11"/>
      <c r="Q8" s="11"/>
      <c r="R8" s="11"/>
      <c r="S8" s="11"/>
      <c r="T8" s="11"/>
      <c r="U8" s="11"/>
      <c r="V8" s="11"/>
      <c r="W8" s="11">
        <v>111588917</v>
      </c>
      <c r="X8" s="11">
        <v>95076110</v>
      </c>
      <c r="Y8" s="11">
        <v>16512807</v>
      </c>
      <c r="Z8" s="2">
        <v>17.37</v>
      </c>
      <c r="AA8" s="15">
        <v>190152219</v>
      </c>
    </row>
    <row r="9" spans="1:27" ht="13.5">
      <c r="A9" s="46" t="s">
        <v>35</v>
      </c>
      <c r="B9" s="47"/>
      <c r="C9" s="9">
        <v>1346986</v>
      </c>
      <c r="D9" s="10"/>
      <c r="E9" s="11">
        <v>15206431</v>
      </c>
      <c r="F9" s="11">
        <v>15206431</v>
      </c>
      <c r="G9" s="11"/>
      <c r="H9" s="11"/>
      <c r="I9" s="11"/>
      <c r="J9" s="11"/>
      <c r="K9" s="11">
        <v>618290</v>
      </c>
      <c r="L9" s="11"/>
      <c r="M9" s="11">
        <v>943123</v>
      </c>
      <c r="N9" s="11">
        <v>1561413</v>
      </c>
      <c r="O9" s="11"/>
      <c r="P9" s="11"/>
      <c r="Q9" s="11"/>
      <c r="R9" s="11"/>
      <c r="S9" s="11"/>
      <c r="T9" s="11"/>
      <c r="U9" s="11"/>
      <c r="V9" s="11"/>
      <c r="W9" s="11">
        <v>1561413</v>
      </c>
      <c r="X9" s="11">
        <v>7603216</v>
      </c>
      <c r="Y9" s="11">
        <v>-6041803</v>
      </c>
      <c r="Z9" s="2">
        <v>-79.46</v>
      </c>
      <c r="AA9" s="15">
        <v>15206431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590806888</v>
      </c>
      <c r="D11" s="50">
        <f t="shared" si="1"/>
        <v>0</v>
      </c>
      <c r="E11" s="51">
        <f t="shared" si="1"/>
        <v>248891650</v>
      </c>
      <c r="F11" s="51">
        <f t="shared" si="1"/>
        <v>248891650</v>
      </c>
      <c r="G11" s="51">
        <f t="shared" si="1"/>
        <v>0</v>
      </c>
      <c r="H11" s="51">
        <f t="shared" si="1"/>
        <v>16361725</v>
      </c>
      <c r="I11" s="51">
        <f t="shared" si="1"/>
        <v>15284392</v>
      </c>
      <c r="J11" s="51">
        <f t="shared" si="1"/>
        <v>31646117</v>
      </c>
      <c r="K11" s="51">
        <f t="shared" si="1"/>
        <v>29211936</v>
      </c>
      <c r="L11" s="51">
        <f t="shared" si="1"/>
        <v>29080884</v>
      </c>
      <c r="M11" s="51">
        <f t="shared" si="1"/>
        <v>27281222</v>
      </c>
      <c r="N11" s="51">
        <f t="shared" si="1"/>
        <v>85574042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117220159</v>
      </c>
      <c r="X11" s="51">
        <f t="shared" si="1"/>
        <v>124445826</v>
      </c>
      <c r="Y11" s="51">
        <f t="shared" si="1"/>
        <v>-7225667</v>
      </c>
      <c r="Z11" s="52">
        <f>+IF(X11&lt;&gt;0,+(Y11/X11)*100,0)</f>
        <v>-5.806275093549542</v>
      </c>
      <c r="AA11" s="53">
        <f>SUM(AA6:AA10)</f>
        <v>248891650</v>
      </c>
    </row>
    <row r="12" spans="1:27" ht="13.5">
      <c r="A12" s="54" t="s">
        <v>38</v>
      </c>
      <c r="B12" s="35"/>
      <c r="C12" s="9">
        <v>8980682</v>
      </c>
      <c r="D12" s="10"/>
      <c r="E12" s="11">
        <v>28524350</v>
      </c>
      <c r="F12" s="11">
        <v>28524350</v>
      </c>
      <c r="G12" s="11"/>
      <c r="H12" s="11">
        <v>659492</v>
      </c>
      <c r="I12" s="11"/>
      <c r="J12" s="11">
        <v>659492</v>
      </c>
      <c r="K12" s="11">
        <v>2219663</v>
      </c>
      <c r="L12" s="11"/>
      <c r="M12" s="11"/>
      <c r="N12" s="11">
        <v>2219663</v>
      </c>
      <c r="O12" s="11"/>
      <c r="P12" s="11"/>
      <c r="Q12" s="11"/>
      <c r="R12" s="11"/>
      <c r="S12" s="11"/>
      <c r="T12" s="11"/>
      <c r="U12" s="11"/>
      <c r="V12" s="11"/>
      <c r="W12" s="11">
        <v>2879155</v>
      </c>
      <c r="X12" s="11">
        <v>14262175</v>
      </c>
      <c r="Y12" s="11">
        <v>-11383020</v>
      </c>
      <c r="Z12" s="2">
        <v>-79.81</v>
      </c>
      <c r="AA12" s="15">
        <v>28524350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16258799</v>
      </c>
      <c r="D15" s="10"/>
      <c r="E15" s="11"/>
      <c r="F15" s="11"/>
      <c r="G15" s="11"/>
      <c r="H15" s="11"/>
      <c r="I15" s="11">
        <v>678100</v>
      </c>
      <c r="J15" s="11">
        <v>678100</v>
      </c>
      <c r="K15" s="11">
        <v>6083</v>
      </c>
      <c r="L15" s="11">
        <v>1031726</v>
      </c>
      <c r="M15" s="11">
        <v>479776</v>
      </c>
      <c r="N15" s="11">
        <v>1517585</v>
      </c>
      <c r="O15" s="11"/>
      <c r="P15" s="11"/>
      <c r="Q15" s="11"/>
      <c r="R15" s="11"/>
      <c r="S15" s="11"/>
      <c r="T15" s="11"/>
      <c r="U15" s="11"/>
      <c r="V15" s="11"/>
      <c r="W15" s="11">
        <v>2195685</v>
      </c>
      <c r="X15" s="11"/>
      <c r="Y15" s="11">
        <v>2195685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512582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47637967</v>
      </c>
      <c r="D36" s="10">
        <f t="shared" si="4"/>
        <v>0</v>
      </c>
      <c r="E36" s="11">
        <f t="shared" si="4"/>
        <v>26000000</v>
      </c>
      <c r="F36" s="11">
        <f t="shared" si="4"/>
        <v>26000000</v>
      </c>
      <c r="G36" s="11">
        <f t="shared" si="4"/>
        <v>0</v>
      </c>
      <c r="H36" s="11">
        <f t="shared" si="4"/>
        <v>1043331</v>
      </c>
      <c r="I36" s="11">
        <f t="shared" si="4"/>
        <v>0</v>
      </c>
      <c r="J36" s="11">
        <f t="shared" si="4"/>
        <v>1043331</v>
      </c>
      <c r="K36" s="11">
        <f t="shared" si="4"/>
        <v>299315</v>
      </c>
      <c r="L36" s="11">
        <f t="shared" si="4"/>
        <v>1572410</v>
      </c>
      <c r="M36" s="11">
        <f t="shared" si="4"/>
        <v>98232</v>
      </c>
      <c r="N36" s="11">
        <f t="shared" si="4"/>
        <v>1969957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3013288</v>
      </c>
      <c r="X36" s="11">
        <f t="shared" si="4"/>
        <v>13000000</v>
      </c>
      <c r="Y36" s="11">
        <f t="shared" si="4"/>
        <v>-9986712</v>
      </c>
      <c r="Z36" s="2">
        <f aca="true" t="shared" si="5" ref="Z36:Z49">+IF(X36&lt;&gt;0,+(Y36/X36)*100,0)</f>
        <v>-76.82086153846154</v>
      </c>
      <c r="AA36" s="15">
        <f>AA6+AA21</f>
        <v>26000000</v>
      </c>
    </row>
    <row r="37" spans="1:27" ht="13.5">
      <c r="A37" s="46" t="s">
        <v>33</v>
      </c>
      <c r="B37" s="47"/>
      <c r="C37" s="9">
        <f t="shared" si="4"/>
        <v>2285827</v>
      </c>
      <c r="D37" s="10">
        <f t="shared" si="4"/>
        <v>0</v>
      </c>
      <c r="E37" s="11">
        <f t="shared" si="4"/>
        <v>17533000</v>
      </c>
      <c r="F37" s="11">
        <f t="shared" si="4"/>
        <v>17533000</v>
      </c>
      <c r="G37" s="11">
        <f t="shared" si="4"/>
        <v>0</v>
      </c>
      <c r="H37" s="11">
        <f t="shared" si="4"/>
        <v>0</v>
      </c>
      <c r="I37" s="11">
        <f t="shared" si="4"/>
        <v>521998</v>
      </c>
      <c r="J37" s="11">
        <f t="shared" si="4"/>
        <v>521998</v>
      </c>
      <c r="K37" s="11">
        <f t="shared" si="4"/>
        <v>534543</v>
      </c>
      <c r="L37" s="11">
        <f t="shared" si="4"/>
        <v>0</v>
      </c>
      <c r="M37" s="11">
        <f t="shared" si="4"/>
        <v>0</v>
      </c>
      <c r="N37" s="11">
        <f t="shared" si="4"/>
        <v>534543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1056541</v>
      </c>
      <c r="X37" s="11">
        <f t="shared" si="4"/>
        <v>8766500</v>
      </c>
      <c r="Y37" s="11">
        <f t="shared" si="4"/>
        <v>-7709959</v>
      </c>
      <c r="Z37" s="2">
        <f t="shared" si="5"/>
        <v>-87.94797239491245</v>
      </c>
      <c r="AA37" s="15">
        <f>AA7+AA22</f>
        <v>17533000</v>
      </c>
    </row>
    <row r="38" spans="1:27" ht="13.5">
      <c r="A38" s="46" t="s">
        <v>34</v>
      </c>
      <c r="B38" s="47"/>
      <c r="C38" s="9">
        <f t="shared" si="4"/>
        <v>539536108</v>
      </c>
      <c r="D38" s="10">
        <f t="shared" si="4"/>
        <v>0</v>
      </c>
      <c r="E38" s="11">
        <f t="shared" si="4"/>
        <v>190152219</v>
      </c>
      <c r="F38" s="11">
        <f t="shared" si="4"/>
        <v>190152219</v>
      </c>
      <c r="G38" s="11">
        <f t="shared" si="4"/>
        <v>0</v>
      </c>
      <c r="H38" s="11">
        <f t="shared" si="4"/>
        <v>15318394</v>
      </c>
      <c r="I38" s="11">
        <f t="shared" si="4"/>
        <v>14762394</v>
      </c>
      <c r="J38" s="11">
        <f t="shared" si="4"/>
        <v>30080788</v>
      </c>
      <c r="K38" s="11">
        <f t="shared" si="4"/>
        <v>27759788</v>
      </c>
      <c r="L38" s="11">
        <f t="shared" si="4"/>
        <v>27508474</v>
      </c>
      <c r="M38" s="11">
        <f t="shared" si="4"/>
        <v>26239867</v>
      </c>
      <c r="N38" s="11">
        <f t="shared" si="4"/>
        <v>81508129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111588917</v>
      </c>
      <c r="X38" s="11">
        <f t="shared" si="4"/>
        <v>95076110</v>
      </c>
      <c r="Y38" s="11">
        <f t="shared" si="4"/>
        <v>16512807</v>
      </c>
      <c r="Z38" s="2">
        <f t="shared" si="5"/>
        <v>17.36798760487782</v>
      </c>
      <c r="AA38" s="15">
        <f>AA8+AA23</f>
        <v>190152219</v>
      </c>
    </row>
    <row r="39" spans="1:27" ht="13.5">
      <c r="A39" s="46" t="s">
        <v>35</v>
      </c>
      <c r="B39" s="47"/>
      <c r="C39" s="9">
        <f t="shared" si="4"/>
        <v>1346986</v>
      </c>
      <c r="D39" s="10">
        <f t="shared" si="4"/>
        <v>0</v>
      </c>
      <c r="E39" s="11">
        <f t="shared" si="4"/>
        <v>15206431</v>
      </c>
      <c r="F39" s="11">
        <f t="shared" si="4"/>
        <v>15206431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618290</v>
      </c>
      <c r="L39" s="11">
        <f t="shared" si="4"/>
        <v>0</v>
      </c>
      <c r="M39" s="11">
        <f t="shared" si="4"/>
        <v>943123</v>
      </c>
      <c r="N39" s="11">
        <f t="shared" si="4"/>
        <v>1561413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1561413</v>
      </c>
      <c r="X39" s="11">
        <f t="shared" si="4"/>
        <v>7603216</v>
      </c>
      <c r="Y39" s="11">
        <f t="shared" si="4"/>
        <v>-6041803</v>
      </c>
      <c r="Z39" s="2">
        <f t="shared" si="5"/>
        <v>-79.46378216796683</v>
      </c>
      <c r="AA39" s="15">
        <f>AA9+AA24</f>
        <v>15206431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590806888</v>
      </c>
      <c r="D41" s="50">
        <f t="shared" si="6"/>
        <v>0</v>
      </c>
      <c r="E41" s="51">
        <f t="shared" si="6"/>
        <v>248891650</v>
      </c>
      <c r="F41" s="51">
        <f t="shared" si="6"/>
        <v>248891650</v>
      </c>
      <c r="G41" s="51">
        <f t="shared" si="6"/>
        <v>0</v>
      </c>
      <c r="H41" s="51">
        <f t="shared" si="6"/>
        <v>16361725</v>
      </c>
      <c r="I41" s="51">
        <f t="shared" si="6"/>
        <v>15284392</v>
      </c>
      <c r="J41" s="51">
        <f t="shared" si="6"/>
        <v>31646117</v>
      </c>
      <c r="K41" s="51">
        <f t="shared" si="6"/>
        <v>29211936</v>
      </c>
      <c r="L41" s="51">
        <f t="shared" si="6"/>
        <v>29080884</v>
      </c>
      <c r="M41" s="51">
        <f t="shared" si="6"/>
        <v>27281222</v>
      </c>
      <c r="N41" s="51">
        <f t="shared" si="6"/>
        <v>85574042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117220159</v>
      </c>
      <c r="X41" s="51">
        <f t="shared" si="6"/>
        <v>124445826</v>
      </c>
      <c r="Y41" s="51">
        <f t="shared" si="6"/>
        <v>-7225667</v>
      </c>
      <c r="Z41" s="52">
        <f t="shared" si="5"/>
        <v>-5.806275093549542</v>
      </c>
      <c r="AA41" s="53">
        <f>SUM(AA36:AA40)</f>
        <v>248891650</v>
      </c>
    </row>
    <row r="42" spans="1:27" ht="13.5">
      <c r="A42" s="54" t="s">
        <v>38</v>
      </c>
      <c r="B42" s="35"/>
      <c r="C42" s="65">
        <f aca="true" t="shared" si="7" ref="C42:Y48">C12+C27</f>
        <v>8980682</v>
      </c>
      <c r="D42" s="66">
        <f t="shared" si="7"/>
        <v>0</v>
      </c>
      <c r="E42" s="67">
        <f t="shared" si="7"/>
        <v>28524350</v>
      </c>
      <c r="F42" s="67">
        <f t="shared" si="7"/>
        <v>28524350</v>
      </c>
      <c r="G42" s="67">
        <f t="shared" si="7"/>
        <v>0</v>
      </c>
      <c r="H42" s="67">
        <f t="shared" si="7"/>
        <v>659492</v>
      </c>
      <c r="I42" s="67">
        <f t="shared" si="7"/>
        <v>0</v>
      </c>
      <c r="J42" s="67">
        <f t="shared" si="7"/>
        <v>659492</v>
      </c>
      <c r="K42" s="67">
        <f t="shared" si="7"/>
        <v>2219663</v>
      </c>
      <c r="L42" s="67">
        <f t="shared" si="7"/>
        <v>0</v>
      </c>
      <c r="M42" s="67">
        <f t="shared" si="7"/>
        <v>0</v>
      </c>
      <c r="N42" s="67">
        <f t="shared" si="7"/>
        <v>2219663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2879155</v>
      </c>
      <c r="X42" s="67">
        <f t="shared" si="7"/>
        <v>14262175</v>
      </c>
      <c r="Y42" s="67">
        <f t="shared" si="7"/>
        <v>-11383020</v>
      </c>
      <c r="Z42" s="69">
        <f t="shared" si="5"/>
        <v>-79.81265129617327</v>
      </c>
      <c r="AA42" s="68">
        <f aca="true" t="shared" si="8" ref="AA42:AA48">AA12+AA27</f>
        <v>28524350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16258799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678100</v>
      </c>
      <c r="J45" s="67">
        <f t="shared" si="7"/>
        <v>678100</v>
      </c>
      <c r="K45" s="67">
        <f t="shared" si="7"/>
        <v>6083</v>
      </c>
      <c r="L45" s="67">
        <f t="shared" si="7"/>
        <v>1031726</v>
      </c>
      <c r="M45" s="67">
        <f t="shared" si="7"/>
        <v>479776</v>
      </c>
      <c r="N45" s="67">
        <f t="shared" si="7"/>
        <v>1517585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2195685</v>
      </c>
      <c r="X45" s="67">
        <f t="shared" si="7"/>
        <v>0</v>
      </c>
      <c r="Y45" s="67">
        <f t="shared" si="7"/>
        <v>2195685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512582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616558951</v>
      </c>
      <c r="D49" s="78">
        <f t="shared" si="9"/>
        <v>0</v>
      </c>
      <c r="E49" s="79">
        <f t="shared" si="9"/>
        <v>277416000</v>
      </c>
      <c r="F49" s="79">
        <f t="shared" si="9"/>
        <v>277416000</v>
      </c>
      <c r="G49" s="79">
        <f t="shared" si="9"/>
        <v>0</v>
      </c>
      <c r="H49" s="79">
        <f t="shared" si="9"/>
        <v>17021217</v>
      </c>
      <c r="I49" s="79">
        <f t="shared" si="9"/>
        <v>15962492</v>
      </c>
      <c r="J49" s="79">
        <f t="shared" si="9"/>
        <v>32983709</v>
      </c>
      <c r="K49" s="79">
        <f t="shared" si="9"/>
        <v>31437682</v>
      </c>
      <c r="L49" s="79">
        <f t="shared" si="9"/>
        <v>30112610</v>
      </c>
      <c r="M49" s="79">
        <f t="shared" si="9"/>
        <v>27760998</v>
      </c>
      <c r="N49" s="79">
        <f t="shared" si="9"/>
        <v>89311290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122294999</v>
      </c>
      <c r="X49" s="79">
        <f t="shared" si="9"/>
        <v>138708001</v>
      </c>
      <c r="Y49" s="79">
        <f t="shared" si="9"/>
        <v>-16413002</v>
      </c>
      <c r="Z49" s="80">
        <f t="shared" si="5"/>
        <v>-11.832772357522476</v>
      </c>
      <c r="AA49" s="81">
        <f>SUM(AA41:AA48)</f>
        <v>277416000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46570522</v>
      </c>
      <c r="F51" s="67">
        <f t="shared" si="10"/>
        <v>46570522</v>
      </c>
      <c r="G51" s="67">
        <f t="shared" si="10"/>
        <v>785900</v>
      </c>
      <c r="H51" s="67">
        <f t="shared" si="10"/>
        <v>7943372</v>
      </c>
      <c r="I51" s="67">
        <f t="shared" si="10"/>
        <v>1115324</v>
      </c>
      <c r="J51" s="67">
        <f t="shared" si="10"/>
        <v>9844596</v>
      </c>
      <c r="K51" s="67">
        <f t="shared" si="10"/>
        <v>3073177</v>
      </c>
      <c r="L51" s="67">
        <f t="shared" si="10"/>
        <v>9288224</v>
      </c>
      <c r="M51" s="67">
        <f t="shared" si="10"/>
        <v>6884926</v>
      </c>
      <c r="N51" s="67">
        <f t="shared" si="10"/>
        <v>19246327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29090923</v>
      </c>
      <c r="X51" s="67">
        <f t="shared" si="10"/>
        <v>23285262</v>
      </c>
      <c r="Y51" s="67">
        <f t="shared" si="10"/>
        <v>5805661</v>
      </c>
      <c r="Z51" s="69">
        <f>+IF(X51&lt;&gt;0,+(Y51/X51)*100,0)</f>
        <v>24.932770780075398</v>
      </c>
      <c r="AA51" s="68">
        <f>SUM(AA57:AA61)</f>
        <v>46570522</v>
      </c>
    </row>
    <row r="52" spans="1:27" ht="13.5">
      <c r="A52" s="84" t="s">
        <v>32</v>
      </c>
      <c r="B52" s="47"/>
      <c r="C52" s="9"/>
      <c r="D52" s="10"/>
      <c r="E52" s="11">
        <v>846340</v>
      </c>
      <c r="F52" s="11">
        <v>846340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423170</v>
      </c>
      <c r="Y52" s="11">
        <v>-423170</v>
      </c>
      <c r="Z52" s="2">
        <v>-100</v>
      </c>
      <c r="AA52" s="15">
        <v>846340</v>
      </c>
    </row>
    <row r="53" spans="1:27" ht="13.5">
      <c r="A53" s="84" t="s">
        <v>33</v>
      </c>
      <c r="B53" s="47"/>
      <c r="C53" s="9"/>
      <c r="D53" s="10"/>
      <c r="E53" s="11">
        <v>14771600</v>
      </c>
      <c r="F53" s="11">
        <v>14771600</v>
      </c>
      <c r="G53" s="11">
        <v>377570</v>
      </c>
      <c r="H53" s="11">
        <v>727484</v>
      </c>
      <c r="I53" s="11">
        <v>45771</v>
      </c>
      <c r="J53" s="11">
        <v>1150825</v>
      </c>
      <c r="K53" s="11">
        <v>324456</v>
      </c>
      <c r="L53" s="11">
        <v>694346</v>
      </c>
      <c r="M53" s="11">
        <v>2553</v>
      </c>
      <c r="N53" s="11">
        <v>1021355</v>
      </c>
      <c r="O53" s="11"/>
      <c r="P53" s="11"/>
      <c r="Q53" s="11"/>
      <c r="R53" s="11"/>
      <c r="S53" s="11"/>
      <c r="T53" s="11"/>
      <c r="U53" s="11"/>
      <c r="V53" s="11"/>
      <c r="W53" s="11">
        <v>2172180</v>
      </c>
      <c r="X53" s="11">
        <v>7385800</v>
      </c>
      <c r="Y53" s="11">
        <v>-5213620</v>
      </c>
      <c r="Z53" s="2">
        <v>-70.59</v>
      </c>
      <c r="AA53" s="15">
        <v>14771600</v>
      </c>
    </row>
    <row r="54" spans="1:27" ht="13.5">
      <c r="A54" s="84" t="s">
        <v>34</v>
      </c>
      <c r="B54" s="47"/>
      <c r="C54" s="9"/>
      <c r="D54" s="10"/>
      <c r="E54" s="11">
        <v>15641529</v>
      </c>
      <c r="F54" s="11">
        <v>15641529</v>
      </c>
      <c r="G54" s="11"/>
      <c r="H54" s="11">
        <v>6044194</v>
      </c>
      <c r="I54" s="11">
        <v>284268</v>
      </c>
      <c r="J54" s="11">
        <v>6328462</v>
      </c>
      <c r="K54" s="11"/>
      <c r="L54" s="11">
        <v>5696685</v>
      </c>
      <c r="M54" s="11">
        <v>616390</v>
      </c>
      <c r="N54" s="11">
        <v>6313075</v>
      </c>
      <c r="O54" s="11"/>
      <c r="P54" s="11"/>
      <c r="Q54" s="11"/>
      <c r="R54" s="11"/>
      <c r="S54" s="11"/>
      <c r="T54" s="11"/>
      <c r="U54" s="11"/>
      <c r="V54" s="11"/>
      <c r="W54" s="11">
        <v>12641537</v>
      </c>
      <c r="X54" s="11">
        <v>7820765</v>
      </c>
      <c r="Y54" s="11">
        <v>4820772</v>
      </c>
      <c r="Z54" s="2">
        <v>61.64</v>
      </c>
      <c r="AA54" s="15">
        <v>15641529</v>
      </c>
    </row>
    <row r="55" spans="1:27" ht="13.5">
      <c r="A55" s="84" t="s">
        <v>35</v>
      </c>
      <c r="B55" s="47"/>
      <c r="C55" s="9"/>
      <c r="D55" s="10"/>
      <c r="E55" s="11">
        <v>2104000</v>
      </c>
      <c r="F55" s="11">
        <v>2104000</v>
      </c>
      <c r="G55" s="11"/>
      <c r="H55" s="11"/>
      <c r="I55" s="11"/>
      <c r="J55" s="11"/>
      <c r="K55" s="11">
        <v>321005</v>
      </c>
      <c r="L55" s="11">
        <v>649650</v>
      </c>
      <c r="M55" s="11">
        <v>1601637</v>
      </c>
      <c r="N55" s="11">
        <v>2572292</v>
      </c>
      <c r="O55" s="11"/>
      <c r="P55" s="11"/>
      <c r="Q55" s="11"/>
      <c r="R55" s="11"/>
      <c r="S55" s="11"/>
      <c r="T55" s="11"/>
      <c r="U55" s="11"/>
      <c r="V55" s="11"/>
      <c r="W55" s="11">
        <v>2572292</v>
      </c>
      <c r="X55" s="11">
        <v>1052000</v>
      </c>
      <c r="Y55" s="11">
        <v>1520292</v>
      </c>
      <c r="Z55" s="2">
        <v>144.51</v>
      </c>
      <c r="AA55" s="15">
        <v>2104000</v>
      </c>
    </row>
    <row r="56" spans="1:27" ht="13.5">
      <c r="A56" s="84" t="s">
        <v>36</v>
      </c>
      <c r="B56" s="47"/>
      <c r="C56" s="9"/>
      <c r="D56" s="10"/>
      <c r="E56" s="11">
        <v>526000</v>
      </c>
      <c r="F56" s="11">
        <v>526000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263000</v>
      </c>
      <c r="Y56" s="11">
        <v>-263000</v>
      </c>
      <c r="Z56" s="2">
        <v>-100</v>
      </c>
      <c r="AA56" s="15">
        <v>526000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33889469</v>
      </c>
      <c r="F57" s="51">
        <f t="shared" si="11"/>
        <v>33889469</v>
      </c>
      <c r="G57" s="51">
        <f t="shared" si="11"/>
        <v>377570</v>
      </c>
      <c r="H57" s="51">
        <f t="shared" si="11"/>
        <v>6771678</v>
      </c>
      <c r="I57" s="51">
        <f t="shared" si="11"/>
        <v>330039</v>
      </c>
      <c r="J57" s="51">
        <f t="shared" si="11"/>
        <v>7479287</v>
      </c>
      <c r="K57" s="51">
        <f t="shared" si="11"/>
        <v>645461</v>
      </c>
      <c r="L57" s="51">
        <f t="shared" si="11"/>
        <v>7040681</v>
      </c>
      <c r="M57" s="51">
        <f t="shared" si="11"/>
        <v>2220580</v>
      </c>
      <c r="N57" s="51">
        <f t="shared" si="11"/>
        <v>9906722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17386009</v>
      </c>
      <c r="X57" s="51">
        <f t="shared" si="11"/>
        <v>16944735</v>
      </c>
      <c r="Y57" s="51">
        <f t="shared" si="11"/>
        <v>441274</v>
      </c>
      <c r="Z57" s="52">
        <f>+IF(X57&lt;&gt;0,+(Y57/X57)*100,0)</f>
        <v>2.6041953444536015</v>
      </c>
      <c r="AA57" s="53">
        <f>SUM(AA52:AA56)</f>
        <v>33889469</v>
      </c>
    </row>
    <row r="58" spans="1:27" ht="13.5">
      <c r="A58" s="86" t="s">
        <v>38</v>
      </c>
      <c r="B58" s="35"/>
      <c r="C58" s="9"/>
      <c r="D58" s="10"/>
      <c r="E58" s="11">
        <v>90686</v>
      </c>
      <c r="F58" s="11">
        <v>90686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45343</v>
      </c>
      <c r="Y58" s="11">
        <v>-45343</v>
      </c>
      <c r="Z58" s="2">
        <v>-100</v>
      </c>
      <c r="AA58" s="15">
        <v>90686</v>
      </c>
    </row>
    <row r="59" spans="1:27" ht="13.5">
      <c r="A59" s="86" t="s">
        <v>39</v>
      </c>
      <c r="B59" s="35"/>
      <c r="C59" s="12"/>
      <c r="D59" s="13"/>
      <c r="E59" s="14">
        <v>1271</v>
      </c>
      <c r="F59" s="14">
        <v>1271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636</v>
      </c>
      <c r="Y59" s="14">
        <v>-636</v>
      </c>
      <c r="Z59" s="2">
        <v>-100</v>
      </c>
      <c r="AA59" s="22">
        <v>1271</v>
      </c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12589096</v>
      </c>
      <c r="F61" s="11">
        <v>12589096</v>
      </c>
      <c r="G61" s="11">
        <v>408330</v>
      </c>
      <c r="H61" s="11">
        <v>1171694</v>
      </c>
      <c r="I61" s="11">
        <v>785285</v>
      </c>
      <c r="J61" s="11">
        <v>2365309</v>
      </c>
      <c r="K61" s="11">
        <v>2427716</v>
      </c>
      <c r="L61" s="11">
        <v>2247543</v>
      </c>
      <c r="M61" s="11">
        <v>4664346</v>
      </c>
      <c r="N61" s="11">
        <v>9339605</v>
      </c>
      <c r="O61" s="11"/>
      <c r="P61" s="11"/>
      <c r="Q61" s="11"/>
      <c r="R61" s="11"/>
      <c r="S61" s="11"/>
      <c r="T61" s="11"/>
      <c r="U61" s="11"/>
      <c r="V61" s="11"/>
      <c r="W61" s="11">
        <v>11704914</v>
      </c>
      <c r="X61" s="11">
        <v>6294548</v>
      </c>
      <c r="Y61" s="11">
        <v>5410366</v>
      </c>
      <c r="Z61" s="2">
        <v>85.95</v>
      </c>
      <c r="AA61" s="15">
        <v>12589096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785900</v>
      </c>
      <c r="H67" s="11">
        <v>7943372</v>
      </c>
      <c r="I67" s="11">
        <v>1115324</v>
      </c>
      <c r="J67" s="11">
        <v>9844596</v>
      </c>
      <c r="K67" s="11">
        <v>3073178</v>
      </c>
      <c r="L67" s="11">
        <v>9288225</v>
      </c>
      <c r="M67" s="11">
        <v>6884926</v>
      </c>
      <c r="N67" s="11">
        <v>19246329</v>
      </c>
      <c r="O67" s="11"/>
      <c r="P67" s="11"/>
      <c r="Q67" s="11"/>
      <c r="R67" s="11"/>
      <c r="S67" s="11"/>
      <c r="T67" s="11"/>
      <c r="U67" s="11"/>
      <c r="V67" s="11"/>
      <c r="W67" s="11">
        <v>29090925</v>
      </c>
      <c r="X67" s="11"/>
      <c r="Y67" s="11">
        <v>29090925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785900</v>
      </c>
      <c r="H69" s="79">
        <f t="shared" si="12"/>
        <v>7943372</v>
      </c>
      <c r="I69" s="79">
        <f t="shared" si="12"/>
        <v>1115324</v>
      </c>
      <c r="J69" s="79">
        <f t="shared" si="12"/>
        <v>9844596</v>
      </c>
      <c r="K69" s="79">
        <f t="shared" si="12"/>
        <v>3073178</v>
      </c>
      <c r="L69" s="79">
        <f t="shared" si="12"/>
        <v>9288225</v>
      </c>
      <c r="M69" s="79">
        <f t="shared" si="12"/>
        <v>6884926</v>
      </c>
      <c r="N69" s="79">
        <f t="shared" si="12"/>
        <v>19246329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29090925</v>
      </c>
      <c r="X69" s="79">
        <f t="shared" si="12"/>
        <v>0</v>
      </c>
      <c r="Y69" s="79">
        <f t="shared" si="12"/>
        <v>29090925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36181236</v>
      </c>
      <c r="D5" s="42">
        <f t="shared" si="0"/>
        <v>0</v>
      </c>
      <c r="E5" s="43">
        <f t="shared" si="0"/>
        <v>50566373</v>
      </c>
      <c r="F5" s="43">
        <f t="shared" si="0"/>
        <v>50566373</v>
      </c>
      <c r="G5" s="43">
        <f t="shared" si="0"/>
        <v>0</v>
      </c>
      <c r="H5" s="43">
        <f t="shared" si="0"/>
        <v>1672282</v>
      </c>
      <c r="I5" s="43">
        <f t="shared" si="0"/>
        <v>2624505</v>
      </c>
      <c r="J5" s="43">
        <f t="shared" si="0"/>
        <v>4296787</v>
      </c>
      <c r="K5" s="43">
        <f t="shared" si="0"/>
        <v>3642399</v>
      </c>
      <c r="L5" s="43">
        <f t="shared" si="0"/>
        <v>1926585</v>
      </c>
      <c r="M5" s="43">
        <f t="shared" si="0"/>
        <v>3257368</v>
      </c>
      <c r="N5" s="43">
        <f t="shared" si="0"/>
        <v>8826352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13123139</v>
      </c>
      <c r="X5" s="43">
        <f t="shared" si="0"/>
        <v>25283187</v>
      </c>
      <c r="Y5" s="43">
        <f t="shared" si="0"/>
        <v>-12160048</v>
      </c>
      <c r="Z5" s="44">
        <f>+IF(X5&lt;&gt;0,+(Y5/X5)*100,0)</f>
        <v>-48.09539240444648</v>
      </c>
      <c r="AA5" s="45">
        <f>SUM(AA11:AA18)</f>
        <v>50566373</v>
      </c>
    </row>
    <row r="6" spans="1:27" ht="13.5">
      <c r="A6" s="46" t="s">
        <v>32</v>
      </c>
      <c r="B6" s="47"/>
      <c r="C6" s="9">
        <v>1725175</v>
      </c>
      <c r="D6" s="10"/>
      <c r="E6" s="11">
        <v>11623326</v>
      </c>
      <c r="F6" s="11">
        <v>11623326</v>
      </c>
      <c r="G6" s="11"/>
      <c r="H6" s="11"/>
      <c r="I6" s="11">
        <v>903109</v>
      </c>
      <c r="J6" s="11">
        <v>903109</v>
      </c>
      <c r="K6" s="11">
        <v>2016051</v>
      </c>
      <c r="L6" s="11"/>
      <c r="M6" s="11"/>
      <c r="N6" s="11">
        <v>2016051</v>
      </c>
      <c r="O6" s="11"/>
      <c r="P6" s="11"/>
      <c r="Q6" s="11"/>
      <c r="R6" s="11"/>
      <c r="S6" s="11"/>
      <c r="T6" s="11"/>
      <c r="U6" s="11"/>
      <c r="V6" s="11"/>
      <c r="W6" s="11">
        <v>2919160</v>
      </c>
      <c r="X6" s="11">
        <v>5811663</v>
      </c>
      <c r="Y6" s="11">
        <v>-2892503</v>
      </c>
      <c r="Z6" s="2">
        <v>-49.77</v>
      </c>
      <c r="AA6" s="15">
        <v>11623326</v>
      </c>
    </row>
    <row r="7" spans="1:27" ht="13.5">
      <c r="A7" s="46" t="s">
        <v>33</v>
      </c>
      <c r="B7" s="47"/>
      <c r="C7" s="9">
        <v>5336448</v>
      </c>
      <c r="D7" s="10"/>
      <c r="E7" s="11">
        <v>3500000</v>
      </c>
      <c r="F7" s="11">
        <v>3500000</v>
      </c>
      <c r="G7" s="11"/>
      <c r="H7" s="11"/>
      <c r="I7" s="11"/>
      <c r="J7" s="11"/>
      <c r="K7" s="11">
        <v>1304348</v>
      </c>
      <c r="L7" s="11"/>
      <c r="M7" s="11"/>
      <c r="N7" s="11">
        <v>1304348</v>
      </c>
      <c r="O7" s="11"/>
      <c r="P7" s="11"/>
      <c r="Q7" s="11"/>
      <c r="R7" s="11"/>
      <c r="S7" s="11"/>
      <c r="T7" s="11"/>
      <c r="U7" s="11"/>
      <c r="V7" s="11"/>
      <c r="W7" s="11">
        <v>1304348</v>
      </c>
      <c r="X7" s="11">
        <v>1750000</v>
      </c>
      <c r="Y7" s="11">
        <v>-445652</v>
      </c>
      <c r="Z7" s="2">
        <v>-25.47</v>
      </c>
      <c r="AA7" s="15">
        <v>3500000</v>
      </c>
    </row>
    <row r="8" spans="1:27" ht="13.5">
      <c r="A8" s="46" t="s">
        <v>34</v>
      </c>
      <c r="B8" s="47"/>
      <c r="C8" s="9">
        <v>989229</v>
      </c>
      <c r="D8" s="10"/>
      <c r="E8" s="11">
        <v>14431518</v>
      </c>
      <c r="F8" s="11">
        <v>14431518</v>
      </c>
      <c r="G8" s="11"/>
      <c r="H8" s="11"/>
      <c r="I8" s="11"/>
      <c r="J8" s="11"/>
      <c r="K8" s="11">
        <v>322000</v>
      </c>
      <c r="L8" s="11"/>
      <c r="M8" s="11"/>
      <c r="N8" s="11">
        <v>322000</v>
      </c>
      <c r="O8" s="11"/>
      <c r="P8" s="11"/>
      <c r="Q8" s="11"/>
      <c r="R8" s="11"/>
      <c r="S8" s="11"/>
      <c r="T8" s="11"/>
      <c r="U8" s="11"/>
      <c r="V8" s="11"/>
      <c r="W8" s="11">
        <v>322000</v>
      </c>
      <c r="X8" s="11">
        <v>7215759</v>
      </c>
      <c r="Y8" s="11">
        <v>-6893759</v>
      </c>
      <c r="Z8" s="2">
        <v>-95.54</v>
      </c>
      <c r="AA8" s="15">
        <v>14431518</v>
      </c>
    </row>
    <row r="9" spans="1:27" ht="13.5">
      <c r="A9" s="46" t="s">
        <v>35</v>
      </c>
      <c r="B9" s="47"/>
      <c r="C9" s="9">
        <v>20058062</v>
      </c>
      <c r="D9" s="10"/>
      <c r="E9" s="11">
        <v>13363155</v>
      </c>
      <c r="F9" s="11">
        <v>13363155</v>
      </c>
      <c r="G9" s="11"/>
      <c r="H9" s="11">
        <v>1672282</v>
      </c>
      <c r="I9" s="11"/>
      <c r="J9" s="11">
        <v>1672282</v>
      </c>
      <c r="K9" s="11"/>
      <c r="L9" s="11"/>
      <c r="M9" s="11">
        <v>2023672</v>
      </c>
      <c r="N9" s="11">
        <v>2023672</v>
      </c>
      <c r="O9" s="11"/>
      <c r="P9" s="11"/>
      <c r="Q9" s="11"/>
      <c r="R9" s="11"/>
      <c r="S9" s="11"/>
      <c r="T9" s="11"/>
      <c r="U9" s="11"/>
      <c r="V9" s="11"/>
      <c r="W9" s="11">
        <v>3695954</v>
      </c>
      <c r="X9" s="11">
        <v>6681578</v>
      </c>
      <c r="Y9" s="11">
        <v>-2985624</v>
      </c>
      <c r="Z9" s="2">
        <v>-44.68</v>
      </c>
      <c r="AA9" s="15">
        <v>13363155</v>
      </c>
    </row>
    <row r="10" spans="1:27" ht="13.5">
      <c r="A10" s="46" t="s">
        <v>36</v>
      </c>
      <c r="B10" s="47"/>
      <c r="C10" s="9">
        <v>4275262</v>
      </c>
      <c r="D10" s="10"/>
      <c r="E10" s="11">
        <v>7648374</v>
      </c>
      <c r="F10" s="11">
        <v>7648374</v>
      </c>
      <c r="G10" s="11"/>
      <c r="H10" s="11"/>
      <c r="I10" s="11">
        <v>1721396</v>
      </c>
      <c r="J10" s="11">
        <v>1721396</v>
      </c>
      <c r="K10" s="11"/>
      <c r="L10" s="11">
        <v>1926585</v>
      </c>
      <c r="M10" s="11">
        <v>1233696</v>
      </c>
      <c r="N10" s="11">
        <v>3160281</v>
      </c>
      <c r="O10" s="11"/>
      <c r="P10" s="11"/>
      <c r="Q10" s="11"/>
      <c r="R10" s="11"/>
      <c r="S10" s="11"/>
      <c r="T10" s="11"/>
      <c r="U10" s="11"/>
      <c r="V10" s="11"/>
      <c r="W10" s="11">
        <v>4881677</v>
      </c>
      <c r="X10" s="11">
        <v>3824187</v>
      </c>
      <c r="Y10" s="11">
        <v>1057490</v>
      </c>
      <c r="Z10" s="2">
        <v>27.65</v>
      </c>
      <c r="AA10" s="15">
        <v>7648374</v>
      </c>
    </row>
    <row r="11" spans="1:27" ht="13.5">
      <c r="A11" s="48" t="s">
        <v>37</v>
      </c>
      <c r="B11" s="47"/>
      <c r="C11" s="49">
        <f aca="true" t="shared" si="1" ref="C11:Y11">SUM(C6:C10)</f>
        <v>32384176</v>
      </c>
      <c r="D11" s="50">
        <f t="shared" si="1"/>
        <v>0</v>
      </c>
      <c r="E11" s="51">
        <f t="shared" si="1"/>
        <v>50566373</v>
      </c>
      <c r="F11" s="51">
        <f t="shared" si="1"/>
        <v>50566373</v>
      </c>
      <c r="G11" s="51">
        <f t="shared" si="1"/>
        <v>0</v>
      </c>
      <c r="H11" s="51">
        <f t="shared" si="1"/>
        <v>1672282</v>
      </c>
      <c r="I11" s="51">
        <f t="shared" si="1"/>
        <v>2624505</v>
      </c>
      <c r="J11" s="51">
        <f t="shared" si="1"/>
        <v>4296787</v>
      </c>
      <c r="K11" s="51">
        <f t="shared" si="1"/>
        <v>3642399</v>
      </c>
      <c r="L11" s="51">
        <f t="shared" si="1"/>
        <v>1926585</v>
      </c>
      <c r="M11" s="51">
        <f t="shared" si="1"/>
        <v>3257368</v>
      </c>
      <c r="N11" s="51">
        <f t="shared" si="1"/>
        <v>8826352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13123139</v>
      </c>
      <c r="X11" s="51">
        <f t="shared" si="1"/>
        <v>25283187</v>
      </c>
      <c r="Y11" s="51">
        <f t="shared" si="1"/>
        <v>-12160048</v>
      </c>
      <c r="Z11" s="52">
        <f>+IF(X11&lt;&gt;0,+(Y11/X11)*100,0)</f>
        <v>-48.09539240444648</v>
      </c>
      <c r="AA11" s="53">
        <f>SUM(AA6:AA10)</f>
        <v>50566373</v>
      </c>
    </row>
    <row r="12" spans="1:27" ht="13.5">
      <c r="A12" s="54" t="s">
        <v>38</v>
      </c>
      <c r="B12" s="35"/>
      <c r="C12" s="9">
        <v>3797060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16880190</v>
      </c>
      <c r="D20" s="59">
        <f t="shared" si="2"/>
        <v>0</v>
      </c>
      <c r="E20" s="60">
        <f t="shared" si="2"/>
        <v>109946567</v>
      </c>
      <c r="F20" s="60">
        <f t="shared" si="2"/>
        <v>109946567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54973284</v>
      </c>
      <c r="Y20" s="60">
        <f t="shared" si="2"/>
        <v>-54973284</v>
      </c>
      <c r="Z20" s="61">
        <f>+IF(X20&lt;&gt;0,+(Y20/X20)*100,0)</f>
        <v>-100</v>
      </c>
      <c r="AA20" s="62">
        <f>SUM(AA26:AA33)</f>
        <v>109946567</v>
      </c>
    </row>
    <row r="21" spans="1:27" ht="13.5">
      <c r="A21" s="46" t="s">
        <v>32</v>
      </c>
      <c r="B21" s="47"/>
      <c r="C21" s="9">
        <v>970874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>
        <v>65489</v>
      </c>
      <c r="D22" s="10"/>
      <c r="E22" s="11">
        <v>6500000</v>
      </c>
      <c r="F22" s="11">
        <v>6500000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3250000</v>
      </c>
      <c r="Y22" s="11">
        <v>-3250000</v>
      </c>
      <c r="Z22" s="2">
        <v>-100</v>
      </c>
      <c r="AA22" s="15">
        <v>6500000</v>
      </c>
    </row>
    <row r="23" spans="1:27" ht="13.5">
      <c r="A23" s="46" t="s">
        <v>34</v>
      </c>
      <c r="B23" s="47"/>
      <c r="C23" s="9">
        <v>11523645</v>
      </c>
      <c r="D23" s="10"/>
      <c r="E23" s="11">
        <v>59697740</v>
      </c>
      <c r="F23" s="11">
        <v>59697740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29848870</v>
      </c>
      <c r="Y23" s="11">
        <v>-29848870</v>
      </c>
      <c r="Z23" s="2">
        <v>-100</v>
      </c>
      <c r="AA23" s="15">
        <v>59697740</v>
      </c>
    </row>
    <row r="24" spans="1:27" ht="13.5">
      <c r="A24" s="46" t="s">
        <v>35</v>
      </c>
      <c r="B24" s="47"/>
      <c r="C24" s="9">
        <v>4320182</v>
      </c>
      <c r="D24" s="10"/>
      <c r="E24" s="11">
        <v>43748827</v>
      </c>
      <c r="F24" s="11">
        <v>43748827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21874414</v>
      </c>
      <c r="Y24" s="11">
        <v>-21874414</v>
      </c>
      <c r="Z24" s="2">
        <v>-100</v>
      </c>
      <c r="AA24" s="15">
        <v>43748827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16880190</v>
      </c>
      <c r="D26" s="50">
        <f t="shared" si="3"/>
        <v>0</v>
      </c>
      <c r="E26" s="51">
        <f t="shared" si="3"/>
        <v>109946567</v>
      </c>
      <c r="F26" s="51">
        <f t="shared" si="3"/>
        <v>109946567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54973284</v>
      </c>
      <c r="Y26" s="51">
        <f t="shared" si="3"/>
        <v>-54973284</v>
      </c>
      <c r="Z26" s="52">
        <f>+IF(X26&lt;&gt;0,+(Y26/X26)*100,0)</f>
        <v>-100</v>
      </c>
      <c r="AA26" s="53">
        <f>SUM(AA21:AA25)</f>
        <v>109946567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2696049</v>
      </c>
      <c r="D36" s="10">
        <f t="shared" si="4"/>
        <v>0</v>
      </c>
      <c r="E36" s="11">
        <f t="shared" si="4"/>
        <v>11623326</v>
      </c>
      <c r="F36" s="11">
        <f t="shared" si="4"/>
        <v>11623326</v>
      </c>
      <c r="G36" s="11">
        <f t="shared" si="4"/>
        <v>0</v>
      </c>
      <c r="H36" s="11">
        <f t="shared" si="4"/>
        <v>0</v>
      </c>
      <c r="I36" s="11">
        <f t="shared" si="4"/>
        <v>903109</v>
      </c>
      <c r="J36" s="11">
        <f t="shared" si="4"/>
        <v>903109</v>
      </c>
      <c r="K36" s="11">
        <f t="shared" si="4"/>
        <v>2016051</v>
      </c>
      <c r="L36" s="11">
        <f t="shared" si="4"/>
        <v>0</v>
      </c>
      <c r="M36" s="11">
        <f t="shared" si="4"/>
        <v>0</v>
      </c>
      <c r="N36" s="11">
        <f t="shared" si="4"/>
        <v>2016051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2919160</v>
      </c>
      <c r="X36" s="11">
        <f t="shared" si="4"/>
        <v>5811663</v>
      </c>
      <c r="Y36" s="11">
        <f t="shared" si="4"/>
        <v>-2892503</v>
      </c>
      <c r="Z36" s="2">
        <f aca="true" t="shared" si="5" ref="Z36:Z49">+IF(X36&lt;&gt;0,+(Y36/X36)*100,0)</f>
        <v>-49.7706594480788</v>
      </c>
      <c r="AA36" s="15">
        <f>AA6+AA21</f>
        <v>11623326</v>
      </c>
    </row>
    <row r="37" spans="1:27" ht="13.5">
      <c r="A37" s="46" t="s">
        <v>33</v>
      </c>
      <c r="B37" s="47"/>
      <c r="C37" s="9">
        <f t="shared" si="4"/>
        <v>5401937</v>
      </c>
      <c r="D37" s="10">
        <f t="shared" si="4"/>
        <v>0</v>
      </c>
      <c r="E37" s="11">
        <f t="shared" si="4"/>
        <v>10000000</v>
      </c>
      <c r="F37" s="11">
        <f t="shared" si="4"/>
        <v>10000000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1304348</v>
      </c>
      <c r="L37" s="11">
        <f t="shared" si="4"/>
        <v>0</v>
      </c>
      <c r="M37" s="11">
        <f t="shared" si="4"/>
        <v>0</v>
      </c>
      <c r="N37" s="11">
        <f t="shared" si="4"/>
        <v>1304348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1304348</v>
      </c>
      <c r="X37" s="11">
        <f t="shared" si="4"/>
        <v>5000000</v>
      </c>
      <c r="Y37" s="11">
        <f t="shared" si="4"/>
        <v>-3695652</v>
      </c>
      <c r="Z37" s="2">
        <f t="shared" si="5"/>
        <v>-73.91304</v>
      </c>
      <c r="AA37" s="15">
        <f>AA7+AA22</f>
        <v>10000000</v>
      </c>
    </row>
    <row r="38" spans="1:27" ht="13.5">
      <c r="A38" s="46" t="s">
        <v>34</v>
      </c>
      <c r="B38" s="47"/>
      <c r="C38" s="9">
        <f t="shared" si="4"/>
        <v>12512874</v>
      </c>
      <c r="D38" s="10">
        <f t="shared" si="4"/>
        <v>0</v>
      </c>
      <c r="E38" s="11">
        <f t="shared" si="4"/>
        <v>74129258</v>
      </c>
      <c r="F38" s="11">
        <f t="shared" si="4"/>
        <v>74129258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322000</v>
      </c>
      <c r="L38" s="11">
        <f t="shared" si="4"/>
        <v>0</v>
      </c>
      <c r="M38" s="11">
        <f t="shared" si="4"/>
        <v>0</v>
      </c>
      <c r="N38" s="11">
        <f t="shared" si="4"/>
        <v>322000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322000</v>
      </c>
      <c r="X38" s="11">
        <f t="shared" si="4"/>
        <v>37064629</v>
      </c>
      <c r="Y38" s="11">
        <f t="shared" si="4"/>
        <v>-36742629</v>
      </c>
      <c r="Z38" s="2">
        <f t="shared" si="5"/>
        <v>-99.1312472060627</v>
      </c>
      <c r="AA38" s="15">
        <f>AA8+AA23</f>
        <v>74129258</v>
      </c>
    </row>
    <row r="39" spans="1:27" ht="13.5">
      <c r="A39" s="46" t="s">
        <v>35</v>
      </c>
      <c r="B39" s="47"/>
      <c r="C39" s="9">
        <f t="shared" si="4"/>
        <v>24378244</v>
      </c>
      <c r="D39" s="10">
        <f t="shared" si="4"/>
        <v>0</v>
      </c>
      <c r="E39" s="11">
        <f t="shared" si="4"/>
        <v>57111982</v>
      </c>
      <c r="F39" s="11">
        <f t="shared" si="4"/>
        <v>57111982</v>
      </c>
      <c r="G39" s="11">
        <f t="shared" si="4"/>
        <v>0</v>
      </c>
      <c r="H39" s="11">
        <f t="shared" si="4"/>
        <v>1672282</v>
      </c>
      <c r="I39" s="11">
        <f t="shared" si="4"/>
        <v>0</v>
      </c>
      <c r="J39" s="11">
        <f t="shared" si="4"/>
        <v>1672282</v>
      </c>
      <c r="K39" s="11">
        <f t="shared" si="4"/>
        <v>0</v>
      </c>
      <c r="L39" s="11">
        <f t="shared" si="4"/>
        <v>0</v>
      </c>
      <c r="M39" s="11">
        <f t="shared" si="4"/>
        <v>2023672</v>
      </c>
      <c r="N39" s="11">
        <f t="shared" si="4"/>
        <v>2023672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3695954</v>
      </c>
      <c r="X39" s="11">
        <f t="shared" si="4"/>
        <v>28555992</v>
      </c>
      <c r="Y39" s="11">
        <f t="shared" si="4"/>
        <v>-24860038</v>
      </c>
      <c r="Z39" s="2">
        <f t="shared" si="5"/>
        <v>-87.05716824686041</v>
      </c>
      <c r="AA39" s="15">
        <f>AA9+AA24</f>
        <v>57111982</v>
      </c>
    </row>
    <row r="40" spans="1:27" ht="13.5">
      <c r="A40" s="46" t="s">
        <v>36</v>
      </c>
      <c r="B40" s="47"/>
      <c r="C40" s="9">
        <f t="shared" si="4"/>
        <v>4275262</v>
      </c>
      <c r="D40" s="10">
        <f t="shared" si="4"/>
        <v>0</v>
      </c>
      <c r="E40" s="11">
        <f t="shared" si="4"/>
        <v>7648374</v>
      </c>
      <c r="F40" s="11">
        <f t="shared" si="4"/>
        <v>7648374</v>
      </c>
      <c r="G40" s="11">
        <f t="shared" si="4"/>
        <v>0</v>
      </c>
      <c r="H40" s="11">
        <f t="shared" si="4"/>
        <v>0</v>
      </c>
      <c r="I40" s="11">
        <f t="shared" si="4"/>
        <v>1721396</v>
      </c>
      <c r="J40" s="11">
        <f t="shared" si="4"/>
        <v>1721396</v>
      </c>
      <c r="K40" s="11">
        <f t="shared" si="4"/>
        <v>0</v>
      </c>
      <c r="L40" s="11">
        <f t="shared" si="4"/>
        <v>1926585</v>
      </c>
      <c r="M40" s="11">
        <f t="shared" si="4"/>
        <v>1233696</v>
      </c>
      <c r="N40" s="11">
        <f t="shared" si="4"/>
        <v>3160281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4881677</v>
      </c>
      <c r="X40" s="11">
        <f t="shared" si="4"/>
        <v>3824187</v>
      </c>
      <c r="Y40" s="11">
        <f t="shared" si="4"/>
        <v>1057490</v>
      </c>
      <c r="Z40" s="2">
        <f t="shared" si="5"/>
        <v>27.652674934567788</v>
      </c>
      <c r="AA40" s="15">
        <f>AA10+AA25</f>
        <v>7648374</v>
      </c>
    </row>
    <row r="41" spans="1:27" ht="13.5">
      <c r="A41" s="48" t="s">
        <v>37</v>
      </c>
      <c r="B41" s="47"/>
      <c r="C41" s="49">
        <f aca="true" t="shared" si="6" ref="C41:Y41">SUM(C36:C40)</f>
        <v>49264366</v>
      </c>
      <c r="D41" s="50">
        <f t="shared" si="6"/>
        <v>0</v>
      </c>
      <c r="E41" s="51">
        <f t="shared" si="6"/>
        <v>160512940</v>
      </c>
      <c r="F41" s="51">
        <f t="shared" si="6"/>
        <v>160512940</v>
      </c>
      <c r="G41" s="51">
        <f t="shared" si="6"/>
        <v>0</v>
      </c>
      <c r="H41" s="51">
        <f t="shared" si="6"/>
        <v>1672282</v>
      </c>
      <c r="I41" s="51">
        <f t="shared" si="6"/>
        <v>2624505</v>
      </c>
      <c r="J41" s="51">
        <f t="shared" si="6"/>
        <v>4296787</v>
      </c>
      <c r="K41" s="51">
        <f t="shared" si="6"/>
        <v>3642399</v>
      </c>
      <c r="L41" s="51">
        <f t="shared" si="6"/>
        <v>1926585</v>
      </c>
      <c r="M41" s="51">
        <f t="shared" si="6"/>
        <v>3257368</v>
      </c>
      <c r="N41" s="51">
        <f t="shared" si="6"/>
        <v>8826352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13123139</v>
      </c>
      <c r="X41" s="51">
        <f t="shared" si="6"/>
        <v>80256471</v>
      </c>
      <c r="Y41" s="51">
        <f t="shared" si="6"/>
        <v>-67133332</v>
      </c>
      <c r="Z41" s="52">
        <f t="shared" si="5"/>
        <v>-83.6484973280223</v>
      </c>
      <c r="AA41" s="53">
        <f>SUM(AA36:AA40)</f>
        <v>160512940</v>
      </c>
    </row>
    <row r="42" spans="1:27" ht="13.5">
      <c r="A42" s="54" t="s">
        <v>38</v>
      </c>
      <c r="B42" s="35"/>
      <c r="C42" s="65">
        <f aca="true" t="shared" si="7" ref="C42:Y48">C12+C27</f>
        <v>3797060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53061426</v>
      </c>
      <c r="D49" s="78">
        <f t="shared" si="9"/>
        <v>0</v>
      </c>
      <c r="E49" s="79">
        <f t="shared" si="9"/>
        <v>160512940</v>
      </c>
      <c r="F49" s="79">
        <f t="shared" si="9"/>
        <v>160512940</v>
      </c>
      <c r="G49" s="79">
        <f t="shared" si="9"/>
        <v>0</v>
      </c>
      <c r="H49" s="79">
        <f t="shared" si="9"/>
        <v>1672282</v>
      </c>
      <c r="I49" s="79">
        <f t="shared" si="9"/>
        <v>2624505</v>
      </c>
      <c r="J49" s="79">
        <f t="shared" si="9"/>
        <v>4296787</v>
      </c>
      <c r="K49" s="79">
        <f t="shared" si="9"/>
        <v>3642399</v>
      </c>
      <c r="L49" s="79">
        <f t="shared" si="9"/>
        <v>1926585</v>
      </c>
      <c r="M49" s="79">
        <f t="shared" si="9"/>
        <v>3257368</v>
      </c>
      <c r="N49" s="79">
        <f t="shared" si="9"/>
        <v>8826352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13123139</v>
      </c>
      <c r="X49" s="79">
        <f t="shared" si="9"/>
        <v>80256471</v>
      </c>
      <c r="Y49" s="79">
        <f t="shared" si="9"/>
        <v>-67133332</v>
      </c>
      <c r="Z49" s="80">
        <f t="shared" si="5"/>
        <v>-83.6484973280223</v>
      </c>
      <c r="AA49" s="81">
        <f>SUM(AA41:AA48)</f>
        <v>160512940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91783653</v>
      </c>
      <c r="F51" s="67">
        <f t="shared" si="10"/>
        <v>91783653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45891828</v>
      </c>
      <c r="Y51" s="67">
        <f t="shared" si="10"/>
        <v>-45891828</v>
      </c>
      <c r="Z51" s="69">
        <f>+IF(X51&lt;&gt;0,+(Y51/X51)*100,0)</f>
        <v>-100</v>
      </c>
      <c r="AA51" s="68">
        <f>SUM(AA57:AA61)</f>
        <v>91783653</v>
      </c>
    </row>
    <row r="52" spans="1:27" ht="13.5">
      <c r="A52" s="84" t="s">
        <v>32</v>
      </c>
      <c r="B52" s="47"/>
      <c r="C52" s="9"/>
      <c r="D52" s="10"/>
      <c r="E52" s="11">
        <v>25911711</v>
      </c>
      <c r="F52" s="11">
        <v>25911711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12955856</v>
      </c>
      <c r="Y52" s="11">
        <v>-12955856</v>
      </c>
      <c r="Z52" s="2">
        <v>-100</v>
      </c>
      <c r="AA52" s="15">
        <v>25911711</v>
      </c>
    </row>
    <row r="53" spans="1:27" ht="13.5">
      <c r="A53" s="84" t="s">
        <v>33</v>
      </c>
      <c r="B53" s="47"/>
      <c r="C53" s="9"/>
      <c r="D53" s="10"/>
      <c r="E53" s="11">
        <v>28047394</v>
      </c>
      <c r="F53" s="11">
        <v>28047394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14023697</v>
      </c>
      <c r="Y53" s="11">
        <v>-14023697</v>
      </c>
      <c r="Z53" s="2">
        <v>-100</v>
      </c>
      <c r="AA53" s="15">
        <v>28047394</v>
      </c>
    </row>
    <row r="54" spans="1:27" ht="13.5">
      <c r="A54" s="84" t="s">
        <v>34</v>
      </c>
      <c r="B54" s="47"/>
      <c r="C54" s="9"/>
      <c r="D54" s="10"/>
      <c r="E54" s="11">
        <v>21960547</v>
      </c>
      <c r="F54" s="11">
        <v>21960547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10980274</v>
      </c>
      <c r="Y54" s="11">
        <v>-10980274</v>
      </c>
      <c r="Z54" s="2">
        <v>-100</v>
      </c>
      <c r="AA54" s="15">
        <v>21960547</v>
      </c>
    </row>
    <row r="55" spans="1:27" ht="13.5">
      <c r="A55" s="84" t="s">
        <v>35</v>
      </c>
      <c r="B55" s="47"/>
      <c r="C55" s="9"/>
      <c r="D55" s="10"/>
      <c r="E55" s="11">
        <v>11300846</v>
      </c>
      <c r="F55" s="11">
        <v>11300846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5650423</v>
      </c>
      <c r="Y55" s="11">
        <v>-5650423</v>
      </c>
      <c r="Z55" s="2">
        <v>-100</v>
      </c>
      <c r="AA55" s="15">
        <v>11300846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87220498</v>
      </c>
      <c r="F57" s="51">
        <f t="shared" si="11"/>
        <v>87220498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43610250</v>
      </c>
      <c r="Y57" s="51">
        <f t="shared" si="11"/>
        <v>-43610250</v>
      </c>
      <c r="Z57" s="52">
        <f>+IF(X57&lt;&gt;0,+(Y57/X57)*100,0)</f>
        <v>-100</v>
      </c>
      <c r="AA57" s="53">
        <f>SUM(AA52:AA56)</f>
        <v>87220498</v>
      </c>
    </row>
    <row r="58" spans="1:27" ht="13.5">
      <c r="A58" s="86" t="s">
        <v>38</v>
      </c>
      <c r="B58" s="35"/>
      <c r="C58" s="9"/>
      <c r="D58" s="10"/>
      <c r="E58" s="11">
        <v>349145</v>
      </c>
      <c r="F58" s="11">
        <v>349145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174573</v>
      </c>
      <c r="Y58" s="11">
        <v>-174573</v>
      </c>
      <c r="Z58" s="2">
        <v>-100</v>
      </c>
      <c r="AA58" s="15">
        <v>349145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4214010</v>
      </c>
      <c r="F61" s="11">
        <v>4214010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2107005</v>
      </c>
      <c r="Y61" s="11">
        <v>-2107005</v>
      </c>
      <c r="Z61" s="2">
        <v>-100</v>
      </c>
      <c r="AA61" s="15">
        <v>4214010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44147155</v>
      </c>
      <c r="F65" s="11"/>
      <c r="G65" s="11">
        <v>3485494</v>
      </c>
      <c r="H65" s="11">
        <v>3505889</v>
      </c>
      <c r="I65" s="11">
        <v>4093945</v>
      </c>
      <c r="J65" s="11">
        <v>11085328</v>
      </c>
      <c r="K65" s="11">
        <v>3554520</v>
      </c>
      <c r="L65" s="11">
        <v>3586180</v>
      </c>
      <c r="M65" s="11">
        <v>3649684</v>
      </c>
      <c r="N65" s="11">
        <v>10790384</v>
      </c>
      <c r="O65" s="11"/>
      <c r="P65" s="11"/>
      <c r="Q65" s="11"/>
      <c r="R65" s="11"/>
      <c r="S65" s="11"/>
      <c r="T65" s="11"/>
      <c r="U65" s="11"/>
      <c r="V65" s="11"/>
      <c r="W65" s="11">
        <v>21875712</v>
      </c>
      <c r="X65" s="11"/>
      <c r="Y65" s="11">
        <v>21875712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22476533</v>
      </c>
      <c r="F66" s="14"/>
      <c r="G66" s="14"/>
      <c r="H66" s="14">
        <v>112642</v>
      </c>
      <c r="I66" s="14">
        <v>22830</v>
      </c>
      <c r="J66" s="14">
        <v>135472</v>
      </c>
      <c r="K66" s="14">
        <v>166592</v>
      </c>
      <c r="L66" s="14">
        <v>3718</v>
      </c>
      <c r="M66" s="14">
        <v>478261</v>
      </c>
      <c r="N66" s="14">
        <v>648571</v>
      </c>
      <c r="O66" s="14"/>
      <c r="P66" s="14"/>
      <c r="Q66" s="14"/>
      <c r="R66" s="14"/>
      <c r="S66" s="14"/>
      <c r="T66" s="14"/>
      <c r="U66" s="14"/>
      <c r="V66" s="14"/>
      <c r="W66" s="14">
        <v>784043</v>
      </c>
      <c r="X66" s="14"/>
      <c r="Y66" s="14">
        <v>784043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25159965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91783653</v>
      </c>
      <c r="F69" s="79">
        <f t="shared" si="12"/>
        <v>0</v>
      </c>
      <c r="G69" s="79">
        <f t="shared" si="12"/>
        <v>3485494</v>
      </c>
      <c r="H69" s="79">
        <f t="shared" si="12"/>
        <v>3618531</v>
      </c>
      <c r="I69" s="79">
        <f t="shared" si="12"/>
        <v>4116775</v>
      </c>
      <c r="J69" s="79">
        <f t="shared" si="12"/>
        <v>11220800</v>
      </c>
      <c r="K69" s="79">
        <f t="shared" si="12"/>
        <v>3721112</v>
      </c>
      <c r="L69" s="79">
        <f t="shared" si="12"/>
        <v>3589898</v>
      </c>
      <c r="M69" s="79">
        <f t="shared" si="12"/>
        <v>4127945</v>
      </c>
      <c r="N69" s="79">
        <f t="shared" si="12"/>
        <v>11438955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22659755</v>
      </c>
      <c r="X69" s="79">
        <f t="shared" si="12"/>
        <v>0</v>
      </c>
      <c r="Y69" s="79">
        <f t="shared" si="12"/>
        <v>22659755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1515228</v>
      </c>
      <c r="D5" s="42">
        <f t="shared" si="0"/>
        <v>0</v>
      </c>
      <c r="E5" s="43">
        <f t="shared" si="0"/>
        <v>666000</v>
      </c>
      <c r="F5" s="43">
        <f t="shared" si="0"/>
        <v>666000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333000</v>
      </c>
      <c r="Y5" s="43">
        <f t="shared" si="0"/>
        <v>-333000</v>
      </c>
      <c r="Z5" s="44">
        <f>+IF(X5&lt;&gt;0,+(Y5/X5)*100,0)</f>
        <v>-100</v>
      </c>
      <c r="AA5" s="45">
        <f>SUM(AA11:AA18)</f>
        <v>666000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1437228</v>
      </c>
      <c r="D15" s="10"/>
      <c r="E15" s="11">
        <v>666000</v>
      </c>
      <c r="F15" s="11">
        <v>666000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333000</v>
      </c>
      <c r="Y15" s="11">
        <v>-333000</v>
      </c>
      <c r="Z15" s="2">
        <v>-100</v>
      </c>
      <c r="AA15" s="15">
        <v>666000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78000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1437228</v>
      </c>
      <c r="D45" s="66">
        <f t="shared" si="7"/>
        <v>0</v>
      </c>
      <c r="E45" s="67">
        <f t="shared" si="7"/>
        <v>666000</v>
      </c>
      <c r="F45" s="67">
        <f t="shared" si="7"/>
        <v>666000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333000</v>
      </c>
      <c r="Y45" s="67">
        <f t="shared" si="7"/>
        <v>-333000</v>
      </c>
      <c r="Z45" s="69">
        <f t="shared" si="5"/>
        <v>-100</v>
      </c>
      <c r="AA45" s="68">
        <f t="shared" si="8"/>
        <v>666000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78000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1515228</v>
      </c>
      <c r="D49" s="78">
        <f t="shared" si="9"/>
        <v>0</v>
      </c>
      <c r="E49" s="79">
        <f t="shared" si="9"/>
        <v>666000</v>
      </c>
      <c r="F49" s="79">
        <f t="shared" si="9"/>
        <v>666000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333000</v>
      </c>
      <c r="Y49" s="79">
        <f t="shared" si="9"/>
        <v>-333000</v>
      </c>
      <c r="Z49" s="80">
        <f t="shared" si="5"/>
        <v>-100</v>
      </c>
      <c r="AA49" s="81">
        <f>SUM(AA41:AA48)</f>
        <v>666000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4143987</v>
      </c>
      <c r="F51" s="67">
        <f t="shared" si="10"/>
        <v>4143987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2071994</v>
      </c>
      <c r="Y51" s="67">
        <f t="shared" si="10"/>
        <v>-2071994</v>
      </c>
      <c r="Z51" s="69">
        <f>+IF(X51&lt;&gt;0,+(Y51/X51)*100,0)</f>
        <v>-100</v>
      </c>
      <c r="AA51" s="68">
        <f>SUM(AA57:AA61)</f>
        <v>4143987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4143987</v>
      </c>
      <c r="F61" s="11">
        <v>4143987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2071994</v>
      </c>
      <c r="Y61" s="11">
        <v>-2071994</v>
      </c>
      <c r="Z61" s="2">
        <v>-100</v>
      </c>
      <c r="AA61" s="15">
        <v>4143987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>
        <v>198030</v>
      </c>
      <c r="L66" s="14"/>
      <c r="M66" s="14">
        <v>94100</v>
      </c>
      <c r="N66" s="14">
        <v>292130</v>
      </c>
      <c r="O66" s="14"/>
      <c r="P66" s="14"/>
      <c r="Q66" s="14"/>
      <c r="R66" s="14"/>
      <c r="S66" s="14"/>
      <c r="T66" s="14"/>
      <c r="U66" s="14"/>
      <c r="V66" s="14"/>
      <c r="W66" s="14">
        <v>292130</v>
      </c>
      <c r="X66" s="14"/>
      <c r="Y66" s="14">
        <v>292130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4143987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4143987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198030</v>
      </c>
      <c r="L69" s="79">
        <f t="shared" si="12"/>
        <v>0</v>
      </c>
      <c r="M69" s="79">
        <f t="shared" si="12"/>
        <v>94100</v>
      </c>
      <c r="N69" s="79">
        <f t="shared" si="12"/>
        <v>292130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292130</v>
      </c>
      <c r="X69" s="79">
        <f t="shared" si="12"/>
        <v>0</v>
      </c>
      <c r="Y69" s="79">
        <f t="shared" si="12"/>
        <v>292130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39458669</v>
      </c>
      <c r="D5" s="42">
        <f t="shared" si="0"/>
        <v>0</v>
      </c>
      <c r="E5" s="43">
        <f t="shared" si="0"/>
        <v>40653999</v>
      </c>
      <c r="F5" s="43">
        <f t="shared" si="0"/>
        <v>40653999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20327000</v>
      </c>
      <c r="Y5" s="43">
        <f t="shared" si="0"/>
        <v>-20327000</v>
      </c>
      <c r="Z5" s="44">
        <f>+IF(X5&lt;&gt;0,+(Y5/X5)*100,0)</f>
        <v>-100</v>
      </c>
      <c r="AA5" s="45">
        <f>SUM(AA11:AA18)</f>
        <v>40653999</v>
      </c>
    </row>
    <row r="6" spans="1:27" ht="13.5">
      <c r="A6" s="46" t="s">
        <v>32</v>
      </c>
      <c r="B6" s="47"/>
      <c r="C6" s="9">
        <v>26937911</v>
      </c>
      <c r="D6" s="10"/>
      <c r="E6" s="11">
        <v>35694000</v>
      </c>
      <c r="F6" s="11">
        <v>35694000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17847000</v>
      </c>
      <c r="Y6" s="11">
        <v>-17847000</v>
      </c>
      <c r="Z6" s="2">
        <v>-100</v>
      </c>
      <c r="AA6" s="15">
        <v>35694000</v>
      </c>
    </row>
    <row r="7" spans="1:27" ht="13.5">
      <c r="A7" s="46" t="s">
        <v>33</v>
      </c>
      <c r="B7" s="47"/>
      <c r="C7" s="9">
        <v>1695884</v>
      </c>
      <c r="D7" s="10"/>
      <c r="E7" s="11">
        <v>910000</v>
      </c>
      <c r="F7" s="11">
        <v>910000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455000</v>
      </c>
      <c r="Y7" s="11">
        <v>-455000</v>
      </c>
      <c r="Z7" s="2">
        <v>-100</v>
      </c>
      <c r="AA7" s="15">
        <v>910000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1100000</v>
      </c>
      <c r="F10" s="11">
        <v>1100000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550000</v>
      </c>
      <c r="Y10" s="11">
        <v>-550000</v>
      </c>
      <c r="Z10" s="2">
        <v>-100</v>
      </c>
      <c r="AA10" s="15">
        <v>1100000</v>
      </c>
    </row>
    <row r="11" spans="1:27" ht="13.5">
      <c r="A11" s="48" t="s">
        <v>37</v>
      </c>
      <c r="B11" s="47"/>
      <c r="C11" s="49">
        <f aca="true" t="shared" si="1" ref="C11:Y11">SUM(C6:C10)</f>
        <v>28633795</v>
      </c>
      <c r="D11" s="50">
        <f t="shared" si="1"/>
        <v>0</v>
      </c>
      <c r="E11" s="51">
        <f t="shared" si="1"/>
        <v>37704000</v>
      </c>
      <c r="F11" s="51">
        <f t="shared" si="1"/>
        <v>37704000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18852000</v>
      </c>
      <c r="Y11" s="51">
        <f t="shared" si="1"/>
        <v>-18852000</v>
      </c>
      <c r="Z11" s="52">
        <f>+IF(X11&lt;&gt;0,+(Y11/X11)*100,0)</f>
        <v>-100</v>
      </c>
      <c r="AA11" s="53">
        <f>SUM(AA6:AA10)</f>
        <v>37704000</v>
      </c>
    </row>
    <row r="12" spans="1:27" ht="13.5">
      <c r="A12" s="54" t="s">
        <v>38</v>
      </c>
      <c r="B12" s="35"/>
      <c r="C12" s="9">
        <v>8466809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2358065</v>
      </c>
      <c r="D15" s="10"/>
      <c r="E15" s="11">
        <v>2889999</v>
      </c>
      <c r="F15" s="11">
        <v>2889999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1445000</v>
      </c>
      <c r="Y15" s="11">
        <v>-1445000</v>
      </c>
      <c r="Z15" s="2">
        <v>-100</v>
      </c>
      <c r="AA15" s="15">
        <v>2889999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60000</v>
      </c>
      <c r="F18" s="18">
        <v>60000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30000</v>
      </c>
      <c r="Y18" s="18">
        <v>-30000</v>
      </c>
      <c r="Z18" s="3">
        <v>-100</v>
      </c>
      <c r="AA18" s="23">
        <v>60000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12648415</v>
      </c>
      <c r="D20" s="59">
        <f t="shared" si="2"/>
        <v>0</v>
      </c>
      <c r="E20" s="60">
        <f t="shared" si="2"/>
        <v>5000000</v>
      </c>
      <c r="F20" s="60">
        <f t="shared" si="2"/>
        <v>5000000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2500000</v>
      </c>
      <c r="Y20" s="60">
        <f t="shared" si="2"/>
        <v>-2500000</v>
      </c>
      <c r="Z20" s="61">
        <f>+IF(X20&lt;&gt;0,+(Y20/X20)*100,0)</f>
        <v>-100</v>
      </c>
      <c r="AA20" s="62">
        <f>SUM(AA26:AA33)</f>
        <v>5000000</v>
      </c>
    </row>
    <row r="21" spans="1:27" ht="13.5">
      <c r="A21" s="46" t="s">
        <v>32</v>
      </c>
      <c r="B21" s="47"/>
      <c r="C21" s="9">
        <v>12315116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>
        <v>333299</v>
      </c>
      <c r="D22" s="10"/>
      <c r="E22" s="11">
        <v>5000000</v>
      </c>
      <c r="F22" s="11">
        <v>5000000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2500000</v>
      </c>
      <c r="Y22" s="11">
        <v>-2500000</v>
      </c>
      <c r="Z22" s="2">
        <v>-100</v>
      </c>
      <c r="AA22" s="15">
        <v>5000000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12648415</v>
      </c>
      <c r="D26" s="50">
        <f t="shared" si="3"/>
        <v>0</v>
      </c>
      <c r="E26" s="51">
        <f t="shared" si="3"/>
        <v>5000000</v>
      </c>
      <c r="F26" s="51">
        <f t="shared" si="3"/>
        <v>5000000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2500000</v>
      </c>
      <c r="Y26" s="51">
        <f t="shared" si="3"/>
        <v>-2500000</v>
      </c>
      <c r="Z26" s="52">
        <f>+IF(X26&lt;&gt;0,+(Y26/X26)*100,0)</f>
        <v>-100</v>
      </c>
      <c r="AA26" s="53">
        <f>SUM(AA21:AA25)</f>
        <v>5000000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39253027</v>
      </c>
      <c r="D36" s="10">
        <f t="shared" si="4"/>
        <v>0</v>
      </c>
      <c r="E36" s="11">
        <f t="shared" si="4"/>
        <v>35694000</v>
      </c>
      <c r="F36" s="11">
        <f t="shared" si="4"/>
        <v>35694000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17847000</v>
      </c>
      <c r="Y36" s="11">
        <f t="shared" si="4"/>
        <v>-17847000</v>
      </c>
      <c r="Z36" s="2">
        <f aca="true" t="shared" si="5" ref="Z36:Z49">+IF(X36&lt;&gt;0,+(Y36/X36)*100,0)</f>
        <v>-100</v>
      </c>
      <c r="AA36" s="15">
        <f>AA6+AA21</f>
        <v>35694000</v>
      </c>
    </row>
    <row r="37" spans="1:27" ht="13.5">
      <c r="A37" s="46" t="s">
        <v>33</v>
      </c>
      <c r="B37" s="47"/>
      <c r="C37" s="9">
        <f t="shared" si="4"/>
        <v>2029183</v>
      </c>
      <c r="D37" s="10">
        <f t="shared" si="4"/>
        <v>0</v>
      </c>
      <c r="E37" s="11">
        <f t="shared" si="4"/>
        <v>5910000</v>
      </c>
      <c r="F37" s="11">
        <f t="shared" si="4"/>
        <v>5910000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2955000</v>
      </c>
      <c r="Y37" s="11">
        <f t="shared" si="4"/>
        <v>-2955000</v>
      </c>
      <c r="Z37" s="2">
        <f t="shared" si="5"/>
        <v>-100</v>
      </c>
      <c r="AA37" s="15">
        <f>AA7+AA22</f>
        <v>5910000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1100000</v>
      </c>
      <c r="F40" s="11">
        <f t="shared" si="4"/>
        <v>1100000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550000</v>
      </c>
      <c r="Y40" s="11">
        <f t="shared" si="4"/>
        <v>-550000</v>
      </c>
      <c r="Z40" s="2">
        <f t="shared" si="5"/>
        <v>-100</v>
      </c>
      <c r="AA40" s="15">
        <f>AA10+AA25</f>
        <v>1100000</v>
      </c>
    </row>
    <row r="41" spans="1:27" ht="13.5">
      <c r="A41" s="48" t="s">
        <v>37</v>
      </c>
      <c r="B41" s="47"/>
      <c r="C41" s="49">
        <f aca="true" t="shared" si="6" ref="C41:Y41">SUM(C36:C40)</f>
        <v>41282210</v>
      </c>
      <c r="D41" s="50">
        <f t="shared" si="6"/>
        <v>0</v>
      </c>
      <c r="E41" s="51">
        <f t="shared" si="6"/>
        <v>42704000</v>
      </c>
      <c r="F41" s="51">
        <f t="shared" si="6"/>
        <v>42704000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21352000</v>
      </c>
      <c r="Y41" s="51">
        <f t="shared" si="6"/>
        <v>-21352000</v>
      </c>
      <c r="Z41" s="52">
        <f t="shared" si="5"/>
        <v>-100</v>
      </c>
      <c r="AA41" s="53">
        <f>SUM(AA36:AA40)</f>
        <v>42704000</v>
      </c>
    </row>
    <row r="42" spans="1:27" ht="13.5">
      <c r="A42" s="54" t="s">
        <v>38</v>
      </c>
      <c r="B42" s="35"/>
      <c r="C42" s="65">
        <f aca="true" t="shared" si="7" ref="C42:Y48">C12+C27</f>
        <v>8466809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2358065</v>
      </c>
      <c r="D45" s="66">
        <f t="shared" si="7"/>
        <v>0</v>
      </c>
      <c r="E45" s="67">
        <f t="shared" si="7"/>
        <v>2889999</v>
      </c>
      <c r="F45" s="67">
        <f t="shared" si="7"/>
        <v>2889999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1445000</v>
      </c>
      <c r="Y45" s="67">
        <f t="shared" si="7"/>
        <v>-1445000</v>
      </c>
      <c r="Z45" s="69">
        <f t="shared" si="5"/>
        <v>-100</v>
      </c>
      <c r="AA45" s="68">
        <f t="shared" si="8"/>
        <v>2889999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60000</v>
      </c>
      <c r="F48" s="67">
        <f t="shared" si="7"/>
        <v>60000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30000</v>
      </c>
      <c r="Y48" s="67">
        <f t="shared" si="7"/>
        <v>-30000</v>
      </c>
      <c r="Z48" s="69">
        <f t="shared" si="5"/>
        <v>-100</v>
      </c>
      <c r="AA48" s="68">
        <f t="shared" si="8"/>
        <v>60000</v>
      </c>
    </row>
    <row r="49" spans="1:27" ht="13.5">
      <c r="A49" s="75" t="s">
        <v>49</v>
      </c>
      <c r="B49" s="76"/>
      <c r="C49" s="77">
        <f aca="true" t="shared" si="9" ref="C49:Y49">SUM(C41:C48)</f>
        <v>52107084</v>
      </c>
      <c r="D49" s="78">
        <f t="shared" si="9"/>
        <v>0</v>
      </c>
      <c r="E49" s="79">
        <f t="shared" si="9"/>
        <v>45653999</v>
      </c>
      <c r="F49" s="79">
        <f t="shared" si="9"/>
        <v>45653999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22827000</v>
      </c>
      <c r="Y49" s="79">
        <f t="shared" si="9"/>
        <v>-22827000</v>
      </c>
      <c r="Z49" s="80">
        <f t="shared" si="5"/>
        <v>-100</v>
      </c>
      <c r="AA49" s="81">
        <f>SUM(AA41:AA48)</f>
        <v>45653999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12213784</v>
      </c>
      <c r="F51" s="67">
        <f t="shared" si="10"/>
        <v>12213784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6106893</v>
      </c>
      <c r="Y51" s="67">
        <f t="shared" si="10"/>
        <v>-6106893</v>
      </c>
      <c r="Z51" s="69">
        <f>+IF(X51&lt;&gt;0,+(Y51/X51)*100,0)</f>
        <v>-100</v>
      </c>
      <c r="AA51" s="68">
        <f>SUM(AA57:AA61)</f>
        <v>12213784</v>
      </c>
    </row>
    <row r="52" spans="1:27" ht="13.5">
      <c r="A52" s="84" t="s">
        <v>32</v>
      </c>
      <c r="B52" s="47"/>
      <c r="C52" s="9"/>
      <c r="D52" s="10"/>
      <c r="E52" s="11">
        <v>3334941</v>
      </c>
      <c r="F52" s="11">
        <v>3334941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1667471</v>
      </c>
      <c r="Y52" s="11">
        <v>-1667471</v>
      </c>
      <c r="Z52" s="2">
        <v>-100</v>
      </c>
      <c r="AA52" s="15">
        <v>3334941</v>
      </c>
    </row>
    <row r="53" spans="1:27" ht="13.5">
      <c r="A53" s="84" t="s">
        <v>33</v>
      </c>
      <c r="B53" s="47"/>
      <c r="C53" s="9"/>
      <c r="D53" s="10"/>
      <c r="E53" s="11">
        <v>2000000</v>
      </c>
      <c r="F53" s="11">
        <v>2000000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1000000</v>
      </c>
      <c r="Y53" s="11">
        <v>-1000000</v>
      </c>
      <c r="Z53" s="2">
        <v>-100</v>
      </c>
      <c r="AA53" s="15">
        <v>2000000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5334941</v>
      </c>
      <c r="F57" s="51">
        <f t="shared" si="11"/>
        <v>5334941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2667471</v>
      </c>
      <c r="Y57" s="51">
        <f t="shared" si="11"/>
        <v>-2667471</v>
      </c>
      <c r="Z57" s="52">
        <f>+IF(X57&lt;&gt;0,+(Y57/X57)*100,0)</f>
        <v>-100</v>
      </c>
      <c r="AA57" s="53">
        <f>SUM(AA52:AA56)</f>
        <v>5334941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6878843</v>
      </c>
      <c r="F61" s="11">
        <v>6878843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3439422</v>
      </c>
      <c r="Y61" s="11">
        <v>-3439422</v>
      </c>
      <c r="Z61" s="2">
        <v>-100</v>
      </c>
      <c r="AA61" s="15">
        <v>6878843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12213784</v>
      </c>
      <c r="F66" s="14"/>
      <c r="G66" s="14">
        <v>355845</v>
      </c>
      <c r="H66" s="14">
        <v>46745</v>
      </c>
      <c r="I66" s="14">
        <v>189934</v>
      </c>
      <c r="J66" s="14">
        <v>592524</v>
      </c>
      <c r="K66" s="14">
        <v>602934</v>
      </c>
      <c r="L66" s="14">
        <v>233365</v>
      </c>
      <c r="M66" s="14">
        <v>233365</v>
      </c>
      <c r="N66" s="14">
        <v>1069664</v>
      </c>
      <c r="O66" s="14"/>
      <c r="P66" s="14"/>
      <c r="Q66" s="14"/>
      <c r="R66" s="14"/>
      <c r="S66" s="14"/>
      <c r="T66" s="14"/>
      <c r="U66" s="14"/>
      <c r="V66" s="14"/>
      <c r="W66" s="14">
        <v>1662188</v>
      </c>
      <c r="X66" s="14"/>
      <c r="Y66" s="14">
        <v>1662188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12213784</v>
      </c>
      <c r="F69" s="79">
        <f t="shared" si="12"/>
        <v>0</v>
      </c>
      <c r="G69" s="79">
        <f t="shared" si="12"/>
        <v>355845</v>
      </c>
      <c r="H69" s="79">
        <f t="shared" si="12"/>
        <v>46745</v>
      </c>
      <c r="I69" s="79">
        <f t="shared" si="12"/>
        <v>189934</v>
      </c>
      <c r="J69" s="79">
        <f t="shared" si="12"/>
        <v>592524</v>
      </c>
      <c r="K69" s="79">
        <f t="shared" si="12"/>
        <v>602934</v>
      </c>
      <c r="L69" s="79">
        <f t="shared" si="12"/>
        <v>233365</v>
      </c>
      <c r="M69" s="79">
        <f t="shared" si="12"/>
        <v>233365</v>
      </c>
      <c r="N69" s="79">
        <f t="shared" si="12"/>
        <v>1069664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1662188</v>
      </c>
      <c r="X69" s="79">
        <f t="shared" si="12"/>
        <v>0</v>
      </c>
      <c r="Y69" s="79">
        <f t="shared" si="12"/>
        <v>1662188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58092783</v>
      </c>
      <c r="D5" s="42">
        <f t="shared" si="0"/>
        <v>0</v>
      </c>
      <c r="E5" s="43">
        <f t="shared" si="0"/>
        <v>38797600</v>
      </c>
      <c r="F5" s="43">
        <f t="shared" si="0"/>
        <v>38797600</v>
      </c>
      <c r="G5" s="43">
        <f t="shared" si="0"/>
        <v>287141</v>
      </c>
      <c r="H5" s="43">
        <f t="shared" si="0"/>
        <v>1634715</v>
      </c>
      <c r="I5" s="43">
        <f t="shared" si="0"/>
        <v>5569376</v>
      </c>
      <c r="J5" s="43">
        <f t="shared" si="0"/>
        <v>7491232</v>
      </c>
      <c r="K5" s="43">
        <f t="shared" si="0"/>
        <v>3607518</v>
      </c>
      <c r="L5" s="43">
        <f t="shared" si="0"/>
        <v>6016047</v>
      </c>
      <c r="M5" s="43">
        <f t="shared" si="0"/>
        <v>3083177</v>
      </c>
      <c r="N5" s="43">
        <f t="shared" si="0"/>
        <v>12706742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20197974</v>
      </c>
      <c r="X5" s="43">
        <f t="shared" si="0"/>
        <v>19398801</v>
      </c>
      <c r="Y5" s="43">
        <f t="shared" si="0"/>
        <v>799173</v>
      </c>
      <c r="Z5" s="44">
        <f>+IF(X5&lt;&gt;0,+(Y5/X5)*100,0)</f>
        <v>4.119703068246331</v>
      </c>
      <c r="AA5" s="45">
        <f>SUM(AA11:AA18)</f>
        <v>38797600</v>
      </c>
    </row>
    <row r="6" spans="1:27" ht="13.5">
      <c r="A6" s="46" t="s">
        <v>32</v>
      </c>
      <c r="B6" s="47"/>
      <c r="C6" s="9">
        <v>39860676</v>
      </c>
      <c r="D6" s="10"/>
      <c r="E6" s="11">
        <v>21282609</v>
      </c>
      <c r="F6" s="11">
        <v>21282609</v>
      </c>
      <c r="G6" s="11">
        <v>287141</v>
      </c>
      <c r="H6" s="11">
        <v>1520563</v>
      </c>
      <c r="I6" s="11">
        <v>2538597</v>
      </c>
      <c r="J6" s="11">
        <v>4346301</v>
      </c>
      <c r="K6" s="11">
        <v>1125548</v>
      </c>
      <c r="L6" s="11">
        <v>2522153</v>
      </c>
      <c r="M6" s="11">
        <v>3528632</v>
      </c>
      <c r="N6" s="11">
        <v>7176333</v>
      </c>
      <c r="O6" s="11"/>
      <c r="P6" s="11"/>
      <c r="Q6" s="11"/>
      <c r="R6" s="11"/>
      <c r="S6" s="11"/>
      <c r="T6" s="11"/>
      <c r="U6" s="11"/>
      <c r="V6" s="11"/>
      <c r="W6" s="11">
        <v>11522634</v>
      </c>
      <c r="X6" s="11">
        <v>10641305</v>
      </c>
      <c r="Y6" s="11">
        <v>881329</v>
      </c>
      <c r="Z6" s="2">
        <v>8.28</v>
      </c>
      <c r="AA6" s="15">
        <v>21282609</v>
      </c>
    </row>
    <row r="7" spans="1:27" ht="13.5">
      <c r="A7" s="46" t="s">
        <v>33</v>
      </c>
      <c r="B7" s="47"/>
      <c r="C7" s="9">
        <v>12327642</v>
      </c>
      <c r="D7" s="10"/>
      <c r="E7" s="11">
        <v>10867826</v>
      </c>
      <c r="F7" s="11">
        <v>10867826</v>
      </c>
      <c r="G7" s="11"/>
      <c r="H7" s="11"/>
      <c r="I7" s="11">
        <v>3002179</v>
      </c>
      <c r="J7" s="11">
        <v>3002179</v>
      </c>
      <c r="K7" s="11">
        <v>1746113</v>
      </c>
      <c r="L7" s="11">
        <v>2095186</v>
      </c>
      <c r="M7" s="11"/>
      <c r="N7" s="11">
        <v>3841299</v>
      </c>
      <c r="O7" s="11"/>
      <c r="P7" s="11"/>
      <c r="Q7" s="11"/>
      <c r="R7" s="11"/>
      <c r="S7" s="11"/>
      <c r="T7" s="11"/>
      <c r="U7" s="11"/>
      <c r="V7" s="11"/>
      <c r="W7" s="11">
        <v>6843478</v>
      </c>
      <c r="X7" s="11">
        <v>5433913</v>
      </c>
      <c r="Y7" s="11">
        <v>1409565</v>
      </c>
      <c r="Z7" s="2">
        <v>25.94</v>
      </c>
      <c r="AA7" s="15">
        <v>10867826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52188318</v>
      </c>
      <c r="D11" s="50">
        <f t="shared" si="1"/>
        <v>0</v>
      </c>
      <c r="E11" s="51">
        <f t="shared" si="1"/>
        <v>32150435</v>
      </c>
      <c r="F11" s="51">
        <f t="shared" si="1"/>
        <v>32150435</v>
      </c>
      <c r="G11" s="51">
        <f t="shared" si="1"/>
        <v>287141</v>
      </c>
      <c r="H11" s="51">
        <f t="shared" si="1"/>
        <v>1520563</v>
      </c>
      <c r="I11" s="51">
        <f t="shared" si="1"/>
        <v>5540776</v>
      </c>
      <c r="J11" s="51">
        <f t="shared" si="1"/>
        <v>7348480</v>
      </c>
      <c r="K11" s="51">
        <f t="shared" si="1"/>
        <v>2871661</v>
      </c>
      <c r="L11" s="51">
        <f t="shared" si="1"/>
        <v>4617339</v>
      </c>
      <c r="M11" s="51">
        <f t="shared" si="1"/>
        <v>3528632</v>
      </c>
      <c r="N11" s="51">
        <f t="shared" si="1"/>
        <v>11017632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18366112</v>
      </c>
      <c r="X11" s="51">
        <f t="shared" si="1"/>
        <v>16075218</v>
      </c>
      <c r="Y11" s="51">
        <f t="shared" si="1"/>
        <v>2290894</v>
      </c>
      <c r="Z11" s="52">
        <f>+IF(X11&lt;&gt;0,+(Y11/X11)*100,0)</f>
        <v>14.251091338232552</v>
      </c>
      <c r="AA11" s="53">
        <f>SUM(AA6:AA10)</f>
        <v>32150435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5904465</v>
      </c>
      <c r="D15" s="10"/>
      <c r="E15" s="11">
        <v>6647165</v>
      </c>
      <c r="F15" s="11">
        <v>6647165</v>
      </c>
      <c r="G15" s="11"/>
      <c r="H15" s="11">
        <v>114152</v>
      </c>
      <c r="I15" s="11">
        <v>28600</v>
      </c>
      <c r="J15" s="11">
        <v>142752</v>
      </c>
      <c r="K15" s="11">
        <v>735857</v>
      </c>
      <c r="L15" s="11">
        <v>1398708</v>
      </c>
      <c r="M15" s="11">
        <v>-445455</v>
      </c>
      <c r="N15" s="11">
        <v>1689110</v>
      </c>
      <c r="O15" s="11"/>
      <c r="P15" s="11"/>
      <c r="Q15" s="11"/>
      <c r="R15" s="11"/>
      <c r="S15" s="11"/>
      <c r="T15" s="11"/>
      <c r="U15" s="11"/>
      <c r="V15" s="11"/>
      <c r="W15" s="11">
        <v>1831862</v>
      </c>
      <c r="X15" s="11">
        <v>3323583</v>
      </c>
      <c r="Y15" s="11">
        <v>-1491721</v>
      </c>
      <c r="Z15" s="2">
        <v>-44.88</v>
      </c>
      <c r="AA15" s="15">
        <v>6647165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49470453</v>
      </c>
      <c r="D20" s="59">
        <f t="shared" si="2"/>
        <v>0</v>
      </c>
      <c r="E20" s="60">
        <f t="shared" si="2"/>
        <v>37071304</v>
      </c>
      <c r="F20" s="60">
        <f t="shared" si="2"/>
        <v>37071304</v>
      </c>
      <c r="G20" s="60">
        <f t="shared" si="2"/>
        <v>2689954</v>
      </c>
      <c r="H20" s="60">
        <f t="shared" si="2"/>
        <v>0</v>
      </c>
      <c r="I20" s="60">
        <f t="shared" si="2"/>
        <v>5520419</v>
      </c>
      <c r="J20" s="60">
        <f t="shared" si="2"/>
        <v>8210373</v>
      </c>
      <c r="K20" s="60">
        <f t="shared" si="2"/>
        <v>2810111</v>
      </c>
      <c r="L20" s="60">
        <f t="shared" si="2"/>
        <v>396774</v>
      </c>
      <c r="M20" s="60">
        <f t="shared" si="2"/>
        <v>6904162</v>
      </c>
      <c r="N20" s="60">
        <f t="shared" si="2"/>
        <v>10111047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18321420</v>
      </c>
      <c r="X20" s="60">
        <f t="shared" si="2"/>
        <v>18535653</v>
      </c>
      <c r="Y20" s="60">
        <f t="shared" si="2"/>
        <v>-214233</v>
      </c>
      <c r="Z20" s="61">
        <f>+IF(X20&lt;&gt;0,+(Y20/X20)*100,0)</f>
        <v>-1.1557887925502273</v>
      </c>
      <c r="AA20" s="62">
        <f>SUM(AA26:AA33)</f>
        <v>37071304</v>
      </c>
    </row>
    <row r="21" spans="1:27" ht="13.5">
      <c r="A21" s="46" t="s">
        <v>32</v>
      </c>
      <c r="B21" s="47"/>
      <c r="C21" s="9">
        <v>47598561</v>
      </c>
      <c r="D21" s="10"/>
      <c r="E21" s="11">
        <v>33549565</v>
      </c>
      <c r="F21" s="11">
        <v>33549565</v>
      </c>
      <c r="G21" s="11">
        <v>2689954</v>
      </c>
      <c r="H21" s="11"/>
      <c r="I21" s="11">
        <v>5520419</v>
      </c>
      <c r="J21" s="11">
        <v>8210373</v>
      </c>
      <c r="K21" s="11">
        <v>2810111</v>
      </c>
      <c r="L21" s="11">
        <v>396774</v>
      </c>
      <c r="M21" s="11">
        <v>6904162</v>
      </c>
      <c r="N21" s="11">
        <v>10111047</v>
      </c>
      <c r="O21" s="11"/>
      <c r="P21" s="11"/>
      <c r="Q21" s="11"/>
      <c r="R21" s="11"/>
      <c r="S21" s="11"/>
      <c r="T21" s="11"/>
      <c r="U21" s="11"/>
      <c r="V21" s="11"/>
      <c r="W21" s="11">
        <v>18321420</v>
      </c>
      <c r="X21" s="11">
        <v>16774783</v>
      </c>
      <c r="Y21" s="11">
        <v>1546637</v>
      </c>
      <c r="Z21" s="2">
        <v>9.22</v>
      </c>
      <c r="AA21" s="15">
        <v>33549565</v>
      </c>
    </row>
    <row r="22" spans="1:27" ht="13.5">
      <c r="A22" s="46" t="s">
        <v>33</v>
      </c>
      <c r="B22" s="47"/>
      <c r="C22" s="9">
        <v>1766909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>
        <v>3000000</v>
      </c>
      <c r="F25" s="11">
        <v>3000000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1500000</v>
      </c>
      <c r="Y25" s="11">
        <v>-1500000</v>
      </c>
      <c r="Z25" s="2">
        <v>-100</v>
      </c>
      <c r="AA25" s="15">
        <v>3000000</v>
      </c>
    </row>
    <row r="26" spans="1:27" ht="13.5">
      <c r="A26" s="48" t="s">
        <v>37</v>
      </c>
      <c r="B26" s="63"/>
      <c r="C26" s="49">
        <f aca="true" t="shared" si="3" ref="C26:Y26">SUM(C21:C25)</f>
        <v>49365470</v>
      </c>
      <c r="D26" s="50">
        <f t="shared" si="3"/>
        <v>0</v>
      </c>
      <c r="E26" s="51">
        <f t="shared" si="3"/>
        <v>36549565</v>
      </c>
      <c r="F26" s="51">
        <f t="shared" si="3"/>
        <v>36549565</v>
      </c>
      <c r="G26" s="51">
        <f t="shared" si="3"/>
        <v>2689954</v>
      </c>
      <c r="H26" s="51">
        <f t="shared" si="3"/>
        <v>0</v>
      </c>
      <c r="I26" s="51">
        <f t="shared" si="3"/>
        <v>5520419</v>
      </c>
      <c r="J26" s="51">
        <f t="shared" si="3"/>
        <v>8210373</v>
      </c>
      <c r="K26" s="51">
        <f t="shared" si="3"/>
        <v>2810111</v>
      </c>
      <c r="L26" s="51">
        <f t="shared" si="3"/>
        <v>396774</v>
      </c>
      <c r="M26" s="51">
        <f t="shared" si="3"/>
        <v>6904162</v>
      </c>
      <c r="N26" s="51">
        <f t="shared" si="3"/>
        <v>10111047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18321420</v>
      </c>
      <c r="X26" s="51">
        <f t="shared" si="3"/>
        <v>18274783</v>
      </c>
      <c r="Y26" s="51">
        <f t="shared" si="3"/>
        <v>46637</v>
      </c>
      <c r="Z26" s="52">
        <f>+IF(X26&lt;&gt;0,+(Y26/X26)*100,0)</f>
        <v>0.25519865270082825</v>
      </c>
      <c r="AA26" s="53">
        <f>SUM(AA21:AA25)</f>
        <v>36549565</v>
      </c>
    </row>
    <row r="27" spans="1:27" ht="13.5">
      <c r="A27" s="54" t="s">
        <v>38</v>
      </c>
      <c r="B27" s="64"/>
      <c r="C27" s="9"/>
      <c r="D27" s="10"/>
      <c r="E27" s="11">
        <v>521739</v>
      </c>
      <c r="F27" s="11">
        <v>521739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260870</v>
      </c>
      <c r="Y27" s="11">
        <v>-260870</v>
      </c>
      <c r="Z27" s="2">
        <v>-100</v>
      </c>
      <c r="AA27" s="15">
        <v>521739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104983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87459237</v>
      </c>
      <c r="D36" s="10">
        <f t="shared" si="4"/>
        <v>0</v>
      </c>
      <c r="E36" s="11">
        <f t="shared" si="4"/>
        <v>54832174</v>
      </c>
      <c r="F36" s="11">
        <f t="shared" si="4"/>
        <v>54832174</v>
      </c>
      <c r="G36" s="11">
        <f t="shared" si="4"/>
        <v>2977095</v>
      </c>
      <c r="H36" s="11">
        <f t="shared" si="4"/>
        <v>1520563</v>
      </c>
      <c r="I36" s="11">
        <f t="shared" si="4"/>
        <v>8059016</v>
      </c>
      <c r="J36" s="11">
        <f t="shared" si="4"/>
        <v>12556674</v>
      </c>
      <c r="K36" s="11">
        <f t="shared" si="4"/>
        <v>3935659</v>
      </c>
      <c r="L36" s="11">
        <f t="shared" si="4"/>
        <v>2918927</v>
      </c>
      <c r="M36" s="11">
        <f t="shared" si="4"/>
        <v>10432794</v>
      </c>
      <c r="N36" s="11">
        <f t="shared" si="4"/>
        <v>17287380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29844054</v>
      </c>
      <c r="X36" s="11">
        <f t="shared" si="4"/>
        <v>27416088</v>
      </c>
      <c r="Y36" s="11">
        <f t="shared" si="4"/>
        <v>2427966</v>
      </c>
      <c r="Z36" s="2">
        <f aca="true" t="shared" si="5" ref="Z36:Z49">+IF(X36&lt;&gt;0,+(Y36/X36)*100,0)</f>
        <v>8.855989957429374</v>
      </c>
      <c r="AA36" s="15">
        <f>AA6+AA21</f>
        <v>54832174</v>
      </c>
    </row>
    <row r="37" spans="1:27" ht="13.5">
      <c r="A37" s="46" t="s">
        <v>33</v>
      </c>
      <c r="B37" s="47"/>
      <c r="C37" s="9">
        <f t="shared" si="4"/>
        <v>14094551</v>
      </c>
      <c r="D37" s="10">
        <f t="shared" si="4"/>
        <v>0</v>
      </c>
      <c r="E37" s="11">
        <f t="shared" si="4"/>
        <v>10867826</v>
      </c>
      <c r="F37" s="11">
        <f t="shared" si="4"/>
        <v>10867826</v>
      </c>
      <c r="G37" s="11">
        <f t="shared" si="4"/>
        <v>0</v>
      </c>
      <c r="H37" s="11">
        <f t="shared" si="4"/>
        <v>0</v>
      </c>
      <c r="I37" s="11">
        <f t="shared" si="4"/>
        <v>3002179</v>
      </c>
      <c r="J37" s="11">
        <f t="shared" si="4"/>
        <v>3002179</v>
      </c>
      <c r="K37" s="11">
        <f t="shared" si="4"/>
        <v>1746113</v>
      </c>
      <c r="L37" s="11">
        <f t="shared" si="4"/>
        <v>2095186</v>
      </c>
      <c r="M37" s="11">
        <f t="shared" si="4"/>
        <v>0</v>
      </c>
      <c r="N37" s="11">
        <f t="shared" si="4"/>
        <v>3841299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6843478</v>
      </c>
      <c r="X37" s="11">
        <f t="shared" si="4"/>
        <v>5433913</v>
      </c>
      <c r="Y37" s="11">
        <f t="shared" si="4"/>
        <v>1409565</v>
      </c>
      <c r="Z37" s="2">
        <f t="shared" si="5"/>
        <v>25.94014663098213</v>
      </c>
      <c r="AA37" s="15">
        <f>AA7+AA22</f>
        <v>10867826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3000000</v>
      </c>
      <c r="F40" s="11">
        <f t="shared" si="4"/>
        <v>3000000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1500000</v>
      </c>
      <c r="Y40" s="11">
        <f t="shared" si="4"/>
        <v>-1500000</v>
      </c>
      <c r="Z40" s="2">
        <f t="shared" si="5"/>
        <v>-100</v>
      </c>
      <c r="AA40" s="15">
        <f>AA10+AA25</f>
        <v>3000000</v>
      </c>
    </row>
    <row r="41" spans="1:27" ht="13.5">
      <c r="A41" s="48" t="s">
        <v>37</v>
      </c>
      <c r="B41" s="47"/>
      <c r="C41" s="49">
        <f aca="true" t="shared" si="6" ref="C41:Y41">SUM(C36:C40)</f>
        <v>101553788</v>
      </c>
      <c r="D41" s="50">
        <f t="shared" si="6"/>
        <v>0</v>
      </c>
      <c r="E41" s="51">
        <f t="shared" si="6"/>
        <v>68700000</v>
      </c>
      <c r="F41" s="51">
        <f t="shared" si="6"/>
        <v>68700000</v>
      </c>
      <c r="G41" s="51">
        <f t="shared" si="6"/>
        <v>2977095</v>
      </c>
      <c r="H41" s="51">
        <f t="shared" si="6"/>
        <v>1520563</v>
      </c>
      <c r="I41" s="51">
        <f t="shared" si="6"/>
        <v>11061195</v>
      </c>
      <c r="J41" s="51">
        <f t="shared" si="6"/>
        <v>15558853</v>
      </c>
      <c r="K41" s="51">
        <f t="shared" si="6"/>
        <v>5681772</v>
      </c>
      <c r="L41" s="51">
        <f t="shared" si="6"/>
        <v>5014113</v>
      </c>
      <c r="M41" s="51">
        <f t="shared" si="6"/>
        <v>10432794</v>
      </c>
      <c r="N41" s="51">
        <f t="shared" si="6"/>
        <v>21128679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36687532</v>
      </c>
      <c r="X41" s="51">
        <f t="shared" si="6"/>
        <v>34350001</v>
      </c>
      <c r="Y41" s="51">
        <f t="shared" si="6"/>
        <v>2337531</v>
      </c>
      <c r="Z41" s="52">
        <f t="shared" si="5"/>
        <v>6.8050391032011905</v>
      </c>
      <c r="AA41" s="53">
        <f>SUM(AA36:AA40)</f>
        <v>68700000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521739</v>
      </c>
      <c r="F42" s="67">
        <f t="shared" si="7"/>
        <v>521739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260870</v>
      </c>
      <c r="Y42" s="67">
        <f t="shared" si="7"/>
        <v>-260870</v>
      </c>
      <c r="Z42" s="69">
        <f t="shared" si="5"/>
        <v>-100</v>
      </c>
      <c r="AA42" s="68">
        <f aca="true" t="shared" si="8" ref="AA42:AA48">AA12+AA27</f>
        <v>521739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6009448</v>
      </c>
      <c r="D45" s="66">
        <f t="shared" si="7"/>
        <v>0</v>
      </c>
      <c r="E45" s="67">
        <f t="shared" si="7"/>
        <v>6647165</v>
      </c>
      <c r="F45" s="67">
        <f t="shared" si="7"/>
        <v>6647165</v>
      </c>
      <c r="G45" s="67">
        <f t="shared" si="7"/>
        <v>0</v>
      </c>
      <c r="H45" s="67">
        <f t="shared" si="7"/>
        <v>114152</v>
      </c>
      <c r="I45" s="67">
        <f t="shared" si="7"/>
        <v>28600</v>
      </c>
      <c r="J45" s="67">
        <f t="shared" si="7"/>
        <v>142752</v>
      </c>
      <c r="K45" s="67">
        <f t="shared" si="7"/>
        <v>735857</v>
      </c>
      <c r="L45" s="67">
        <f t="shared" si="7"/>
        <v>1398708</v>
      </c>
      <c r="M45" s="67">
        <f t="shared" si="7"/>
        <v>-445455</v>
      </c>
      <c r="N45" s="67">
        <f t="shared" si="7"/>
        <v>1689110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1831862</v>
      </c>
      <c r="X45" s="67">
        <f t="shared" si="7"/>
        <v>3323583</v>
      </c>
      <c r="Y45" s="67">
        <f t="shared" si="7"/>
        <v>-1491721</v>
      </c>
      <c r="Z45" s="69">
        <f t="shared" si="5"/>
        <v>-44.88291702057689</v>
      </c>
      <c r="AA45" s="68">
        <f t="shared" si="8"/>
        <v>6647165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107563236</v>
      </c>
      <c r="D49" s="78">
        <f t="shared" si="9"/>
        <v>0</v>
      </c>
      <c r="E49" s="79">
        <f t="shared" si="9"/>
        <v>75868904</v>
      </c>
      <c r="F49" s="79">
        <f t="shared" si="9"/>
        <v>75868904</v>
      </c>
      <c r="G49" s="79">
        <f t="shared" si="9"/>
        <v>2977095</v>
      </c>
      <c r="H49" s="79">
        <f t="shared" si="9"/>
        <v>1634715</v>
      </c>
      <c r="I49" s="79">
        <f t="shared" si="9"/>
        <v>11089795</v>
      </c>
      <c r="J49" s="79">
        <f t="shared" si="9"/>
        <v>15701605</v>
      </c>
      <c r="K49" s="79">
        <f t="shared" si="9"/>
        <v>6417629</v>
      </c>
      <c r="L49" s="79">
        <f t="shared" si="9"/>
        <v>6412821</v>
      </c>
      <c r="M49" s="79">
        <f t="shared" si="9"/>
        <v>9987339</v>
      </c>
      <c r="N49" s="79">
        <f t="shared" si="9"/>
        <v>22817789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38519394</v>
      </c>
      <c r="X49" s="79">
        <f t="shared" si="9"/>
        <v>37934454</v>
      </c>
      <c r="Y49" s="79">
        <f t="shared" si="9"/>
        <v>584940</v>
      </c>
      <c r="Z49" s="80">
        <f t="shared" si="5"/>
        <v>1.541975534958273</v>
      </c>
      <c r="AA49" s="81">
        <f>SUM(AA41:AA48)</f>
        <v>75868904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12305069</v>
      </c>
      <c r="D51" s="66">
        <f t="shared" si="10"/>
        <v>0</v>
      </c>
      <c r="E51" s="67">
        <f t="shared" si="10"/>
        <v>17950000</v>
      </c>
      <c r="F51" s="67">
        <f t="shared" si="10"/>
        <v>17950000</v>
      </c>
      <c r="G51" s="67">
        <f t="shared" si="10"/>
        <v>173516</v>
      </c>
      <c r="H51" s="67">
        <f t="shared" si="10"/>
        <v>436441</v>
      </c>
      <c r="I51" s="67">
        <f t="shared" si="10"/>
        <v>713805</v>
      </c>
      <c r="J51" s="67">
        <f t="shared" si="10"/>
        <v>1323762</v>
      </c>
      <c r="K51" s="67">
        <f t="shared" si="10"/>
        <v>639644</v>
      </c>
      <c r="L51" s="67">
        <f t="shared" si="10"/>
        <v>612703</v>
      </c>
      <c r="M51" s="67">
        <f t="shared" si="10"/>
        <v>1444722</v>
      </c>
      <c r="N51" s="67">
        <f t="shared" si="10"/>
        <v>2697069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4020831</v>
      </c>
      <c r="X51" s="67">
        <f t="shared" si="10"/>
        <v>8975000</v>
      </c>
      <c r="Y51" s="67">
        <f t="shared" si="10"/>
        <v>-4954169</v>
      </c>
      <c r="Z51" s="69">
        <f>+IF(X51&lt;&gt;0,+(Y51/X51)*100,0)</f>
        <v>-55.19965459610028</v>
      </c>
      <c r="AA51" s="68">
        <f>SUM(AA57:AA61)</f>
        <v>17950000</v>
      </c>
    </row>
    <row r="52" spans="1:27" ht="13.5">
      <c r="A52" s="84" t="s">
        <v>32</v>
      </c>
      <c r="B52" s="47"/>
      <c r="C52" s="9">
        <v>1265875</v>
      </c>
      <c r="D52" s="10"/>
      <c r="E52" s="11">
        <v>4000000</v>
      </c>
      <c r="F52" s="11">
        <v>4000000</v>
      </c>
      <c r="G52" s="11"/>
      <c r="H52" s="11"/>
      <c r="I52" s="11">
        <v>481262</v>
      </c>
      <c r="J52" s="11">
        <v>481262</v>
      </c>
      <c r="K52" s="11">
        <v>211299</v>
      </c>
      <c r="L52" s="11">
        <v>260870</v>
      </c>
      <c r="M52" s="11">
        <v>142752</v>
      </c>
      <c r="N52" s="11">
        <v>614921</v>
      </c>
      <c r="O52" s="11"/>
      <c r="P52" s="11"/>
      <c r="Q52" s="11"/>
      <c r="R52" s="11"/>
      <c r="S52" s="11"/>
      <c r="T52" s="11"/>
      <c r="U52" s="11"/>
      <c r="V52" s="11"/>
      <c r="W52" s="11">
        <v>1096183</v>
      </c>
      <c r="X52" s="11">
        <v>2000000</v>
      </c>
      <c r="Y52" s="11">
        <v>-903817</v>
      </c>
      <c r="Z52" s="2">
        <v>-45.19</v>
      </c>
      <c r="AA52" s="15">
        <v>4000000</v>
      </c>
    </row>
    <row r="53" spans="1:27" ht="13.5">
      <c r="A53" s="84" t="s">
        <v>33</v>
      </c>
      <c r="B53" s="47"/>
      <c r="C53" s="9">
        <v>1890567</v>
      </c>
      <c r="D53" s="10"/>
      <c r="E53" s="11">
        <v>3000000</v>
      </c>
      <c r="F53" s="11">
        <v>3000000</v>
      </c>
      <c r="G53" s="11"/>
      <c r="H53" s="11"/>
      <c r="I53" s="11">
        <v>121440</v>
      </c>
      <c r="J53" s="11">
        <v>121440</v>
      </c>
      <c r="K53" s="11">
        <v>96454</v>
      </c>
      <c r="L53" s="11">
        <v>91411</v>
      </c>
      <c r="M53" s="11">
        <v>337729</v>
      </c>
      <c r="N53" s="11">
        <v>525594</v>
      </c>
      <c r="O53" s="11"/>
      <c r="P53" s="11"/>
      <c r="Q53" s="11"/>
      <c r="R53" s="11"/>
      <c r="S53" s="11"/>
      <c r="T53" s="11"/>
      <c r="U53" s="11"/>
      <c r="V53" s="11"/>
      <c r="W53" s="11">
        <v>647034</v>
      </c>
      <c r="X53" s="11">
        <v>1500000</v>
      </c>
      <c r="Y53" s="11">
        <v>-852966</v>
      </c>
      <c r="Z53" s="2">
        <v>-56.86</v>
      </c>
      <c r="AA53" s="15">
        <v>3000000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2538005</v>
      </c>
      <c r="D56" s="10"/>
      <c r="E56" s="11">
        <v>3400000</v>
      </c>
      <c r="F56" s="11">
        <v>3400000</v>
      </c>
      <c r="G56" s="11"/>
      <c r="H56" s="11">
        <v>1201</v>
      </c>
      <c r="I56" s="11"/>
      <c r="J56" s="11">
        <v>1201</v>
      </c>
      <c r="K56" s="11"/>
      <c r="L56" s="11">
        <v>105000</v>
      </c>
      <c r="M56" s="11">
        <v>618131</v>
      </c>
      <c r="N56" s="11">
        <v>723131</v>
      </c>
      <c r="O56" s="11"/>
      <c r="P56" s="11"/>
      <c r="Q56" s="11"/>
      <c r="R56" s="11"/>
      <c r="S56" s="11"/>
      <c r="T56" s="11"/>
      <c r="U56" s="11"/>
      <c r="V56" s="11"/>
      <c r="W56" s="11">
        <v>724332</v>
      </c>
      <c r="X56" s="11">
        <v>1700000</v>
      </c>
      <c r="Y56" s="11">
        <v>-975668</v>
      </c>
      <c r="Z56" s="2">
        <v>-57.39</v>
      </c>
      <c r="AA56" s="15">
        <v>3400000</v>
      </c>
    </row>
    <row r="57" spans="1:27" ht="13.5">
      <c r="A57" s="85" t="s">
        <v>37</v>
      </c>
      <c r="B57" s="47"/>
      <c r="C57" s="49">
        <f aca="true" t="shared" si="11" ref="C57:Y57">SUM(C52:C56)</f>
        <v>5694447</v>
      </c>
      <c r="D57" s="50">
        <f t="shared" si="11"/>
        <v>0</v>
      </c>
      <c r="E57" s="51">
        <f t="shared" si="11"/>
        <v>10400000</v>
      </c>
      <c r="F57" s="51">
        <f t="shared" si="11"/>
        <v>10400000</v>
      </c>
      <c r="G57" s="51">
        <f t="shared" si="11"/>
        <v>0</v>
      </c>
      <c r="H57" s="51">
        <f t="shared" si="11"/>
        <v>1201</v>
      </c>
      <c r="I57" s="51">
        <f t="shared" si="11"/>
        <v>602702</v>
      </c>
      <c r="J57" s="51">
        <f t="shared" si="11"/>
        <v>603903</v>
      </c>
      <c r="K57" s="51">
        <f t="shared" si="11"/>
        <v>307753</v>
      </c>
      <c r="L57" s="51">
        <f t="shared" si="11"/>
        <v>457281</v>
      </c>
      <c r="M57" s="51">
        <f t="shared" si="11"/>
        <v>1098612</v>
      </c>
      <c r="N57" s="51">
        <f t="shared" si="11"/>
        <v>1863646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2467549</v>
      </c>
      <c r="X57" s="51">
        <f t="shared" si="11"/>
        <v>5200000</v>
      </c>
      <c r="Y57" s="51">
        <f t="shared" si="11"/>
        <v>-2732451</v>
      </c>
      <c r="Z57" s="52">
        <f>+IF(X57&lt;&gt;0,+(Y57/X57)*100,0)</f>
        <v>-52.547134615384614</v>
      </c>
      <c r="AA57" s="53">
        <f>SUM(AA52:AA56)</f>
        <v>10400000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6610622</v>
      </c>
      <c r="D61" s="10"/>
      <c r="E61" s="11">
        <v>7550000</v>
      </c>
      <c r="F61" s="11">
        <v>7550000</v>
      </c>
      <c r="G61" s="11">
        <v>173516</v>
      </c>
      <c r="H61" s="11">
        <v>435240</v>
      </c>
      <c r="I61" s="11">
        <v>111103</v>
      </c>
      <c r="J61" s="11">
        <v>719859</v>
      </c>
      <c r="K61" s="11">
        <v>331891</v>
      </c>
      <c r="L61" s="11">
        <v>155422</v>
      </c>
      <c r="M61" s="11">
        <v>346110</v>
      </c>
      <c r="N61" s="11">
        <v>833423</v>
      </c>
      <c r="O61" s="11"/>
      <c r="P61" s="11"/>
      <c r="Q61" s="11"/>
      <c r="R61" s="11"/>
      <c r="S61" s="11"/>
      <c r="T61" s="11"/>
      <c r="U61" s="11"/>
      <c r="V61" s="11"/>
      <c r="W61" s="11">
        <v>1553282</v>
      </c>
      <c r="X61" s="11">
        <v>3775000</v>
      </c>
      <c r="Y61" s="11">
        <v>-2221718</v>
      </c>
      <c r="Z61" s="2">
        <v>-58.85</v>
      </c>
      <c r="AA61" s="15">
        <v>7550000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100345</v>
      </c>
      <c r="H66" s="14">
        <v>435240</v>
      </c>
      <c r="I66" s="14">
        <v>713805</v>
      </c>
      <c r="J66" s="14">
        <v>1249390</v>
      </c>
      <c r="K66" s="14">
        <v>330948</v>
      </c>
      <c r="L66" s="14"/>
      <c r="M66" s="14"/>
      <c r="N66" s="14">
        <v>330948</v>
      </c>
      <c r="O66" s="14"/>
      <c r="P66" s="14"/>
      <c r="Q66" s="14"/>
      <c r="R66" s="14"/>
      <c r="S66" s="14"/>
      <c r="T66" s="14"/>
      <c r="U66" s="14"/>
      <c r="V66" s="14"/>
      <c r="W66" s="14">
        <v>1580338</v>
      </c>
      <c r="X66" s="14"/>
      <c r="Y66" s="14">
        <v>1580338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1000000</v>
      </c>
      <c r="F67" s="11"/>
      <c r="G67" s="11">
        <v>73171</v>
      </c>
      <c r="H67" s="11">
        <v>1201</v>
      </c>
      <c r="I67" s="11"/>
      <c r="J67" s="11">
        <v>74372</v>
      </c>
      <c r="K67" s="11">
        <v>308696</v>
      </c>
      <c r="L67" s="11"/>
      <c r="M67" s="11"/>
      <c r="N67" s="11">
        <v>308696</v>
      </c>
      <c r="O67" s="11"/>
      <c r="P67" s="11"/>
      <c r="Q67" s="11"/>
      <c r="R67" s="11"/>
      <c r="S67" s="11"/>
      <c r="T67" s="11"/>
      <c r="U67" s="11"/>
      <c r="V67" s="11"/>
      <c r="W67" s="11">
        <v>383068</v>
      </c>
      <c r="X67" s="11"/>
      <c r="Y67" s="11">
        <v>383068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2000000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3000000</v>
      </c>
      <c r="F69" s="79">
        <f t="shared" si="12"/>
        <v>0</v>
      </c>
      <c r="G69" s="79">
        <f t="shared" si="12"/>
        <v>173516</v>
      </c>
      <c r="H69" s="79">
        <f t="shared" si="12"/>
        <v>436441</v>
      </c>
      <c r="I69" s="79">
        <f t="shared" si="12"/>
        <v>713805</v>
      </c>
      <c r="J69" s="79">
        <f t="shared" si="12"/>
        <v>1323762</v>
      </c>
      <c r="K69" s="79">
        <f t="shared" si="12"/>
        <v>639644</v>
      </c>
      <c r="L69" s="79">
        <f t="shared" si="12"/>
        <v>0</v>
      </c>
      <c r="M69" s="79">
        <f t="shared" si="12"/>
        <v>0</v>
      </c>
      <c r="N69" s="79">
        <f t="shared" si="12"/>
        <v>639644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1963406</v>
      </c>
      <c r="X69" s="79">
        <f t="shared" si="12"/>
        <v>0</v>
      </c>
      <c r="Y69" s="79">
        <f t="shared" si="12"/>
        <v>1963406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160282264</v>
      </c>
      <c r="D5" s="42">
        <f t="shared" si="0"/>
        <v>0</v>
      </c>
      <c r="E5" s="43">
        <f t="shared" si="0"/>
        <v>97313956</v>
      </c>
      <c r="F5" s="43">
        <f t="shared" si="0"/>
        <v>97313956</v>
      </c>
      <c r="G5" s="43">
        <f t="shared" si="0"/>
        <v>19806465</v>
      </c>
      <c r="H5" s="43">
        <f t="shared" si="0"/>
        <v>18722271</v>
      </c>
      <c r="I5" s="43">
        <f t="shared" si="0"/>
        <v>6812430</v>
      </c>
      <c r="J5" s="43">
        <f t="shared" si="0"/>
        <v>45341166</v>
      </c>
      <c r="K5" s="43">
        <f t="shared" si="0"/>
        <v>1045193</v>
      </c>
      <c r="L5" s="43">
        <f t="shared" si="0"/>
        <v>2170979</v>
      </c>
      <c r="M5" s="43">
        <f t="shared" si="0"/>
        <v>9230311</v>
      </c>
      <c r="N5" s="43">
        <f t="shared" si="0"/>
        <v>12446483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57787649</v>
      </c>
      <c r="X5" s="43">
        <f t="shared" si="0"/>
        <v>48656979</v>
      </c>
      <c r="Y5" s="43">
        <f t="shared" si="0"/>
        <v>9130670</v>
      </c>
      <c r="Z5" s="44">
        <f>+IF(X5&lt;&gt;0,+(Y5/X5)*100,0)</f>
        <v>18.765386153546444</v>
      </c>
      <c r="AA5" s="45">
        <f>SUM(AA11:AA18)</f>
        <v>97313956</v>
      </c>
    </row>
    <row r="6" spans="1:27" ht="13.5">
      <c r="A6" s="46" t="s">
        <v>32</v>
      </c>
      <c r="B6" s="47"/>
      <c r="C6" s="9">
        <v>136178923</v>
      </c>
      <c r="D6" s="10"/>
      <c r="E6" s="11">
        <v>85592217</v>
      </c>
      <c r="F6" s="11">
        <v>85592217</v>
      </c>
      <c r="G6" s="11">
        <v>19772850</v>
      </c>
      <c r="H6" s="11">
        <v>16711752</v>
      </c>
      <c r="I6" s="11">
        <v>6801390</v>
      </c>
      <c r="J6" s="11">
        <v>43285992</v>
      </c>
      <c r="K6" s="11">
        <v>1045193</v>
      </c>
      <c r="L6" s="11">
        <v>2170979</v>
      </c>
      <c r="M6" s="11">
        <v>9230311</v>
      </c>
      <c r="N6" s="11">
        <v>12446483</v>
      </c>
      <c r="O6" s="11"/>
      <c r="P6" s="11"/>
      <c r="Q6" s="11"/>
      <c r="R6" s="11"/>
      <c r="S6" s="11"/>
      <c r="T6" s="11"/>
      <c r="U6" s="11"/>
      <c r="V6" s="11"/>
      <c r="W6" s="11">
        <v>55732475</v>
      </c>
      <c r="X6" s="11">
        <v>42796109</v>
      </c>
      <c r="Y6" s="11">
        <v>12936366</v>
      </c>
      <c r="Z6" s="2">
        <v>30.23</v>
      </c>
      <c r="AA6" s="15">
        <v>85592217</v>
      </c>
    </row>
    <row r="7" spans="1:27" ht="13.5">
      <c r="A7" s="46" t="s">
        <v>33</v>
      </c>
      <c r="B7" s="47"/>
      <c r="C7" s="9">
        <v>10143925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7890380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154213228</v>
      </c>
      <c r="D11" s="50">
        <f t="shared" si="1"/>
        <v>0</v>
      </c>
      <c r="E11" s="51">
        <f t="shared" si="1"/>
        <v>85592217</v>
      </c>
      <c r="F11" s="51">
        <f t="shared" si="1"/>
        <v>85592217</v>
      </c>
      <c r="G11" s="51">
        <f t="shared" si="1"/>
        <v>19772850</v>
      </c>
      <c r="H11" s="51">
        <f t="shared" si="1"/>
        <v>16711752</v>
      </c>
      <c r="I11" s="51">
        <f t="shared" si="1"/>
        <v>6801390</v>
      </c>
      <c r="J11" s="51">
        <f t="shared" si="1"/>
        <v>43285992</v>
      </c>
      <c r="K11" s="51">
        <f t="shared" si="1"/>
        <v>1045193</v>
      </c>
      <c r="L11" s="51">
        <f t="shared" si="1"/>
        <v>2170979</v>
      </c>
      <c r="M11" s="51">
        <f t="shared" si="1"/>
        <v>9230311</v>
      </c>
      <c r="N11" s="51">
        <f t="shared" si="1"/>
        <v>12446483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55732475</v>
      </c>
      <c r="X11" s="51">
        <f t="shared" si="1"/>
        <v>42796109</v>
      </c>
      <c r="Y11" s="51">
        <f t="shared" si="1"/>
        <v>12936366</v>
      </c>
      <c r="Z11" s="52">
        <f>+IF(X11&lt;&gt;0,+(Y11/X11)*100,0)</f>
        <v>30.227902260927507</v>
      </c>
      <c r="AA11" s="53">
        <f>SUM(AA6:AA10)</f>
        <v>85592217</v>
      </c>
    </row>
    <row r="12" spans="1:27" ht="13.5">
      <c r="A12" s="54" t="s">
        <v>38</v>
      </c>
      <c r="B12" s="35"/>
      <c r="C12" s="9"/>
      <c r="D12" s="10"/>
      <c r="E12" s="11">
        <v>4417391</v>
      </c>
      <c r="F12" s="11">
        <v>4417391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2208696</v>
      </c>
      <c r="Y12" s="11">
        <v>-2208696</v>
      </c>
      <c r="Z12" s="2">
        <v>-100</v>
      </c>
      <c r="AA12" s="15">
        <v>4417391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6069036</v>
      </c>
      <c r="D15" s="10"/>
      <c r="E15" s="11">
        <v>7304348</v>
      </c>
      <c r="F15" s="11">
        <v>7304348</v>
      </c>
      <c r="G15" s="11">
        <v>33615</v>
      </c>
      <c r="H15" s="11">
        <v>2010519</v>
      </c>
      <c r="I15" s="11">
        <v>11040</v>
      </c>
      <c r="J15" s="11">
        <v>2055174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2055174</v>
      </c>
      <c r="X15" s="11">
        <v>3652174</v>
      </c>
      <c r="Y15" s="11">
        <v>-1597000</v>
      </c>
      <c r="Z15" s="2">
        <v>-43.73</v>
      </c>
      <c r="AA15" s="15">
        <v>7304348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6798217</v>
      </c>
      <c r="F20" s="60">
        <f t="shared" si="2"/>
        <v>6798217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3399109</v>
      </c>
      <c r="Y20" s="60">
        <f t="shared" si="2"/>
        <v>-3399109</v>
      </c>
      <c r="Z20" s="61">
        <f>+IF(X20&lt;&gt;0,+(Y20/X20)*100,0)</f>
        <v>-100</v>
      </c>
      <c r="AA20" s="62">
        <f>SUM(AA26:AA33)</f>
        <v>6798217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>
        <v>2550000</v>
      </c>
      <c r="F24" s="11">
        <v>2550000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1275000</v>
      </c>
      <c r="Y24" s="11">
        <v>-1275000</v>
      </c>
      <c r="Z24" s="2">
        <v>-100</v>
      </c>
      <c r="AA24" s="15">
        <v>2550000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2550000</v>
      </c>
      <c r="F26" s="51">
        <f t="shared" si="3"/>
        <v>2550000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1275000</v>
      </c>
      <c r="Y26" s="51">
        <f t="shared" si="3"/>
        <v>-1275000</v>
      </c>
      <c r="Z26" s="52">
        <f>+IF(X26&lt;&gt;0,+(Y26/X26)*100,0)</f>
        <v>-100</v>
      </c>
      <c r="AA26" s="53">
        <f>SUM(AA21:AA25)</f>
        <v>2550000</v>
      </c>
    </row>
    <row r="27" spans="1:27" ht="13.5">
      <c r="A27" s="54" t="s">
        <v>38</v>
      </c>
      <c r="B27" s="64"/>
      <c r="C27" s="9"/>
      <c r="D27" s="10"/>
      <c r="E27" s="11">
        <v>4248217</v>
      </c>
      <c r="F27" s="11">
        <v>4248217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2124109</v>
      </c>
      <c r="Y27" s="11">
        <v>-2124109</v>
      </c>
      <c r="Z27" s="2">
        <v>-100</v>
      </c>
      <c r="AA27" s="15">
        <v>4248217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136178923</v>
      </c>
      <c r="D36" s="10">
        <f t="shared" si="4"/>
        <v>0</v>
      </c>
      <c r="E36" s="11">
        <f t="shared" si="4"/>
        <v>85592217</v>
      </c>
      <c r="F36" s="11">
        <f t="shared" si="4"/>
        <v>85592217</v>
      </c>
      <c r="G36" s="11">
        <f t="shared" si="4"/>
        <v>19772850</v>
      </c>
      <c r="H36" s="11">
        <f t="shared" si="4"/>
        <v>16711752</v>
      </c>
      <c r="I36" s="11">
        <f t="shared" si="4"/>
        <v>6801390</v>
      </c>
      <c r="J36" s="11">
        <f t="shared" si="4"/>
        <v>43285992</v>
      </c>
      <c r="K36" s="11">
        <f t="shared" si="4"/>
        <v>1045193</v>
      </c>
      <c r="L36" s="11">
        <f t="shared" si="4"/>
        <v>2170979</v>
      </c>
      <c r="M36" s="11">
        <f t="shared" si="4"/>
        <v>9230311</v>
      </c>
      <c r="N36" s="11">
        <f t="shared" si="4"/>
        <v>12446483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55732475</v>
      </c>
      <c r="X36" s="11">
        <f t="shared" si="4"/>
        <v>42796109</v>
      </c>
      <c r="Y36" s="11">
        <f t="shared" si="4"/>
        <v>12936366</v>
      </c>
      <c r="Z36" s="2">
        <f aca="true" t="shared" si="5" ref="Z36:Z49">+IF(X36&lt;&gt;0,+(Y36/X36)*100,0)</f>
        <v>30.227902260927507</v>
      </c>
      <c r="AA36" s="15">
        <f>AA6+AA21</f>
        <v>85592217</v>
      </c>
    </row>
    <row r="37" spans="1:27" ht="13.5">
      <c r="A37" s="46" t="s">
        <v>33</v>
      </c>
      <c r="B37" s="47"/>
      <c r="C37" s="9">
        <f t="shared" si="4"/>
        <v>10143925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2550000</v>
      </c>
      <c r="F39" s="11">
        <f t="shared" si="4"/>
        <v>2550000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1275000</v>
      </c>
      <c r="Y39" s="11">
        <f t="shared" si="4"/>
        <v>-1275000</v>
      </c>
      <c r="Z39" s="2">
        <f t="shared" si="5"/>
        <v>-100</v>
      </c>
      <c r="AA39" s="15">
        <f>AA9+AA24</f>
        <v>2550000</v>
      </c>
    </row>
    <row r="40" spans="1:27" ht="13.5">
      <c r="A40" s="46" t="s">
        <v>36</v>
      </c>
      <c r="B40" s="47"/>
      <c r="C40" s="9">
        <f t="shared" si="4"/>
        <v>7890380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154213228</v>
      </c>
      <c r="D41" s="50">
        <f t="shared" si="6"/>
        <v>0</v>
      </c>
      <c r="E41" s="51">
        <f t="shared" si="6"/>
        <v>88142217</v>
      </c>
      <c r="F41" s="51">
        <f t="shared" si="6"/>
        <v>88142217</v>
      </c>
      <c r="G41" s="51">
        <f t="shared" si="6"/>
        <v>19772850</v>
      </c>
      <c r="H41" s="51">
        <f t="shared" si="6"/>
        <v>16711752</v>
      </c>
      <c r="I41" s="51">
        <f t="shared" si="6"/>
        <v>6801390</v>
      </c>
      <c r="J41" s="51">
        <f t="shared" si="6"/>
        <v>43285992</v>
      </c>
      <c r="K41" s="51">
        <f t="shared" si="6"/>
        <v>1045193</v>
      </c>
      <c r="L41" s="51">
        <f t="shared" si="6"/>
        <v>2170979</v>
      </c>
      <c r="M41" s="51">
        <f t="shared" si="6"/>
        <v>9230311</v>
      </c>
      <c r="N41" s="51">
        <f t="shared" si="6"/>
        <v>12446483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55732475</v>
      </c>
      <c r="X41" s="51">
        <f t="shared" si="6"/>
        <v>44071109</v>
      </c>
      <c r="Y41" s="51">
        <f t="shared" si="6"/>
        <v>11661366</v>
      </c>
      <c r="Z41" s="52">
        <f t="shared" si="5"/>
        <v>26.460341626529072</v>
      </c>
      <c r="AA41" s="53">
        <f>SUM(AA36:AA40)</f>
        <v>88142217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8665608</v>
      </c>
      <c r="F42" s="67">
        <f t="shared" si="7"/>
        <v>8665608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4332805</v>
      </c>
      <c r="Y42" s="67">
        <f t="shared" si="7"/>
        <v>-4332805</v>
      </c>
      <c r="Z42" s="69">
        <f t="shared" si="5"/>
        <v>-100</v>
      </c>
      <c r="AA42" s="68">
        <f aca="true" t="shared" si="8" ref="AA42:AA48">AA12+AA27</f>
        <v>8665608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6069036</v>
      </c>
      <c r="D45" s="66">
        <f t="shared" si="7"/>
        <v>0</v>
      </c>
      <c r="E45" s="67">
        <f t="shared" si="7"/>
        <v>7304348</v>
      </c>
      <c r="F45" s="67">
        <f t="shared" si="7"/>
        <v>7304348</v>
      </c>
      <c r="G45" s="67">
        <f t="shared" si="7"/>
        <v>33615</v>
      </c>
      <c r="H45" s="67">
        <f t="shared" si="7"/>
        <v>2010519</v>
      </c>
      <c r="I45" s="67">
        <f t="shared" si="7"/>
        <v>11040</v>
      </c>
      <c r="J45" s="67">
        <f t="shared" si="7"/>
        <v>2055174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2055174</v>
      </c>
      <c r="X45" s="67">
        <f t="shared" si="7"/>
        <v>3652174</v>
      </c>
      <c r="Y45" s="67">
        <f t="shared" si="7"/>
        <v>-1597000</v>
      </c>
      <c r="Z45" s="69">
        <f t="shared" si="5"/>
        <v>-43.72737991125286</v>
      </c>
      <c r="AA45" s="68">
        <f t="shared" si="8"/>
        <v>7304348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160282264</v>
      </c>
      <c r="D49" s="78">
        <f t="shared" si="9"/>
        <v>0</v>
      </c>
      <c r="E49" s="79">
        <f t="shared" si="9"/>
        <v>104112173</v>
      </c>
      <c r="F49" s="79">
        <f t="shared" si="9"/>
        <v>104112173</v>
      </c>
      <c r="G49" s="79">
        <f t="shared" si="9"/>
        <v>19806465</v>
      </c>
      <c r="H49" s="79">
        <f t="shared" si="9"/>
        <v>18722271</v>
      </c>
      <c r="I49" s="79">
        <f t="shared" si="9"/>
        <v>6812430</v>
      </c>
      <c r="J49" s="79">
        <f t="shared" si="9"/>
        <v>45341166</v>
      </c>
      <c r="K49" s="79">
        <f t="shared" si="9"/>
        <v>1045193</v>
      </c>
      <c r="L49" s="79">
        <f t="shared" si="9"/>
        <v>2170979</v>
      </c>
      <c r="M49" s="79">
        <f t="shared" si="9"/>
        <v>9230311</v>
      </c>
      <c r="N49" s="79">
        <f t="shared" si="9"/>
        <v>12446483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57787649</v>
      </c>
      <c r="X49" s="79">
        <f t="shared" si="9"/>
        <v>52056088</v>
      </c>
      <c r="Y49" s="79">
        <f t="shared" si="9"/>
        <v>5731561</v>
      </c>
      <c r="Z49" s="80">
        <f t="shared" si="5"/>
        <v>11.010356752124746</v>
      </c>
      <c r="AA49" s="81">
        <f>SUM(AA41:AA48)</f>
        <v>104112173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40809447</v>
      </c>
      <c r="D51" s="66">
        <f t="shared" si="10"/>
        <v>0</v>
      </c>
      <c r="E51" s="67">
        <f t="shared" si="10"/>
        <v>53021740</v>
      </c>
      <c r="F51" s="67">
        <f t="shared" si="10"/>
        <v>53021740</v>
      </c>
      <c r="G51" s="67">
        <f t="shared" si="10"/>
        <v>1274865</v>
      </c>
      <c r="H51" s="67">
        <f t="shared" si="10"/>
        <v>7231180</v>
      </c>
      <c r="I51" s="67">
        <f t="shared" si="10"/>
        <v>811969</v>
      </c>
      <c r="J51" s="67">
        <f t="shared" si="10"/>
        <v>9318014</v>
      </c>
      <c r="K51" s="67">
        <f t="shared" si="10"/>
        <v>6045534</v>
      </c>
      <c r="L51" s="67">
        <f t="shared" si="10"/>
        <v>2682948</v>
      </c>
      <c r="M51" s="67">
        <f t="shared" si="10"/>
        <v>0</v>
      </c>
      <c r="N51" s="67">
        <f t="shared" si="10"/>
        <v>8728482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18046496</v>
      </c>
      <c r="X51" s="67">
        <f t="shared" si="10"/>
        <v>26510870</v>
      </c>
      <c r="Y51" s="67">
        <f t="shared" si="10"/>
        <v>-8464374</v>
      </c>
      <c r="Z51" s="69">
        <f>+IF(X51&lt;&gt;0,+(Y51/X51)*100,0)</f>
        <v>-31.927937483756665</v>
      </c>
      <c r="AA51" s="68">
        <f>SUM(AA57:AA61)</f>
        <v>53021740</v>
      </c>
    </row>
    <row r="52" spans="1:27" ht="13.5">
      <c r="A52" s="84" t="s">
        <v>32</v>
      </c>
      <c r="B52" s="47"/>
      <c r="C52" s="9">
        <v>30253169</v>
      </c>
      <c r="D52" s="10"/>
      <c r="E52" s="11">
        <v>15000000</v>
      </c>
      <c r="F52" s="11">
        <v>15000000</v>
      </c>
      <c r="G52" s="11">
        <v>491027</v>
      </c>
      <c r="H52" s="11">
        <v>6556858</v>
      </c>
      <c r="I52" s="11"/>
      <c r="J52" s="11">
        <v>7047885</v>
      </c>
      <c r="K52" s="11">
        <v>2633450</v>
      </c>
      <c r="L52" s="11"/>
      <c r="M52" s="11"/>
      <c r="N52" s="11">
        <v>2633450</v>
      </c>
      <c r="O52" s="11"/>
      <c r="P52" s="11"/>
      <c r="Q52" s="11"/>
      <c r="R52" s="11"/>
      <c r="S52" s="11"/>
      <c r="T52" s="11"/>
      <c r="U52" s="11"/>
      <c r="V52" s="11"/>
      <c r="W52" s="11">
        <v>9681335</v>
      </c>
      <c r="X52" s="11">
        <v>7500000</v>
      </c>
      <c r="Y52" s="11">
        <v>2181335</v>
      </c>
      <c r="Z52" s="2">
        <v>29.08</v>
      </c>
      <c r="AA52" s="15">
        <v>15000000</v>
      </c>
    </row>
    <row r="53" spans="1:27" ht="13.5">
      <c r="A53" s="84" t="s">
        <v>33</v>
      </c>
      <c r="B53" s="47"/>
      <c r="C53" s="9">
        <v>503920</v>
      </c>
      <c r="D53" s="10"/>
      <c r="E53" s="11">
        <v>2000000</v>
      </c>
      <c r="F53" s="11">
        <v>2000000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1000000</v>
      </c>
      <c r="Y53" s="11">
        <v>-1000000</v>
      </c>
      <c r="Z53" s="2">
        <v>-100</v>
      </c>
      <c r="AA53" s="15">
        <v>2000000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9085698</v>
      </c>
      <c r="D56" s="10"/>
      <c r="E56" s="11">
        <v>26260870</v>
      </c>
      <c r="F56" s="11">
        <v>26260870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13130435</v>
      </c>
      <c r="Y56" s="11">
        <v>-13130435</v>
      </c>
      <c r="Z56" s="2">
        <v>-100</v>
      </c>
      <c r="AA56" s="15">
        <v>26260870</v>
      </c>
    </row>
    <row r="57" spans="1:27" ht="13.5">
      <c r="A57" s="85" t="s">
        <v>37</v>
      </c>
      <c r="B57" s="47"/>
      <c r="C57" s="49">
        <f aca="true" t="shared" si="11" ref="C57:Y57">SUM(C52:C56)</f>
        <v>39842787</v>
      </c>
      <c r="D57" s="50">
        <f t="shared" si="11"/>
        <v>0</v>
      </c>
      <c r="E57" s="51">
        <f t="shared" si="11"/>
        <v>43260870</v>
      </c>
      <c r="F57" s="51">
        <f t="shared" si="11"/>
        <v>43260870</v>
      </c>
      <c r="G57" s="51">
        <f t="shared" si="11"/>
        <v>491027</v>
      </c>
      <c r="H57" s="51">
        <f t="shared" si="11"/>
        <v>6556858</v>
      </c>
      <c r="I57" s="51">
        <f t="shared" si="11"/>
        <v>0</v>
      </c>
      <c r="J57" s="51">
        <f t="shared" si="11"/>
        <v>7047885</v>
      </c>
      <c r="K57" s="51">
        <f t="shared" si="11"/>
        <v>2633450</v>
      </c>
      <c r="L57" s="51">
        <f t="shared" si="11"/>
        <v>0</v>
      </c>
      <c r="M57" s="51">
        <f t="shared" si="11"/>
        <v>0</v>
      </c>
      <c r="N57" s="51">
        <f t="shared" si="11"/>
        <v>2633450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9681335</v>
      </c>
      <c r="X57" s="51">
        <f t="shared" si="11"/>
        <v>21630435</v>
      </c>
      <c r="Y57" s="51">
        <f t="shared" si="11"/>
        <v>-11949100</v>
      </c>
      <c r="Z57" s="52">
        <f>+IF(X57&lt;&gt;0,+(Y57/X57)*100,0)</f>
        <v>-55.24206979656211</v>
      </c>
      <c r="AA57" s="53">
        <f>SUM(AA52:AA56)</f>
        <v>43260870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966660</v>
      </c>
      <c r="D61" s="10"/>
      <c r="E61" s="11">
        <v>9760870</v>
      </c>
      <c r="F61" s="11">
        <v>9760870</v>
      </c>
      <c r="G61" s="11">
        <v>783838</v>
      </c>
      <c r="H61" s="11">
        <v>674322</v>
      </c>
      <c r="I61" s="11">
        <v>811969</v>
      </c>
      <c r="J61" s="11">
        <v>2270129</v>
      </c>
      <c r="K61" s="11">
        <v>3412084</v>
      </c>
      <c r="L61" s="11">
        <v>2682948</v>
      </c>
      <c r="M61" s="11"/>
      <c r="N61" s="11">
        <v>6095032</v>
      </c>
      <c r="O61" s="11"/>
      <c r="P61" s="11"/>
      <c r="Q61" s="11"/>
      <c r="R61" s="11"/>
      <c r="S61" s="11"/>
      <c r="T61" s="11"/>
      <c r="U61" s="11"/>
      <c r="V61" s="11"/>
      <c r="W61" s="11">
        <v>8365161</v>
      </c>
      <c r="X61" s="11">
        <v>4880435</v>
      </c>
      <c r="Y61" s="11">
        <v>3484726</v>
      </c>
      <c r="Z61" s="2">
        <v>71.4</v>
      </c>
      <c r="AA61" s="15">
        <v>9760870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53021739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1274865</v>
      </c>
      <c r="H68" s="11">
        <v>7231180</v>
      </c>
      <c r="I68" s="11">
        <v>811970</v>
      </c>
      <c r="J68" s="11">
        <v>9318015</v>
      </c>
      <c r="K68" s="11">
        <v>6045534</v>
      </c>
      <c r="L68" s="11">
        <v>2682948</v>
      </c>
      <c r="M68" s="11"/>
      <c r="N68" s="11">
        <v>8728482</v>
      </c>
      <c r="O68" s="11"/>
      <c r="P68" s="11"/>
      <c r="Q68" s="11"/>
      <c r="R68" s="11"/>
      <c r="S68" s="11"/>
      <c r="T68" s="11"/>
      <c r="U68" s="11"/>
      <c r="V68" s="11"/>
      <c r="W68" s="11">
        <v>18046497</v>
      </c>
      <c r="X68" s="11"/>
      <c r="Y68" s="11">
        <v>18046497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53021739</v>
      </c>
      <c r="F69" s="79">
        <f t="shared" si="12"/>
        <v>0</v>
      </c>
      <c r="G69" s="79">
        <f t="shared" si="12"/>
        <v>1274865</v>
      </c>
      <c r="H69" s="79">
        <f t="shared" si="12"/>
        <v>7231180</v>
      </c>
      <c r="I69" s="79">
        <f t="shared" si="12"/>
        <v>811970</v>
      </c>
      <c r="J69" s="79">
        <f t="shared" si="12"/>
        <v>9318015</v>
      </c>
      <c r="K69" s="79">
        <f t="shared" si="12"/>
        <v>6045534</v>
      </c>
      <c r="L69" s="79">
        <f t="shared" si="12"/>
        <v>2682948</v>
      </c>
      <c r="M69" s="79">
        <f t="shared" si="12"/>
        <v>0</v>
      </c>
      <c r="N69" s="79">
        <f t="shared" si="12"/>
        <v>8728482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18046497</v>
      </c>
      <c r="X69" s="79">
        <f t="shared" si="12"/>
        <v>0</v>
      </c>
      <c r="Y69" s="79">
        <f t="shared" si="12"/>
        <v>18046497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113483005</v>
      </c>
      <c r="D5" s="42">
        <f t="shared" si="0"/>
        <v>0</v>
      </c>
      <c r="E5" s="43">
        <f t="shared" si="0"/>
        <v>139508000</v>
      </c>
      <c r="F5" s="43">
        <f t="shared" si="0"/>
        <v>122085100</v>
      </c>
      <c r="G5" s="43">
        <f t="shared" si="0"/>
        <v>538438</v>
      </c>
      <c r="H5" s="43">
        <f t="shared" si="0"/>
        <v>14776607</v>
      </c>
      <c r="I5" s="43">
        <f t="shared" si="0"/>
        <v>2017657</v>
      </c>
      <c r="J5" s="43">
        <f t="shared" si="0"/>
        <v>17332702</v>
      </c>
      <c r="K5" s="43">
        <f t="shared" si="0"/>
        <v>5220819</v>
      </c>
      <c r="L5" s="43">
        <f t="shared" si="0"/>
        <v>81300</v>
      </c>
      <c r="M5" s="43">
        <f t="shared" si="0"/>
        <v>13204826</v>
      </c>
      <c r="N5" s="43">
        <f t="shared" si="0"/>
        <v>18506945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35839647</v>
      </c>
      <c r="X5" s="43">
        <f t="shared" si="0"/>
        <v>61042550</v>
      </c>
      <c r="Y5" s="43">
        <f t="shared" si="0"/>
        <v>-25202903</v>
      </c>
      <c r="Z5" s="44">
        <f>+IF(X5&lt;&gt;0,+(Y5/X5)*100,0)</f>
        <v>-41.28743474838453</v>
      </c>
      <c r="AA5" s="45">
        <f>SUM(AA11:AA18)</f>
        <v>122085100</v>
      </c>
    </row>
    <row r="6" spans="1:27" ht="13.5">
      <c r="A6" s="46" t="s">
        <v>32</v>
      </c>
      <c r="B6" s="47"/>
      <c r="C6" s="9">
        <v>100621055</v>
      </c>
      <c r="D6" s="10"/>
      <c r="E6" s="11">
        <v>71028000</v>
      </c>
      <c r="F6" s="11">
        <v>65096250</v>
      </c>
      <c r="G6" s="11">
        <v>460565</v>
      </c>
      <c r="H6" s="11">
        <v>13307015</v>
      </c>
      <c r="I6" s="11">
        <v>1146000</v>
      </c>
      <c r="J6" s="11">
        <v>14913580</v>
      </c>
      <c r="K6" s="11">
        <v>3295430</v>
      </c>
      <c r="L6" s="11"/>
      <c r="M6" s="11">
        <v>9690381</v>
      </c>
      <c r="N6" s="11">
        <v>12985811</v>
      </c>
      <c r="O6" s="11"/>
      <c r="P6" s="11"/>
      <c r="Q6" s="11"/>
      <c r="R6" s="11"/>
      <c r="S6" s="11"/>
      <c r="T6" s="11"/>
      <c r="U6" s="11"/>
      <c r="V6" s="11"/>
      <c r="W6" s="11">
        <v>27899391</v>
      </c>
      <c r="X6" s="11">
        <v>32548125</v>
      </c>
      <c r="Y6" s="11">
        <v>-4648734</v>
      </c>
      <c r="Z6" s="2">
        <v>-14.28</v>
      </c>
      <c r="AA6" s="15">
        <v>65096250</v>
      </c>
    </row>
    <row r="7" spans="1:27" ht="13.5">
      <c r="A7" s="46" t="s">
        <v>33</v>
      </c>
      <c r="B7" s="47"/>
      <c r="C7" s="9"/>
      <c r="D7" s="10"/>
      <c r="E7" s="11">
        <v>15000000</v>
      </c>
      <c r="F7" s="11"/>
      <c r="G7" s="11"/>
      <c r="H7" s="11"/>
      <c r="I7" s="11"/>
      <c r="J7" s="11"/>
      <c r="K7" s="11"/>
      <c r="L7" s="11"/>
      <c r="M7" s="11">
        <v>388648</v>
      </c>
      <c r="N7" s="11">
        <v>388648</v>
      </c>
      <c r="O7" s="11"/>
      <c r="P7" s="11"/>
      <c r="Q7" s="11"/>
      <c r="R7" s="11"/>
      <c r="S7" s="11"/>
      <c r="T7" s="11"/>
      <c r="U7" s="11"/>
      <c r="V7" s="11"/>
      <c r="W7" s="11">
        <v>388648</v>
      </c>
      <c r="X7" s="11"/>
      <c r="Y7" s="11">
        <v>388648</v>
      </c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17100000</v>
      </c>
      <c r="F10" s="11">
        <v>6100000</v>
      </c>
      <c r="G10" s="11"/>
      <c r="H10" s="11"/>
      <c r="I10" s="11"/>
      <c r="J10" s="11"/>
      <c r="K10" s="11">
        <v>1332672</v>
      </c>
      <c r="L10" s="11"/>
      <c r="M10" s="11">
        <v>254121</v>
      </c>
      <c r="N10" s="11">
        <v>1586793</v>
      </c>
      <c r="O10" s="11"/>
      <c r="P10" s="11"/>
      <c r="Q10" s="11"/>
      <c r="R10" s="11"/>
      <c r="S10" s="11"/>
      <c r="T10" s="11"/>
      <c r="U10" s="11"/>
      <c r="V10" s="11"/>
      <c r="W10" s="11">
        <v>1586793</v>
      </c>
      <c r="X10" s="11">
        <v>3050000</v>
      </c>
      <c r="Y10" s="11">
        <v>-1463207</v>
      </c>
      <c r="Z10" s="2">
        <v>-47.97</v>
      </c>
      <c r="AA10" s="15">
        <v>6100000</v>
      </c>
    </row>
    <row r="11" spans="1:27" ht="13.5">
      <c r="A11" s="48" t="s">
        <v>37</v>
      </c>
      <c r="B11" s="47"/>
      <c r="C11" s="49">
        <f aca="true" t="shared" si="1" ref="C11:Y11">SUM(C6:C10)</f>
        <v>100621055</v>
      </c>
      <c r="D11" s="50">
        <f t="shared" si="1"/>
        <v>0</v>
      </c>
      <c r="E11" s="51">
        <f t="shared" si="1"/>
        <v>103128000</v>
      </c>
      <c r="F11" s="51">
        <f t="shared" si="1"/>
        <v>71196250</v>
      </c>
      <c r="G11" s="51">
        <f t="shared" si="1"/>
        <v>460565</v>
      </c>
      <c r="H11" s="51">
        <f t="shared" si="1"/>
        <v>13307015</v>
      </c>
      <c r="I11" s="51">
        <f t="shared" si="1"/>
        <v>1146000</v>
      </c>
      <c r="J11" s="51">
        <f t="shared" si="1"/>
        <v>14913580</v>
      </c>
      <c r="K11" s="51">
        <f t="shared" si="1"/>
        <v>4628102</v>
      </c>
      <c r="L11" s="51">
        <f t="shared" si="1"/>
        <v>0</v>
      </c>
      <c r="M11" s="51">
        <f t="shared" si="1"/>
        <v>10333150</v>
      </c>
      <c r="N11" s="51">
        <f t="shared" si="1"/>
        <v>14961252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29874832</v>
      </c>
      <c r="X11" s="51">
        <f t="shared" si="1"/>
        <v>35598125</v>
      </c>
      <c r="Y11" s="51">
        <f t="shared" si="1"/>
        <v>-5723293</v>
      </c>
      <c r="Z11" s="52">
        <f>+IF(X11&lt;&gt;0,+(Y11/X11)*100,0)</f>
        <v>-16.077512509436946</v>
      </c>
      <c r="AA11" s="53">
        <f>SUM(AA6:AA10)</f>
        <v>71196250</v>
      </c>
    </row>
    <row r="12" spans="1:27" ht="13.5">
      <c r="A12" s="54" t="s">
        <v>38</v>
      </c>
      <c r="B12" s="35"/>
      <c r="C12" s="9">
        <v>8897952</v>
      </c>
      <c r="D12" s="10"/>
      <c r="E12" s="11">
        <v>24000000</v>
      </c>
      <c r="F12" s="11">
        <v>40408850</v>
      </c>
      <c r="G12" s="11"/>
      <c r="H12" s="11">
        <v>1469592</v>
      </c>
      <c r="I12" s="11">
        <v>836118</v>
      </c>
      <c r="J12" s="11">
        <v>2305710</v>
      </c>
      <c r="K12" s="11">
        <v>567717</v>
      </c>
      <c r="L12" s="11"/>
      <c r="M12" s="11">
        <v>2871676</v>
      </c>
      <c r="N12" s="11">
        <v>3439393</v>
      </c>
      <c r="O12" s="11"/>
      <c r="P12" s="11"/>
      <c r="Q12" s="11"/>
      <c r="R12" s="11"/>
      <c r="S12" s="11"/>
      <c r="T12" s="11"/>
      <c r="U12" s="11"/>
      <c r="V12" s="11"/>
      <c r="W12" s="11">
        <v>5745103</v>
      </c>
      <c r="X12" s="11">
        <v>20204425</v>
      </c>
      <c r="Y12" s="11">
        <v>-14459322</v>
      </c>
      <c r="Z12" s="2">
        <v>-71.57</v>
      </c>
      <c r="AA12" s="15">
        <v>40408850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3963998</v>
      </c>
      <c r="D15" s="10"/>
      <c r="E15" s="11">
        <v>9380000</v>
      </c>
      <c r="F15" s="11">
        <v>10480000</v>
      </c>
      <c r="G15" s="11">
        <v>77873</v>
      </c>
      <c r="H15" s="11"/>
      <c r="I15" s="11">
        <v>35539</v>
      </c>
      <c r="J15" s="11">
        <v>113412</v>
      </c>
      <c r="K15" s="11">
        <v>25000</v>
      </c>
      <c r="L15" s="11">
        <v>81300</v>
      </c>
      <c r="M15" s="11"/>
      <c r="N15" s="11">
        <v>106300</v>
      </c>
      <c r="O15" s="11"/>
      <c r="P15" s="11"/>
      <c r="Q15" s="11"/>
      <c r="R15" s="11"/>
      <c r="S15" s="11"/>
      <c r="T15" s="11"/>
      <c r="U15" s="11"/>
      <c r="V15" s="11"/>
      <c r="W15" s="11">
        <v>219712</v>
      </c>
      <c r="X15" s="11">
        <v>5240000</v>
      </c>
      <c r="Y15" s="11">
        <v>-5020288</v>
      </c>
      <c r="Z15" s="2">
        <v>-95.81</v>
      </c>
      <c r="AA15" s="15">
        <v>10480000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3000000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100621055</v>
      </c>
      <c r="D36" s="10">
        <f t="shared" si="4"/>
        <v>0</v>
      </c>
      <c r="E36" s="11">
        <f t="shared" si="4"/>
        <v>71028000</v>
      </c>
      <c r="F36" s="11">
        <f t="shared" si="4"/>
        <v>65096250</v>
      </c>
      <c r="G36" s="11">
        <f t="shared" si="4"/>
        <v>460565</v>
      </c>
      <c r="H36" s="11">
        <f t="shared" si="4"/>
        <v>13307015</v>
      </c>
      <c r="I36" s="11">
        <f t="shared" si="4"/>
        <v>1146000</v>
      </c>
      <c r="J36" s="11">
        <f t="shared" si="4"/>
        <v>14913580</v>
      </c>
      <c r="K36" s="11">
        <f t="shared" si="4"/>
        <v>3295430</v>
      </c>
      <c r="L36" s="11">
        <f t="shared" si="4"/>
        <v>0</v>
      </c>
      <c r="M36" s="11">
        <f t="shared" si="4"/>
        <v>9690381</v>
      </c>
      <c r="N36" s="11">
        <f t="shared" si="4"/>
        <v>12985811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27899391</v>
      </c>
      <c r="X36" s="11">
        <f t="shared" si="4"/>
        <v>32548125</v>
      </c>
      <c r="Y36" s="11">
        <f t="shared" si="4"/>
        <v>-4648734</v>
      </c>
      <c r="Z36" s="2">
        <f aca="true" t="shared" si="5" ref="Z36:Z49">+IF(X36&lt;&gt;0,+(Y36/X36)*100,0)</f>
        <v>-14.282647617950342</v>
      </c>
      <c r="AA36" s="15">
        <f>AA6+AA21</f>
        <v>65096250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15000000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388648</v>
      </c>
      <c r="N37" s="11">
        <f t="shared" si="4"/>
        <v>388648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388648</v>
      </c>
      <c r="X37" s="11">
        <f t="shared" si="4"/>
        <v>0</v>
      </c>
      <c r="Y37" s="11">
        <f t="shared" si="4"/>
        <v>388648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17100000</v>
      </c>
      <c r="F40" s="11">
        <f t="shared" si="4"/>
        <v>6100000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1332672</v>
      </c>
      <c r="L40" s="11">
        <f t="shared" si="4"/>
        <v>0</v>
      </c>
      <c r="M40" s="11">
        <f t="shared" si="4"/>
        <v>254121</v>
      </c>
      <c r="N40" s="11">
        <f t="shared" si="4"/>
        <v>1586793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1586793</v>
      </c>
      <c r="X40" s="11">
        <f t="shared" si="4"/>
        <v>3050000</v>
      </c>
      <c r="Y40" s="11">
        <f t="shared" si="4"/>
        <v>-1463207</v>
      </c>
      <c r="Z40" s="2">
        <f t="shared" si="5"/>
        <v>-47.974</v>
      </c>
      <c r="AA40" s="15">
        <f>AA10+AA25</f>
        <v>6100000</v>
      </c>
    </row>
    <row r="41" spans="1:27" ht="13.5">
      <c r="A41" s="48" t="s">
        <v>37</v>
      </c>
      <c r="B41" s="47"/>
      <c r="C41" s="49">
        <f aca="true" t="shared" si="6" ref="C41:Y41">SUM(C36:C40)</f>
        <v>100621055</v>
      </c>
      <c r="D41" s="50">
        <f t="shared" si="6"/>
        <v>0</v>
      </c>
      <c r="E41" s="51">
        <f t="shared" si="6"/>
        <v>103128000</v>
      </c>
      <c r="F41" s="51">
        <f t="shared" si="6"/>
        <v>71196250</v>
      </c>
      <c r="G41" s="51">
        <f t="shared" si="6"/>
        <v>460565</v>
      </c>
      <c r="H41" s="51">
        <f t="shared" si="6"/>
        <v>13307015</v>
      </c>
      <c r="I41" s="51">
        <f t="shared" si="6"/>
        <v>1146000</v>
      </c>
      <c r="J41" s="51">
        <f t="shared" si="6"/>
        <v>14913580</v>
      </c>
      <c r="K41" s="51">
        <f t="shared" si="6"/>
        <v>4628102</v>
      </c>
      <c r="L41" s="51">
        <f t="shared" si="6"/>
        <v>0</v>
      </c>
      <c r="M41" s="51">
        <f t="shared" si="6"/>
        <v>10333150</v>
      </c>
      <c r="N41" s="51">
        <f t="shared" si="6"/>
        <v>14961252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29874832</v>
      </c>
      <c r="X41" s="51">
        <f t="shared" si="6"/>
        <v>35598125</v>
      </c>
      <c r="Y41" s="51">
        <f t="shared" si="6"/>
        <v>-5723293</v>
      </c>
      <c r="Z41" s="52">
        <f t="shared" si="5"/>
        <v>-16.077512509436946</v>
      </c>
      <c r="AA41" s="53">
        <f>SUM(AA36:AA40)</f>
        <v>71196250</v>
      </c>
    </row>
    <row r="42" spans="1:27" ht="13.5">
      <c r="A42" s="54" t="s">
        <v>38</v>
      </c>
      <c r="B42" s="35"/>
      <c r="C42" s="65">
        <f aca="true" t="shared" si="7" ref="C42:Y48">C12+C27</f>
        <v>8897952</v>
      </c>
      <c r="D42" s="66">
        <f t="shared" si="7"/>
        <v>0</v>
      </c>
      <c r="E42" s="67">
        <f t="shared" si="7"/>
        <v>24000000</v>
      </c>
      <c r="F42" s="67">
        <f t="shared" si="7"/>
        <v>40408850</v>
      </c>
      <c r="G42" s="67">
        <f t="shared" si="7"/>
        <v>0</v>
      </c>
      <c r="H42" s="67">
        <f t="shared" si="7"/>
        <v>1469592</v>
      </c>
      <c r="I42" s="67">
        <f t="shared" si="7"/>
        <v>836118</v>
      </c>
      <c r="J42" s="67">
        <f t="shared" si="7"/>
        <v>2305710</v>
      </c>
      <c r="K42" s="67">
        <f t="shared" si="7"/>
        <v>567717</v>
      </c>
      <c r="L42" s="67">
        <f t="shared" si="7"/>
        <v>0</v>
      </c>
      <c r="M42" s="67">
        <f t="shared" si="7"/>
        <v>2871676</v>
      </c>
      <c r="N42" s="67">
        <f t="shared" si="7"/>
        <v>3439393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5745103</v>
      </c>
      <c r="X42" s="67">
        <f t="shared" si="7"/>
        <v>20204425</v>
      </c>
      <c r="Y42" s="67">
        <f t="shared" si="7"/>
        <v>-14459322</v>
      </c>
      <c r="Z42" s="69">
        <f t="shared" si="5"/>
        <v>-71.56512496643681</v>
      </c>
      <c r="AA42" s="68">
        <f aca="true" t="shared" si="8" ref="AA42:AA48">AA12+AA27</f>
        <v>40408850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3963998</v>
      </c>
      <c r="D45" s="66">
        <f t="shared" si="7"/>
        <v>0</v>
      </c>
      <c r="E45" s="67">
        <f t="shared" si="7"/>
        <v>9380000</v>
      </c>
      <c r="F45" s="67">
        <f t="shared" si="7"/>
        <v>10480000</v>
      </c>
      <c r="G45" s="67">
        <f t="shared" si="7"/>
        <v>77873</v>
      </c>
      <c r="H45" s="67">
        <f t="shared" si="7"/>
        <v>0</v>
      </c>
      <c r="I45" s="67">
        <f t="shared" si="7"/>
        <v>35539</v>
      </c>
      <c r="J45" s="67">
        <f t="shared" si="7"/>
        <v>113412</v>
      </c>
      <c r="K45" s="67">
        <f t="shared" si="7"/>
        <v>25000</v>
      </c>
      <c r="L45" s="67">
        <f t="shared" si="7"/>
        <v>81300</v>
      </c>
      <c r="M45" s="67">
        <f t="shared" si="7"/>
        <v>0</v>
      </c>
      <c r="N45" s="67">
        <f t="shared" si="7"/>
        <v>106300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219712</v>
      </c>
      <c r="X45" s="67">
        <f t="shared" si="7"/>
        <v>5240000</v>
      </c>
      <c r="Y45" s="67">
        <f t="shared" si="7"/>
        <v>-5020288</v>
      </c>
      <c r="Z45" s="69">
        <f t="shared" si="5"/>
        <v>-95.80702290076336</v>
      </c>
      <c r="AA45" s="68">
        <f t="shared" si="8"/>
        <v>10480000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3000000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113483005</v>
      </c>
      <c r="D49" s="78">
        <f t="shared" si="9"/>
        <v>0</v>
      </c>
      <c r="E49" s="79">
        <f t="shared" si="9"/>
        <v>139508000</v>
      </c>
      <c r="F49" s="79">
        <f t="shared" si="9"/>
        <v>122085100</v>
      </c>
      <c r="G49" s="79">
        <f t="shared" si="9"/>
        <v>538438</v>
      </c>
      <c r="H49" s="79">
        <f t="shared" si="9"/>
        <v>14776607</v>
      </c>
      <c r="I49" s="79">
        <f t="shared" si="9"/>
        <v>2017657</v>
      </c>
      <c r="J49" s="79">
        <f t="shared" si="9"/>
        <v>17332702</v>
      </c>
      <c r="K49" s="79">
        <f t="shared" si="9"/>
        <v>5220819</v>
      </c>
      <c r="L49" s="79">
        <f t="shared" si="9"/>
        <v>81300</v>
      </c>
      <c r="M49" s="79">
        <f t="shared" si="9"/>
        <v>13204826</v>
      </c>
      <c r="N49" s="79">
        <f t="shared" si="9"/>
        <v>18506945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35839647</v>
      </c>
      <c r="X49" s="79">
        <f t="shared" si="9"/>
        <v>61042550</v>
      </c>
      <c r="Y49" s="79">
        <f t="shared" si="9"/>
        <v>-25202903</v>
      </c>
      <c r="Z49" s="80">
        <f t="shared" si="5"/>
        <v>-41.28743474838453</v>
      </c>
      <c r="AA49" s="81">
        <f>SUM(AA41:AA48)</f>
        <v>122085100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22057781</v>
      </c>
      <c r="F51" s="67">
        <f t="shared" si="10"/>
        <v>14605000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53959</v>
      </c>
      <c r="N51" s="67">
        <f t="shared" si="10"/>
        <v>53959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53959</v>
      </c>
      <c r="X51" s="67">
        <f t="shared" si="10"/>
        <v>7302500</v>
      </c>
      <c r="Y51" s="67">
        <f t="shared" si="10"/>
        <v>-7248541</v>
      </c>
      <c r="Z51" s="69">
        <f>+IF(X51&lt;&gt;0,+(Y51/X51)*100,0)</f>
        <v>-99.26108866826429</v>
      </c>
      <c r="AA51" s="68">
        <f>SUM(AA57:AA61)</f>
        <v>14605000</v>
      </c>
    </row>
    <row r="52" spans="1:27" ht="13.5">
      <c r="A52" s="84" t="s">
        <v>32</v>
      </c>
      <c r="B52" s="47"/>
      <c r="C52" s="9"/>
      <c r="D52" s="10"/>
      <c r="E52" s="11">
        <v>5035000</v>
      </c>
      <c r="F52" s="11">
        <v>3020000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1510000</v>
      </c>
      <c r="Y52" s="11">
        <v>-1510000</v>
      </c>
      <c r="Z52" s="2">
        <v>-100</v>
      </c>
      <c r="AA52" s="15">
        <v>3020000</v>
      </c>
    </row>
    <row r="53" spans="1:27" ht="13.5">
      <c r="A53" s="84" t="s">
        <v>33</v>
      </c>
      <c r="B53" s="47"/>
      <c r="C53" s="9"/>
      <c r="D53" s="10"/>
      <c r="E53" s="11">
        <v>7000000</v>
      </c>
      <c r="F53" s="11">
        <v>4000000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2000000</v>
      </c>
      <c r="Y53" s="11">
        <v>-2000000</v>
      </c>
      <c r="Z53" s="2">
        <v>-100</v>
      </c>
      <c r="AA53" s="15">
        <v>4000000</v>
      </c>
    </row>
    <row r="54" spans="1:27" ht="13.5">
      <c r="A54" s="84" t="s">
        <v>34</v>
      </c>
      <c r="B54" s="47"/>
      <c r="C54" s="9"/>
      <c r="D54" s="10"/>
      <c r="E54" s="11">
        <v>125000</v>
      </c>
      <c r="F54" s="11">
        <v>100000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50000</v>
      </c>
      <c r="Y54" s="11">
        <v>-50000</v>
      </c>
      <c r="Z54" s="2">
        <v>-100</v>
      </c>
      <c r="AA54" s="15">
        <v>100000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300000</v>
      </c>
      <c r="F56" s="11">
        <v>400000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200000</v>
      </c>
      <c r="Y56" s="11">
        <v>-200000</v>
      </c>
      <c r="Z56" s="2">
        <v>-100</v>
      </c>
      <c r="AA56" s="15">
        <v>400000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12460000</v>
      </c>
      <c r="F57" s="51">
        <f t="shared" si="11"/>
        <v>7520000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3760000</v>
      </c>
      <c r="Y57" s="51">
        <f t="shared" si="11"/>
        <v>-3760000</v>
      </c>
      <c r="Z57" s="52">
        <f>+IF(X57&lt;&gt;0,+(Y57/X57)*100,0)</f>
        <v>-100</v>
      </c>
      <c r="AA57" s="53">
        <f>SUM(AA52:AA56)</f>
        <v>7520000</v>
      </c>
    </row>
    <row r="58" spans="1:27" ht="13.5">
      <c r="A58" s="86" t="s">
        <v>38</v>
      </c>
      <c r="B58" s="35"/>
      <c r="C58" s="9"/>
      <c r="D58" s="10"/>
      <c r="E58" s="11">
        <v>1385000</v>
      </c>
      <c r="F58" s="11">
        <v>985000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492500</v>
      </c>
      <c r="Y58" s="11">
        <v>-492500</v>
      </c>
      <c r="Z58" s="2">
        <v>-100</v>
      </c>
      <c r="AA58" s="15">
        <v>985000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8212781</v>
      </c>
      <c r="F61" s="11">
        <v>6100000</v>
      </c>
      <c r="G61" s="11"/>
      <c r="H61" s="11"/>
      <c r="I61" s="11"/>
      <c r="J61" s="11"/>
      <c r="K61" s="11"/>
      <c r="L61" s="11"/>
      <c r="M61" s="11">
        <v>53959</v>
      </c>
      <c r="N61" s="11">
        <v>53959</v>
      </c>
      <c r="O61" s="11"/>
      <c r="P61" s="11"/>
      <c r="Q61" s="11"/>
      <c r="R61" s="11"/>
      <c r="S61" s="11"/>
      <c r="T61" s="11"/>
      <c r="U61" s="11"/>
      <c r="V61" s="11"/>
      <c r="W61" s="11">
        <v>53959</v>
      </c>
      <c r="X61" s="11">
        <v>3050000</v>
      </c>
      <c r="Y61" s="11">
        <v>-2996041</v>
      </c>
      <c r="Z61" s="2">
        <v>-98.23</v>
      </c>
      <c r="AA61" s="15">
        <v>6100000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870</v>
      </c>
      <c r="H66" s="14">
        <v>234999</v>
      </c>
      <c r="I66" s="14">
        <v>362000</v>
      </c>
      <c r="J66" s="14">
        <v>597869</v>
      </c>
      <c r="K66" s="14">
        <v>36048</v>
      </c>
      <c r="L66" s="14">
        <v>141514</v>
      </c>
      <c r="M66" s="14">
        <v>53953</v>
      </c>
      <c r="N66" s="14">
        <v>231515</v>
      </c>
      <c r="O66" s="14"/>
      <c r="P66" s="14"/>
      <c r="Q66" s="14"/>
      <c r="R66" s="14"/>
      <c r="S66" s="14"/>
      <c r="T66" s="14"/>
      <c r="U66" s="14"/>
      <c r="V66" s="14"/>
      <c r="W66" s="14">
        <v>829384</v>
      </c>
      <c r="X66" s="14"/>
      <c r="Y66" s="14">
        <v>829384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870</v>
      </c>
      <c r="H69" s="79">
        <f t="shared" si="12"/>
        <v>234999</v>
      </c>
      <c r="I69" s="79">
        <f t="shared" si="12"/>
        <v>362000</v>
      </c>
      <c r="J69" s="79">
        <f t="shared" si="12"/>
        <v>597869</v>
      </c>
      <c r="K69" s="79">
        <f t="shared" si="12"/>
        <v>36048</v>
      </c>
      <c r="L69" s="79">
        <f t="shared" si="12"/>
        <v>141514</v>
      </c>
      <c r="M69" s="79">
        <f t="shared" si="12"/>
        <v>53953</v>
      </c>
      <c r="N69" s="79">
        <f t="shared" si="12"/>
        <v>231515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829384</v>
      </c>
      <c r="X69" s="79">
        <f t="shared" si="12"/>
        <v>0</v>
      </c>
      <c r="Y69" s="79">
        <f t="shared" si="12"/>
        <v>829384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416070946</v>
      </c>
      <c r="D5" s="42">
        <f t="shared" si="0"/>
        <v>0</v>
      </c>
      <c r="E5" s="43">
        <f t="shared" si="0"/>
        <v>669469337</v>
      </c>
      <c r="F5" s="43">
        <f t="shared" si="0"/>
        <v>669469337</v>
      </c>
      <c r="G5" s="43">
        <f t="shared" si="0"/>
        <v>0</v>
      </c>
      <c r="H5" s="43">
        <f t="shared" si="0"/>
        <v>29809403</v>
      </c>
      <c r="I5" s="43">
        <f t="shared" si="0"/>
        <v>22020934</v>
      </c>
      <c r="J5" s="43">
        <f t="shared" si="0"/>
        <v>51830337</v>
      </c>
      <c r="K5" s="43">
        <f t="shared" si="0"/>
        <v>68885046</v>
      </c>
      <c r="L5" s="43">
        <f t="shared" si="0"/>
        <v>45021696</v>
      </c>
      <c r="M5" s="43">
        <f t="shared" si="0"/>
        <v>44826651</v>
      </c>
      <c r="N5" s="43">
        <f t="shared" si="0"/>
        <v>158733393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210563730</v>
      </c>
      <c r="X5" s="43">
        <f t="shared" si="0"/>
        <v>334734669</v>
      </c>
      <c r="Y5" s="43">
        <f t="shared" si="0"/>
        <v>-124170939</v>
      </c>
      <c r="Z5" s="44">
        <f>+IF(X5&lt;&gt;0,+(Y5/X5)*100,0)</f>
        <v>-37.095332661822376</v>
      </c>
      <c r="AA5" s="45">
        <f>SUM(AA11:AA18)</f>
        <v>669469337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415642718</v>
      </c>
      <c r="D8" s="10"/>
      <c r="E8" s="11">
        <v>660692787</v>
      </c>
      <c r="F8" s="11">
        <v>660692787</v>
      </c>
      <c r="G8" s="11"/>
      <c r="H8" s="11">
        <v>28718269</v>
      </c>
      <c r="I8" s="11">
        <v>21884247</v>
      </c>
      <c r="J8" s="11">
        <v>50602516</v>
      </c>
      <c r="K8" s="11">
        <v>64734435</v>
      </c>
      <c r="L8" s="11">
        <v>45021696</v>
      </c>
      <c r="M8" s="11">
        <v>44650151</v>
      </c>
      <c r="N8" s="11">
        <v>154406282</v>
      </c>
      <c r="O8" s="11"/>
      <c r="P8" s="11"/>
      <c r="Q8" s="11"/>
      <c r="R8" s="11"/>
      <c r="S8" s="11"/>
      <c r="T8" s="11"/>
      <c r="U8" s="11"/>
      <c r="V8" s="11"/>
      <c r="W8" s="11">
        <v>205008798</v>
      </c>
      <c r="X8" s="11">
        <v>330346394</v>
      </c>
      <c r="Y8" s="11">
        <v>-125337596</v>
      </c>
      <c r="Z8" s="2">
        <v>-37.94</v>
      </c>
      <c r="AA8" s="15">
        <v>660692787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>
        <v>-416384</v>
      </c>
      <c r="J10" s="11">
        <v>-416384</v>
      </c>
      <c r="K10" s="11">
        <v>4150611</v>
      </c>
      <c r="L10" s="11"/>
      <c r="M10" s="11"/>
      <c r="N10" s="11">
        <v>4150611</v>
      </c>
      <c r="O10" s="11"/>
      <c r="P10" s="11"/>
      <c r="Q10" s="11"/>
      <c r="R10" s="11"/>
      <c r="S10" s="11"/>
      <c r="T10" s="11"/>
      <c r="U10" s="11"/>
      <c r="V10" s="11"/>
      <c r="W10" s="11">
        <v>3734227</v>
      </c>
      <c r="X10" s="11"/>
      <c r="Y10" s="11">
        <v>3734227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415642718</v>
      </c>
      <c r="D11" s="50">
        <f t="shared" si="1"/>
        <v>0</v>
      </c>
      <c r="E11" s="51">
        <f t="shared" si="1"/>
        <v>660692787</v>
      </c>
      <c r="F11" s="51">
        <f t="shared" si="1"/>
        <v>660692787</v>
      </c>
      <c r="G11" s="51">
        <f t="shared" si="1"/>
        <v>0</v>
      </c>
      <c r="H11" s="51">
        <f t="shared" si="1"/>
        <v>28718269</v>
      </c>
      <c r="I11" s="51">
        <f t="shared" si="1"/>
        <v>21467863</v>
      </c>
      <c r="J11" s="51">
        <f t="shared" si="1"/>
        <v>50186132</v>
      </c>
      <c r="K11" s="51">
        <f t="shared" si="1"/>
        <v>68885046</v>
      </c>
      <c r="L11" s="51">
        <f t="shared" si="1"/>
        <v>45021696</v>
      </c>
      <c r="M11" s="51">
        <f t="shared" si="1"/>
        <v>44650151</v>
      </c>
      <c r="N11" s="51">
        <f t="shared" si="1"/>
        <v>158556893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208743025</v>
      </c>
      <c r="X11" s="51">
        <f t="shared" si="1"/>
        <v>330346394</v>
      </c>
      <c r="Y11" s="51">
        <f t="shared" si="1"/>
        <v>-121603369</v>
      </c>
      <c r="Z11" s="52">
        <f>+IF(X11&lt;&gt;0,+(Y11/X11)*100,0)</f>
        <v>-36.81086617219137</v>
      </c>
      <c r="AA11" s="53">
        <f>SUM(AA6:AA10)</f>
        <v>660692787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428228</v>
      </c>
      <c r="D15" s="10"/>
      <c r="E15" s="11">
        <v>8776550</v>
      </c>
      <c r="F15" s="11">
        <v>8776550</v>
      </c>
      <c r="G15" s="11"/>
      <c r="H15" s="11">
        <v>1091134</v>
      </c>
      <c r="I15" s="11">
        <v>553071</v>
      </c>
      <c r="J15" s="11">
        <v>1644205</v>
      </c>
      <c r="K15" s="11"/>
      <c r="L15" s="11"/>
      <c r="M15" s="11">
        <v>176500</v>
      </c>
      <c r="N15" s="11">
        <v>176500</v>
      </c>
      <c r="O15" s="11"/>
      <c r="P15" s="11"/>
      <c r="Q15" s="11"/>
      <c r="R15" s="11"/>
      <c r="S15" s="11"/>
      <c r="T15" s="11"/>
      <c r="U15" s="11"/>
      <c r="V15" s="11"/>
      <c r="W15" s="11">
        <v>1820705</v>
      </c>
      <c r="X15" s="11">
        <v>4388275</v>
      </c>
      <c r="Y15" s="11">
        <v>-2567570</v>
      </c>
      <c r="Z15" s="2">
        <v>-58.51</v>
      </c>
      <c r="AA15" s="15">
        <v>8776550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3246502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>
        <v>3246502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3246502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418889220</v>
      </c>
      <c r="D38" s="10">
        <f t="shared" si="4"/>
        <v>0</v>
      </c>
      <c r="E38" s="11">
        <f t="shared" si="4"/>
        <v>660692787</v>
      </c>
      <c r="F38" s="11">
        <f t="shared" si="4"/>
        <v>660692787</v>
      </c>
      <c r="G38" s="11">
        <f t="shared" si="4"/>
        <v>0</v>
      </c>
      <c r="H38" s="11">
        <f t="shared" si="4"/>
        <v>28718269</v>
      </c>
      <c r="I38" s="11">
        <f t="shared" si="4"/>
        <v>21884247</v>
      </c>
      <c r="J38" s="11">
        <f t="shared" si="4"/>
        <v>50602516</v>
      </c>
      <c r="K38" s="11">
        <f t="shared" si="4"/>
        <v>64734435</v>
      </c>
      <c r="L38" s="11">
        <f t="shared" si="4"/>
        <v>45021696</v>
      </c>
      <c r="M38" s="11">
        <f t="shared" si="4"/>
        <v>44650151</v>
      </c>
      <c r="N38" s="11">
        <f t="shared" si="4"/>
        <v>154406282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205008798</v>
      </c>
      <c r="X38" s="11">
        <f t="shared" si="4"/>
        <v>330346394</v>
      </c>
      <c r="Y38" s="11">
        <f t="shared" si="4"/>
        <v>-125337596</v>
      </c>
      <c r="Z38" s="2">
        <f t="shared" si="5"/>
        <v>-37.941263557428144</v>
      </c>
      <c r="AA38" s="15">
        <f>AA8+AA23</f>
        <v>660692787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-416384</v>
      </c>
      <c r="J40" s="11">
        <f t="shared" si="4"/>
        <v>-416384</v>
      </c>
      <c r="K40" s="11">
        <f t="shared" si="4"/>
        <v>4150611</v>
      </c>
      <c r="L40" s="11">
        <f t="shared" si="4"/>
        <v>0</v>
      </c>
      <c r="M40" s="11">
        <f t="shared" si="4"/>
        <v>0</v>
      </c>
      <c r="N40" s="11">
        <f t="shared" si="4"/>
        <v>4150611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3734227</v>
      </c>
      <c r="X40" s="11">
        <f t="shared" si="4"/>
        <v>0</v>
      </c>
      <c r="Y40" s="11">
        <f t="shared" si="4"/>
        <v>3734227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418889220</v>
      </c>
      <c r="D41" s="50">
        <f t="shared" si="6"/>
        <v>0</v>
      </c>
      <c r="E41" s="51">
        <f t="shared" si="6"/>
        <v>660692787</v>
      </c>
      <c r="F41" s="51">
        <f t="shared" si="6"/>
        <v>660692787</v>
      </c>
      <c r="G41" s="51">
        <f t="shared" si="6"/>
        <v>0</v>
      </c>
      <c r="H41" s="51">
        <f t="shared" si="6"/>
        <v>28718269</v>
      </c>
      <c r="I41" s="51">
        <f t="shared" si="6"/>
        <v>21467863</v>
      </c>
      <c r="J41" s="51">
        <f t="shared" si="6"/>
        <v>50186132</v>
      </c>
      <c r="K41" s="51">
        <f t="shared" si="6"/>
        <v>68885046</v>
      </c>
      <c r="L41" s="51">
        <f t="shared" si="6"/>
        <v>45021696</v>
      </c>
      <c r="M41" s="51">
        <f t="shared" si="6"/>
        <v>44650151</v>
      </c>
      <c r="N41" s="51">
        <f t="shared" si="6"/>
        <v>158556893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208743025</v>
      </c>
      <c r="X41" s="51">
        <f t="shared" si="6"/>
        <v>330346394</v>
      </c>
      <c r="Y41" s="51">
        <f t="shared" si="6"/>
        <v>-121603369</v>
      </c>
      <c r="Z41" s="52">
        <f t="shared" si="5"/>
        <v>-36.81086617219137</v>
      </c>
      <c r="AA41" s="53">
        <f>SUM(AA36:AA40)</f>
        <v>660692787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428228</v>
      </c>
      <c r="D45" s="66">
        <f t="shared" si="7"/>
        <v>0</v>
      </c>
      <c r="E45" s="67">
        <f t="shared" si="7"/>
        <v>8776550</v>
      </c>
      <c r="F45" s="67">
        <f t="shared" si="7"/>
        <v>8776550</v>
      </c>
      <c r="G45" s="67">
        <f t="shared" si="7"/>
        <v>0</v>
      </c>
      <c r="H45" s="67">
        <f t="shared" si="7"/>
        <v>1091134</v>
      </c>
      <c r="I45" s="67">
        <f t="shared" si="7"/>
        <v>553071</v>
      </c>
      <c r="J45" s="67">
        <f t="shared" si="7"/>
        <v>1644205</v>
      </c>
      <c r="K45" s="67">
        <f t="shared" si="7"/>
        <v>0</v>
      </c>
      <c r="L45" s="67">
        <f t="shared" si="7"/>
        <v>0</v>
      </c>
      <c r="M45" s="67">
        <f t="shared" si="7"/>
        <v>176500</v>
      </c>
      <c r="N45" s="67">
        <f t="shared" si="7"/>
        <v>176500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1820705</v>
      </c>
      <c r="X45" s="67">
        <f t="shared" si="7"/>
        <v>4388275</v>
      </c>
      <c r="Y45" s="67">
        <f t="shared" si="7"/>
        <v>-2567570</v>
      </c>
      <c r="Z45" s="69">
        <f t="shared" si="5"/>
        <v>-58.50977889945366</v>
      </c>
      <c r="AA45" s="68">
        <f t="shared" si="8"/>
        <v>8776550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419317448</v>
      </c>
      <c r="D49" s="78">
        <f t="shared" si="9"/>
        <v>0</v>
      </c>
      <c r="E49" s="79">
        <f t="shared" si="9"/>
        <v>669469337</v>
      </c>
      <c r="F49" s="79">
        <f t="shared" si="9"/>
        <v>669469337</v>
      </c>
      <c r="G49" s="79">
        <f t="shared" si="9"/>
        <v>0</v>
      </c>
      <c r="H49" s="79">
        <f t="shared" si="9"/>
        <v>29809403</v>
      </c>
      <c r="I49" s="79">
        <f t="shared" si="9"/>
        <v>22020934</v>
      </c>
      <c r="J49" s="79">
        <f t="shared" si="9"/>
        <v>51830337</v>
      </c>
      <c r="K49" s="79">
        <f t="shared" si="9"/>
        <v>68885046</v>
      </c>
      <c r="L49" s="79">
        <f t="shared" si="9"/>
        <v>45021696</v>
      </c>
      <c r="M49" s="79">
        <f t="shared" si="9"/>
        <v>44826651</v>
      </c>
      <c r="N49" s="79">
        <f t="shared" si="9"/>
        <v>158733393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210563730</v>
      </c>
      <c r="X49" s="79">
        <f t="shared" si="9"/>
        <v>334734669</v>
      </c>
      <c r="Y49" s="79">
        <f t="shared" si="9"/>
        <v>-124170939</v>
      </c>
      <c r="Z49" s="80">
        <f t="shared" si="5"/>
        <v>-37.095332661822376</v>
      </c>
      <c r="AA49" s="81">
        <f>SUM(AA41:AA48)</f>
        <v>669469337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13016530</v>
      </c>
      <c r="H65" s="11">
        <v>14567017</v>
      </c>
      <c r="I65" s="11">
        <v>13357659</v>
      </c>
      <c r="J65" s="11">
        <v>40941206</v>
      </c>
      <c r="K65" s="11">
        <v>17977955</v>
      </c>
      <c r="L65" s="11">
        <v>15215746</v>
      </c>
      <c r="M65" s="11">
        <v>13252154</v>
      </c>
      <c r="N65" s="11">
        <v>46445855</v>
      </c>
      <c r="O65" s="11"/>
      <c r="P65" s="11"/>
      <c r="Q65" s="11"/>
      <c r="R65" s="11"/>
      <c r="S65" s="11"/>
      <c r="T65" s="11"/>
      <c r="U65" s="11"/>
      <c r="V65" s="11"/>
      <c r="W65" s="11">
        <v>87387061</v>
      </c>
      <c r="X65" s="11"/>
      <c r="Y65" s="11">
        <v>87387061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28774645</v>
      </c>
      <c r="F66" s="14"/>
      <c r="G66" s="14">
        <v>21300</v>
      </c>
      <c r="H66" s="14">
        <v>872932</v>
      </c>
      <c r="I66" s="14">
        <v>3605770</v>
      </c>
      <c r="J66" s="14">
        <v>4500002</v>
      </c>
      <c r="K66" s="14">
        <v>5756845</v>
      </c>
      <c r="L66" s="14">
        <v>3509845</v>
      </c>
      <c r="M66" s="14">
        <v>4229165</v>
      </c>
      <c r="N66" s="14">
        <v>13495855</v>
      </c>
      <c r="O66" s="14"/>
      <c r="P66" s="14"/>
      <c r="Q66" s="14"/>
      <c r="R66" s="14"/>
      <c r="S66" s="14"/>
      <c r="T66" s="14"/>
      <c r="U66" s="14"/>
      <c r="V66" s="14"/>
      <c r="W66" s="14">
        <v>17995857</v>
      </c>
      <c r="X66" s="14"/>
      <c r="Y66" s="14">
        <v>17995857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404708</v>
      </c>
      <c r="H67" s="11">
        <v>4637119</v>
      </c>
      <c r="I67" s="11">
        <v>3927478</v>
      </c>
      <c r="J67" s="11">
        <v>8969305</v>
      </c>
      <c r="K67" s="11">
        <v>6927090</v>
      </c>
      <c r="L67" s="11">
        <v>7499541</v>
      </c>
      <c r="M67" s="11">
        <v>8691855</v>
      </c>
      <c r="N67" s="11">
        <v>23118486</v>
      </c>
      <c r="O67" s="11"/>
      <c r="P67" s="11"/>
      <c r="Q67" s="11"/>
      <c r="R67" s="11"/>
      <c r="S67" s="11"/>
      <c r="T67" s="11"/>
      <c r="U67" s="11"/>
      <c r="V67" s="11"/>
      <c r="W67" s="11">
        <v>32087791</v>
      </c>
      <c r="X67" s="11"/>
      <c r="Y67" s="11">
        <v>32087791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3880005</v>
      </c>
      <c r="H68" s="11">
        <v>5048539</v>
      </c>
      <c r="I68" s="11">
        <v>3149534</v>
      </c>
      <c r="J68" s="11">
        <v>12078078</v>
      </c>
      <c r="K68" s="11">
        <v>2823644</v>
      </c>
      <c r="L68" s="11">
        <v>5005213</v>
      </c>
      <c r="M68" s="11">
        <v>2950291</v>
      </c>
      <c r="N68" s="11">
        <v>10779148</v>
      </c>
      <c r="O68" s="11"/>
      <c r="P68" s="11"/>
      <c r="Q68" s="11"/>
      <c r="R68" s="11"/>
      <c r="S68" s="11"/>
      <c r="T68" s="11"/>
      <c r="U68" s="11"/>
      <c r="V68" s="11"/>
      <c r="W68" s="11">
        <v>22857226</v>
      </c>
      <c r="X68" s="11"/>
      <c r="Y68" s="11">
        <v>22857226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28774645</v>
      </c>
      <c r="F69" s="79">
        <f t="shared" si="12"/>
        <v>0</v>
      </c>
      <c r="G69" s="79">
        <f t="shared" si="12"/>
        <v>17322543</v>
      </c>
      <c r="H69" s="79">
        <f t="shared" si="12"/>
        <v>25125607</v>
      </c>
      <c r="I69" s="79">
        <f t="shared" si="12"/>
        <v>24040441</v>
      </c>
      <c r="J69" s="79">
        <f t="shared" si="12"/>
        <v>66488591</v>
      </c>
      <c r="K69" s="79">
        <f t="shared" si="12"/>
        <v>33485534</v>
      </c>
      <c r="L69" s="79">
        <f t="shared" si="12"/>
        <v>31230345</v>
      </c>
      <c r="M69" s="79">
        <f t="shared" si="12"/>
        <v>29123465</v>
      </c>
      <c r="N69" s="79">
        <f t="shared" si="12"/>
        <v>93839344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160327935</v>
      </c>
      <c r="X69" s="79">
        <f t="shared" si="12"/>
        <v>0</v>
      </c>
      <c r="Y69" s="79">
        <f t="shared" si="12"/>
        <v>160327935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51171248</v>
      </c>
      <c r="D5" s="42">
        <f t="shared" si="0"/>
        <v>0</v>
      </c>
      <c r="E5" s="43">
        <f t="shared" si="0"/>
        <v>152193807</v>
      </c>
      <c r="F5" s="43">
        <f t="shared" si="0"/>
        <v>152193807</v>
      </c>
      <c r="G5" s="43">
        <f t="shared" si="0"/>
        <v>19308951</v>
      </c>
      <c r="H5" s="43">
        <f t="shared" si="0"/>
        <v>19308951</v>
      </c>
      <c r="I5" s="43">
        <f t="shared" si="0"/>
        <v>26962157</v>
      </c>
      <c r="J5" s="43">
        <f t="shared" si="0"/>
        <v>65580059</v>
      </c>
      <c r="K5" s="43">
        <f t="shared" si="0"/>
        <v>8023424</v>
      </c>
      <c r="L5" s="43">
        <f t="shared" si="0"/>
        <v>8023424</v>
      </c>
      <c r="M5" s="43">
        <f t="shared" si="0"/>
        <v>1679941</v>
      </c>
      <c r="N5" s="43">
        <f t="shared" si="0"/>
        <v>17726789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83306848</v>
      </c>
      <c r="X5" s="43">
        <f t="shared" si="0"/>
        <v>76096904</v>
      </c>
      <c r="Y5" s="43">
        <f t="shared" si="0"/>
        <v>7209944</v>
      </c>
      <c r="Z5" s="44">
        <f>+IF(X5&lt;&gt;0,+(Y5/X5)*100,0)</f>
        <v>9.474687695573003</v>
      </c>
      <c r="AA5" s="45">
        <f>SUM(AA11:AA18)</f>
        <v>152193807</v>
      </c>
    </row>
    <row r="6" spans="1:27" ht="13.5">
      <c r="A6" s="46" t="s">
        <v>32</v>
      </c>
      <c r="B6" s="47"/>
      <c r="C6" s="9"/>
      <c r="D6" s="10"/>
      <c r="E6" s="11">
        <v>70870958</v>
      </c>
      <c r="F6" s="11">
        <v>70870958</v>
      </c>
      <c r="G6" s="11">
        <v>15375880</v>
      </c>
      <c r="H6" s="11">
        <v>15375880</v>
      </c>
      <c r="I6" s="11">
        <v>12258924</v>
      </c>
      <c r="J6" s="11">
        <v>43010684</v>
      </c>
      <c r="K6" s="11">
        <v>1889790</v>
      </c>
      <c r="L6" s="11">
        <v>1889790</v>
      </c>
      <c r="M6" s="11">
        <v>-5946128</v>
      </c>
      <c r="N6" s="11">
        <v>-2166548</v>
      </c>
      <c r="O6" s="11"/>
      <c r="P6" s="11"/>
      <c r="Q6" s="11"/>
      <c r="R6" s="11"/>
      <c r="S6" s="11"/>
      <c r="T6" s="11"/>
      <c r="U6" s="11"/>
      <c r="V6" s="11"/>
      <c r="W6" s="11">
        <v>40844136</v>
      </c>
      <c r="X6" s="11">
        <v>35435479</v>
      </c>
      <c r="Y6" s="11">
        <v>5408657</v>
      </c>
      <c r="Z6" s="2">
        <v>15.26</v>
      </c>
      <c r="AA6" s="15">
        <v>70870958</v>
      </c>
    </row>
    <row r="7" spans="1:27" ht="13.5">
      <c r="A7" s="46" t="s">
        <v>33</v>
      </c>
      <c r="B7" s="47"/>
      <c r="C7" s="9">
        <v>2078301</v>
      </c>
      <c r="D7" s="10"/>
      <c r="E7" s="11">
        <v>15457760</v>
      </c>
      <c r="F7" s="11">
        <v>15457760</v>
      </c>
      <c r="G7" s="11"/>
      <c r="H7" s="11"/>
      <c r="I7" s="11">
        <v>4396235</v>
      </c>
      <c r="J7" s="11">
        <v>4396235</v>
      </c>
      <c r="K7" s="11"/>
      <c r="L7" s="11"/>
      <c r="M7" s="11">
        <v>613000</v>
      </c>
      <c r="N7" s="11">
        <v>613000</v>
      </c>
      <c r="O7" s="11"/>
      <c r="P7" s="11"/>
      <c r="Q7" s="11"/>
      <c r="R7" s="11"/>
      <c r="S7" s="11"/>
      <c r="T7" s="11"/>
      <c r="U7" s="11"/>
      <c r="V7" s="11"/>
      <c r="W7" s="11">
        <v>5009235</v>
      </c>
      <c r="X7" s="11">
        <v>7728880</v>
      </c>
      <c r="Y7" s="11">
        <v>-2719645</v>
      </c>
      <c r="Z7" s="2">
        <v>-35.19</v>
      </c>
      <c r="AA7" s="15">
        <v>15457760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1700000</v>
      </c>
      <c r="F10" s="11">
        <v>1700000</v>
      </c>
      <c r="G10" s="11"/>
      <c r="H10" s="11"/>
      <c r="I10" s="11"/>
      <c r="J10" s="11"/>
      <c r="K10" s="11"/>
      <c r="L10" s="11"/>
      <c r="M10" s="11">
        <v>-189000</v>
      </c>
      <c r="N10" s="11">
        <v>-189000</v>
      </c>
      <c r="O10" s="11"/>
      <c r="P10" s="11"/>
      <c r="Q10" s="11"/>
      <c r="R10" s="11"/>
      <c r="S10" s="11"/>
      <c r="T10" s="11"/>
      <c r="U10" s="11"/>
      <c r="V10" s="11"/>
      <c r="W10" s="11">
        <v>-189000</v>
      </c>
      <c r="X10" s="11">
        <v>850000</v>
      </c>
      <c r="Y10" s="11">
        <v>-1039000</v>
      </c>
      <c r="Z10" s="2">
        <v>-122.24</v>
      </c>
      <c r="AA10" s="15">
        <v>1700000</v>
      </c>
    </row>
    <row r="11" spans="1:27" ht="13.5">
      <c r="A11" s="48" t="s">
        <v>37</v>
      </c>
      <c r="B11" s="47"/>
      <c r="C11" s="49">
        <f aca="true" t="shared" si="1" ref="C11:Y11">SUM(C6:C10)</f>
        <v>2078301</v>
      </c>
      <c r="D11" s="50">
        <f t="shared" si="1"/>
        <v>0</v>
      </c>
      <c r="E11" s="51">
        <f t="shared" si="1"/>
        <v>88028718</v>
      </c>
      <c r="F11" s="51">
        <f t="shared" si="1"/>
        <v>88028718</v>
      </c>
      <c r="G11" s="51">
        <f t="shared" si="1"/>
        <v>15375880</v>
      </c>
      <c r="H11" s="51">
        <f t="shared" si="1"/>
        <v>15375880</v>
      </c>
      <c r="I11" s="51">
        <f t="shared" si="1"/>
        <v>16655159</v>
      </c>
      <c r="J11" s="51">
        <f t="shared" si="1"/>
        <v>47406919</v>
      </c>
      <c r="K11" s="51">
        <f t="shared" si="1"/>
        <v>1889790</v>
      </c>
      <c r="L11" s="51">
        <f t="shared" si="1"/>
        <v>1889790</v>
      </c>
      <c r="M11" s="51">
        <f t="shared" si="1"/>
        <v>-5522128</v>
      </c>
      <c r="N11" s="51">
        <f t="shared" si="1"/>
        <v>-1742548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45664371</v>
      </c>
      <c r="X11" s="51">
        <f t="shared" si="1"/>
        <v>44014359</v>
      </c>
      <c r="Y11" s="51">
        <f t="shared" si="1"/>
        <v>1650012</v>
      </c>
      <c r="Z11" s="52">
        <f>+IF(X11&lt;&gt;0,+(Y11/X11)*100,0)</f>
        <v>3.7488038846595497</v>
      </c>
      <c r="AA11" s="53">
        <f>SUM(AA6:AA10)</f>
        <v>88028718</v>
      </c>
    </row>
    <row r="12" spans="1:27" ht="13.5">
      <c r="A12" s="54" t="s">
        <v>38</v>
      </c>
      <c r="B12" s="35"/>
      <c r="C12" s="9">
        <v>43057805</v>
      </c>
      <c r="D12" s="10"/>
      <c r="E12" s="11">
        <v>40840432</v>
      </c>
      <c r="F12" s="11">
        <v>40840432</v>
      </c>
      <c r="G12" s="11">
        <v>3933071</v>
      </c>
      <c r="H12" s="11">
        <v>3933071</v>
      </c>
      <c r="I12" s="11">
        <v>7291000</v>
      </c>
      <c r="J12" s="11">
        <v>15157142</v>
      </c>
      <c r="K12" s="11">
        <v>5721883</v>
      </c>
      <c r="L12" s="11">
        <v>5721883</v>
      </c>
      <c r="M12" s="11">
        <v>6200153</v>
      </c>
      <c r="N12" s="11">
        <v>17643919</v>
      </c>
      <c r="O12" s="11"/>
      <c r="P12" s="11"/>
      <c r="Q12" s="11"/>
      <c r="R12" s="11"/>
      <c r="S12" s="11"/>
      <c r="T12" s="11"/>
      <c r="U12" s="11"/>
      <c r="V12" s="11"/>
      <c r="W12" s="11">
        <v>32801061</v>
      </c>
      <c r="X12" s="11">
        <v>20420216</v>
      </c>
      <c r="Y12" s="11">
        <v>12380845</v>
      </c>
      <c r="Z12" s="2">
        <v>60.63</v>
      </c>
      <c r="AA12" s="15">
        <v>40840432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6035142</v>
      </c>
      <c r="D15" s="10"/>
      <c r="E15" s="11">
        <v>22274657</v>
      </c>
      <c r="F15" s="11">
        <v>22274657</v>
      </c>
      <c r="G15" s="11"/>
      <c r="H15" s="11"/>
      <c r="I15" s="11">
        <v>3015998</v>
      </c>
      <c r="J15" s="11">
        <v>3015998</v>
      </c>
      <c r="K15" s="11">
        <v>411751</v>
      </c>
      <c r="L15" s="11">
        <v>411751</v>
      </c>
      <c r="M15" s="11">
        <v>1001916</v>
      </c>
      <c r="N15" s="11">
        <v>1825418</v>
      </c>
      <c r="O15" s="11"/>
      <c r="P15" s="11"/>
      <c r="Q15" s="11"/>
      <c r="R15" s="11"/>
      <c r="S15" s="11"/>
      <c r="T15" s="11"/>
      <c r="U15" s="11"/>
      <c r="V15" s="11"/>
      <c r="W15" s="11">
        <v>4841416</v>
      </c>
      <c r="X15" s="11">
        <v>11137329</v>
      </c>
      <c r="Y15" s="11">
        <v>-6295913</v>
      </c>
      <c r="Z15" s="2">
        <v>-56.53</v>
      </c>
      <c r="AA15" s="15">
        <v>22274657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1050000</v>
      </c>
      <c r="F18" s="18">
        <v>1050000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525000</v>
      </c>
      <c r="Y18" s="18">
        <v>-525000</v>
      </c>
      <c r="Z18" s="3">
        <v>-100</v>
      </c>
      <c r="AA18" s="23">
        <v>1050000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95049753</v>
      </c>
      <c r="D20" s="59">
        <f t="shared" si="2"/>
        <v>0</v>
      </c>
      <c r="E20" s="60">
        <f t="shared" si="2"/>
        <v>27083512</v>
      </c>
      <c r="F20" s="60">
        <f t="shared" si="2"/>
        <v>27083512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13541756</v>
      </c>
      <c r="Y20" s="60">
        <f t="shared" si="2"/>
        <v>-13541756</v>
      </c>
      <c r="Z20" s="61">
        <f>+IF(X20&lt;&gt;0,+(Y20/X20)*100,0)</f>
        <v>-100</v>
      </c>
      <c r="AA20" s="62">
        <f>SUM(AA26:AA33)</f>
        <v>27083512</v>
      </c>
    </row>
    <row r="21" spans="1:27" ht="13.5">
      <c r="A21" s="46" t="s">
        <v>32</v>
      </c>
      <c r="B21" s="47"/>
      <c r="C21" s="9">
        <v>63120867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>
        <v>10984462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74105329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>
        <v>20944424</v>
      </c>
      <c r="D27" s="10"/>
      <c r="E27" s="11">
        <v>27083512</v>
      </c>
      <c r="F27" s="11">
        <v>27083512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13541756</v>
      </c>
      <c r="Y27" s="11">
        <v>-13541756</v>
      </c>
      <c r="Z27" s="2">
        <v>-100</v>
      </c>
      <c r="AA27" s="15">
        <v>27083512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63120867</v>
      </c>
      <c r="D36" s="10">
        <f t="shared" si="4"/>
        <v>0</v>
      </c>
      <c r="E36" s="11">
        <f t="shared" si="4"/>
        <v>70870958</v>
      </c>
      <c r="F36" s="11">
        <f t="shared" si="4"/>
        <v>70870958</v>
      </c>
      <c r="G36" s="11">
        <f t="shared" si="4"/>
        <v>15375880</v>
      </c>
      <c r="H36" s="11">
        <f t="shared" si="4"/>
        <v>15375880</v>
      </c>
      <c r="I36" s="11">
        <f t="shared" si="4"/>
        <v>12258924</v>
      </c>
      <c r="J36" s="11">
        <f t="shared" si="4"/>
        <v>43010684</v>
      </c>
      <c r="K36" s="11">
        <f t="shared" si="4"/>
        <v>1889790</v>
      </c>
      <c r="L36" s="11">
        <f t="shared" si="4"/>
        <v>1889790</v>
      </c>
      <c r="M36" s="11">
        <f t="shared" si="4"/>
        <v>-5946128</v>
      </c>
      <c r="N36" s="11">
        <f t="shared" si="4"/>
        <v>-2166548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40844136</v>
      </c>
      <c r="X36" s="11">
        <f t="shared" si="4"/>
        <v>35435479</v>
      </c>
      <c r="Y36" s="11">
        <f t="shared" si="4"/>
        <v>5408657</v>
      </c>
      <c r="Z36" s="2">
        <f aca="true" t="shared" si="5" ref="Z36:Z49">+IF(X36&lt;&gt;0,+(Y36/X36)*100,0)</f>
        <v>15.263394633384241</v>
      </c>
      <c r="AA36" s="15">
        <f>AA6+AA21</f>
        <v>70870958</v>
      </c>
    </row>
    <row r="37" spans="1:27" ht="13.5">
      <c r="A37" s="46" t="s">
        <v>33</v>
      </c>
      <c r="B37" s="47"/>
      <c r="C37" s="9">
        <f t="shared" si="4"/>
        <v>13062763</v>
      </c>
      <c r="D37" s="10">
        <f t="shared" si="4"/>
        <v>0</v>
      </c>
      <c r="E37" s="11">
        <f t="shared" si="4"/>
        <v>15457760</v>
      </c>
      <c r="F37" s="11">
        <f t="shared" si="4"/>
        <v>15457760</v>
      </c>
      <c r="G37" s="11">
        <f t="shared" si="4"/>
        <v>0</v>
      </c>
      <c r="H37" s="11">
        <f t="shared" si="4"/>
        <v>0</v>
      </c>
      <c r="I37" s="11">
        <f t="shared" si="4"/>
        <v>4396235</v>
      </c>
      <c r="J37" s="11">
        <f t="shared" si="4"/>
        <v>4396235</v>
      </c>
      <c r="K37" s="11">
        <f t="shared" si="4"/>
        <v>0</v>
      </c>
      <c r="L37" s="11">
        <f t="shared" si="4"/>
        <v>0</v>
      </c>
      <c r="M37" s="11">
        <f t="shared" si="4"/>
        <v>613000</v>
      </c>
      <c r="N37" s="11">
        <f t="shared" si="4"/>
        <v>613000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5009235</v>
      </c>
      <c r="X37" s="11">
        <f t="shared" si="4"/>
        <v>7728880</v>
      </c>
      <c r="Y37" s="11">
        <f t="shared" si="4"/>
        <v>-2719645</v>
      </c>
      <c r="Z37" s="2">
        <f t="shared" si="5"/>
        <v>-35.188086760306795</v>
      </c>
      <c r="AA37" s="15">
        <f>AA7+AA22</f>
        <v>15457760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1700000</v>
      </c>
      <c r="F40" s="11">
        <f t="shared" si="4"/>
        <v>1700000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-189000</v>
      </c>
      <c r="N40" s="11">
        <f t="shared" si="4"/>
        <v>-189000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-189000</v>
      </c>
      <c r="X40" s="11">
        <f t="shared" si="4"/>
        <v>850000</v>
      </c>
      <c r="Y40" s="11">
        <f t="shared" si="4"/>
        <v>-1039000</v>
      </c>
      <c r="Z40" s="2">
        <f t="shared" si="5"/>
        <v>-122.23529411764706</v>
      </c>
      <c r="AA40" s="15">
        <f>AA10+AA25</f>
        <v>1700000</v>
      </c>
    </row>
    <row r="41" spans="1:27" ht="13.5">
      <c r="A41" s="48" t="s">
        <v>37</v>
      </c>
      <c r="B41" s="47"/>
      <c r="C41" s="49">
        <f aca="true" t="shared" si="6" ref="C41:Y41">SUM(C36:C40)</f>
        <v>76183630</v>
      </c>
      <c r="D41" s="50">
        <f t="shared" si="6"/>
        <v>0</v>
      </c>
      <c r="E41" s="51">
        <f t="shared" si="6"/>
        <v>88028718</v>
      </c>
      <c r="F41" s="51">
        <f t="shared" si="6"/>
        <v>88028718</v>
      </c>
      <c r="G41" s="51">
        <f t="shared" si="6"/>
        <v>15375880</v>
      </c>
      <c r="H41" s="51">
        <f t="shared" si="6"/>
        <v>15375880</v>
      </c>
      <c r="I41" s="51">
        <f t="shared" si="6"/>
        <v>16655159</v>
      </c>
      <c r="J41" s="51">
        <f t="shared" si="6"/>
        <v>47406919</v>
      </c>
      <c r="K41" s="51">
        <f t="shared" si="6"/>
        <v>1889790</v>
      </c>
      <c r="L41" s="51">
        <f t="shared" si="6"/>
        <v>1889790</v>
      </c>
      <c r="M41" s="51">
        <f t="shared" si="6"/>
        <v>-5522128</v>
      </c>
      <c r="N41" s="51">
        <f t="shared" si="6"/>
        <v>-1742548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45664371</v>
      </c>
      <c r="X41" s="51">
        <f t="shared" si="6"/>
        <v>44014359</v>
      </c>
      <c r="Y41" s="51">
        <f t="shared" si="6"/>
        <v>1650012</v>
      </c>
      <c r="Z41" s="52">
        <f t="shared" si="5"/>
        <v>3.7488038846595497</v>
      </c>
      <c r="AA41" s="53">
        <f>SUM(AA36:AA40)</f>
        <v>88028718</v>
      </c>
    </row>
    <row r="42" spans="1:27" ht="13.5">
      <c r="A42" s="54" t="s">
        <v>38</v>
      </c>
      <c r="B42" s="35"/>
      <c r="C42" s="65">
        <f aca="true" t="shared" si="7" ref="C42:Y48">C12+C27</f>
        <v>64002229</v>
      </c>
      <c r="D42" s="66">
        <f t="shared" si="7"/>
        <v>0</v>
      </c>
      <c r="E42" s="67">
        <f t="shared" si="7"/>
        <v>67923944</v>
      </c>
      <c r="F42" s="67">
        <f t="shared" si="7"/>
        <v>67923944</v>
      </c>
      <c r="G42" s="67">
        <f t="shared" si="7"/>
        <v>3933071</v>
      </c>
      <c r="H42" s="67">
        <f t="shared" si="7"/>
        <v>3933071</v>
      </c>
      <c r="I42" s="67">
        <f t="shared" si="7"/>
        <v>7291000</v>
      </c>
      <c r="J42" s="67">
        <f t="shared" si="7"/>
        <v>15157142</v>
      </c>
      <c r="K42" s="67">
        <f t="shared" si="7"/>
        <v>5721883</v>
      </c>
      <c r="L42" s="67">
        <f t="shared" si="7"/>
        <v>5721883</v>
      </c>
      <c r="M42" s="67">
        <f t="shared" si="7"/>
        <v>6200153</v>
      </c>
      <c r="N42" s="67">
        <f t="shared" si="7"/>
        <v>17643919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32801061</v>
      </c>
      <c r="X42" s="67">
        <f t="shared" si="7"/>
        <v>33961972</v>
      </c>
      <c r="Y42" s="67">
        <f t="shared" si="7"/>
        <v>-1160911</v>
      </c>
      <c r="Z42" s="69">
        <f t="shared" si="5"/>
        <v>-3.418267349139797</v>
      </c>
      <c r="AA42" s="68">
        <f aca="true" t="shared" si="8" ref="AA42:AA48">AA12+AA27</f>
        <v>67923944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6035142</v>
      </c>
      <c r="D45" s="66">
        <f t="shared" si="7"/>
        <v>0</v>
      </c>
      <c r="E45" s="67">
        <f t="shared" si="7"/>
        <v>22274657</v>
      </c>
      <c r="F45" s="67">
        <f t="shared" si="7"/>
        <v>22274657</v>
      </c>
      <c r="G45" s="67">
        <f t="shared" si="7"/>
        <v>0</v>
      </c>
      <c r="H45" s="67">
        <f t="shared" si="7"/>
        <v>0</v>
      </c>
      <c r="I45" s="67">
        <f t="shared" si="7"/>
        <v>3015998</v>
      </c>
      <c r="J45" s="67">
        <f t="shared" si="7"/>
        <v>3015998</v>
      </c>
      <c r="K45" s="67">
        <f t="shared" si="7"/>
        <v>411751</v>
      </c>
      <c r="L45" s="67">
        <f t="shared" si="7"/>
        <v>411751</v>
      </c>
      <c r="M45" s="67">
        <f t="shared" si="7"/>
        <v>1001916</v>
      </c>
      <c r="N45" s="67">
        <f t="shared" si="7"/>
        <v>1825418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4841416</v>
      </c>
      <c r="X45" s="67">
        <f t="shared" si="7"/>
        <v>11137329</v>
      </c>
      <c r="Y45" s="67">
        <f t="shared" si="7"/>
        <v>-6295913</v>
      </c>
      <c r="Z45" s="69">
        <f t="shared" si="5"/>
        <v>-56.52982865101678</v>
      </c>
      <c r="AA45" s="68">
        <f t="shared" si="8"/>
        <v>22274657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1050000</v>
      </c>
      <c r="F48" s="67">
        <f t="shared" si="7"/>
        <v>1050000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525000</v>
      </c>
      <c r="Y48" s="67">
        <f t="shared" si="7"/>
        <v>-525000</v>
      </c>
      <c r="Z48" s="69">
        <f t="shared" si="5"/>
        <v>-100</v>
      </c>
      <c r="AA48" s="68">
        <f t="shared" si="8"/>
        <v>1050000</v>
      </c>
    </row>
    <row r="49" spans="1:27" ht="13.5">
      <c r="A49" s="75" t="s">
        <v>49</v>
      </c>
      <c r="B49" s="76"/>
      <c r="C49" s="77">
        <f aca="true" t="shared" si="9" ref="C49:Y49">SUM(C41:C48)</f>
        <v>146221001</v>
      </c>
      <c r="D49" s="78">
        <f t="shared" si="9"/>
        <v>0</v>
      </c>
      <c r="E49" s="79">
        <f t="shared" si="9"/>
        <v>179277319</v>
      </c>
      <c r="F49" s="79">
        <f t="shared" si="9"/>
        <v>179277319</v>
      </c>
      <c r="G49" s="79">
        <f t="shared" si="9"/>
        <v>19308951</v>
      </c>
      <c r="H49" s="79">
        <f t="shared" si="9"/>
        <v>19308951</v>
      </c>
      <c r="I49" s="79">
        <f t="shared" si="9"/>
        <v>26962157</v>
      </c>
      <c r="J49" s="79">
        <f t="shared" si="9"/>
        <v>65580059</v>
      </c>
      <c r="K49" s="79">
        <f t="shared" si="9"/>
        <v>8023424</v>
      </c>
      <c r="L49" s="79">
        <f t="shared" si="9"/>
        <v>8023424</v>
      </c>
      <c r="M49" s="79">
        <f t="shared" si="9"/>
        <v>1679941</v>
      </c>
      <c r="N49" s="79">
        <f t="shared" si="9"/>
        <v>17726789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83306848</v>
      </c>
      <c r="X49" s="79">
        <f t="shared" si="9"/>
        <v>89638660</v>
      </c>
      <c r="Y49" s="79">
        <f t="shared" si="9"/>
        <v>-6331812</v>
      </c>
      <c r="Z49" s="80">
        <f t="shared" si="5"/>
        <v>-7.063706664066598</v>
      </c>
      <c r="AA49" s="81">
        <f>SUM(AA41:AA48)</f>
        <v>179277319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8429925</v>
      </c>
      <c r="D51" s="66">
        <f t="shared" si="10"/>
        <v>0</v>
      </c>
      <c r="E51" s="67">
        <f t="shared" si="10"/>
        <v>22098649</v>
      </c>
      <c r="F51" s="67">
        <f t="shared" si="10"/>
        <v>22098649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11049325</v>
      </c>
      <c r="Y51" s="67">
        <f t="shared" si="10"/>
        <v>-11049325</v>
      </c>
      <c r="Z51" s="69">
        <f>+IF(X51&lt;&gt;0,+(Y51/X51)*100,0)</f>
        <v>-100</v>
      </c>
      <c r="AA51" s="68">
        <f>SUM(AA57:AA61)</f>
        <v>22098649</v>
      </c>
    </row>
    <row r="52" spans="1:27" ht="13.5">
      <c r="A52" s="84" t="s">
        <v>32</v>
      </c>
      <c r="B52" s="47"/>
      <c r="C52" s="9">
        <v>7019738</v>
      </c>
      <c r="D52" s="10"/>
      <c r="E52" s="11">
        <v>9315704</v>
      </c>
      <c r="F52" s="11">
        <v>9315704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4657852</v>
      </c>
      <c r="Y52" s="11">
        <v>-4657852</v>
      </c>
      <c r="Z52" s="2">
        <v>-100</v>
      </c>
      <c r="AA52" s="15">
        <v>9315704</v>
      </c>
    </row>
    <row r="53" spans="1:27" ht="13.5">
      <c r="A53" s="84" t="s">
        <v>33</v>
      </c>
      <c r="B53" s="47"/>
      <c r="C53" s="9">
        <v>446360</v>
      </c>
      <c r="D53" s="10"/>
      <c r="E53" s="11">
        <v>4752470</v>
      </c>
      <c r="F53" s="11">
        <v>4752470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2376235</v>
      </c>
      <c r="Y53" s="11">
        <v>-2376235</v>
      </c>
      <c r="Z53" s="2">
        <v>-100</v>
      </c>
      <c r="AA53" s="15">
        <v>4752470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25403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7491501</v>
      </c>
      <c r="D57" s="50">
        <f t="shared" si="11"/>
        <v>0</v>
      </c>
      <c r="E57" s="51">
        <f t="shared" si="11"/>
        <v>14068174</v>
      </c>
      <c r="F57" s="51">
        <f t="shared" si="11"/>
        <v>14068174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7034087</v>
      </c>
      <c r="Y57" s="51">
        <f t="shared" si="11"/>
        <v>-7034087</v>
      </c>
      <c r="Z57" s="52">
        <f>+IF(X57&lt;&gt;0,+(Y57/X57)*100,0)</f>
        <v>-100</v>
      </c>
      <c r="AA57" s="53">
        <f>SUM(AA52:AA56)</f>
        <v>14068174</v>
      </c>
    </row>
    <row r="58" spans="1:27" ht="13.5">
      <c r="A58" s="86" t="s">
        <v>38</v>
      </c>
      <c r="B58" s="35"/>
      <c r="C58" s="9"/>
      <c r="D58" s="10"/>
      <c r="E58" s="11">
        <v>749933</v>
      </c>
      <c r="F58" s="11">
        <v>749933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374967</v>
      </c>
      <c r="Y58" s="11">
        <v>-374967</v>
      </c>
      <c r="Z58" s="2">
        <v>-100</v>
      </c>
      <c r="AA58" s="15">
        <v>749933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938424</v>
      </c>
      <c r="D61" s="10"/>
      <c r="E61" s="11">
        <v>7280542</v>
      </c>
      <c r="F61" s="11">
        <v>7280542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3640271</v>
      </c>
      <c r="Y61" s="11">
        <v>-3640271</v>
      </c>
      <c r="Z61" s="2">
        <v>-100</v>
      </c>
      <c r="AA61" s="15">
        <v>7280542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583836</v>
      </c>
      <c r="H65" s="11">
        <v>657042</v>
      </c>
      <c r="I65" s="11">
        <v>747130</v>
      </c>
      <c r="J65" s="11">
        <v>1988008</v>
      </c>
      <c r="K65" s="11">
        <v>757130</v>
      </c>
      <c r="L65" s="11">
        <v>757130</v>
      </c>
      <c r="M65" s="11">
        <v>843517</v>
      </c>
      <c r="N65" s="11">
        <v>2357777</v>
      </c>
      <c r="O65" s="11"/>
      <c r="P65" s="11"/>
      <c r="Q65" s="11"/>
      <c r="R65" s="11"/>
      <c r="S65" s="11"/>
      <c r="T65" s="11"/>
      <c r="U65" s="11"/>
      <c r="V65" s="11"/>
      <c r="W65" s="11">
        <v>4345785</v>
      </c>
      <c r="X65" s="11"/>
      <c r="Y65" s="11">
        <v>4345785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22098649</v>
      </c>
      <c r="F66" s="14"/>
      <c r="G66" s="14"/>
      <c r="H66" s="14"/>
      <c r="I66" s="14">
        <v>4241</v>
      </c>
      <c r="J66" s="14">
        <v>4241</v>
      </c>
      <c r="K66" s="14">
        <v>4351</v>
      </c>
      <c r="L66" s="14">
        <v>4351</v>
      </c>
      <c r="M66" s="14">
        <v>4737</v>
      </c>
      <c r="N66" s="14">
        <v>13439</v>
      </c>
      <c r="O66" s="14"/>
      <c r="P66" s="14"/>
      <c r="Q66" s="14"/>
      <c r="R66" s="14"/>
      <c r="S66" s="14"/>
      <c r="T66" s="14"/>
      <c r="U66" s="14"/>
      <c r="V66" s="14"/>
      <c r="W66" s="14">
        <v>17680</v>
      </c>
      <c r="X66" s="14"/>
      <c r="Y66" s="14">
        <v>17680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>
        <v>1488541</v>
      </c>
      <c r="I68" s="11">
        <v>632085</v>
      </c>
      <c r="J68" s="11">
        <v>2120626</v>
      </c>
      <c r="K68" s="11">
        <v>638100</v>
      </c>
      <c r="L68" s="11">
        <v>415100</v>
      </c>
      <c r="M68" s="11">
        <v>4814991</v>
      </c>
      <c r="N68" s="11">
        <v>5868191</v>
      </c>
      <c r="O68" s="11"/>
      <c r="P68" s="11"/>
      <c r="Q68" s="11"/>
      <c r="R68" s="11"/>
      <c r="S68" s="11"/>
      <c r="T68" s="11"/>
      <c r="U68" s="11"/>
      <c r="V68" s="11"/>
      <c r="W68" s="11">
        <v>7988817</v>
      </c>
      <c r="X68" s="11"/>
      <c r="Y68" s="11">
        <v>7988817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22098649</v>
      </c>
      <c r="F69" s="79">
        <f t="shared" si="12"/>
        <v>0</v>
      </c>
      <c r="G69" s="79">
        <f t="shared" si="12"/>
        <v>583836</v>
      </c>
      <c r="H69" s="79">
        <f t="shared" si="12"/>
        <v>2145583</v>
      </c>
      <c r="I69" s="79">
        <f t="shared" si="12"/>
        <v>1383456</v>
      </c>
      <c r="J69" s="79">
        <f t="shared" si="12"/>
        <v>4112875</v>
      </c>
      <c r="K69" s="79">
        <f t="shared" si="12"/>
        <v>1399581</v>
      </c>
      <c r="L69" s="79">
        <f t="shared" si="12"/>
        <v>1176581</v>
      </c>
      <c r="M69" s="79">
        <f t="shared" si="12"/>
        <v>5663245</v>
      </c>
      <c r="N69" s="79">
        <f t="shared" si="12"/>
        <v>8239407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12352282</v>
      </c>
      <c r="X69" s="79">
        <f t="shared" si="12"/>
        <v>0</v>
      </c>
      <c r="Y69" s="79">
        <f t="shared" si="12"/>
        <v>12352282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27167631</v>
      </c>
      <c r="D5" s="42">
        <f t="shared" si="0"/>
        <v>0</v>
      </c>
      <c r="E5" s="43">
        <f t="shared" si="0"/>
        <v>68099363</v>
      </c>
      <c r="F5" s="43">
        <f t="shared" si="0"/>
        <v>68099363</v>
      </c>
      <c r="G5" s="43">
        <f t="shared" si="0"/>
        <v>19231012</v>
      </c>
      <c r="H5" s="43">
        <f t="shared" si="0"/>
        <v>7413793</v>
      </c>
      <c r="I5" s="43">
        <f t="shared" si="0"/>
        <v>5606696</v>
      </c>
      <c r="J5" s="43">
        <f t="shared" si="0"/>
        <v>32251501</v>
      </c>
      <c r="K5" s="43">
        <f t="shared" si="0"/>
        <v>5872100</v>
      </c>
      <c r="L5" s="43">
        <f t="shared" si="0"/>
        <v>3608019</v>
      </c>
      <c r="M5" s="43">
        <f t="shared" si="0"/>
        <v>6338118</v>
      </c>
      <c r="N5" s="43">
        <f t="shared" si="0"/>
        <v>15818237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48069738</v>
      </c>
      <c r="X5" s="43">
        <f t="shared" si="0"/>
        <v>34049682</v>
      </c>
      <c r="Y5" s="43">
        <f t="shared" si="0"/>
        <v>14020056</v>
      </c>
      <c r="Z5" s="44">
        <f>+IF(X5&lt;&gt;0,+(Y5/X5)*100,0)</f>
        <v>41.17529203356437</v>
      </c>
      <c r="AA5" s="45">
        <f>SUM(AA11:AA18)</f>
        <v>68099363</v>
      </c>
    </row>
    <row r="6" spans="1:27" ht="13.5">
      <c r="A6" s="46" t="s">
        <v>32</v>
      </c>
      <c r="B6" s="47"/>
      <c r="C6" s="9">
        <v>6981726</v>
      </c>
      <c r="D6" s="10"/>
      <c r="E6" s="11">
        <v>35864363</v>
      </c>
      <c r="F6" s="11">
        <v>35864363</v>
      </c>
      <c r="G6" s="11">
        <v>19087720</v>
      </c>
      <c r="H6" s="11">
        <v>7143968</v>
      </c>
      <c r="I6" s="11">
        <v>5004423</v>
      </c>
      <c r="J6" s="11">
        <v>31236111</v>
      </c>
      <c r="K6" s="11">
        <v>5312015</v>
      </c>
      <c r="L6" s="11">
        <v>3349910</v>
      </c>
      <c r="M6" s="11">
        <v>3977482</v>
      </c>
      <c r="N6" s="11">
        <v>12639407</v>
      </c>
      <c r="O6" s="11"/>
      <c r="P6" s="11"/>
      <c r="Q6" s="11"/>
      <c r="R6" s="11"/>
      <c r="S6" s="11"/>
      <c r="T6" s="11"/>
      <c r="U6" s="11"/>
      <c r="V6" s="11"/>
      <c r="W6" s="11">
        <v>43875518</v>
      </c>
      <c r="X6" s="11">
        <v>17932182</v>
      </c>
      <c r="Y6" s="11">
        <v>25943336</v>
      </c>
      <c r="Z6" s="2">
        <v>144.67</v>
      </c>
      <c r="AA6" s="15">
        <v>35864363</v>
      </c>
    </row>
    <row r="7" spans="1:27" ht="13.5">
      <c r="A7" s="46" t="s">
        <v>33</v>
      </c>
      <c r="B7" s="47"/>
      <c r="C7" s="9">
        <v>12113986</v>
      </c>
      <c r="D7" s="10"/>
      <c r="E7" s="11">
        <v>29500000</v>
      </c>
      <c r="F7" s="11">
        <v>29500000</v>
      </c>
      <c r="G7" s="11">
        <v>141761</v>
      </c>
      <c r="H7" s="11">
        <v>196263</v>
      </c>
      <c r="I7" s="11">
        <v>584478</v>
      </c>
      <c r="J7" s="11">
        <v>922502</v>
      </c>
      <c r="K7" s="11">
        <v>521120</v>
      </c>
      <c r="L7" s="11">
        <v>231374</v>
      </c>
      <c r="M7" s="11">
        <v>399333</v>
      </c>
      <c r="N7" s="11">
        <v>1151827</v>
      </c>
      <c r="O7" s="11"/>
      <c r="P7" s="11"/>
      <c r="Q7" s="11"/>
      <c r="R7" s="11"/>
      <c r="S7" s="11"/>
      <c r="T7" s="11"/>
      <c r="U7" s="11"/>
      <c r="V7" s="11"/>
      <c r="W7" s="11">
        <v>2074329</v>
      </c>
      <c r="X7" s="11">
        <v>14750000</v>
      </c>
      <c r="Y7" s="11">
        <v>-12675671</v>
      </c>
      <c r="Z7" s="2">
        <v>-85.94</v>
      </c>
      <c r="AA7" s="15">
        <v>29500000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19095712</v>
      </c>
      <c r="D11" s="50">
        <f t="shared" si="1"/>
        <v>0</v>
      </c>
      <c r="E11" s="51">
        <f t="shared" si="1"/>
        <v>65364363</v>
      </c>
      <c r="F11" s="51">
        <f t="shared" si="1"/>
        <v>65364363</v>
      </c>
      <c r="G11" s="51">
        <f t="shared" si="1"/>
        <v>19229481</v>
      </c>
      <c r="H11" s="51">
        <f t="shared" si="1"/>
        <v>7340231</v>
      </c>
      <c r="I11" s="51">
        <f t="shared" si="1"/>
        <v>5588901</v>
      </c>
      <c r="J11" s="51">
        <f t="shared" si="1"/>
        <v>32158613</v>
      </c>
      <c r="K11" s="51">
        <f t="shared" si="1"/>
        <v>5833135</v>
      </c>
      <c r="L11" s="51">
        <f t="shared" si="1"/>
        <v>3581284</v>
      </c>
      <c r="M11" s="51">
        <f t="shared" si="1"/>
        <v>4376815</v>
      </c>
      <c r="N11" s="51">
        <f t="shared" si="1"/>
        <v>13791234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45949847</v>
      </c>
      <c r="X11" s="51">
        <f t="shared" si="1"/>
        <v>32682182</v>
      </c>
      <c r="Y11" s="51">
        <f t="shared" si="1"/>
        <v>13267665</v>
      </c>
      <c r="Z11" s="52">
        <f>+IF(X11&lt;&gt;0,+(Y11/X11)*100,0)</f>
        <v>40.59601956809371</v>
      </c>
      <c r="AA11" s="53">
        <f>SUM(AA6:AA10)</f>
        <v>65364363</v>
      </c>
    </row>
    <row r="12" spans="1:27" ht="13.5">
      <c r="A12" s="54" t="s">
        <v>38</v>
      </c>
      <c r="B12" s="35"/>
      <c r="C12" s="9">
        <v>7522052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549867</v>
      </c>
      <c r="D15" s="10"/>
      <c r="E15" s="11">
        <v>2735000</v>
      </c>
      <c r="F15" s="11">
        <v>2735000</v>
      </c>
      <c r="G15" s="11">
        <v>1531</v>
      </c>
      <c r="H15" s="11">
        <v>73562</v>
      </c>
      <c r="I15" s="11">
        <v>17795</v>
      </c>
      <c r="J15" s="11">
        <v>92888</v>
      </c>
      <c r="K15" s="11">
        <v>38965</v>
      </c>
      <c r="L15" s="11">
        <v>26735</v>
      </c>
      <c r="M15" s="11">
        <v>1961303</v>
      </c>
      <c r="N15" s="11">
        <v>2027003</v>
      </c>
      <c r="O15" s="11"/>
      <c r="P15" s="11"/>
      <c r="Q15" s="11"/>
      <c r="R15" s="11"/>
      <c r="S15" s="11"/>
      <c r="T15" s="11"/>
      <c r="U15" s="11"/>
      <c r="V15" s="11"/>
      <c r="W15" s="11">
        <v>2119891</v>
      </c>
      <c r="X15" s="11">
        <v>1367500</v>
      </c>
      <c r="Y15" s="11">
        <v>752391</v>
      </c>
      <c r="Z15" s="2">
        <v>55.02</v>
      </c>
      <c r="AA15" s="15">
        <v>2735000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21732907</v>
      </c>
      <c r="D20" s="59">
        <f t="shared" si="2"/>
        <v>0</v>
      </c>
      <c r="E20" s="60">
        <f t="shared" si="2"/>
        <v>127334888</v>
      </c>
      <c r="F20" s="60">
        <f t="shared" si="2"/>
        <v>127334888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447</v>
      </c>
      <c r="L20" s="60">
        <f t="shared" si="2"/>
        <v>577338</v>
      </c>
      <c r="M20" s="60">
        <f t="shared" si="2"/>
        <v>1015719</v>
      </c>
      <c r="N20" s="60">
        <f t="shared" si="2"/>
        <v>1593504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1593504</v>
      </c>
      <c r="X20" s="60">
        <f t="shared" si="2"/>
        <v>63667445</v>
      </c>
      <c r="Y20" s="60">
        <f t="shared" si="2"/>
        <v>-62073941</v>
      </c>
      <c r="Z20" s="61">
        <f>+IF(X20&lt;&gt;0,+(Y20/X20)*100,0)</f>
        <v>-97.49714473385889</v>
      </c>
      <c r="AA20" s="62">
        <f>SUM(AA26:AA33)</f>
        <v>127334888</v>
      </c>
    </row>
    <row r="21" spans="1:27" ht="13.5">
      <c r="A21" s="46" t="s">
        <v>32</v>
      </c>
      <c r="B21" s="47"/>
      <c r="C21" s="9"/>
      <c r="D21" s="10"/>
      <c r="E21" s="11">
        <v>89328123</v>
      </c>
      <c r="F21" s="11">
        <v>89328123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44664062</v>
      </c>
      <c r="Y21" s="11">
        <v>-44664062</v>
      </c>
      <c r="Z21" s="2">
        <v>-100</v>
      </c>
      <c r="AA21" s="15">
        <v>89328123</v>
      </c>
    </row>
    <row r="22" spans="1:27" ht="13.5">
      <c r="A22" s="46" t="s">
        <v>33</v>
      </c>
      <c r="B22" s="47"/>
      <c r="C22" s="9">
        <v>1330092</v>
      </c>
      <c r="D22" s="10"/>
      <c r="E22" s="11">
        <v>25500000</v>
      </c>
      <c r="F22" s="11">
        <v>25500000</v>
      </c>
      <c r="G22" s="11"/>
      <c r="H22" s="11"/>
      <c r="I22" s="11"/>
      <c r="J22" s="11"/>
      <c r="K22" s="11">
        <v>447</v>
      </c>
      <c r="L22" s="11">
        <v>577338</v>
      </c>
      <c r="M22" s="11">
        <v>1015719</v>
      </c>
      <c r="N22" s="11">
        <v>1593504</v>
      </c>
      <c r="O22" s="11"/>
      <c r="P22" s="11"/>
      <c r="Q22" s="11"/>
      <c r="R22" s="11"/>
      <c r="S22" s="11"/>
      <c r="T22" s="11"/>
      <c r="U22" s="11"/>
      <c r="V22" s="11"/>
      <c r="W22" s="11">
        <v>1593504</v>
      </c>
      <c r="X22" s="11">
        <v>12750000</v>
      </c>
      <c r="Y22" s="11">
        <v>-11156496</v>
      </c>
      <c r="Z22" s="2">
        <v>-87.5</v>
      </c>
      <c r="AA22" s="15">
        <v>25500000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>
        <v>826160</v>
      </c>
      <c r="D25" s="10"/>
      <c r="E25" s="11">
        <v>12506765</v>
      </c>
      <c r="F25" s="11">
        <v>12506765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6253383</v>
      </c>
      <c r="Y25" s="11">
        <v>-6253383</v>
      </c>
      <c r="Z25" s="2">
        <v>-100</v>
      </c>
      <c r="AA25" s="15">
        <v>12506765</v>
      </c>
    </row>
    <row r="26" spans="1:27" ht="13.5">
      <c r="A26" s="48" t="s">
        <v>37</v>
      </c>
      <c r="B26" s="63"/>
      <c r="C26" s="49">
        <f aca="true" t="shared" si="3" ref="C26:Y26">SUM(C21:C25)</f>
        <v>2156252</v>
      </c>
      <c r="D26" s="50">
        <f t="shared" si="3"/>
        <v>0</v>
      </c>
      <c r="E26" s="51">
        <f t="shared" si="3"/>
        <v>127334888</v>
      </c>
      <c r="F26" s="51">
        <f t="shared" si="3"/>
        <v>127334888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447</v>
      </c>
      <c r="L26" s="51">
        <f t="shared" si="3"/>
        <v>577338</v>
      </c>
      <c r="M26" s="51">
        <f t="shared" si="3"/>
        <v>1015719</v>
      </c>
      <c r="N26" s="51">
        <f t="shared" si="3"/>
        <v>1593504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1593504</v>
      </c>
      <c r="X26" s="51">
        <f t="shared" si="3"/>
        <v>63667445</v>
      </c>
      <c r="Y26" s="51">
        <f t="shared" si="3"/>
        <v>-62073941</v>
      </c>
      <c r="Z26" s="52">
        <f>+IF(X26&lt;&gt;0,+(Y26/X26)*100,0)</f>
        <v>-97.49714473385889</v>
      </c>
      <c r="AA26" s="53">
        <f>SUM(AA21:AA25)</f>
        <v>127334888</v>
      </c>
    </row>
    <row r="27" spans="1:27" ht="13.5">
      <c r="A27" s="54" t="s">
        <v>38</v>
      </c>
      <c r="B27" s="64"/>
      <c r="C27" s="9">
        <v>19576655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6981726</v>
      </c>
      <c r="D36" s="10">
        <f t="shared" si="4"/>
        <v>0</v>
      </c>
      <c r="E36" s="11">
        <f t="shared" si="4"/>
        <v>125192486</v>
      </c>
      <c r="F36" s="11">
        <f t="shared" si="4"/>
        <v>125192486</v>
      </c>
      <c r="G36" s="11">
        <f t="shared" si="4"/>
        <v>19087720</v>
      </c>
      <c r="H36" s="11">
        <f t="shared" si="4"/>
        <v>7143968</v>
      </c>
      <c r="I36" s="11">
        <f t="shared" si="4"/>
        <v>5004423</v>
      </c>
      <c r="J36" s="11">
        <f t="shared" si="4"/>
        <v>31236111</v>
      </c>
      <c r="K36" s="11">
        <f t="shared" si="4"/>
        <v>5312015</v>
      </c>
      <c r="L36" s="11">
        <f t="shared" si="4"/>
        <v>3349910</v>
      </c>
      <c r="M36" s="11">
        <f t="shared" si="4"/>
        <v>3977482</v>
      </c>
      <c r="N36" s="11">
        <f t="shared" si="4"/>
        <v>12639407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43875518</v>
      </c>
      <c r="X36" s="11">
        <f t="shared" si="4"/>
        <v>62596244</v>
      </c>
      <c r="Y36" s="11">
        <f t="shared" si="4"/>
        <v>-18720726</v>
      </c>
      <c r="Z36" s="2">
        <f aca="true" t="shared" si="5" ref="Z36:Z49">+IF(X36&lt;&gt;0,+(Y36/X36)*100,0)</f>
        <v>-29.907107525493064</v>
      </c>
      <c r="AA36" s="15">
        <f>AA6+AA21</f>
        <v>125192486</v>
      </c>
    </row>
    <row r="37" spans="1:27" ht="13.5">
      <c r="A37" s="46" t="s">
        <v>33</v>
      </c>
      <c r="B37" s="47"/>
      <c r="C37" s="9">
        <f t="shared" si="4"/>
        <v>13444078</v>
      </c>
      <c r="D37" s="10">
        <f t="shared" si="4"/>
        <v>0</v>
      </c>
      <c r="E37" s="11">
        <f t="shared" si="4"/>
        <v>55000000</v>
      </c>
      <c r="F37" s="11">
        <f t="shared" si="4"/>
        <v>55000000</v>
      </c>
      <c r="G37" s="11">
        <f t="shared" si="4"/>
        <v>141761</v>
      </c>
      <c r="H37" s="11">
        <f t="shared" si="4"/>
        <v>196263</v>
      </c>
      <c r="I37" s="11">
        <f t="shared" si="4"/>
        <v>584478</v>
      </c>
      <c r="J37" s="11">
        <f t="shared" si="4"/>
        <v>922502</v>
      </c>
      <c r="K37" s="11">
        <f t="shared" si="4"/>
        <v>521567</v>
      </c>
      <c r="L37" s="11">
        <f t="shared" si="4"/>
        <v>808712</v>
      </c>
      <c r="M37" s="11">
        <f t="shared" si="4"/>
        <v>1415052</v>
      </c>
      <c r="N37" s="11">
        <f t="shared" si="4"/>
        <v>2745331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3667833</v>
      </c>
      <c r="X37" s="11">
        <f t="shared" si="4"/>
        <v>27500000</v>
      </c>
      <c r="Y37" s="11">
        <f t="shared" si="4"/>
        <v>-23832167</v>
      </c>
      <c r="Z37" s="2">
        <f t="shared" si="5"/>
        <v>-86.66242545454546</v>
      </c>
      <c r="AA37" s="15">
        <f>AA7+AA22</f>
        <v>55000000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826160</v>
      </c>
      <c r="D40" s="10">
        <f t="shared" si="4"/>
        <v>0</v>
      </c>
      <c r="E40" s="11">
        <f t="shared" si="4"/>
        <v>12506765</v>
      </c>
      <c r="F40" s="11">
        <f t="shared" si="4"/>
        <v>12506765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6253383</v>
      </c>
      <c r="Y40" s="11">
        <f t="shared" si="4"/>
        <v>-6253383</v>
      </c>
      <c r="Z40" s="2">
        <f t="shared" si="5"/>
        <v>-100</v>
      </c>
      <c r="AA40" s="15">
        <f>AA10+AA25</f>
        <v>12506765</v>
      </c>
    </row>
    <row r="41" spans="1:27" ht="13.5">
      <c r="A41" s="48" t="s">
        <v>37</v>
      </c>
      <c r="B41" s="47"/>
      <c r="C41" s="49">
        <f aca="true" t="shared" si="6" ref="C41:Y41">SUM(C36:C40)</f>
        <v>21251964</v>
      </c>
      <c r="D41" s="50">
        <f t="shared" si="6"/>
        <v>0</v>
      </c>
      <c r="E41" s="51">
        <f t="shared" si="6"/>
        <v>192699251</v>
      </c>
      <c r="F41" s="51">
        <f t="shared" si="6"/>
        <v>192699251</v>
      </c>
      <c r="G41" s="51">
        <f t="shared" si="6"/>
        <v>19229481</v>
      </c>
      <c r="H41" s="51">
        <f t="shared" si="6"/>
        <v>7340231</v>
      </c>
      <c r="I41" s="51">
        <f t="shared" si="6"/>
        <v>5588901</v>
      </c>
      <c r="J41" s="51">
        <f t="shared" si="6"/>
        <v>32158613</v>
      </c>
      <c r="K41" s="51">
        <f t="shared" si="6"/>
        <v>5833582</v>
      </c>
      <c r="L41" s="51">
        <f t="shared" si="6"/>
        <v>4158622</v>
      </c>
      <c r="M41" s="51">
        <f t="shared" si="6"/>
        <v>5392534</v>
      </c>
      <c r="N41" s="51">
        <f t="shared" si="6"/>
        <v>15384738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47543351</v>
      </c>
      <c r="X41" s="51">
        <f t="shared" si="6"/>
        <v>96349627</v>
      </c>
      <c r="Y41" s="51">
        <f t="shared" si="6"/>
        <v>-48806276</v>
      </c>
      <c r="Z41" s="52">
        <f t="shared" si="5"/>
        <v>-50.65538655380576</v>
      </c>
      <c r="AA41" s="53">
        <f>SUM(AA36:AA40)</f>
        <v>192699251</v>
      </c>
    </row>
    <row r="42" spans="1:27" ht="13.5">
      <c r="A42" s="54" t="s">
        <v>38</v>
      </c>
      <c r="B42" s="35"/>
      <c r="C42" s="65">
        <f aca="true" t="shared" si="7" ref="C42:Y48">C12+C27</f>
        <v>27098707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549867</v>
      </c>
      <c r="D45" s="66">
        <f t="shared" si="7"/>
        <v>0</v>
      </c>
      <c r="E45" s="67">
        <f t="shared" si="7"/>
        <v>2735000</v>
      </c>
      <c r="F45" s="67">
        <f t="shared" si="7"/>
        <v>2735000</v>
      </c>
      <c r="G45" s="67">
        <f t="shared" si="7"/>
        <v>1531</v>
      </c>
      <c r="H45" s="67">
        <f t="shared" si="7"/>
        <v>73562</v>
      </c>
      <c r="I45" s="67">
        <f t="shared" si="7"/>
        <v>17795</v>
      </c>
      <c r="J45" s="67">
        <f t="shared" si="7"/>
        <v>92888</v>
      </c>
      <c r="K45" s="67">
        <f t="shared" si="7"/>
        <v>38965</v>
      </c>
      <c r="L45" s="67">
        <f t="shared" si="7"/>
        <v>26735</v>
      </c>
      <c r="M45" s="67">
        <f t="shared" si="7"/>
        <v>1961303</v>
      </c>
      <c r="N45" s="67">
        <f t="shared" si="7"/>
        <v>2027003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2119891</v>
      </c>
      <c r="X45" s="67">
        <f t="shared" si="7"/>
        <v>1367500</v>
      </c>
      <c r="Y45" s="67">
        <f t="shared" si="7"/>
        <v>752391</v>
      </c>
      <c r="Z45" s="69">
        <f t="shared" si="5"/>
        <v>55.01945155393053</v>
      </c>
      <c r="AA45" s="68">
        <f t="shared" si="8"/>
        <v>2735000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48900538</v>
      </c>
      <c r="D49" s="78">
        <f t="shared" si="9"/>
        <v>0</v>
      </c>
      <c r="E49" s="79">
        <f t="shared" si="9"/>
        <v>195434251</v>
      </c>
      <c r="F49" s="79">
        <f t="shared" si="9"/>
        <v>195434251</v>
      </c>
      <c r="G49" s="79">
        <f t="shared" si="9"/>
        <v>19231012</v>
      </c>
      <c r="H49" s="79">
        <f t="shared" si="9"/>
        <v>7413793</v>
      </c>
      <c r="I49" s="79">
        <f t="shared" si="9"/>
        <v>5606696</v>
      </c>
      <c r="J49" s="79">
        <f t="shared" si="9"/>
        <v>32251501</v>
      </c>
      <c r="K49" s="79">
        <f t="shared" si="9"/>
        <v>5872547</v>
      </c>
      <c r="L49" s="79">
        <f t="shared" si="9"/>
        <v>4185357</v>
      </c>
      <c r="M49" s="79">
        <f t="shared" si="9"/>
        <v>7353837</v>
      </c>
      <c r="N49" s="79">
        <f t="shared" si="9"/>
        <v>17411741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49663242</v>
      </c>
      <c r="X49" s="79">
        <f t="shared" si="9"/>
        <v>97717127</v>
      </c>
      <c r="Y49" s="79">
        <f t="shared" si="9"/>
        <v>-48053885</v>
      </c>
      <c r="Z49" s="80">
        <f t="shared" si="5"/>
        <v>-49.17652255576446</v>
      </c>
      <c r="AA49" s="81">
        <f>SUM(AA41:AA48)</f>
        <v>195434251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45099413</v>
      </c>
      <c r="D51" s="66">
        <f t="shared" si="10"/>
        <v>0</v>
      </c>
      <c r="E51" s="67">
        <f t="shared" si="10"/>
        <v>51180122</v>
      </c>
      <c r="F51" s="67">
        <f t="shared" si="10"/>
        <v>51180122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25590062</v>
      </c>
      <c r="Y51" s="67">
        <f t="shared" si="10"/>
        <v>-25590062</v>
      </c>
      <c r="Z51" s="69">
        <f>+IF(X51&lt;&gt;0,+(Y51/X51)*100,0)</f>
        <v>-100</v>
      </c>
      <c r="AA51" s="68">
        <f>SUM(AA57:AA61)</f>
        <v>51180122</v>
      </c>
    </row>
    <row r="52" spans="1:27" ht="13.5">
      <c r="A52" s="84" t="s">
        <v>32</v>
      </c>
      <c r="B52" s="47"/>
      <c r="C52" s="9">
        <v>23533740</v>
      </c>
      <c r="D52" s="10"/>
      <c r="E52" s="11">
        <v>28744146</v>
      </c>
      <c r="F52" s="11">
        <v>28744146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14372073</v>
      </c>
      <c r="Y52" s="11">
        <v>-14372073</v>
      </c>
      <c r="Z52" s="2">
        <v>-100</v>
      </c>
      <c r="AA52" s="15">
        <v>28744146</v>
      </c>
    </row>
    <row r="53" spans="1:27" ht="13.5">
      <c r="A53" s="84" t="s">
        <v>33</v>
      </c>
      <c r="B53" s="47"/>
      <c r="C53" s="9">
        <v>14189941</v>
      </c>
      <c r="D53" s="10"/>
      <c r="E53" s="11">
        <v>17014779</v>
      </c>
      <c r="F53" s="11">
        <v>17014779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8507390</v>
      </c>
      <c r="Y53" s="11">
        <v>-8507390</v>
      </c>
      <c r="Z53" s="2">
        <v>-100</v>
      </c>
      <c r="AA53" s="15">
        <v>17014779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555250</v>
      </c>
      <c r="D56" s="10"/>
      <c r="E56" s="11">
        <v>610090</v>
      </c>
      <c r="F56" s="11">
        <v>610090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305045</v>
      </c>
      <c r="Y56" s="11">
        <v>-305045</v>
      </c>
      <c r="Z56" s="2">
        <v>-100</v>
      </c>
      <c r="AA56" s="15">
        <v>610090</v>
      </c>
    </row>
    <row r="57" spans="1:27" ht="13.5">
      <c r="A57" s="85" t="s">
        <v>37</v>
      </c>
      <c r="B57" s="47"/>
      <c r="C57" s="49">
        <f aca="true" t="shared" si="11" ref="C57:Y57">SUM(C52:C56)</f>
        <v>38278931</v>
      </c>
      <c r="D57" s="50">
        <f t="shared" si="11"/>
        <v>0</v>
      </c>
      <c r="E57" s="51">
        <f t="shared" si="11"/>
        <v>46369015</v>
      </c>
      <c r="F57" s="51">
        <f t="shared" si="11"/>
        <v>46369015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23184508</v>
      </c>
      <c r="Y57" s="51">
        <f t="shared" si="11"/>
        <v>-23184508</v>
      </c>
      <c r="Z57" s="52">
        <f>+IF(X57&lt;&gt;0,+(Y57/X57)*100,0)</f>
        <v>-100</v>
      </c>
      <c r="AA57" s="53">
        <f>SUM(AA52:AA56)</f>
        <v>46369015</v>
      </c>
    </row>
    <row r="58" spans="1:27" ht="13.5">
      <c r="A58" s="86" t="s">
        <v>38</v>
      </c>
      <c r="B58" s="35"/>
      <c r="C58" s="9"/>
      <c r="D58" s="10"/>
      <c r="E58" s="11">
        <v>69849</v>
      </c>
      <c r="F58" s="11">
        <v>69849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34925</v>
      </c>
      <c r="Y58" s="11">
        <v>-34925</v>
      </c>
      <c r="Z58" s="2">
        <v>-100</v>
      </c>
      <c r="AA58" s="15">
        <v>69849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6820482</v>
      </c>
      <c r="D61" s="10"/>
      <c r="E61" s="11">
        <v>4741258</v>
      </c>
      <c r="F61" s="11">
        <v>4741258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2370629</v>
      </c>
      <c r="Y61" s="11">
        <v>-2370629</v>
      </c>
      <c r="Z61" s="2">
        <v>-100</v>
      </c>
      <c r="AA61" s="15">
        <v>4741258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-28920340</v>
      </c>
      <c r="F65" s="11"/>
      <c r="G65" s="11">
        <v>1238793</v>
      </c>
      <c r="H65" s="11">
        <v>1004092</v>
      </c>
      <c r="I65" s="11">
        <v>1972473</v>
      </c>
      <c r="J65" s="11">
        <v>4215358</v>
      </c>
      <c r="K65" s="11">
        <v>685002</v>
      </c>
      <c r="L65" s="11">
        <v>1887541</v>
      </c>
      <c r="M65" s="11">
        <v>5283</v>
      </c>
      <c r="N65" s="11">
        <v>2577826</v>
      </c>
      <c r="O65" s="11"/>
      <c r="P65" s="11"/>
      <c r="Q65" s="11"/>
      <c r="R65" s="11"/>
      <c r="S65" s="11"/>
      <c r="T65" s="11"/>
      <c r="U65" s="11"/>
      <c r="V65" s="11"/>
      <c r="W65" s="11">
        <v>6793184</v>
      </c>
      <c r="X65" s="11"/>
      <c r="Y65" s="11">
        <v>6793184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3499031</v>
      </c>
      <c r="F66" s="14"/>
      <c r="G66" s="14">
        <v>160619</v>
      </c>
      <c r="H66" s="14">
        <v>157614</v>
      </c>
      <c r="I66" s="14">
        <v>173650</v>
      </c>
      <c r="J66" s="14">
        <v>491883</v>
      </c>
      <c r="K66" s="14">
        <v>324752</v>
      </c>
      <c r="L66" s="14">
        <v>32612</v>
      </c>
      <c r="M66" s="14">
        <v>316986</v>
      </c>
      <c r="N66" s="14">
        <v>674350</v>
      </c>
      <c r="O66" s="14"/>
      <c r="P66" s="14"/>
      <c r="Q66" s="14"/>
      <c r="R66" s="14"/>
      <c r="S66" s="14"/>
      <c r="T66" s="14"/>
      <c r="U66" s="14"/>
      <c r="V66" s="14"/>
      <c r="W66" s="14">
        <v>1166233</v>
      </c>
      <c r="X66" s="14"/>
      <c r="Y66" s="14">
        <v>1166233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48454990</v>
      </c>
      <c r="F67" s="11"/>
      <c r="G67" s="11">
        <v>-748669</v>
      </c>
      <c r="H67" s="11">
        <v>2333898</v>
      </c>
      <c r="I67" s="11">
        <v>275475</v>
      </c>
      <c r="J67" s="11">
        <v>1860704</v>
      </c>
      <c r="K67" s="11">
        <v>4571162</v>
      </c>
      <c r="L67" s="11">
        <v>3030682</v>
      </c>
      <c r="M67" s="11">
        <v>5660752</v>
      </c>
      <c r="N67" s="11">
        <v>13262596</v>
      </c>
      <c r="O67" s="11"/>
      <c r="P67" s="11"/>
      <c r="Q67" s="11"/>
      <c r="R67" s="11"/>
      <c r="S67" s="11"/>
      <c r="T67" s="11"/>
      <c r="U67" s="11"/>
      <c r="V67" s="11"/>
      <c r="W67" s="11">
        <v>15123300</v>
      </c>
      <c r="X67" s="11"/>
      <c r="Y67" s="11">
        <v>15123300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28146444</v>
      </c>
      <c r="F68" s="11"/>
      <c r="G68" s="11">
        <v>30349</v>
      </c>
      <c r="H68" s="11">
        <v>42028</v>
      </c>
      <c r="I68" s="11">
        <v>65313</v>
      </c>
      <c r="J68" s="11">
        <v>137690</v>
      </c>
      <c r="K68" s="11">
        <v>79898</v>
      </c>
      <c r="L68" s="11">
        <v>341837</v>
      </c>
      <c r="M68" s="11">
        <v>293709</v>
      </c>
      <c r="N68" s="11">
        <v>715444</v>
      </c>
      <c r="O68" s="11"/>
      <c r="P68" s="11"/>
      <c r="Q68" s="11"/>
      <c r="R68" s="11"/>
      <c r="S68" s="11"/>
      <c r="T68" s="11"/>
      <c r="U68" s="11"/>
      <c r="V68" s="11"/>
      <c r="W68" s="11">
        <v>853134</v>
      </c>
      <c r="X68" s="11"/>
      <c r="Y68" s="11">
        <v>853134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51180125</v>
      </c>
      <c r="F69" s="79">
        <f t="shared" si="12"/>
        <v>0</v>
      </c>
      <c r="G69" s="79">
        <f t="shared" si="12"/>
        <v>681092</v>
      </c>
      <c r="H69" s="79">
        <f t="shared" si="12"/>
        <v>3537632</v>
      </c>
      <c r="I69" s="79">
        <f t="shared" si="12"/>
        <v>2486911</v>
      </c>
      <c r="J69" s="79">
        <f t="shared" si="12"/>
        <v>6705635</v>
      </c>
      <c r="K69" s="79">
        <f t="shared" si="12"/>
        <v>5660814</v>
      </c>
      <c r="L69" s="79">
        <f t="shared" si="12"/>
        <v>5292672</v>
      </c>
      <c r="M69" s="79">
        <f t="shared" si="12"/>
        <v>6276730</v>
      </c>
      <c r="N69" s="79">
        <f t="shared" si="12"/>
        <v>17230216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23935851</v>
      </c>
      <c r="X69" s="79">
        <f t="shared" si="12"/>
        <v>0</v>
      </c>
      <c r="Y69" s="79">
        <f t="shared" si="12"/>
        <v>23935851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60695950</v>
      </c>
      <c r="D5" s="42">
        <f t="shared" si="0"/>
        <v>0</v>
      </c>
      <c r="E5" s="43">
        <f t="shared" si="0"/>
        <v>15385901</v>
      </c>
      <c r="F5" s="43">
        <f t="shared" si="0"/>
        <v>15385901</v>
      </c>
      <c r="G5" s="43">
        <f t="shared" si="0"/>
        <v>0</v>
      </c>
      <c r="H5" s="43">
        <f t="shared" si="0"/>
        <v>5493515</v>
      </c>
      <c r="I5" s="43">
        <f t="shared" si="0"/>
        <v>18200</v>
      </c>
      <c r="J5" s="43">
        <f t="shared" si="0"/>
        <v>5511715</v>
      </c>
      <c r="K5" s="43">
        <f t="shared" si="0"/>
        <v>6229316</v>
      </c>
      <c r="L5" s="43">
        <f t="shared" si="0"/>
        <v>1897685</v>
      </c>
      <c r="M5" s="43">
        <f t="shared" si="0"/>
        <v>2769342</v>
      </c>
      <c r="N5" s="43">
        <f t="shared" si="0"/>
        <v>10896343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16408058</v>
      </c>
      <c r="X5" s="43">
        <f t="shared" si="0"/>
        <v>7692951</v>
      </c>
      <c r="Y5" s="43">
        <f t="shared" si="0"/>
        <v>8715107</v>
      </c>
      <c r="Z5" s="44">
        <f>+IF(X5&lt;&gt;0,+(Y5/X5)*100,0)</f>
        <v>113.28691681514675</v>
      </c>
      <c r="AA5" s="45">
        <f>SUM(AA11:AA18)</f>
        <v>15385901</v>
      </c>
    </row>
    <row r="6" spans="1:27" ht="13.5">
      <c r="A6" s="46" t="s">
        <v>32</v>
      </c>
      <c r="B6" s="47"/>
      <c r="C6" s="9">
        <v>50498538</v>
      </c>
      <c r="D6" s="10"/>
      <c r="E6" s="11">
        <v>1500000</v>
      </c>
      <c r="F6" s="11">
        <v>1500000</v>
      </c>
      <c r="G6" s="11"/>
      <c r="H6" s="11">
        <v>5359433</v>
      </c>
      <c r="I6" s="11"/>
      <c r="J6" s="11">
        <v>5359433</v>
      </c>
      <c r="K6" s="11">
        <v>5279609</v>
      </c>
      <c r="L6" s="11"/>
      <c r="M6" s="11">
        <v>1135455</v>
      </c>
      <c r="N6" s="11">
        <v>6415064</v>
      </c>
      <c r="O6" s="11"/>
      <c r="P6" s="11"/>
      <c r="Q6" s="11"/>
      <c r="R6" s="11"/>
      <c r="S6" s="11"/>
      <c r="T6" s="11"/>
      <c r="U6" s="11"/>
      <c r="V6" s="11"/>
      <c r="W6" s="11">
        <v>11774497</v>
      </c>
      <c r="X6" s="11">
        <v>750000</v>
      </c>
      <c r="Y6" s="11">
        <v>11024497</v>
      </c>
      <c r="Z6" s="2">
        <v>1469.93</v>
      </c>
      <c r="AA6" s="15">
        <v>1500000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95760</v>
      </c>
      <c r="D10" s="10"/>
      <c r="E10" s="11"/>
      <c r="F10" s="11"/>
      <c r="G10" s="11"/>
      <c r="H10" s="11">
        <v>134082</v>
      </c>
      <c r="I10" s="11"/>
      <c r="J10" s="11">
        <v>134082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134082</v>
      </c>
      <c r="X10" s="11"/>
      <c r="Y10" s="11">
        <v>134082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50594298</v>
      </c>
      <c r="D11" s="50">
        <f t="shared" si="1"/>
        <v>0</v>
      </c>
      <c r="E11" s="51">
        <f t="shared" si="1"/>
        <v>1500000</v>
      </c>
      <c r="F11" s="51">
        <f t="shared" si="1"/>
        <v>1500000</v>
      </c>
      <c r="G11" s="51">
        <f t="shared" si="1"/>
        <v>0</v>
      </c>
      <c r="H11" s="51">
        <f t="shared" si="1"/>
        <v>5493515</v>
      </c>
      <c r="I11" s="51">
        <f t="shared" si="1"/>
        <v>0</v>
      </c>
      <c r="J11" s="51">
        <f t="shared" si="1"/>
        <v>5493515</v>
      </c>
      <c r="K11" s="51">
        <f t="shared" si="1"/>
        <v>5279609</v>
      </c>
      <c r="L11" s="51">
        <f t="shared" si="1"/>
        <v>0</v>
      </c>
      <c r="M11" s="51">
        <f t="shared" si="1"/>
        <v>1135455</v>
      </c>
      <c r="N11" s="51">
        <f t="shared" si="1"/>
        <v>6415064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11908579</v>
      </c>
      <c r="X11" s="51">
        <f t="shared" si="1"/>
        <v>750000</v>
      </c>
      <c r="Y11" s="51">
        <f t="shared" si="1"/>
        <v>11158579</v>
      </c>
      <c r="Z11" s="52">
        <f>+IF(X11&lt;&gt;0,+(Y11/X11)*100,0)</f>
        <v>1487.8105333333333</v>
      </c>
      <c r="AA11" s="53">
        <f>SUM(AA6:AA10)</f>
        <v>1500000</v>
      </c>
    </row>
    <row r="12" spans="1:27" ht="13.5">
      <c r="A12" s="54" t="s">
        <v>38</v>
      </c>
      <c r="B12" s="35"/>
      <c r="C12" s="9">
        <v>7327946</v>
      </c>
      <c r="D12" s="10"/>
      <c r="E12" s="11">
        <v>12883901</v>
      </c>
      <c r="F12" s="11">
        <v>12883901</v>
      </c>
      <c r="G12" s="11"/>
      <c r="H12" s="11"/>
      <c r="I12" s="11"/>
      <c r="J12" s="11"/>
      <c r="K12" s="11">
        <v>949707</v>
      </c>
      <c r="L12" s="11">
        <v>1881885</v>
      </c>
      <c r="M12" s="11">
        <v>1633887</v>
      </c>
      <c r="N12" s="11">
        <v>4465479</v>
      </c>
      <c r="O12" s="11"/>
      <c r="P12" s="11"/>
      <c r="Q12" s="11"/>
      <c r="R12" s="11"/>
      <c r="S12" s="11"/>
      <c r="T12" s="11"/>
      <c r="U12" s="11"/>
      <c r="V12" s="11"/>
      <c r="W12" s="11">
        <v>4465479</v>
      </c>
      <c r="X12" s="11">
        <v>6441951</v>
      </c>
      <c r="Y12" s="11">
        <v>-1976472</v>
      </c>
      <c r="Z12" s="2">
        <v>-30.68</v>
      </c>
      <c r="AA12" s="15">
        <v>12883901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2773706</v>
      </c>
      <c r="D15" s="10"/>
      <c r="E15" s="11">
        <v>1002000</v>
      </c>
      <c r="F15" s="11">
        <v>1002000</v>
      </c>
      <c r="G15" s="11"/>
      <c r="H15" s="11"/>
      <c r="I15" s="11">
        <v>18200</v>
      </c>
      <c r="J15" s="11">
        <v>18200</v>
      </c>
      <c r="K15" s="11"/>
      <c r="L15" s="11">
        <v>15800</v>
      </c>
      <c r="M15" s="11"/>
      <c r="N15" s="11">
        <v>15800</v>
      </c>
      <c r="O15" s="11"/>
      <c r="P15" s="11"/>
      <c r="Q15" s="11"/>
      <c r="R15" s="11"/>
      <c r="S15" s="11"/>
      <c r="T15" s="11"/>
      <c r="U15" s="11"/>
      <c r="V15" s="11"/>
      <c r="W15" s="11">
        <v>34000</v>
      </c>
      <c r="X15" s="11">
        <v>501000</v>
      </c>
      <c r="Y15" s="11">
        <v>-467000</v>
      </c>
      <c r="Z15" s="2">
        <v>-93.21</v>
      </c>
      <c r="AA15" s="15">
        <v>1002000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24531249</v>
      </c>
      <c r="F20" s="60">
        <f t="shared" si="2"/>
        <v>24531249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12265625</v>
      </c>
      <c r="Y20" s="60">
        <f t="shared" si="2"/>
        <v>-12265625</v>
      </c>
      <c r="Z20" s="61">
        <f>+IF(X20&lt;&gt;0,+(Y20/X20)*100,0)</f>
        <v>-100</v>
      </c>
      <c r="AA20" s="62">
        <f>SUM(AA26:AA33)</f>
        <v>24531249</v>
      </c>
    </row>
    <row r="21" spans="1:27" ht="13.5">
      <c r="A21" s="46" t="s">
        <v>32</v>
      </c>
      <c r="B21" s="47"/>
      <c r="C21" s="9"/>
      <c r="D21" s="10"/>
      <c r="E21" s="11">
        <v>16681249</v>
      </c>
      <c r="F21" s="11">
        <v>16681249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8340625</v>
      </c>
      <c r="Y21" s="11">
        <v>-8340625</v>
      </c>
      <c r="Z21" s="2">
        <v>-100</v>
      </c>
      <c r="AA21" s="15">
        <v>16681249</v>
      </c>
    </row>
    <row r="22" spans="1:27" ht="13.5">
      <c r="A22" s="46" t="s">
        <v>33</v>
      </c>
      <c r="B22" s="47"/>
      <c r="C22" s="9"/>
      <c r="D22" s="10"/>
      <c r="E22" s="11">
        <v>4500000</v>
      </c>
      <c r="F22" s="11">
        <v>4500000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2250000</v>
      </c>
      <c r="Y22" s="11">
        <v>-2250000</v>
      </c>
      <c r="Z22" s="2">
        <v>-100</v>
      </c>
      <c r="AA22" s="15">
        <v>4500000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21181249</v>
      </c>
      <c r="F26" s="51">
        <f t="shared" si="3"/>
        <v>21181249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10590625</v>
      </c>
      <c r="Y26" s="51">
        <f t="shared" si="3"/>
        <v>-10590625</v>
      </c>
      <c r="Z26" s="52">
        <f>+IF(X26&lt;&gt;0,+(Y26/X26)*100,0)</f>
        <v>-100</v>
      </c>
      <c r="AA26" s="53">
        <f>SUM(AA21:AA25)</f>
        <v>21181249</v>
      </c>
    </row>
    <row r="27" spans="1:27" ht="13.5">
      <c r="A27" s="54" t="s">
        <v>38</v>
      </c>
      <c r="B27" s="64"/>
      <c r="C27" s="9"/>
      <c r="D27" s="10"/>
      <c r="E27" s="11">
        <v>500000</v>
      </c>
      <c r="F27" s="11">
        <v>500000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250000</v>
      </c>
      <c r="Y27" s="11">
        <v>-250000</v>
      </c>
      <c r="Z27" s="2">
        <v>-100</v>
      </c>
      <c r="AA27" s="15">
        <v>500000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2850000</v>
      </c>
      <c r="F30" s="11">
        <v>2850000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1425000</v>
      </c>
      <c r="Y30" s="11">
        <v>-1425000</v>
      </c>
      <c r="Z30" s="2">
        <v>-100</v>
      </c>
      <c r="AA30" s="15">
        <v>2850000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50498538</v>
      </c>
      <c r="D36" s="10">
        <f t="shared" si="4"/>
        <v>0</v>
      </c>
      <c r="E36" s="11">
        <f t="shared" si="4"/>
        <v>18181249</v>
      </c>
      <c r="F36" s="11">
        <f t="shared" si="4"/>
        <v>18181249</v>
      </c>
      <c r="G36" s="11">
        <f t="shared" si="4"/>
        <v>0</v>
      </c>
      <c r="H36" s="11">
        <f t="shared" si="4"/>
        <v>5359433</v>
      </c>
      <c r="I36" s="11">
        <f t="shared" si="4"/>
        <v>0</v>
      </c>
      <c r="J36" s="11">
        <f t="shared" si="4"/>
        <v>5359433</v>
      </c>
      <c r="K36" s="11">
        <f t="shared" si="4"/>
        <v>5279609</v>
      </c>
      <c r="L36" s="11">
        <f t="shared" si="4"/>
        <v>0</v>
      </c>
      <c r="M36" s="11">
        <f t="shared" si="4"/>
        <v>1135455</v>
      </c>
      <c r="N36" s="11">
        <f t="shared" si="4"/>
        <v>6415064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11774497</v>
      </c>
      <c r="X36" s="11">
        <f t="shared" si="4"/>
        <v>9090625</v>
      </c>
      <c r="Y36" s="11">
        <f t="shared" si="4"/>
        <v>2683872</v>
      </c>
      <c r="Z36" s="2">
        <f aca="true" t="shared" si="5" ref="Z36:Z49">+IF(X36&lt;&gt;0,+(Y36/X36)*100,0)</f>
        <v>29.523514609831558</v>
      </c>
      <c r="AA36" s="15">
        <f>AA6+AA21</f>
        <v>18181249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4500000</v>
      </c>
      <c r="F37" s="11">
        <f t="shared" si="4"/>
        <v>4500000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2250000</v>
      </c>
      <c r="Y37" s="11">
        <f t="shared" si="4"/>
        <v>-2250000</v>
      </c>
      <c r="Z37" s="2">
        <f t="shared" si="5"/>
        <v>-100</v>
      </c>
      <c r="AA37" s="15">
        <f>AA7+AA22</f>
        <v>4500000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95760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134082</v>
      </c>
      <c r="I40" s="11">
        <f t="shared" si="4"/>
        <v>0</v>
      </c>
      <c r="J40" s="11">
        <f t="shared" si="4"/>
        <v>134082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134082</v>
      </c>
      <c r="X40" s="11">
        <f t="shared" si="4"/>
        <v>0</v>
      </c>
      <c r="Y40" s="11">
        <f t="shared" si="4"/>
        <v>134082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50594298</v>
      </c>
      <c r="D41" s="50">
        <f t="shared" si="6"/>
        <v>0</v>
      </c>
      <c r="E41" s="51">
        <f t="shared" si="6"/>
        <v>22681249</v>
      </c>
      <c r="F41" s="51">
        <f t="shared" si="6"/>
        <v>22681249</v>
      </c>
      <c r="G41" s="51">
        <f t="shared" si="6"/>
        <v>0</v>
      </c>
      <c r="H41" s="51">
        <f t="shared" si="6"/>
        <v>5493515</v>
      </c>
      <c r="I41" s="51">
        <f t="shared" si="6"/>
        <v>0</v>
      </c>
      <c r="J41" s="51">
        <f t="shared" si="6"/>
        <v>5493515</v>
      </c>
      <c r="K41" s="51">
        <f t="shared" si="6"/>
        <v>5279609</v>
      </c>
      <c r="L41" s="51">
        <f t="shared" si="6"/>
        <v>0</v>
      </c>
      <c r="M41" s="51">
        <f t="shared" si="6"/>
        <v>1135455</v>
      </c>
      <c r="N41" s="51">
        <f t="shared" si="6"/>
        <v>6415064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11908579</v>
      </c>
      <c r="X41" s="51">
        <f t="shared" si="6"/>
        <v>11340625</v>
      </c>
      <c r="Y41" s="51">
        <f t="shared" si="6"/>
        <v>567954</v>
      </c>
      <c r="Z41" s="52">
        <f t="shared" si="5"/>
        <v>5.0081366767704605</v>
      </c>
      <c r="AA41" s="53">
        <f>SUM(AA36:AA40)</f>
        <v>22681249</v>
      </c>
    </row>
    <row r="42" spans="1:27" ht="13.5">
      <c r="A42" s="54" t="s">
        <v>38</v>
      </c>
      <c r="B42" s="35"/>
      <c r="C42" s="65">
        <f aca="true" t="shared" si="7" ref="C42:Y48">C12+C27</f>
        <v>7327946</v>
      </c>
      <c r="D42" s="66">
        <f t="shared" si="7"/>
        <v>0</v>
      </c>
      <c r="E42" s="67">
        <f t="shared" si="7"/>
        <v>13383901</v>
      </c>
      <c r="F42" s="67">
        <f t="shared" si="7"/>
        <v>13383901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949707</v>
      </c>
      <c r="L42" s="67">
        <f t="shared" si="7"/>
        <v>1881885</v>
      </c>
      <c r="M42" s="67">
        <f t="shared" si="7"/>
        <v>1633887</v>
      </c>
      <c r="N42" s="67">
        <f t="shared" si="7"/>
        <v>4465479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4465479</v>
      </c>
      <c r="X42" s="67">
        <f t="shared" si="7"/>
        <v>6691951</v>
      </c>
      <c r="Y42" s="67">
        <f t="shared" si="7"/>
        <v>-2226472</v>
      </c>
      <c r="Z42" s="69">
        <f t="shared" si="5"/>
        <v>-33.27089513954899</v>
      </c>
      <c r="AA42" s="68">
        <f aca="true" t="shared" si="8" ref="AA42:AA48">AA12+AA27</f>
        <v>13383901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2773706</v>
      </c>
      <c r="D45" s="66">
        <f t="shared" si="7"/>
        <v>0</v>
      </c>
      <c r="E45" s="67">
        <f t="shared" si="7"/>
        <v>3852000</v>
      </c>
      <c r="F45" s="67">
        <f t="shared" si="7"/>
        <v>3852000</v>
      </c>
      <c r="G45" s="67">
        <f t="shared" si="7"/>
        <v>0</v>
      </c>
      <c r="H45" s="67">
        <f t="shared" si="7"/>
        <v>0</v>
      </c>
      <c r="I45" s="67">
        <f t="shared" si="7"/>
        <v>18200</v>
      </c>
      <c r="J45" s="67">
        <f t="shared" si="7"/>
        <v>18200</v>
      </c>
      <c r="K45" s="67">
        <f t="shared" si="7"/>
        <v>0</v>
      </c>
      <c r="L45" s="67">
        <f t="shared" si="7"/>
        <v>15800</v>
      </c>
      <c r="M45" s="67">
        <f t="shared" si="7"/>
        <v>0</v>
      </c>
      <c r="N45" s="67">
        <f t="shared" si="7"/>
        <v>15800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34000</v>
      </c>
      <c r="X45" s="67">
        <f t="shared" si="7"/>
        <v>1926000</v>
      </c>
      <c r="Y45" s="67">
        <f t="shared" si="7"/>
        <v>-1892000</v>
      </c>
      <c r="Z45" s="69">
        <f t="shared" si="5"/>
        <v>-98.23468328141225</v>
      </c>
      <c r="AA45" s="68">
        <f t="shared" si="8"/>
        <v>3852000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60695950</v>
      </c>
      <c r="D49" s="78">
        <f t="shared" si="9"/>
        <v>0</v>
      </c>
      <c r="E49" s="79">
        <f t="shared" si="9"/>
        <v>39917150</v>
      </c>
      <c r="F49" s="79">
        <f t="shared" si="9"/>
        <v>39917150</v>
      </c>
      <c r="G49" s="79">
        <f t="shared" si="9"/>
        <v>0</v>
      </c>
      <c r="H49" s="79">
        <f t="shared" si="9"/>
        <v>5493515</v>
      </c>
      <c r="I49" s="79">
        <f t="shared" si="9"/>
        <v>18200</v>
      </c>
      <c r="J49" s="79">
        <f t="shared" si="9"/>
        <v>5511715</v>
      </c>
      <c r="K49" s="79">
        <f t="shared" si="9"/>
        <v>6229316</v>
      </c>
      <c r="L49" s="79">
        <f t="shared" si="9"/>
        <v>1897685</v>
      </c>
      <c r="M49" s="79">
        <f t="shared" si="9"/>
        <v>2769342</v>
      </c>
      <c r="N49" s="79">
        <f t="shared" si="9"/>
        <v>10896343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16408058</v>
      </c>
      <c r="X49" s="79">
        <f t="shared" si="9"/>
        <v>19958576</v>
      </c>
      <c r="Y49" s="79">
        <f t="shared" si="9"/>
        <v>-3550518</v>
      </c>
      <c r="Z49" s="80">
        <f t="shared" si="5"/>
        <v>-17.789435478763615</v>
      </c>
      <c r="AA49" s="81">
        <f>SUM(AA41:AA48)</f>
        <v>39917150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21083508</v>
      </c>
      <c r="F51" s="67">
        <f t="shared" si="10"/>
        <v>21083508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10541756</v>
      </c>
      <c r="Y51" s="67">
        <f t="shared" si="10"/>
        <v>-10541756</v>
      </c>
      <c r="Z51" s="69">
        <f>+IF(X51&lt;&gt;0,+(Y51/X51)*100,0)</f>
        <v>-100</v>
      </c>
      <c r="AA51" s="68">
        <f>SUM(AA57:AA61)</f>
        <v>21083508</v>
      </c>
    </row>
    <row r="52" spans="1:27" ht="13.5">
      <c r="A52" s="84" t="s">
        <v>32</v>
      </c>
      <c r="B52" s="47"/>
      <c r="C52" s="9"/>
      <c r="D52" s="10"/>
      <c r="E52" s="11">
        <v>6889389</v>
      </c>
      <c r="F52" s="11">
        <v>6889389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3444695</v>
      </c>
      <c r="Y52" s="11">
        <v>-3444695</v>
      </c>
      <c r="Z52" s="2">
        <v>-100</v>
      </c>
      <c r="AA52" s="15">
        <v>6889389</v>
      </c>
    </row>
    <row r="53" spans="1:27" ht="13.5">
      <c r="A53" s="84" t="s">
        <v>33</v>
      </c>
      <c r="B53" s="47"/>
      <c r="C53" s="9"/>
      <c r="D53" s="10"/>
      <c r="E53" s="11">
        <v>6722129</v>
      </c>
      <c r="F53" s="11">
        <v>6722129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3361065</v>
      </c>
      <c r="Y53" s="11">
        <v>-3361065</v>
      </c>
      <c r="Z53" s="2">
        <v>-100</v>
      </c>
      <c r="AA53" s="15">
        <v>6722129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25323</v>
      </c>
      <c r="F56" s="11">
        <v>25323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12662</v>
      </c>
      <c r="Y56" s="11">
        <v>-12662</v>
      </c>
      <c r="Z56" s="2">
        <v>-100</v>
      </c>
      <c r="AA56" s="15">
        <v>25323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13636841</v>
      </c>
      <c r="F57" s="51">
        <f t="shared" si="11"/>
        <v>13636841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6818422</v>
      </c>
      <c r="Y57" s="51">
        <f t="shared" si="11"/>
        <v>-6818422</v>
      </c>
      <c r="Z57" s="52">
        <f>+IF(X57&lt;&gt;0,+(Y57/X57)*100,0)</f>
        <v>-100</v>
      </c>
      <c r="AA57" s="53">
        <f>SUM(AA52:AA56)</f>
        <v>13636841</v>
      </c>
    </row>
    <row r="58" spans="1:27" ht="13.5">
      <c r="A58" s="86" t="s">
        <v>38</v>
      </c>
      <c r="B58" s="35"/>
      <c r="C58" s="9"/>
      <c r="D58" s="10"/>
      <c r="E58" s="11">
        <v>4432902</v>
      </c>
      <c r="F58" s="11">
        <v>4432902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2216451</v>
      </c>
      <c r="Y58" s="11">
        <v>-2216451</v>
      </c>
      <c r="Z58" s="2">
        <v>-100</v>
      </c>
      <c r="AA58" s="15">
        <v>4432902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3013765</v>
      </c>
      <c r="F61" s="11">
        <v>3013765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1506883</v>
      </c>
      <c r="Y61" s="11">
        <v>-1506883</v>
      </c>
      <c r="Z61" s="2">
        <v>-100</v>
      </c>
      <c r="AA61" s="15">
        <v>3013765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764330</v>
      </c>
      <c r="H65" s="11">
        <v>721034</v>
      </c>
      <c r="I65" s="11">
        <v>818711</v>
      </c>
      <c r="J65" s="11">
        <v>2304075</v>
      </c>
      <c r="K65" s="11">
        <v>895875</v>
      </c>
      <c r="L65" s="11">
        <v>745913</v>
      </c>
      <c r="M65" s="11">
        <v>846530</v>
      </c>
      <c r="N65" s="11">
        <v>2488318</v>
      </c>
      <c r="O65" s="11"/>
      <c r="P65" s="11"/>
      <c r="Q65" s="11"/>
      <c r="R65" s="11"/>
      <c r="S65" s="11"/>
      <c r="T65" s="11"/>
      <c r="U65" s="11"/>
      <c r="V65" s="11"/>
      <c r="W65" s="11">
        <v>4792393</v>
      </c>
      <c r="X65" s="11"/>
      <c r="Y65" s="11">
        <v>4792393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21083750</v>
      </c>
      <c r="F68" s="11"/>
      <c r="G68" s="11">
        <v>267140</v>
      </c>
      <c r="H68" s="11">
        <v>140677</v>
      </c>
      <c r="I68" s="11">
        <v>556156</v>
      </c>
      <c r="J68" s="11">
        <v>963973</v>
      </c>
      <c r="K68" s="11">
        <v>662054</v>
      </c>
      <c r="L68" s="11">
        <v>1058669</v>
      </c>
      <c r="M68" s="11">
        <v>709364</v>
      </c>
      <c r="N68" s="11">
        <v>2430087</v>
      </c>
      <c r="O68" s="11"/>
      <c r="P68" s="11"/>
      <c r="Q68" s="11"/>
      <c r="R68" s="11"/>
      <c r="S68" s="11"/>
      <c r="T68" s="11"/>
      <c r="U68" s="11"/>
      <c r="V68" s="11"/>
      <c r="W68" s="11">
        <v>3394060</v>
      </c>
      <c r="X68" s="11"/>
      <c r="Y68" s="11">
        <v>3394060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21083750</v>
      </c>
      <c r="F69" s="79">
        <f t="shared" si="12"/>
        <v>0</v>
      </c>
      <c r="G69" s="79">
        <f t="shared" si="12"/>
        <v>1031470</v>
      </c>
      <c r="H69" s="79">
        <f t="shared" si="12"/>
        <v>861711</v>
      </c>
      <c r="I69" s="79">
        <f t="shared" si="12"/>
        <v>1374867</v>
      </c>
      <c r="J69" s="79">
        <f t="shared" si="12"/>
        <v>3268048</v>
      </c>
      <c r="K69" s="79">
        <f t="shared" si="12"/>
        <v>1557929</v>
      </c>
      <c r="L69" s="79">
        <f t="shared" si="12"/>
        <v>1804582</v>
      </c>
      <c r="M69" s="79">
        <f t="shared" si="12"/>
        <v>1555894</v>
      </c>
      <c r="N69" s="79">
        <f t="shared" si="12"/>
        <v>4918405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8186453</v>
      </c>
      <c r="X69" s="79">
        <f t="shared" si="12"/>
        <v>0</v>
      </c>
      <c r="Y69" s="79">
        <f t="shared" si="12"/>
        <v>8186453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82898258</v>
      </c>
      <c r="D5" s="42">
        <f t="shared" si="0"/>
        <v>0</v>
      </c>
      <c r="E5" s="43">
        <f t="shared" si="0"/>
        <v>93050150</v>
      </c>
      <c r="F5" s="43">
        <f t="shared" si="0"/>
        <v>93050150</v>
      </c>
      <c r="G5" s="43">
        <f t="shared" si="0"/>
        <v>2132727</v>
      </c>
      <c r="H5" s="43">
        <f t="shared" si="0"/>
        <v>8266780</v>
      </c>
      <c r="I5" s="43">
        <f t="shared" si="0"/>
        <v>5655018</v>
      </c>
      <c r="J5" s="43">
        <f t="shared" si="0"/>
        <v>16054525</v>
      </c>
      <c r="K5" s="43">
        <f t="shared" si="0"/>
        <v>1825846</v>
      </c>
      <c r="L5" s="43">
        <f t="shared" si="0"/>
        <v>9781129</v>
      </c>
      <c r="M5" s="43">
        <f t="shared" si="0"/>
        <v>7113663</v>
      </c>
      <c r="N5" s="43">
        <f t="shared" si="0"/>
        <v>18720638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34775163</v>
      </c>
      <c r="X5" s="43">
        <f t="shared" si="0"/>
        <v>46525075</v>
      </c>
      <c r="Y5" s="43">
        <f t="shared" si="0"/>
        <v>-11749912</v>
      </c>
      <c r="Z5" s="44">
        <f>+IF(X5&lt;&gt;0,+(Y5/X5)*100,0)</f>
        <v>-25.25500926113499</v>
      </c>
      <c r="AA5" s="45">
        <f>SUM(AA11:AA18)</f>
        <v>93050150</v>
      </c>
    </row>
    <row r="6" spans="1:27" ht="13.5">
      <c r="A6" s="46" t="s">
        <v>32</v>
      </c>
      <c r="B6" s="47"/>
      <c r="C6" s="9">
        <v>80405589</v>
      </c>
      <c r="D6" s="10"/>
      <c r="E6" s="11">
        <v>52950000</v>
      </c>
      <c r="F6" s="11">
        <v>52950000</v>
      </c>
      <c r="G6" s="11">
        <v>2132727</v>
      </c>
      <c r="H6" s="11">
        <v>8056780</v>
      </c>
      <c r="I6" s="11">
        <v>5655018</v>
      </c>
      <c r="J6" s="11">
        <v>15844525</v>
      </c>
      <c r="K6" s="11">
        <v>1825846</v>
      </c>
      <c r="L6" s="11">
        <v>9781129</v>
      </c>
      <c r="M6" s="11">
        <v>6994663</v>
      </c>
      <c r="N6" s="11">
        <v>18601638</v>
      </c>
      <c r="O6" s="11"/>
      <c r="P6" s="11"/>
      <c r="Q6" s="11"/>
      <c r="R6" s="11"/>
      <c r="S6" s="11"/>
      <c r="T6" s="11"/>
      <c r="U6" s="11"/>
      <c r="V6" s="11"/>
      <c r="W6" s="11">
        <v>34446163</v>
      </c>
      <c r="X6" s="11">
        <v>26475000</v>
      </c>
      <c r="Y6" s="11">
        <v>7971163</v>
      </c>
      <c r="Z6" s="2">
        <v>30.11</v>
      </c>
      <c r="AA6" s="15">
        <v>52950000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80405589</v>
      </c>
      <c r="D11" s="50">
        <f t="shared" si="1"/>
        <v>0</v>
      </c>
      <c r="E11" s="51">
        <f t="shared" si="1"/>
        <v>52950000</v>
      </c>
      <c r="F11" s="51">
        <f t="shared" si="1"/>
        <v>52950000</v>
      </c>
      <c r="G11" s="51">
        <f t="shared" si="1"/>
        <v>2132727</v>
      </c>
      <c r="H11" s="51">
        <f t="shared" si="1"/>
        <v>8056780</v>
      </c>
      <c r="I11" s="51">
        <f t="shared" si="1"/>
        <v>5655018</v>
      </c>
      <c r="J11" s="51">
        <f t="shared" si="1"/>
        <v>15844525</v>
      </c>
      <c r="K11" s="51">
        <f t="shared" si="1"/>
        <v>1825846</v>
      </c>
      <c r="L11" s="51">
        <f t="shared" si="1"/>
        <v>9781129</v>
      </c>
      <c r="M11" s="51">
        <f t="shared" si="1"/>
        <v>6994663</v>
      </c>
      <c r="N11" s="51">
        <f t="shared" si="1"/>
        <v>18601638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34446163</v>
      </c>
      <c r="X11" s="51">
        <f t="shared" si="1"/>
        <v>26475000</v>
      </c>
      <c r="Y11" s="51">
        <f t="shared" si="1"/>
        <v>7971163</v>
      </c>
      <c r="Z11" s="52">
        <f>+IF(X11&lt;&gt;0,+(Y11/X11)*100,0)</f>
        <v>30.108264400377717</v>
      </c>
      <c r="AA11" s="53">
        <f>SUM(AA6:AA10)</f>
        <v>52950000</v>
      </c>
    </row>
    <row r="12" spans="1:27" ht="13.5">
      <c r="A12" s="54" t="s">
        <v>38</v>
      </c>
      <c r="B12" s="35"/>
      <c r="C12" s="9">
        <v>1459646</v>
      </c>
      <c r="D12" s="10"/>
      <c r="E12" s="11">
        <v>25720150</v>
      </c>
      <c r="F12" s="11">
        <v>25720150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12860075</v>
      </c>
      <c r="Y12" s="11">
        <v>-12860075</v>
      </c>
      <c r="Z12" s="2">
        <v>-100</v>
      </c>
      <c r="AA12" s="15">
        <v>25720150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1033023</v>
      </c>
      <c r="D15" s="10"/>
      <c r="E15" s="11">
        <v>13730000</v>
      </c>
      <c r="F15" s="11">
        <v>13730000</v>
      </c>
      <c r="G15" s="11"/>
      <c r="H15" s="11">
        <v>210000</v>
      </c>
      <c r="I15" s="11"/>
      <c r="J15" s="11">
        <v>210000</v>
      </c>
      <c r="K15" s="11"/>
      <c r="L15" s="11"/>
      <c r="M15" s="11">
        <v>119000</v>
      </c>
      <c r="N15" s="11">
        <v>119000</v>
      </c>
      <c r="O15" s="11"/>
      <c r="P15" s="11"/>
      <c r="Q15" s="11"/>
      <c r="R15" s="11"/>
      <c r="S15" s="11"/>
      <c r="T15" s="11"/>
      <c r="U15" s="11"/>
      <c r="V15" s="11"/>
      <c r="W15" s="11">
        <v>329000</v>
      </c>
      <c r="X15" s="11">
        <v>6865000</v>
      </c>
      <c r="Y15" s="11">
        <v>-6536000</v>
      </c>
      <c r="Z15" s="2">
        <v>-95.21</v>
      </c>
      <c r="AA15" s="15">
        <v>13730000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650000</v>
      </c>
      <c r="F18" s="18">
        <v>650000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325000</v>
      </c>
      <c r="Y18" s="18">
        <v>-325000</v>
      </c>
      <c r="Z18" s="3">
        <v>-100</v>
      </c>
      <c r="AA18" s="23">
        <v>650000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9700000</v>
      </c>
      <c r="F20" s="60">
        <f t="shared" si="2"/>
        <v>9700000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4850000</v>
      </c>
      <c r="Y20" s="60">
        <f t="shared" si="2"/>
        <v>-4850000</v>
      </c>
      <c r="Z20" s="61">
        <f>+IF(X20&lt;&gt;0,+(Y20/X20)*100,0)</f>
        <v>-100</v>
      </c>
      <c r="AA20" s="62">
        <f>SUM(AA26:AA33)</f>
        <v>9700000</v>
      </c>
    </row>
    <row r="21" spans="1:27" ht="13.5">
      <c r="A21" s="46" t="s">
        <v>32</v>
      </c>
      <c r="B21" s="47"/>
      <c r="C21" s="9"/>
      <c r="D21" s="10"/>
      <c r="E21" s="11">
        <v>5000000</v>
      </c>
      <c r="F21" s="11">
        <v>5000000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2500000</v>
      </c>
      <c r="Y21" s="11">
        <v>-2500000</v>
      </c>
      <c r="Z21" s="2">
        <v>-100</v>
      </c>
      <c r="AA21" s="15">
        <v>5000000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5000000</v>
      </c>
      <c r="F26" s="51">
        <f t="shared" si="3"/>
        <v>5000000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2500000</v>
      </c>
      <c r="Y26" s="51">
        <f t="shared" si="3"/>
        <v>-2500000</v>
      </c>
      <c r="Z26" s="52">
        <f>+IF(X26&lt;&gt;0,+(Y26/X26)*100,0)</f>
        <v>-100</v>
      </c>
      <c r="AA26" s="53">
        <f>SUM(AA21:AA25)</f>
        <v>5000000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4700000</v>
      </c>
      <c r="F30" s="11">
        <v>4700000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2350000</v>
      </c>
      <c r="Y30" s="11">
        <v>-2350000</v>
      </c>
      <c r="Z30" s="2">
        <v>-100</v>
      </c>
      <c r="AA30" s="15">
        <v>4700000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80405589</v>
      </c>
      <c r="D36" s="10">
        <f t="shared" si="4"/>
        <v>0</v>
      </c>
      <c r="E36" s="11">
        <f t="shared" si="4"/>
        <v>57950000</v>
      </c>
      <c r="F36" s="11">
        <f t="shared" si="4"/>
        <v>57950000</v>
      </c>
      <c r="G36" s="11">
        <f t="shared" si="4"/>
        <v>2132727</v>
      </c>
      <c r="H36" s="11">
        <f t="shared" si="4"/>
        <v>8056780</v>
      </c>
      <c r="I36" s="11">
        <f t="shared" si="4"/>
        <v>5655018</v>
      </c>
      <c r="J36" s="11">
        <f t="shared" si="4"/>
        <v>15844525</v>
      </c>
      <c r="K36" s="11">
        <f t="shared" si="4"/>
        <v>1825846</v>
      </c>
      <c r="L36" s="11">
        <f t="shared" si="4"/>
        <v>9781129</v>
      </c>
      <c r="M36" s="11">
        <f t="shared" si="4"/>
        <v>6994663</v>
      </c>
      <c r="N36" s="11">
        <f t="shared" si="4"/>
        <v>18601638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34446163</v>
      </c>
      <c r="X36" s="11">
        <f t="shared" si="4"/>
        <v>28975000</v>
      </c>
      <c r="Y36" s="11">
        <f t="shared" si="4"/>
        <v>5471163</v>
      </c>
      <c r="Z36" s="2">
        <f aca="true" t="shared" si="5" ref="Z36:Z49">+IF(X36&lt;&gt;0,+(Y36/X36)*100,0)</f>
        <v>18.882357204486627</v>
      </c>
      <c r="AA36" s="15">
        <f>AA6+AA21</f>
        <v>57950000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80405589</v>
      </c>
      <c r="D41" s="50">
        <f t="shared" si="6"/>
        <v>0</v>
      </c>
      <c r="E41" s="51">
        <f t="shared" si="6"/>
        <v>57950000</v>
      </c>
      <c r="F41" s="51">
        <f t="shared" si="6"/>
        <v>57950000</v>
      </c>
      <c r="G41" s="51">
        <f t="shared" si="6"/>
        <v>2132727</v>
      </c>
      <c r="H41" s="51">
        <f t="shared" si="6"/>
        <v>8056780</v>
      </c>
      <c r="I41" s="51">
        <f t="shared" si="6"/>
        <v>5655018</v>
      </c>
      <c r="J41" s="51">
        <f t="shared" si="6"/>
        <v>15844525</v>
      </c>
      <c r="K41" s="51">
        <f t="shared" si="6"/>
        <v>1825846</v>
      </c>
      <c r="L41" s="51">
        <f t="shared" si="6"/>
        <v>9781129</v>
      </c>
      <c r="M41" s="51">
        <f t="shared" si="6"/>
        <v>6994663</v>
      </c>
      <c r="N41" s="51">
        <f t="shared" si="6"/>
        <v>18601638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34446163</v>
      </c>
      <c r="X41" s="51">
        <f t="shared" si="6"/>
        <v>28975000</v>
      </c>
      <c r="Y41" s="51">
        <f t="shared" si="6"/>
        <v>5471163</v>
      </c>
      <c r="Z41" s="52">
        <f t="shared" si="5"/>
        <v>18.882357204486627</v>
      </c>
      <c r="AA41" s="53">
        <f>SUM(AA36:AA40)</f>
        <v>57950000</v>
      </c>
    </row>
    <row r="42" spans="1:27" ht="13.5">
      <c r="A42" s="54" t="s">
        <v>38</v>
      </c>
      <c r="B42" s="35"/>
      <c r="C42" s="65">
        <f aca="true" t="shared" si="7" ref="C42:Y48">C12+C27</f>
        <v>1459646</v>
      </c>
      <c r="D42" s="66">
        <f t="shared" si="7"/>
        <v>0</v>
      </c>
      <c r="E42" s="67">
        <f t="shared" si="7"/>
        <v>25720150</v>
      </c>
      <c r="F42" s="67">
        <f t="shared" si="7"/>
        <v>25720150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12860075</v>
      </c>
      <c r="Y42" s="67">
        <f t="shared" si="7"/>
        <v>-12860075</v>
      </c>
      <c r="Z42" s="69">
        <f t="shared" si="5"/>
        <v>-100</v>
      </c>
      <c r="AA42" s="68">
        <f aca="true" t="shared" si="8" ref="AA42:AA48">AA12+AA27</f>
        <v>25720150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1033023</v>
      </c>
      <c r="D45" s="66">
        <f t="shared" si="7"/>
        <v>0</v>
      </c>
      <c r="E45" s="67">
        <f t="shared" si="7"/>
        <v>18430000</v>
      </c>
      <c r="F45" s="67">
        <f t="shared" si="7"/>
        <v>18430000</v>
      </c>
      <c r="G45" s="67">
        <f t="shared" si="7"/>
        <v>0</v>
      </c>
      <c r="H45" s="67">
        <f t="shared" si="7"/>
        <v>210000</v>
      </c>
      <c r="I45" s="67">
        <f t="shared" si="7"/>
        <v>0</v>
      </c>
      <c r="J45" s="67">
        <f t="shared" si="7"/>
        <v>210000</v>
      </c>
      <c r="K45" s="67">
        <f t="shared" si="7"/>
        <v>0</v>
      </c>
      <c r="L45" s="67">
        <f t="shared" si="7"/>
        <v>0</v>
      </c>
      <c r="M45" s="67">
        <f t="shared" si="7"/>
        <v>119000</v>
      </c>
      <c r="N45" s="67">
        <f t="shared" si="7"/>
        <v>119000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329000</v>
      </c>
      <c r="X45" s="67">
        <f t="shared" si="7"/>
        <v>9215000</v>
      </c>
      <c r="Y45" s="67">
        <f t="shared" si="7"/>
        <v>-8886000</v>
      </c>
      <c r="Z45" s="69">
        <f t="shared" si="5"/>
        <v>-96.42973412913727</v>
      </c>
      <c r="AA45" s="68">
        <f t="shared" si="8"/>
        <v>18430000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650000</v>
      </c>
      <c r="F48" s="67">
        <f t="shared" si="7"/>
        <v>650000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325000</v>
      </c>
      <c r="Y48" s="67">
        <f t="shared" si="7"/>
        <v>-325000</v>
      </c>
      <c r="Z48" s="69">
        <f t="shared" si="5"/>
        <v>-100</v>
      </c>
      <c r="AA48" s="68">
        <f t="shared" si="8"/>
        <v>650000</v>
      </c>
    </row>
    <row r="49" spans="1:27" ht="13.5">
      <c r="A49" s="75" t="s">
        <v>49</v>
      </c>
      <c r="B49" s="76"/>
      <c r="C49" s="77">
        <f aca="true" t="shared" si="9" ref="C49:Y49">SUM(C41:C48)</f>
        <v>82898258</v>
      </c>
      <c r="D49" s="78">
        <f t="shared" si="9"/>
        <v>0</v>
      </c>
      <c r="E49" s="79">
        <f t="shared" si="9"/>
        <v>102750150</v>
      </c>
      <c r="F49" s="79">
        <f t="shared" si="9"/>
        <v>102750150</v>
      </c>
      <c r="G49" s="79">
        <f t="shared" si="9"/>
        <v>2132727</v>
      </c>
      <c r="H49" s="79">
        <f t="shared" si="9"/>
        <v>8266780</v>
      </c>
      <c r="I49" s="79">
        <f t="shared" si="9"/>
        <v>5655018</v>
      </c>
      <c r="J49" s="79">
        <f t="shared" si="9"/>
        <v>16054525</v>
      </c>
      <c r="K49" s="79">
        <f t="shared" si="9"/>
        <v>1825846</v>
      </c>
      <c r="L49" s="79">
        <f t="shared" si="9"/>
        <v>9781129</v>
      </c>
      <c r="M49" s="79">
        <f t="shared" si="9"/>
        <v>7113663</v>
      </c>
      <c r="N49" s="79">
        <f t="shared" si="9"/>
        <v>18720638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34775163</v>
      </c>
      <c r="X49" s="79">
        <f t="shared" si="9"/>
        <v>51375075</v>
      </c>
      <c r="Y49" s="79">
        <f t="shared" si="9"/>
        <v>-16599912</v>
      </c>
      <c r="Z49" s="80">
        <f t="shared" si="5"/>
        <v>-32.3112170639167</v>
      </c>
      <c r="AA49" s="81">
        <f>SUM(AA41:AA48)</f>
        <v>102750150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4800000</v>
      </c>
      <c r="F51" s="67">
        <f t="shared" si="10"/>
        <v>4800000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223387</v>
      </c>
      <c r="L51" s="67">
        <f t="shared" si="10"/>
        <v>0</v>
      </c>
      <c r="M51" s="67">
        <f t="shared" si="10"/>
        <v>0</v>
      </c>
      <c r="N51" s="67">
        <f t="shared" si="10"/>
        <v>223387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223387</v>
      </c>
      <c r="X51" s="67">
        <f t="shared" si="10"/>
        <v>2400000</v>
      </c>
      <c r="Y51" s="67">
        <f t="shared" si="10"/>
        <v>-2176613</v>
      </c>
      <c r="Z51" s="69">
        <f>+IF(X51&lt;&gt;0,+(Y51/X51)*100,0)</f>
        <v>-90.69220833333334</v>
      </c>
      <c r="AA51" s="68">
        <f>SUM(AA57:AA61)</f>
        <v>4800000</v>
      </c>
    </row>
    <row r="52" spans="1:27" ht="13.5">
      <c r="A52" s="84" t="s">
        <v>32</v>
      </c>
      <c r="B52" s="47"/>
      <c r="C52" s="9"/>
      <c r="D52" s="10"/>
      <c r="E52" s="11">
        <v>2500000</v>
      </c>
      <c r="F52" s="11">
        <v>2500000</v>
      </c>
      <c r="G52" s="11"/>
      <c r="H52" s="11"/>
      <c r="I52" s="11"/>
      <c r="J52" s="11"/>
      <c r="K52" s="11">
        <v>128268</v>
      </c>
      <c r="L52" s="11"/>
      <c r="M52" s="11"/>
      <c r="N52" s="11">
        <v>128268</v>
      </c>
      <c r="O52" s="11"/>
      <c r="P52" s="11"/>
      <c r="Q52" s="11"/>
      <c r="R52" s="11"/>
      <c r="S52" s="11"/>
      <c r="T52" s="11"/>
      <c r="U52" s="11"/>
      <c r="V52" s="11"/>
      <c r="W52" s="11">
        <v>128268</v>
      </c>
      <c r="X52" s="11">
        <v>1250000</v>
      </c>
      <c r="Y52" s="11">
        <v>-1121732</v>
      </c>
      <c r="Z52" s="2">
        <v>-89.74</v>
      </c>
      <c r="AA52" s="15">
        <v>2500000</v>
      </c>
    </row>
    <row r="53" spans="1:27" ht="13.5">
      <c r="A53" s="84" t="s">
        <v>33</v>
      </c>
      <c r="B53" s="47"/>
      <c r="C53" s="9"/>
      <c r="D53" s="10"/>
      <c r="E53" s="11">
        <v>250000</v>
      </c>
      <c r="F53" s="11">
        <v>250000</v>
      </c>
      <c r="G53" s="11"/>
      <c r="H53" s="11"/>
      <c r="I53" s="11"/>
      <c r="J53" s="11"/>
      <c r="K53" s="11">
        <v>27486</v>
      </c>
      <c r="L53" s="11"/>
      <c r="M53" s="11"/>
      <c r="N53" s="11">
        <v>27486</v>
      </c>
      <c r="O53" s="11"/>
      <c r="P53" s="11"/>
      <c r="Q53" s="11"/>
      <c r="R53" s="11"/>
      <c r="S53" s="11"/>
      <c r="T53" s="11"/>
      <c r="U53" s="11"/>
      <c r="V53" s="11"/>
      <c r="W53" s="11">
        <v>27486</v>
      </c>
      <c r="X53" s="11">
        <v>125000</v>
      </c>
      <c r="Y53" s="11">
        <v>-97514</v>
      </c>
      <c r="Z53" s="2">
        <v>-78.01</v>
      </c>
      <c r="AA53" s="15">
        <v>250000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2750000</v>
      </c>
      <c r="F57" s="51">
        <f t="shared" si="11"/>
        <v>2750000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155754</v>
      </c>
      <c r="L57" s="51">
        <f t="shared" si="11"/>
        <v>0</v>
      </c>
      <c r="M57" s="51">
        <f t="shared" si="11"/>
        <v>0</v>
      </c>
      <c r="N57" s="51">
        <f t="shared" si="11"/>
        <v>155754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155754</v>
      </c>
      <c r="X57" s="51">
        <f t="shared" si="11"/>
        <v>1375000</v>
      </c>
      <c r="Y57" s="51">
        <f t="shared" si="11"/>
        <v>-1219246</v>
      </c>
      <c r="Z57" s="52">
        <f>+IF(X57&lt;&gt;0,+(Y57/X57)*100,0)</f>
        <v>-88.67243636363636</v>
      </c>
      <c r="AA57" s="53">
        <f>SUM(AA52:AA56)</f>
        <v>2750000</v>
      </c>
    </row>
    <row r="58" spans="1:27" ht="13.5">
      <c r="A58" s="86" t="s">
        <v>38</v>
      </c>
      <c r="B58" s="35"/>
      <c r="C58" s="9"/>
      <c r="D58" s="10"/>
      <c r="E58" s="11">
        <v>150000</v>
      </c>
      <c r="F58" s="11">
        <v>150000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75000</v>
      </c>
      <c r="Y58" s="11">
        <v>-75000</v>
      </c>
      <c r="Z58" s="2">
        <v>-100</v>
      </c>
      <c r="AA58" s="15">
        <v>150000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1900000</v>
      </c>
      <c r="F61" s="11">
        <v>1900000</v>
      </c>
      <c r="G61" s="11"/>
      <c r="H61" s="11"/>
      <c r="I61" s="11"/>
      <c r="J61" s="11"/>
      <c r="K61" s="11">
        <v>67633</v>
      </c>
      <c r="L61" s="11"/>
      <c r="M61" s="11"/>
      <c r="N61" s="11">
        <v>67633</v>
      </c>
      <c r="O61" s="11"/>
      <c r="P61" s="11"/>
      <c r="Q61" s="11"/>
      <c r="R61" s="11"/>
      <c r="S61" s="11"/>
      <c r="T61" s="11"/>
      <c r="U61" s="11"/>
      <c r="V61" s="11"/>
      <c r="W61" s="11">
        <v>67633</v>
      </c>
      <c r="X61" s="11">
        <v>950000</v>
      </c>
      <c r="Y61" s="11">
        <v>-882367</v>
      </c>
      <c r="Z61" s="2">
        <v>-92.88</v>
      </c>
      <c r="AA61" s="15">
        <v>1900000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>
        <v>380771</v>
      </c>
      <c r="L66" s="14"/>
      <c r="M66" s="14">
        <v>282600</v>
      </c>
      <c r="N66" s="14">
        <v>663371</v>
      </c>
      <c r="O66" s="14"/>
      <c r="P66" s="14"/>
      <c r="Q66" s="14"/>
      <c r="R66" s="14"/>
      <c r="S66" s="14"/>
      <c r="T66" s="14"/>
      <c r="U66" s="14"/>
      <c r="V66" s="14"/>
      <c r="W66" s="14">
        <v>663371</v>
      </c>
      <c r="X66" s="14"/>
      <c r="Y66" s="14">
        <v>663371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931738</v>
      </c>
      <c r="H67" s="11">
        <v>707103</v>
      </c>
      <c r="I67" s="11">
        <v>1071499</v>
      </c>
      <c r="J67" s="11">
        <v>2710340</v>
      </c>
      <c r="K67" s="11">
        <v>357915</v>
      </c>
      <c r="L67" s="11">
        <v>1183255</v>
      </c>
      <c r="M67" s="11">
        <v>1105216</v>
      </c>
      <c r="N67" s="11">
        <v>2646386</v>
      </c>
      <c r="O67" s="11"/>
      <c r="P67" s="11"/>
      <c r="Q67" s="11"/>
      <c r="R67" s="11"/>
      <c r="S67" s="11"/>
      <c r="T67" s="11"/>
      <c r="U67" s="11"/>
      <c r="V67" s="11"/>
      <c r="W67" s="11">
        <v>5356726</v>
      </c>
      <c r="X67" s="11"/>
      <c r="Y67" s="11">
        <v>5356726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4800000</v>
      </c>
      <c r="F68" s="11"/>
      <c r="G68" s="11"/>
      <c r="H68" s="11"/>
      <c r="I68" s="11">
        <v>18097</v>
      </c>
      <c r="J68" s="11">
        <v>18097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18097</v>
      </c>
      <c r="X68" s="11"/>
      <c r="Y68" s="11">
        <v>18097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4800000</v>
      </c>
      <c r="F69" s="79">
        <f t="shared" si="12"/>
        <v>0</v>
      </c>
      <c r="G69" s="79">
        <f t="shared" si="12"/>
        <v>931738</v>
      </c>
      <c r="H69" s="79">
        <f t="shared" si="12"/>
        <v>707103</v>
      </c>
      <c r="I69" s="79">
        <f t="shared" si="12"/>
        <v>1089596</v>
      </c>
      <c r="J69" s="79">
        <f t="shared" si="12"/>
        <v>2728437</v>
      </c>
      <c r="K69" s="79">
        <f t="shared" si="12"/>
        <v>738686</v>
      </c>
      <c r="L69" s="79">
        <f t="shared" si="12"/>
        <v>1183255</v>
      </c>
      <c r="M69" s="79">
        <f t="shared" si="12"/>
        <v>1387816</v>
      </c>
      <c r="N69" s="79">
        <f t="shared" si="12"/>
        <v>3309757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6038194</v>
      </c>
      <c r="X69" s="79">
        <f t="shared" si="12"/>
        <v>0</v>
      </c>
      <c r="Y69" s="79">
        <f t="shared" si="12"/>
        <v>6038194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471256224</v>
      </c>
      <c r="D5" s="42">
        <f t="shared" si="0"/>
        <v>0</v>
      </c>
      <c r="E5" s="43">
        <f t="shared" si="0"/>
        <v>439039558</v>
      </c>
      <c r="F5" s="43">
        <f t="shared" si="0"/>
        <v>439039558</v>
      </c>
      <c r="G5" s="43">
        <f t="shared" si="0"/>
        <v>0</v>
      </c>
      <c r="H5" s="43">
        <f t="shared" si="0"/>
        <v>16250855</v>
      </c>
      <c r="I5" s="43">
        <f t="shared" si="0"/>
        <v>34091549</v>
      </c>
      <c r="J5" s="43">
        <f t="shared" si="0"/>
        <v>50342404</v>
      </c>
      <c r="K5" s="43">
        <f t="shared" si="0"/>
        <v>75769623</v>
      </c>
      <c r="L5" s="43">
        <f t="shared" si="0"/>
        <v>67259924</v>
      </c>
      <c r="M5" s="43">
        <f t="shared" si="0"/>
        <v>63914929</v>
      </c>
      <c r="N5" s="43">
        <f t="shared" si="0"/>
        <v>206944476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257286880</v>
      </c>
      <c r="X5" s="43">
        <f t="shared" si="0"/>
        <v>219519779</v>
      </c>
      <c r="Y5" s="43">
        <f t="shared" si="0"/>
        <v>37767101</v>
      </c>
      <c r="Z5" s="44">
        <f>+IF(X5&lt;&gt;0,+(Y5/X5)*100,0)</f>
        <v>17.204418286153615</v>
      </c>
      <c r="AA5" s="45">
        <f>SUM(AA11:AA18)</f>
        <v>439039558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420979558</v>
      </c>
      <c r="F8" s="11">
        <v>420979558</v>
      </c>
      <c r="G8" s="11"/>
      <c r="H8" s="11">
        <v>14467888</v>
      </c>
      <c r="I8" s="11">
        <v>34061549</v>
      </c>
      <c r="J8" s="11">
        <v>48529437</v>
      </c>
      <c r="K8" s="11">
        <v>72881027</v>
      </c>
      <c r="L8" s="11">
        <v>64737822</v>
      </c>
      <c r="M8" s="11">
        <v>63875129</v>
      </c>
      <c r="N8" s="11">
        <v>201493978</v>
      </c>
      <c r="O8" s="11"/>
      <c r="P8" s="11"/>
      <c r="Q8" s="11"/>
      <c r="R8" s="11"/>
      <c r="S8" s="11"/>
      <c r="T8" s="11"/>
      <c r="U8" s="11"/>
      <c r="V8" s="11"/>
      <c r="W8" s="11">
        <v>250023415</v>
      </c>
      <c r="X8" s="11">
        <v>210489779</v>
      </c>
      <c r="Y8" s="11">
        <v>39533636</v>
      </c>
      <c r="Z8" s="2">
        <v>18.78</v>
      </c>
      <c r="AA8" s="15">
        <v>420979558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>
        <v>1765786</v>
      </c>
      <c r="I9" s="11"/>
      <c r="J9" s="11">
        <v>1765786</v>
      </c>
      <c r="K9" s="11">
        <v>2782171</v>
      </c>
      <c r="L9" s="11">
        <v>2522102</v>
      </c>
      <c r="M9" s="11"/>
      <c r="N9" s="11">
        <v>5304273</v>
      </c>
      <c r="O9" s="11"/>
      <c r="P9" s="11"/>
      <c r="Q9" s="11"/>
      <c r="R9" s="11"/>
      <c r="S9" s="11"/>
      <c r="T9" s="11"/>
      <c r="U9" s="11"/>
      <c r="V9" s="11"/>
      <c r="W9" s="11">
        <v>7070059</v>
      </c>
      <c r="X9" s="11"/>
      <c r="Y9" s="11">
        <v>7070059</v>
      </c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420979558</v>
      </c>
      <c r="F11" s="51">
        <f t="shared" si="1"/>
        <v>420979558</v>
      </c>
      <c r="G11" s="51">
        <f t="shared" si="1"/>
        <v>0</v>
      </c>
      <c r="H11" s="51">
        <f t="shared" si="1"/>
        <v>16233674</v>
      </c>
      <c r="I11" s="51">
        <f t="shared" si="1"/>
        <v>34061549</v>
      </c>
      <c r="J11" s="51">
        <f t="shared" si="1"/>
        <v>50295223</v>
      </c>
      <c r="K11" s="51">
        <f t="shared" si="1"/>
        <v>75663198</v>
      </c>
      <c r="L11" s="51">
        <f t="shared" si="1"/>
        <v>67259924</v>
      </c>
      <c r="M11" s="51">
        <f t="shared" si="1"/>
        <v>63875129</v>
      </c>
      <c r="N11" s="51">
        <f t="shared" si="1"/>
        <v>206798251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257093474</v>
      </c>
      <c r="X11" s="51">
        <f t="shared" si="1"/>
        <v>210489779</v>
      </c>
      <c r="Y11" s="51">
        <f t="shared" si="1"/>
        <v>46603695</v>
      </c>
      <c r="Z11" s="52">
        <f>+IF(X11&lt;&gt;0,+(Y11/X11)*100,0)</f>
        <v>22.140597620181836</v>
      </c>
      <c r="AA11" s="53">
        <f>SUM(AA6:AA10)</f>
        <v>420979558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471256224</v>
      </c>
      <c r="D15" s="10"/>
      <c r="E15" s="11">
        <v>18060000</v>
      </c>
      <c r="F15" s="11">
        <v>18060000</v>
      </c>
      <c r="G15" s="11"/>
      <c r="H15" s="11">
        <v>17181</v>
      </c>
      <c r="I15" s="11">
        <v>30000</v>
      </c>
      <c r="J15" s="11">
        <v>47181</v>
      </c>
      <c r="K15" s="11">
        <v>106425</v>
      </c>
      <c r="L15" s="11"/>
      <c r="M15" s="11">
        <v>39800</v>
      </c>
      <c r="N15" s="11">
        <v>146225</v>
      </c>
      <c r="O15" s="11"/>
      <c r="P15" s="11"/>
      <c r="Q15" s="11"/>
      <c r="R15" s="11"/>
      <c r="S15" s="11"/>
      <c r="T15" s="11"/>
      <c r="U15" s="11"/>
      <c r="V15" s="11"/>
      <c r="W15" s="11">
        <v>193406</v>
      </c>
      <c r="X15" s="11">
        <v>9030000</v>
      </c>
      <c r="Y15" s="11">
        <v>-8836594</v>
      </c>
      <c r="Z15" s="2">
        <v>-97.86</v>
      </c>
      <c r="AA15" s="15">
        <v>18060000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6099063</v>
      </c>
      <c r="D20" s="59">
        <f t="shared" si="2"/>
        <v>0</v>
      </c>
      <c r="E20" s="60">
        <f t="shared" si="2"/>
        <v>142419442</v>
      </c>
      <c r="F20" s="60">
        <f t="shared" si="2"/>
        <v>142419442</v>
      </c>
      <c r="G20" s="60">
        <f t="shared" si="2"/>
        <v>0</v>
      </c>
      <c r="H20" s="60">
        <f t="shared" si="2"/>
        <v>8738366</v>
      </c>
      <c r="I20" s="60">
        <f t="shared" si="2"/>
        <v>0</v>
      </c>
      <c r="J20" s="60">
        <f t="shared" si="2"/>
        <v>8738366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8738366</v>
      </c>
      <c r="X20" s="60">
        <f t="shared" si="2"/>
        <v>71209721</v>
      </c>
      <c r="Y20" s="60">
        <f t="shared" si="2"/>
        <v>-62471355</v>
      </c>
      <c r="Z20" s="61">
        <f>+IF(X20&lt;&gt;0,+(Y20/X20)*100,0)</f>
        <v>-87.7286894580025</v>
      </c>
      <c r="AA20" s="62">
        <f>SUM(AA26:AA33)</f>
        <v>142419442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>
        <v>3999364</v>
      </c>
      <c r="D23" s="10"/>
      <c r="E23" s="11">
        <v>132719442</v>
      </c>
      <c r="F23" s="11">
        <v>132719442</v>
      </c>
      <c r="G23" s="11"/>
      <c r="H23" s="11">
        <v>8738366</v>
      </c>
      <c r="I23" s="11"/>
      <c r="J23" s="11">
        <v>8738366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8738366</v>
      </c>
      <c r="X23" s="11">
        <v>66359721</v>
      </c>
      <c r="Y23" s="11">
        <v>-57621355</v>
      </c>
      <c r="Z23" s="2">
        <v>-86.83</v>
      </c>
      <c r="AA23" s="15">
        <v>132719442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3999364</v>
      </c>
      <c r="D26" s="50">
        <f t="shared" si="3"/>
        <v>0</v>
      </c>
      <c r="E26" s="51">
        <f t="shared" si="3"/>
        <v>132719442</v>
      </c>
      <c r="F26" s="51">
        <f t="shared" si="3"/>
        <v>132719442</v>
      </c>
      <c r="G26" s="51">
        <f t="shared" si="3"/>
        <v>0</v>
      </c>
      <c r="H26" s="51">
        <f t="shared" si="3"/>
        <v>8738366</v>
      </c>
      <c r="I26" s="51">
        <f t="shared" si="3"/>
        <v>0</v>
      </c>
      <c r="J26" s="51">
        <f t="shared" si="3"/>
        <v>8738366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8738366</v>
      </c>
      <c r="X26" s="51">
        <f t="shared" si="3"/>
        <v>66359721</v>
      </c>
      <c r="Y26" s="51">
        <f t="shared" si="3"/>
        <v>-57621355</v>
      </c>
      <c r="Z26" s="52">
        <f>+IF(X26&lt;&gt;0,+(Y26/X26)*100,0)</f>
        <v>-86.83182227363494</v>
      </c>
      <c r="AA26" s="53">
        <f>SUM(AA21:AA25)</f>
        <v>132719442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2099699</v>
      </c>
      <c r="D30" s="10"/>
      <c r="E30" s="11">
        <v>9700000</v>
      </c>
      <c r="F30" s="11">
        <v>9700000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4850000</v>
      </c>
      <c r="Y30" s="11">
        <v>-4850000</v>
      </c>
      <c r="Z30" s="2">
        <v>-100</v>
      </c>
      <c r="AA30" s="15">
        <v>9700000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3999364</v>
      </c>
      <c r="D38" s="10">
        <f t="shared" si="4"/>
        <v>0</v>
      </c>
      <c r="E38" s="11">
        <f t="shared" si="4"/>
        <v>553699000</v>
      </c>
      <c r="F38" s="11">
        <f t="shared" si="4"/>
        <v>553699000</v>
      </c>
      <c r="G38" s="11">
        <f t="shared" si="4"/>
        <v>0</v>
      </c>
      <c r="H38" s="11">
        <f t="shared" si="4"/>
        <v>23206254</v>
      </c>
      <c r="I38" s="11">
        <f t="shared" si="4"/>
        <v>34061549</v>
      </c>
      <c r="J38" s="11">
        <f t="shared" si="4"/>
        <v>57267803</v>
      </c>
      <c r="K38" s="11">
        <f t="shared" si="4"/>
        <v>72881027</v>
      </c>
      <c r="L38" s="11">
        <f t="shared" si="4"/>
        <v>64737822</v>
      </c>
      <c r="M38" s="11">
        <f t="shared" si="4"/>
        <v>63875129</v>
      </c>
      <c r="N38" s="11">
        <f t="shared" si="4"/>
        <v>201493978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258761781</v>
      </c>
      <c r="X38" s="11">
        <f t="shared" si="4"/>
        <v>276849500</v>
      </c>
      <c r="Y38" s="11">
        <f t="shared" si="4"/>
        <v>-18087719</v>
      </c>
      <c r="Z38" s="2">
        <f t="shared" si="5"/>
        <v>-6.533412196879532</v>
      </c>
      <c r="AA38" s="15">
        <f>AA8+AA23</f>
        <v>553699000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1765786</v>
      </c>
      <c r="I39" s="11">
        <f t="shared" si="4"/>
        <v>0</v>
      </c>
      <c r="J39" s="11">
        <f t="shared" si="4"/>
        <v>1765786</v>
      </c>
      <c r="K39" s="11">
        <f t="shared" si="4"/>
        <v>2782171</v>
      </c>
      <c r="L39" s="11">
        <f t="shared" si="4"/>
        <v>2522102</v>
      </c>
      <c r="M39" s="11">
        <f t="shared" si="4"/>
        <v>0</v>
      </c>
      <c r="N39" s="11">
        <f t="shared" si="4"/>
        <v>5304273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7070059</v>
      </c>
      <c r="X39" s="11">
        <f t="shared" si="4"/>
        <v>0</v>
      </c>
      <c r="Y39" s="11">
        <f t="shared" si="4"/>
        <v>7070059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3999364</v>
      </c>
      <c r="D41" s="50">
        <f t="shared" si="6"/>
        <v>0</v>
      </c>
      <c r="E41" s="51">
        <f t="shared" si="6"/>
        <v>553699000</v>
      </c>
      <c r="F41" s="51">
        <f t="shared" si="6"/>
        <v>553699000</v>
      </c>
      <c r="G41" s="51">
        <f t="shared" si="6"/>
        <v>0</v>
      </c>
      <c r="H41" s="51">
        <f t="shared" si="6"/>
        <v>24972040</v>
      </c>
      <c r="I41" s="51">
        <f t="shared" si="6"/>
        <v>34061549</v>
      </c>
      <c r="J41" s="51">
        <f t="shared" si="6"/>
        <v>59033589</v>
      </c>
      <c r="K41" s="51">
        <f t="shared" si="6"/>
        <v>75663198</v>
      </c>
      <c r="L41" s="51">
        <f t="shared" si="6"/>
        <v>67259924</v>
      </c>
      <c r="M41" s="51">
        <f t="shared" si="6"/>
        <v>63875129</v>
      </c>
      <c r="N41" s="51">
        <f t="shared" si="6"/>
        <v>206798251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265831840</v>
      </c>
      <c r="X41" s="51">
        <f t="shared" si="6"/>
        <v>276849500</v>
      </c>
      <c r="Y41" s="51">
        <f t="shared" si="6"/>
        <v>-11017660</v>
      </c>
      <c r="Z41" s="52">
        <f t="shared" si="5"/>
        <v>-3.979656817151557</v>
      </c>
      <c r="AA41" s="53">
        <f>SUM(AA36:AA40)</f>
        <v>553699000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473355923</v>
      </c>
      <c r="D45" s="66">
        <f t="shared" si="7"/>
        <v>0</v>
      </c>
      <c r="E45" s="67">
        <f t="shared" si="7"/>
        <v>27760000</v>
      </c>
      <c r="F45" s="67">
        <f t="shared" si="7"/>
        <v>27760000</v>
      </c>
      <c r="G45" s="67">
        <f t="shared" si="7"/>
        <v>0</v>
      </c>
      <c r="H45" s="67">
        <f t="shared" si="7"/>
        <v>17181</v>
      </c>
      <c r="I45" s="67">
        <f t="shared" si="7"/>
        <v>30000</v>
      </c>
      <c r="J45" s="67">
        <f t="shared" si="7"/>
        <v>47181</v>
      </c>
      <c r="K45" s="67">
        <f t="shared" si="7"/>
        <v>106425</v>
      </c>
      <c r="L45" s="67">
        <f t="shared" si="7"/>
        <v>0</v>
      </c>
      <c r="M45" s="67">
        <f t="shared" si="7"/>
        <v>39800</v>
      </c>
      <c r="N45" s="67">
        <f t="shared" si="7"/>
        <v>146225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193406</v>
      </c>
      <c r="X45" s="67">
        <f t="shared" si="7"/>
        <v>13880000</v>
      </c>
      <c r="Y45" s="67">
        <f t="shared" si="7"/>
        <v>-13686594</v>
      </c>
      <c r="Z45" s="69">
        <f t="shared" si="5"/>
        <v>-98.60658501440922</v>
      </c>
      <c r="AA45" s="68">
        <f t="shared" si="8"/>
        <v>27760000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477355287</v>
      </c>
      <c r="D49" s="78">
        <f t="shared" si="9"/>
        <v>0</v>
      </c>
      <c r="E49" s="79">
        <f t="shared" si="9"/>
        <v>581459000</v>
      </c>
      <c r="F49" s="79">
        <f t="shared" si="9"/>
        <v>581459000</v>
      </c>
      <c r="G49" s="79">
        <f t="shared" si="9"/>
        <v>0</v>
      </c>
      <c r="H49" s="79">
        <f t="shared" si="9"/>
        <v>24989221</v>
      </c>
      <c r="I49" s="79">
        <f t="shared" si="9"/>
        <v>34091549</v>
      </c>
      <c r="J49" s="79">
        <f t="shared" si="9"/>
        <v>59080770</v>
      </c>
      <c r="K49" s="79">
        <f t="shared" si="9"/>
        <v>75769623</v>
      </c>
      <c r="L49" s="79">
        <f t="shared" si="9"/>
        <v>67259924</v>
      </c>
      <c r="M49" s="79">
        <f t="shared" si="9"/>
        <v>63914929</v>
      </c>
      <c r="N49" s="79">
        <f t="shared" si="9"/>
        <v>206944476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266025246</v>
      </c>
      <c r="X49" s="79">
        <f t="shared" si="9"/>
        <v>290729500</v>
      </c>
      <c r="Y49" s="79">
        <f t="shared" si="9"/>
        <v>-24704254</v>
      </c>
      <c r="Z49" s="80">
        <f t="shared" si="5"/>
        <v>-8.497333087973528</v>
      </c>
      <c r="AA49" s="81">
        <f>SUM(AA41:AA48)</f>
        <v>581459000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109218824</v>
      </c>
      <c r="F51" s="67">
        <f t="shared" si="10"/>
        <v>109218824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54609413</v>
      </c>
      <c r="Y51" s="67">
        <f t="shared" si="10"/>
        <v>-54609413</v>
      </c>
      <c r="Z51" s="69">
        <f>+IF(X51&lt;&gt;0,+(Y51/X51)*100,0)</f>
        <v>-100</v>
      </c>
      <c r="AA51" s="68">
        <f>SUM(AA57:AA61)</f>
        <v>109218824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81632265</v>
      </c>
      <c r="F54" s="11">
        <v>81632265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40816133</v>
      </c>
      <c r="Y54" s="11">
        <v>-40816133</v>
      </c>
      <c r="Z54" s="2">
        <v>-100</v>
      </c>
      <c r="AA54" s="15">
        <v>81632265</v>
      </c>
    </row>
    <row r="55" spans="1:27" ht="13.5">
      <c r="A55" s="84" t="s">
        <v>35</v>
      </c>
      <c r="B55" s="47"/>
      <c r="C55" s="9"/>
      <c r="D55" s="10"/>
      <c r="E55" s="11">
        <v>3920584</v>
      </c>
      <c r="F55" s="11">
        <v>3920584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1960292</v>
      </c>
      <c r="Y55" s="11">
        <v>-1960292</v>
      </c>
      <c r="Z55" s="2">
        <v>-100</v>
      </c>
      <c r="AA55" s="15">
        <v>3920584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85552849</v>
      </c>
      <c r="F57" s="51">
        <f t="shared" si="11"/>
        <v>85552849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42776425</v>
      </c>
      <c r="Y57" s="51">
        <f t="shared" si="11"/>
        <v>-42776425</v>
      </c>
      <c r="Z57" s="52">
        <f>+IF(X57&lt;&gt;0,+(Y57/X57)*100,0)</f>
        <v>-100</v>
      </c>
      <c r="AA57" s="53">
        <f>SUM(AA52:AA56)</f>
        <v>85552849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23665975</v>
      </c>
      <c r="F61" s="11">
        <v>23665975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11832988</v>
      </c>
      <c r="Y61" s="11">
        <v>-11832988</v>
      </c>
      <c r="Z61" s="2">
        <v>-100</v>
      </c>
      <c r="AA61" s="15">
        <v>23665975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>
        <v>7572</v>
      </c>
      <c r="I65" s="11">
        <v>9143922</v>
      </c>
      <c r="J65" s="11">
        <v>9151494</v>
      </c>
      <c r="K65" s="11">
        <v>8991371</v>
      </c>
      <c r="L65" s="11"/>
      <c r="M65" s="11"/>
      <c r="N65" s="11">
        <v>8991371</v>
      </c>
      <c r="O65" s="11"/>
      <c r="P65" s="11"/>
      <c r="Q65" s="11"/>
      <c r="R65" s="11"/>
      <c r="S65" s="11"/>
      <c r="T65" s="11"/>
      <c r="U65" s="11"/>
      <c r="V65" s="11"/>
      <c r="W65" s="11">
        <v>18142865</v>
      </c>
      <c r="X65" s="11"/>
      <c r="Y65" s="11">
        <v>18142865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109218824</v>
      </c>
      <c r="F66" s="14"/>
      <c r="G66" s="14"/>
      <c r="H66" s="14"/>
      <c r="I66" s="14">
        <v>9598478</v>
      </c>
      <c r="J66" s="14">
        <v>9598478</v>
      </c>
      <c r="K66" s="14">
        <v>5035539</v>
      </c>
      <c r="L66" s="14"/>
      <c r="M66" s="14"/>
      <c r="N66" s="14">
        <v>5035539</v>
      </c>
      <c r="O66" s="14"/>
      <c r="P66" s="14"/>
      <c r="Q66" s="14"/>
      <c r="R66" s="14"/>
      <c r="S66" s="14"/>
      <c r="T66" s="14"/>
      <c r="U66" s="14"/>
      <c r="V66" s="14"/>
      <c r="W66" s="14">
        <v>14634017</v>
      </c>
      <c r="X66" s="14"/>
      <c r="Y66" s="14">
        <v>14634017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>
        <v>1401869</v>
      </c>
      <c r="J67" s="11">
        <v>1401869</v>
      </c>
      <c r="K67" s="11">
        <v>1034199</v>
      </c>
      <c r="L67" s="11"/>
      <c r="M67" s="11"/>
      <c r="N67" s="11">
        <v>1034199</v>
      </c>
      <c r="O67" s="11"/>
      <c r="P67" s="11"/>
      <c r="Q67" s="11"/>
      <c r="R67" s="11"/>
      <c r="S67" s="11"/>
      <c r="T67" s="11"/>
      <c r="U67" s="11"/>
      <c r="V67" s="11"/>
      <c r="W67" s="11">
        <v>2436068</v>
      </c>
      <c r="X67" s="11"/>
      <c r="Y67" s="11">
        <v>2436068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>
        <v>9158</v>
      </c>
      <c r="I68" s="11">
        <v>156357</v>
      </c>
      <c r="J68" s="11">
        <v>165515</v>
      </c>
      <c r="K68" s="11">
        <v>609979</v>
      </c>
      <c r="L68" s="11"/>
      <c r="M68" s="11"/>
      <c r="N68" s="11">
        <v>609979</v>
      </c>
      <c r="O68" s="11"/>
      <c r="P68" s="11"/>
      <c r="Q68" s="11"/>
      <c r="R68" s="11"/>
      <c r="S68" s="11"/>
      <c r="T68" s="11"/>
      <c r="U68" s="11"/>
      <c r="V68" s="11"/>
      <c r="W68" s="11">
        <v>775494</v>
      </c>
      <c r="X68" s="11"/>
      <c r="Y68" s="11">
        <v>775494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109218824</v>
      </c>
      <c r="F69" s="79">
        <f t="shared" si="12"/>
        <v>0</v>
      </c>
      <c r="G69" s="79">
        <f t="shared" si="12"/>
        <v>0</v>
      </c>
      <c r="H69" s="79">
        <f t="shared" si="12"/>
        <v>16730</v>
      </c>
      <c r="I69" s="79">
        <f t="shared" si="12"/>
        <v>20300626</v>
      </c>
      <c r="J69" s="79">
        <f t="shared" si="12"/>
        <v>20317356</v>
      </c>
      <c r="K69" s="79">
        <f t="shared" si="12"/>
        <v>15671088</v>
      </c>
      <c r="L69" s="79">
        <f t="shared" si="12"/>
        <v>0</v>
      </c>
      <c r="M69" s="79">
        <f t="shared" si="12"/>
        <v>0</v>
      </c>
      <c r="N69" s="79">
        <f t="shared" si="12"/>
        <v>15671088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35988444</v>
      </c>
      <c r="X69" s="79">
        <f t="shared" si="12"/>
        <v>0</v>
      </c>
      <c r="Y69" s="79">
        <f t="shared" si="12"/>
        <v>35988444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38376548</v>
      </c>
      <c r="D5" s="42">
        <f t="shared" si="0"/>
        <v>0</v>
      </c>
      <c r="E5" s="43">
        <f t="shared" si="0"/>
        <v>24484000</v>
      </c>
      <c r="F5" s="43">
        <f t="shared" si="0"/>
        <v>24484000</v>
      </c>
      <c r="G5" s="43">
        <f t="shared" si="0"/>
        <v>60367</v>
      </c>
      <c r="H5" s="43">
        <f t="shared" si="0"/>
        <v>566459</v>
      </c>
      <c r="I5" s="43">
        <f t="shared" si="0"/>
        <v>1581505</v>
      </c>
      <c r="J5" s="43">
        <f t="shared" si="0"/>
        <v>2208331</v>
      </c>
      <c r="K5" s="43">
        <f t="shared" si="0"/>
        <v>1852648</v>
      </c>
      <c r="L5" s="43">
        <f t="shared" si="0"/>
        <v>3096165</v>
      </c>
      <c r="M5" s="43">
        <f t="shared" si="0"/>
        <v>3128278</v>
      </c>
      <c r="N5" s="43">
        <f t="shared" si="0"/>
        <v>8077091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10285422</v>
      </c>
      <c r="X5" s="43">
        <f t="shared" si="0"/>
        <v>12242000</v>
      </c>
      <c r="Y5" s="43">
        <f t="shared" si="0"/>
        <v>-1956578</v>
      </c>
      <c r="Z5" s="44">
        <f>+IF(X5&lt;&gt;0,+(Y5/X5)*100,0)</f>
        <v>-15.982502859009964</v>
      </c>
      <c r="AA5" s="45">
        <f>SUM(AA11:AA18)</f>
        <v>24484000</v>
      </c>
    </row>
    <row r="6" spans="1:27" ht="13.5">
      <c r="A6" s="46" t="s">
        <v>32</v>
      </c>
      <c r="B6" s="47"/>
      <c r="C6" s="9">
        <v>13600583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13661346</v>
      </c>
      <c r="D7" s="10"/>
      <c r="E7" s="11">
        <v>15000000</v>
      </c>
      <c r="F7" s="11">
        <v>15000000</v>
      </c>
      <c r="G7" s="11"/>
      <c r="H7" s="11">
        <v>287742</v>
      </c>
      <c r="I7" s="11">
        <v>1510410</v>
      </c>
      <c r="J7" s="11">
        <v>1798152</v>
      </c>
      <c r="K7" s="11">
        <v>1788775</v>
      </c>
      <c r="L7" s="11">
        <v>2037344</v>
      </c>
      <c r="M7" s="11">
        <v>2037344</v>
      </c>
      <c r="N7" s="11">
        <v>5863463</v>
      </c>
      <c r="O7" s="11"/>
      <c r="P7" s="11"/>
      <c r="Q7" s="11"/>
      <c r="R7" s="11"/>
      <c r="S7" s="11"/>
      <c r="T7" s="11"/>
      <c r="U7" s="11"/>
      <c r="V7" s="11"/>
      <c r="W7" s="11">
        <v>7661615</v>
      </c>
      <c r="X7" s="11">
        <v>7500000</v>
      </c>
      <c r="Y7" s="11">
        <v>161615</v>
      </c>
      <c r="Z7" s="2">
        <v>2.15</v>
      </c>
      <c r="AA7" s="15">
        <v>15000000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3311000</v>
      </c>
      <c r="F10" s="11">
        <v>3311000</v>
      </c>
      <c r="G10" s="11">
        <v>60367</v>
      </c>
      <c r="H10" s="11">
        <v>78717</v>
      </c>
      <c r="I10" s="11">
        <v>71095</v>
      </c>
      <c r="J10" s="11">
        <v>210179</v>
      </c>
      <c r="K10" s="11">
        <v>63873</v>
      </c>
      <c r="L10" s="11">
        <v>58821</v>
      </c>
      <c r="M10" s="11">
        <v>90934</v>
      </c>
      <c r="N10" s="11">
        <v>213628</v>
      </c>
      <c r="O10" s="11"/>
      <c r="P10" s="11"/>
      <c r="Q10" s="11"/>
      <c r="R10" s="11"/>
      <c r="S10" s="11"/>
      <c r="T10" s="11"/>
      <c r="U10" s="11"/>
      <c r="V10" s="11"/>
      <c r="W10" s="11">
        <v>423807</v>
      </c>
      <c r="X10" s="11">
        <v>1655500</v>
      </c>
      <c r="Y10" s="11">
        <v>-1231693</v>
      </c>
      <c r="Z10" s="2">
        <v>-74.4</v>
      </c>
      <c r="AA10" s="15">
        <v>3311000</v>
      </c>
    </row>
    <row r="11" spans="1:27" ht="13.5">
      <c r="A11" s="48" t="s">
        <v>37</v>
      </c>
      <c r="B11" s="47"/>
      <c r="C11" s="49">
        <f aca="true" t="shared" si="1" ref="C11:Y11">SUM(C6:C10)</f>
        <v>27261929</v>
      </c>
      <c r="D11" s="50">
        <f t="shared" si="1"/>
        <v>0</v>
      </c>
      <c r="E11" s="51">
        <f t="shared" si="1"/>
        <v>18311000</v>
      </c>
      <c r="F11" s="51">
        <f t="shared" si="1"/>
        <v>18311000</v>
      </c>
      <c r="G11" s="51">
        <f t="shared" si="1"/>
        <v>60367</v>
      </c>
      <c r="H11" s="51">
        <f t="shared" si="1"/>
        <v>366459</v>
      </c>
      <c r="I11" s="51">
        <f t="shared" si="1"/>
        <v>1581505</v>
      </c>
      <c r="J11" s="51">
        <f t="shared" si="1"/>
        <v>2008331</v>
      </c>
      <c r="K11" s="51">
        <f t="shared" si="1"/>
        <v>1852648</v>
      </c>
      <c r="L11" s="51">
        <f t="shared" si="1"/>
        <v>2096165</v>
      </c>
      <c r="M11" s="51">
        <f t="shared" si="1"/>
        <v>2128278</v>
      </c>
      <c r="N11" s="51">
        <f t="shared" si="1"/>
        <v>6077091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8085422</v>
      </c>
      <c r="X11" s="51">
        <f t="shared" si="1"/>
        <v>9155500</v>
      </c>
      <c r="Y11" s="51">
        <f t="shared" si="1"/>
        <v>-1070078</v>
      </c>
      <c r="Z11" s="52">
        <f>+IF(X11&lt;&gt;0,+(Y11/X11)*100,0)</f>
        <v>-11.687816066845066</v>
      </c>
      <c r="AA11" s="53">
        <f>SUM(AA6:AA10)</f>
        <v>18311000</v>
      </c>
    </row>
    <row r="12" spans="1:27" ht="13.5">
      <c r="A12" s="54" t="s">
        <v>38</v>
      </c>
      <c r="B12" s="35"/>
      <c r="C12" s="9">
        <v>11114619</v>
      </c>
      <c r="D12" s="10"/>
      <c r="E12" s="11">
        <v>6173000</v>
      </c>
      <c r="F12" s="11">
        <v>6173000</v>
      </c>
      <c r="G12" s="11"/>
      <c r="H12" s="11">
        <v>200000</v>
      </c>
      <c r="I12" s="11"/>
      <c r="J12" s="11">
        <v>200000</v>
      </c>
      <c r="K12" s="11"/>
      <c r="L12" s="11">
        <v>1000000</v>
      </c>
      <c r="M12" s="11">
        <v>1000000</v>
      </c>
      <c r="N12" s="11">
        <v>2000000</v>
      </c>
      <c r="O12" s="11"/>
      <c r="P12" s="11"/>
      <c r="Q12" s="11"/>
      <c r="R12" s="11"/>
      <c r="S12" s="11"/>
      <c r="T12" s="11"/>
      <c r="U12" s="11"/>
      <c r="V12" s="11"/>
      <c r="W12" s="11">
        <v>2200000</v>
      </c>
      <c r="X12" s="11">
        <v>3086500</v>
      </c>
      <c r="Y12" s="11">
        <v>-886500</v>
      </c>
      <c r="Z12" s="2">
        <v>-28.72</v>
      </c>
      <c r="AA12" s="15">
        <v>6173000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19008000</v>
      </c>
      <c r="F20" s="60">
        <f t="shared" si="2"/>
        <v>19008000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9504000</v>
      </c>
      <c r="Y20" s="60">
        <f t="shared" si="2"/>
        <v>-9504000</v>
      </c>
      <c r="Z20" s="61">
        <f>+IF(X20&lt;&gt;0,+(Y20/X20)*100,0)</f>
        <v>-100</v>
      </c>
      <c r="AA20" s="62">
        <f>SUM(AA26:AA33)</f>
        <v>19008000</v>
      </c>
    </row>
    <row r="21" spans="1:27" ht="13.5">
      <c r="A21" s="46" t="s">
        <v>32</v>
      </c>
      <c r="B21" s="47"/>
      <c r="C21" s="9"/>
      <c r="D21" s="10"/>
      <c r="E21" s="11">
        <v>12008000</v>
      </c>
      <c r="F21" s="11">
        <v>12008000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6004000</v>
      </c>
      <c r="Y21" s="11">
        <v>-6004000</v>
      </c>
      <c r="Z21" s="2">
        <v>-100</v>
      </c>
      <c r="AA21" s="15">
        <v>12008000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12008000</v>
      </c>
      <c r="F26" s="51">
        <f t="shared" si="3"/>
        <v>12008000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6004000</v>
      </c>
      <c r="Y26" s="51">
        <f t="shared" si="3"/>
        <v>-6004000</v>
      </c>
      <c r="Z26" s="52">
        <f>+IF(X26&lt;&gt;0,+(Y26/X26)*100,0)</f>
        <v>-100</v>
      </c>
      <c r="AA26" s="53">
        <f>SUM(AA21:AA25)</f>
        <v>12008000</v>
      </c>
    </row>
    <row r="27" spans="1:27" ht="13.5">
      <c r="A27" s="54" t="s">
        <v>38</v>
      </c>
      <c r="B27" s="64"/>
      <c r="C27" s="9"/>
      <c r="D27" s="10"/>
      <c r="E27" s="11">
        <v>7000000</v>
      </c>
      <c r="F27" s="11">
        <v>7000000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3500000</v>
      </c>
      <c r="Y27" s="11">
        <v>-3500000</v>
      </c>
      <c r="Z27" s="2">
        <v>-100</v>
      </c>
      <c r="AA27" s="15">
        <v>7000000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13600583</v>
      </c>
      <c r="D36" s="10">
        <f t="shared" si="4"/>
        <v>0</v>
      </c>
      <c r="E36" s="11">
        <f t="shared" si="4"/>
        <v>12008000</v>
      </c>
      <c r="F36" s="11">
        <f t="shared" si="4"/>
        <v>12008000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6004000</v>
      </c>
      <c r="Y36" s="11">
        <f t="shared" si="4"/>
        <v>-6004000</v>
      </c>
      <c r="Z36" s="2">
        <f aca="true" t="shared" si="5" ref="Z36:Z49">+IF(X36&lt;&gt;0,+(Y36/X36)*100,0)</f>
        <v>-100</v>
      </c>
      <c r="AA36" s="15">
        <f>AA6+AA21</f>
        <v>12008000</v>
      </c>
    </row>
    <row r="37" spans="1:27" ht="13.5">
      <c r="A37" s="46" t="s">
        <v>33</v>
      </c>
      <c r="B37" s="47"/>
      <c r="C37" s="9">
        <f t="shared" si="4"/>
        <v>13661346</v>
      </c>
      <c r="D37" s="10">
        <f t="shared" si="4"/>
        <v>0</v>
      </c>
      <c r="E37" s="11">
        <f t="shared" si="4"/>
        <v>15000000</v>
      </c>
      <c r="F37" s="11">
        <f t="shared" si="4"/>
        <v>15000000</v>
      </c>
      <c r="G37" s="11">
        <f t="shared" si="4"/>
        <v>0</v>
      </c>
      <c r="H37" s="11">
        <f t="shared" si="4"/>
        <v>287742</v>
      </c>
      <c r="I37" s="11">
        <f t="shared" si="4"/>
        <v>1510410</v>
      </c>
      <c r="J37" s="11">
        <f t="shared" si="4"/>
        <v>1798152</v>
      </c>
      <c r="K37" s="11">
        <f t="shared" si="4"/>
        <v>1788775</v>
      </c>
      <c r="L37" s="11">
        <f t="shared" si="4"/>
        <v>2037344</v>
      </c>
      <c r="M37" s="11">
        <f t="shared" si="4"/>
        <v>2037344</v>
      </c>
      <c r="N37" s="11">
        <f t="shared" si="4"/>
        <v>5863463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7661615</v>
      </c>
      <c r="X37" s="11">
        <f t="shared" si="4"/>
        <v>7500000</v>
      </c>
      <c r="Y37" s="11">
        <f t="shared" si="4"/>
        <v>161615</v>
      </c>
      <c r="Z37" s="2">
        <f t="shared" si="5"/>
        <v>2.154866666666667</v>
      </c>
      <c r="AA37" s="15">
        <f>AA7+AA22</f>
        <v>15000000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3311000</v>
      </c>
      <c r="F40" s="11">
        <f t="shared" si="4"/>
        <v>3311000</v>
      </c>
      <c r="G40" s="11">
        <f t="shared" si="4"/>
        <v>60367</v>
      </c>
      <c r="H40" s="11">
        <f t="shared" si="4"/>
        <v>78717</v>
      </c>
      <c r="I40" s="11">
        <f t="shared" si="4"/>
        <v>71095</v>
      </c>
      <c r="J40" s="11">
        <f t="shared" si="4"/>
        <v>210179</v>
      </c>
      <c r="K40" s="11">
        <f t="shared" si="4"/>
        <v>63873</v>
      </c>
      <c r="L40" s="11">
        <f t="shared" si="4"/>
        <v>58821</v>
      </c>
      <c r="M40" s="11">
        <f t="shared" si="4"/>
        <v>90934</v>
      </c>
      <c r="N40" s="11">
        <f t="shared" si="4"/>
        <v>213628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423807</v>
      </c>
      <c r="X40" s="11">
        <f t="shared" si="4"/>
        <v>1655500</v>
      </c>
      <c r="Y40" s="11">
        <f t="shared" si="4"/>
        <v>-1231693</v>
      </c>
      <c r="Z40" s="2">
        <f t="shared" si="5"/>
        <v>-74.40006040471157</v>
      </c>
      <c r="AA40" s="15">
        <f>AA10+AA25</f>
        <v>3311000</v>
      </c>
    </row>
    <row r="41" spans="1:27" ht="13.5">
      <c r="A41" s="48" t="s">
        <v>37</v>
      </c>
      <c r="B41" s="47"/>
      <c r="C41" s="49">
        <f aca="true" t="shared" si="6" ref="C41:Y41">SUM(C36:C40)</f>
        <v>27261929</v>
      </c>
      <c r="D41" s="50">
        <f t="shared" si="6"/>
        <v>0</v>
      </c>
      <c r="E41" s="51">
        <f t="shared" si="6"/>
        <v>30319000</v>
      </c>
      <c r="F41" s="51">
        <f t="shared" si="6"/>
        <v>30319000</v>
      </c>
      <c r="G41" s="51">
        <f t="shared" si="6"/>
        <v>60367</v>
      </c>
      <c r="H41" s="51">
        <f t="shared" si="6"/>
        <v>366459</v>
      </c>
      <c r="I41" s="51">
        <f t="shared" si="6"/>
        <v>1581505</v>
      </c>
      <c r="J41" s="51">
        <f t="shared" si="6"/>
        <v>2008331</v>
      </c>
      <c r="K41" s="51">
        <f t="shared" si="6"/>
        <v>1852648</v>
      </c>
      <c r="L41" s="51">
        <f t="shared" si="6"/>
        <v>2096165</v>
      </c>
      <c r="M41" s="51">
        <f t="shared" si="6"/>
        <v>2128278</v>
      </c>
      <c r="N41" s="51">
        <f t="shared" si="6"/>
        <v>6077091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8085422</v>
      </c>
      <c r="X41" s="51">
        <f t="shared" si="6"/>
        <v>15159500</v>
      </c>
      <c r="Y41" s="51">
        <f t="shared" si="6"/>
        <v>-7074078</v>
      </c>
      <c r="Z41" s="52">
        <f t="shared" si="5"/>
        <v>-46.66432270193608</v>
      </c>
      <c r="AA41" s="53">
        <f>SUM(AA36:AA40)</f>
        <v>30319000</v>
      </c>
    </row>
    <row r="42" spans="1:27" ht="13.5">
      <c r="A42" s="54" t="s">
        <v>38</v>
      </c>
      <c r="B42" s="35"/>
      <c r="C42" s="65">
        <f aca="true" t="shared" si="7" ref="C42:Y48">C12+C27</f>
        <v>11114619</v>
      </c>
      <c r="D42" s="66">
        <f t="shared" si="7"/>
        <v>0</v>
      </c>
      <c r="E42" s="67">
        <f t="shared" si="7"/>
        <v>13173000</v>
      </c>
      <c r="F42" s="67">
        <f t="shared" si="7"/>
        <v>13173000</v>
      </c>
      <c r="G42" s="67">
        <f t="shared" si="7"/>
        <v>0</v>
      </c>
      <c r="H42" s="67">
        <f t="shared" si="7"/>
        <v>200000</v>
      </c>
      <c r="I42" s="67">
        <f t="shared" si="7"/>
        <v>0</v>
      </c>
      <c r="J42" s="67">
        <f t="shared" si="7"/>
        <v>200000</v>
      </c>
      <c r="K42" s="67">
        <f t="shared" si="7"/>
        <v>0</v>
      </c>
      <c r="L42" s="67">
        <f t="shared" si="7"/>
        <v>1000000</v>
      </c>
      <c r="M42" s="67">
        <f t="shared" si="7"/>
        <v>1000000</v>
      </c>
      <c r="N42" s="67">
        <f t="shared" si="7"/>
        <v>2000000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2200000</v>
      </c>
      <c r="X42" s="67">
        <f t="shared" si="7"/>
        <v>6586500</v>
      </c>
      <c r="Y42" s="67">
        <f t="shared" si="7"/>
        <v>-4386500</v>
      </c>
      <c r="Z42" s="69">
        <f t="shared" si="5"/>
        <v>-66.5983450998254</v>
      </c>
      <c r="AA42" s="68">
        <f aca="true" t="shared" si="8" ref="AA42:AA48">AA12+AA27</f>
        <v>13173000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38376548</v>
      </c>
      <c r="D49" s="78">
        <f t="shared" si="9"/>
        <v>0</v>
      </c>
      <c r="E49" s="79">
        <f t="shared" si="9"/>
        <v>43492000</v>
      </c>
      <c r="F49" s="79">
        <f t="shared" si="9"/>
        <v>43492000</v>
      </c>
      <c r="G49" s="79">
        <f t="shared" si="9"/>
        <v>60367</v>
      </c>
      <c r="H49" s="79">
        <f t="shared" si="9"/>
        <v>566459</v>
      </c>
      <c r="I49" s="79">
        <f t="shared" si="9"/>
        <v>1581505</v>
      </c>
      <c r="J49" s="79">
        <f t="shared" si="9"/>
        <v>2208331</v>
      </c>
      <c r="K49" s="79">
        <f t="shared" si="9"/>
        <v>1852648</v>
      </c>
      <c r="L49" s="79">
        <f t="shared" si="9"/>
        <v>3096165</v>
      </c>
      <c r="M49" s="79">
        <f t="shared" si="9"/>
        <v>3128278</v>
      </c>
      <c r="N49" s="79">
        <f t="shared" si="9"/>
        <v>8077091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10285422</v>
      </c>
      <c r="X49" s="79">
        <f t="shared" si="9"/>
        <v>21746000</v>
      </c>
      <c r="Y49" s="79">
        <f t="shared" si="9"/>
        <v>-11460578</v>
      </c>
      <c r="Z49" s="80">
        <f t="shared" si="5"/>
        <v>-52.70200496643061</v>
      </c>
      <c r="AA49" s="81">
        <f>SUM(AA41:AA48)</f>
        <v>43492000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8777044</v>
      </c>
      <c r="D51" s="66">
        <f t="shared" si="10"/>
        <v>0</v>
      </c>
      <c r="E51" s="67">
        <f t="shared" si="10"/>
        <v>39302000</v>
      </c>
      <c r="F51" s="67">
        <f t="shared" si="10"/>
        <v>39302000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19651000</v>
      </c>
      <c r="Y51" s="67">
        <f t="shared" si="10"/>
        <v>-19651000</v>
      </c>
      <c r="Z51" s="69">
        <f>+IF(X51&lt;&gt;0,+(Y51/X51)*100,0)</f>
        <v>-100</v>
      </c>
      <c r="AA51" s="68">
        <f>SUM(AA57:AA61)</f>
        <v>39302000</v>
      </c>
    </row>
    <row r="52" spans="1:27" ht="13.5">
      <c r="A52" s="84" t="s">
        <v>32</v>
      </c>
      <c r="B52" s="47"/>
      <c r="C52" s="9"/>
      <c r="D52" s="10"/>
      <c r="E52" s="11">
        <v>11583000</v>
      </c>
      <c r="F52" s="11">
        <v>11583000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5791500</v>
      </c>
      <c r="Y52" s="11">
        <v>-5791500</v>
      </c>
      <c r="Z52" s="2">
        <v>-100</v>
      </c>
      <c r="AA52" s="15">
        <v>11583000</v>
      </c>
    </row>
    <row r="53" spans="1:27" ht="13.5">
      <c r="A53" s="84" t="s">
        <v>33</v>
      </c>
      <c r="B53" s="47"/>
      <c r="C53" s="9">
        <v>8777044</v>
      </c>
      <c r="D53" s="10"/>
      <c r="E53" s="11">
        <v>7371000</v>
      </c>
      <c r="F53" s="11">
        <v>7371000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3685500</v>
      </c>
      <c r="Y53" s="11">
        <v>-3685500</v>
      </c>
      <c r="Z53" s="2">
        <v>-100</v>
      </c>
      <c r="AA53" s="15">
        <v>7371000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8777044</v>
      </c>
      <c r="D57" s="50">
        <f t="shared" si="11"/>
        <v>0</v>
      </c>
      <c r="E57" s="51">
        <f t="shared" si="11"/>
        <v>18954000</v>
      </c>
      <c r="F57" s="51">
        <f t="shared" si="11"/>
        <v>18954000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9477000</v>
      </c>
      <c r="Y57" s="51">
        <f t="shared" si="11"/>
        <v>-9477000</v>
      </c>
      <c r="Z57" s="52">
        <f>+IF(X57&lt;&gt;0,+(Y57/X57)*100,0)</f>
        <v>-100</v>
      </c>
      <c r="AA57" s="53">
        <f>SUM(AA52:AA56)</f>
        <v>18954000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>
        <v>8391000</v>
      </c>
      <c r="F59" s="14">
        <v>8391000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4195500</v>
      </c>
      <c r="Y59" s="14">
        <v>-4195500</v>
      </c>
      <c r="Z59" s="2">
        <v>-100</v>
      </c>
      <c r="AA59" s="22">
        <v>8391000</v>
      </c>
    </row>
    <row r="60" spans="1:27" ht="13.5">
      <c r="A60" s="86" t="s">
        <v>40</v>
      </c>
      <c r="B60" s="35"/>
      <c r="C60" s="9"/>
      <c r="D60" s="10"/>
      <c r="E60" s="11">
        <v>3193000</v>
      </c>
      <c r="F60" s="11">
        <v>3193000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1596500</v>
      </c>
      <c r="Y60" s="11">
        <v>-1596500</v>
      </c>
      <c r="Z60" s="2">
        <v>-100</v>
      </c>
      <c r="AA60" s="15">
        <v>3193000</v>
      </c>
    </row>
    <row r="61" spans="1:27" ht="13.5">
      <c r="A61" s="86" t="s">
        <v>41</v>
      </c>
      <c r="B61" s="35" t="s">
        <v>51</v>
      </c>
      <c r="C61" s="9"/>
      <c r="D61" s="10"/>
      <c r="E61" s="11">
        <v>8764000</v>
      </c>
      <c r="F61" s="11">
        <v>8764000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4382000</v>
      </c>
      <c r="Y61" s="11">
        <v>-4382000</v>
      </c>
      <c r="Z61" s="2">
        <v>-100</v>
      </c>
      <c r="AA61" s="15">
        <v>8764000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2300573</v>
      </c>
      <c r="H67" s="11">
        <v>1591820</v>
      </c>
      <c r="I67" s="11">
        <v>490797</v>
      </c>
      <c r="J67" s="11">
        <v>4383190</v>
      </c>
      <c r="K67" s="11">
        <v>2454491</v>
      </c>
      <c r="L67" s="11">
        <v>1174351</v>
      </c>
      <c r="M67" s="11">
        <v>3664487</v>
      </c>
      <c r="N67" s="11">
        <v>7293329</v>
      </c>
      <c r="O67" s="11"/>
      <c r="P67" s="11"/>
      <c r="Q67" s="11"/>
      <c r="R67" s="11"/>
      <c r="S67" s="11"/>
      <c r="T67" s="11"/>
      <c r="U67" s="11"/>
      <c r="V67" s="11"/>
      <c r="W67" s="11">
        <v>11676519</v>
      </c>
      <c r="X67" s="11"/>
      <c r="Y67" s="11">
        <v>11676519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39302000</v>
      </c>
      <c r="F68" s="11"/>
      <c r="G68" s="11">
        <v>111008</v>
      </c>
      <c r="H68" s="11">
        <v>10881</v>
      </c>
      <c r="I68" s="11">
        <v>108039</v>
      </c>
      <c r="J68" s="11">
        <v>229928</v>
      </c>
      <c r="K68" s="11">
        <v>65600</v>
      </c>
      <c r="L68" s="11">
        <v>27346</v>
      </c>
      <c r="M68" s="11">
        <v>1441</v>
      </c>
      <c r="N68" s="11">
        <v>94387</v>
      </c>
      <c r="O68" s="11"/>
      <c r="P68" s="11"/>
      <c r="Q68" s="11"/>
      <c r="R68" s="11"/>
      <c r="S68" s="11"/>
      <c r="T68" s="11"/>
      <c r="U68" s="11"/>
      <c r="V68" s="11"/>
      <c r="W68" s="11">
        <v>324315</v>
      </c>
      <c r="X68" s="11"/>
      <c r="Y68" s="11">
        <v>324315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39302000</v>
      </c>
      <c r="F69" s="79">
        <f t="shared" si="12"/>
        <v>0</v>
      </c>
      <c r="G69" s="79">
        <f t="shared" si="12"/>
        <v>2411581</v>
      </c>
      <c r="H69" s="79">
        <f t="shared" si="12"/>
        <v>1602701</v>
      </c>
      <c r="I69" s="79">
        <f t="shared" si="12"/>
        <v>598836</v>
      </c>
      <c r="J69" s="79">
        <f t="shared" si="12"/>
        <v>4613118</v>
      </c>
      <c r="K69" s="79">
        <f t="shared" si="12"/>
        <v>2520091</v>
      </c>
      <c r="L69" s="79">
        <f t="shared" si="12"/>
        <v>1201697</v>
      </c>
      <c r="M69" s="79">
        <f t="shared" si="12"/>
        <v>3665928</v>
      </c>
      <c r="N69" s="79">
        <f t="shared" si="12"/>
        <v>7387716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12000834</v>
      </c>
      <c r="X69" s="79">
        <f t="shared" si="12"/>
        <v>0</v>
      </c>
      <c r="Y69" s="79">
        <f t="shared" si="12"/>
        <v>12000834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116127281</v>
      </c>
      <c r="D5" s="42">
        <f t="shared" si="0"/>
        <v>0</v>
      </c>
      <c r="E5" s="43">
        <f t="shared" si="0"/>
        <v>201978279</v>
      </c>
      <c r="F5" s="43">
        <f t="shared" si="0"/>
        <v>201978279</v>
      </c>
      <c r="G5" s="43">
        <f t="shared" si="0"/>
        <v>0</v>
      </c>
      <c r="H5" s="43">
        <f t="shared" si="0"/>
        <v>13399397</v>
      </c>
      <c r="I5" s="43">
        <f t="shared" si="0"/>
        <v>5597176</v>
      </c>
      <c r="J5" s="43">
        <f t="shared" si="0"/>
        <v>18996573</v>
      </c>
      <c r="K5" s="43">
        <f t="shared" si="0"/>
        <v>9656103</v>
      </c>
      <c r="L5" s="43">
        <f t="shared" si="0"/>
        <v>11096812</v>
      </c>
      <c r="M5" s="43">
        <f t="shared" si="0"/>
        <v>6001312</v>
      </c>
      <c r="N5" s="43">
        <f t="shared" si="0"/>
        <v>26754227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45750800</v>
      </c>
      <c r="X5" s="43">
        <f t="shared" si="0"/>
        <v>100989140</v>
      </c>
      <c r="Y5" s="43">
        <f t="shared" si="0"/>
        <v>-55238340</v>
      </c>
      <c r="Z5" s="44">
        <f>+IF(X5&lt;&gt;0,+(Y5/X5)*100,0)</f>
        <v>-54.69730705697662</v>
      </c>
      <c r="AA5" s="45">
        <f>SUM(AA11:AA18)</f>
        <v>201978279</v>
      </c>
    </row>
    <row r="6" spans="1:27" ht="13.5">
      <c r="A6" s="46" t="s">
        <v>32</v>
      </c>
      <c r="B6" s="47"/>
      <c r="C6" s="9">
        <v>54549043</v>
      </c>
      <c r="D6" s="10"/>
      <c r="E6" s="11">
        <v>127000000</v>
      </c>
      <c r="F6" s="11">
        <v>127000000</v>
      </c>
      <c r="G6" s="11"/>
      <c r="H6" s="11">
        <v>7134816</v>
      </c>
      <c r="I6" s="11">
        <v>3169913</v>
      </c>
      <c r="J6" s="11">
        <v>10304729</v>
      </c>
      <c r="K6" s="11">
        <v>1859131</v>
      </c>
      <c r="L6" s="11">
        <v>5729739</v>
      </c>
      <c r="M6" s="11">
        <v>1642826</v>
      </c>
      <c r="N6" s="11">
        <v>9231696</v>
      </c>
      <c r="O6" s="11"/>
      <c r="P6" s="11"/>
      <c r="Q6" s="11"/>
      <c r="R6" s="11"/>
      <c r="S6" s="11"/>
      <c r="T6" s="11"/>
      <c r="U6" s="11"/>
      <c r="V6" s="11"/>
      <c r="W6" s="11">
        <v>19536425</v>
      </c>
      <c r="X6" s="11">
        <v>63500000</v>
      </c>
      <c r="Y6" s="11">
        <v>-43963575</v>
      </c>
      <c r="Z6" s="2">
        <v>-69.23</v>
      </c>
      <c r="AA6" s="15">
        <v>127000000</v>
      </c>
    </row>
    <row r="7" spans="1:27" ht="13.5">
      <c r="A7" s="46" t="s">
        <v>33</v>
      </c>
      <c r="B7" s="47"/>
      <c r="C7" s="9"/>
      <c r="D7" s="10"/>
      <c r="E7" s="11">
        <v>5100000</v>
      </c>
      <c r="F7" s="11">
        <v>5100000</v>
      </c>
      <c r="G7" s="11"/>
      <c r="H7" s="11"/>
      <c r="I7" s="11">
        <v>599944</v>
      </c>
      <c r="J7" s="11">
        <v>599944</v>
      </c>
      <c r="K7" s="11">
        <v>259000</v>
      </c>
      <c r="L7" s="11">
        <v>-78253</v>
      </c>
      <c r="M7" s="11">
        <v>247274</v>
      </c>
      <c r="N7" s="11">
        <v>428021</v>
      </c>
      <c r="O7" s="11"/>
      <c r="P7" s="11"/>
      <c r="Q7" s="11"/>
      <c r="R7" s="11"/>
      <c r="S7" s="11"/>
      <c r="T7" s="11"/>
      <c r="U7" s="11"/>
      <c r="V7" s="11"/>
      <c r="W7" s="11">
        <v>1027965</v>
      </c>
      <c r="X7" s="11">
        <v>2550000</v>
      </c>
      <c r="Y7" s="11">
        <v>-1522035</v>
      </c>
      <c r="Z7" s="2">
        <v>-59.69</v>
      </c>
      <c r="AA7" s="15">
        <v>5100000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>
        <v>5260</v>
      </c>
      <c r="J8" s="11">
        <v>5260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5260</v>
      </c>
      <c r="X8" s="11"/>
      <c r="Y8" s="11">
        <v>5260</v>
      </c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4110000</v>
      </c>
      <c r="F10" s="11">
        <v>4110000</v>
      </c>
      <c r="G10" s="11"/>
      <c r="H10" s="11"/>
      <c r="I10" s="11">
        <v>643992</v>
      </c>
      <c r="J10" s="11">
        <v>643992</v>
      </c>
      <c r="K10" s="11"/>
      <c r="L10" s="11"/>
      <c r="M10" s="11">
        <v>251468</v>
      </c>
      <c r="N10" s="11">
        <v>251468</v>
      </c>
      <c r="O10" s="11"/>
      <c r="P10" s="11"/>
      <c r="Q10" s="11"/>
      <c r="R10" s="11"/>
      <c r="S10" s="11"/>
      <c r="T10" s="11"/>
      <c r="U10" s="11"/>
      <c r="V10" s="11"/>
      <c r="W10" s="11">
        <v>895460</v>
      </c>
      <c r="X10" s="11">
        <v>2055000</v>
      </c>
      <c r="Y10" s="11">
        <v>-1159540</v>
      </c>
      <c r="Z10" s="2">
        <v>-56.43</v>
      </c>
      <c r="AA10" s="15">
        <v>4110000</v>
      </c>
    </row>
    <row r="11" spans="1:27" ht="13.5">
      <c r="A11" s="48" t="s">
        <v>37</v>
      </c>
      <c r="B11" s="47"/>
      <c r="C11" s="49">
        <f aca="true" t="shared" si="1" ref="C11:Y11">SUM(C6:C10)</f>
        <v>54549043</v>
      </c>
      <c r="D11" s="50">
        <f t="shared" si="1"/>
        <v>0</v>
      </c>
      <c r="E11" s="51">
        <f t="shared" si="1"/>
        <v>136210000</v>
      </c>
      <c r="F11" s="51">
        <f t="shared" si="1"/>
        <v>136210000</v>
      </c>
      <c r="G11" s="51">
        <f t="shared" si="1"/>
        <v>0</v>
      </c>
      <c r="H11" s="51">
        <f t="shared" si="1"/>
        <v>7134816</v>
      </c>
      <c r="I11" s="51">
        <f t="shared" si="1"/>
        <v>4419109</v>
      </c>
      <c r="J11" s="51">
        <f t="shared" si="1"/>
        <v>11553925</v>
      </c>
      <c r="K11" s="51">
        <f t="shared" si="1"/>
        <v>2118131</v>
      </c>
      <c r="L11" s="51">
        <f t="shared" si="1"/>
        <v>5651486</v>
      </c>
      <c r="M11" s="51">
        <f t="shared" si="1"/>
        <v>2141568</v>
      </c>
      <c r="N11" s="51">
        <f t="shared" si="1"/>
        <v>9911185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21465110</v>
      </c>
      <c r="X11" s="51">
        <f t="shared" si="1"/>
        <v>68105000</v>
      </c>
      <c r="Y11" s="51">
        <f t="shared" si="1"/>
        <v>-46639890</v>
      </c>
      <c r="Z11" s="52">
        <f>+IF(X11&lt;&gt;0,+(Y11/X11)*100,0)</f>
        <v>-68.48232875706628</v>
      </c>
      <c r="AA11" s="53">
        <f>SUM(AA6:AA10)</f>
        <v>136210000</v>
      </c>
    </row>
    <row r="12" spans="1:27" ht="13.5">
      <c r="A12" s="54" t="s">
        <v>38</v>
      </c>
      <c r="B12" s="35"/>
      <c r="C12" s="9">
        <v>3366004</v>
      </c>
      <c r="D12" s="10"/>
      <c r="E12" s="11">
        <v>46673000</v>
      </c>
      <c r="F12" s="11">
        <v>46673000</v>
      </c>
      <c r="G12" s="11"/>
      <c r="H12" s="11">
        <v>6264581</v>
      </c>
      <c r="I12" s="11">
        <v>967139</v>
      </c>
      <c r="J12" s="11">
        <v>7231720</v>
      </c>
      <c r="K12" s="11">
        <v>7535097</v>
      </c>
      <c r="L12" s="11">
        <v>5428386</v>
      </c>
      <c r="M12" s="11">
        <v>2623022</v>
      </c>
      <c r="N12" s="11">
        <v>15586505</v>
      </c>
      <c r="O12" s="11"/>
      <c r="P12" s="11"/>
      <c r="Q12" s="11"/>
      <c r="R12" s="11"/>
      <c r="S12" s="11"/>
      <c r="T12" s="11"/>
      <c r="U12" s="11"/>
      <c r="V12" s="11"/>
      <c r="W12" s="11">
        <v>22818225</v>
      </c>
      <c r="X12" s="11">
        <v>23336500</v>
      </c>
      <c r="Y12" s="11">
        <v>-518275</v>
      </c>
      <c r="Z12" s="2">
        <v>-2.22</v>
      </c>
      <c r="AA12" s="15">
        <v>46673000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58212234</v>
      </c>
      <c r="D15" s="10"/>
      <c r="E15" s="11">
        <v>18545279</v>
      </c>
      <c r="F15" s="11">
        <v>18545279</v>
      </c>
      <c r="G15" s="11"/>
      <c r="H15" s="11"/>
      <c r="I15" s="11">
        <v>210928</v>
      </c>
      <c r="J15" s="11">
        <v>210928</v>
      </c>
      <c r="K15" s="11">
        <v>2875</v>
      </c>
      <c r="L15" s="11">
        <v>16940</v>
      </c>
      <c r="M15" s="11">
        <v>1236722</v>
      </c>
      <c r="N15" s="11">
        <v>1256537</v>
      </c>
      <c r="O15" s="11"/>
      <c r="P15" s="11"/>
      <c r="Q15" s="11"/>
      <c r="R15" s="11"/>
      <c r="S15" s="11"/>
      <c r="T15" s="11"/>
      <c r="U15" s="11"/>
      <c r="V15" s="11"/>
      <c r="W15" s="11">
        <v>1467465</v>
      </c>
      <c r="X15" s="11">
        <v>9272640</v>
      </c>
      <c r="Y15" s="11">
        <v>-7805175</v>
      </c>
      <c r="Z15" s="2">
        <v>-84.17</v>
      </c>
      <c r="AA15" s="15">
        <v>18545279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550000</v>
      </c>
      <c r="F18" s="18">
        <v>550000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275000</v>
      </c>
      <c r="Y18" s="18">
        <v>-275000</v>
      </c>
      <c r="Z18" s="3">
        <v>-100</v>
      </c>
      <c r="AA18" s="23">
        <v>550000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54549043</v>
      </c>
      <c r="D36" s="10">
        <f t="shared" si="4"/>
        <v>0</v>
      </c>
      <c r="E36" s="11">
        <f t="shared" si="4"/>
        <v>127000000</v>
      </c>
      <c r="F36" s="11">
        <f t="shared" si="4"/>
        <v>127000000</v>
      </c>
      <c r="G36" s="11">
        <f t="shared" si="4"/>
        <v>0</v>
      </c>
      <c r="H36" s="11">
        <f t="shared" si="4"/>
        <v>7134816</v>
      </c>
      <c r="I36" s="11">
        <f t="shared" si="4"/>
        <v>3169913</v>
      </c>
      <c r="J36" s="11">
        <f t="shared" si="4"/>
        <v>10304729</v>
      </c>
      <c r="K36" s="11">
        <f t="shared" si="4"/>
        <v>1859131</v>
      </c>
      <c r="L36" s="11">
        <f t="shared" si="4"/>
        <v>5729739</v>
      </c>
      <c r="M36" s="11">
        <f t="shared" si="4"/>
        <v>1642826</v>
      </c>
      <c r="N36" s="11">
        <f t="shared" si="4"/>
        <v>9231696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19536425</v>
      </c>
      <c r="X36" s="11">
        <f t="shared" si="4"/>
        <v>63500000</v>
      </c>
      <c r="Y36" s="11">
        <f t="shared" si="4"/>
        <v>-43963575</v>
      </c>
      <c r="Z36" s="2">
        <f aca="true" t="shared" si="5" ref="Z36:Z49">+IF(X36&lt;&gt;0,+(Y36/X36)*100,0)</f>
        <v>-69.23397637795276</v>
      </c>
      <c r="AA36" s="15">
        <f>AA6+AA21</f>
        <v>127000000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5100000</v>
      </c>
      <c r="F37" s="11">
        <f t="shared" si="4"/>
        <v>5100000</v>
      </c>
      <c r="G37" s="11">
        <f t="shared" si="4"/>
        <v>0</v>
      </c>
      <c r="H37" s="11">
        <f t="shared" si="4"/>
        <v>0</v>
      </c>
      <c r="I37" s="11">
        <f t="shared" si="4"/>
        <v>599944</v>
      </c>
      <c r="J37" s="11">
        <f t="shared" si="4"/>
        <v>599944</v>
      </c>
      <c r="K37" s="11">
        <f t="shared" si="4"/>
        <v>259000</v>
      </c>
      <c r="L37" s="11">
        <f t="shared" si="4"/>
        <v>-78253</v>
      </c>
      <c r="M37" s="11">
        <f t="shared" si="4"/>
        <v>247274</v>
      </c>
      <c r="N37" s="11">
        <f t="shared" si="4"/>
        <v>428021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1027965</v>
      </c>
      <c r="X37" s="11">
        <f t="shared" si="4"/>
        <v>2550000</v>
      </c>
      <c r="Y37" s="11">
        <f t="shared" si="4"/>
        <v>-1522035</v>
      </c>
      <c r="Z37" s="2">
        <f t="shared" si="5"/>
        <v>-59.687647058823536</v>
      </c>
      <c r="AA37" s="15">
        <f>AA7+AA22</f>
        <v>5100000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5260</v>
      </c>
      <c r="J38" s="11">
        <f t="shared" si="4"/>
        <v>5260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5260</v>
      </c>
      <c r="X38" s="11">
        <f t="shared" si="4"/>
        <v>0</v>
      </c>
      <c r="Y38" s="11">
        <f t="shared" si="4"/>
        <v>5260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4110000</v>
      </c>
      <c r="F40" s="11">
        <f t="shared" si="4"/>
        <v>4110000</v>
      </c>
      <c r="G40" s="11">
        <f t="shared" si="4"/>
        <v>0</v>
      </c>
      <c r="H40" s="11">
        <f t="shared" si="4"/>
        <v>0</v>
      </c>
      <c r="I40" s="11">
        <f t="shared" si="4"/>
        <v>643992</v>
      </c>
      <c r="J40" s="11">
        <f t="shared" si="4"/>
        <v>643992</v>
      </c>
      <c r="K40" s="11">
        <f t="shared" si="4"/>
        <v>0</v>
      </c>
      <c r="L40" s="11">
        <f t="shared" si="4"/>
        <v>0</v>
      </c>
      <c r="M40" s="11">
        <f t="shared" si="4"/>
        <v>251468</v>
      </c>
      <c r="N40" s="11">
        <f t="shared" si="4"/>
        <v>251468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895460</v>
      </c>
      <c r="X40" s="11">
        <f t="shared" si="4"/>
        <v>2055000</v>
      </c>
      <c r="Y40" s="11">
        <f t="shared" si="4"/>
        <v>-1159540</v>
      </c>
      <c r="Z40" s="2">
        <f t="shared" si="5"/>
        <v>-56.42530413625304</v>
      </c>
      <c r="AA40" s="15">
        <f>AA10+AA25</f>
        <v>4110000</v>
      </c>
    </row>
    <row r="41" spans="1:27" ht="13.5">
      <c r="A41" s="48" t="s">
        <v>37</v>
      </c>
      <c r="B41" s="47"/>
      <c r="C41" s="49">
        <f aca="true" t="shared" si="6" ref="C41:Y41">SUM(C36:C40)</f>
        <v>54549043</v>
      </c>
      <c r="D41" s="50">
        <f t="shared" si="6"/>
        <v>0</v>
      </c>
      <c r="E41" s="51">
        <f t="shared" si="6"/>
        <v>136210000</v>
      </c>
      <c r="F41" s="51">
        <f t="shared" si="6"/>
        <v>136210000</v>
      </c>
      <c r="G41" s="51">
        <f t="shared" si="6"/>
        <v>0</v>
      </c>
      <c r="H41" s="51">
        <f t="shared" si="6"/>
        <v>7134816</v>
      </c>
      <c r="I41" s="51">
        <f t="shared" si="6"/>
        <v>4419109</v>
      </c>
      <c r="J41" s="51">
        <f t="shared" si="6"/>
        <v>11553925</v>
      </c>
      <c r="K41" s="51">
        <f t="shared" si="6"/>
        <v>2118131</v>
      </c>
      <c r="L41" s="51">
        <f t="shared" si="6"/>
        <v>5651486</v>
      </c>
      <c r="M41" s="51">
        <f t="shared" si="6"/>
        <v>2141568</v>
      </c>
      <c r="N41" s="51">
        <f t="shared" si="6"/>
        <v>9911185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21465110</v>
      </c>
      <c r="X41" s="51">
        <f t="shared" si="6"/>
        <v>68105000</v>
      </c>
      <c r="Y41" s="51">
        <f t="shared" si="6"/>
        <v>-46639890</v>
      </c>
      <c r="Z41" s="52">
        <f t="shared" si="5"/>
        <v>-68.48232875706628</v>
      </c>
      <c r="AA41" s="53">
        <f>SUM(AA36:AA40)</f>
        <v>136210000</v>
      </c>
    </row>
    <row r="42" spans="1:27" ht="13.5">
      <c r="A42" s="54" t="s">
        <v>38</v>
      </c>
      <c r="B42" s="35"/>
      <c r="C42" s="65">
        <f aca="true" t="shared" si="7" ref="C42:Y48">C12+C27</f>
        <v>3366004</v>
      </c>
      <c r="D42" s="66">
        <f t="shared" si="7"/>
        <v>0</v>
      </c>
      <c r="E42" s="67">
        <f t="shared" si="7"/>
        <v>46673000</v>
      </c>
      <c r="F42" s="67">
        <f t="shared" si="7"/>
        <v>46673000</v>
      </c>
      <c r="G42" s="67">
        <f t="shared" si="7"/>
        <v>0</v>
      </c>
      <c r="H42" s="67">
        <f t="shared" si="7"/>
        <v>6264581</v>
      </c>
      <c r="I42" s="67">
        <f t="shared" si="7"/>
        <v>967139</v>
      </c>
      <c r="J42" s="67">
        <f t="shared" si="7"/>
        <v>7231720</v>
      </c>
      <c r="K42" s="67">
        <f t="shared" si="7"/>
        <v>7535097</v>
      </c>
      <c r="L42" s="67">
        <f t="shared" si="7"/>
        <v>5428386</v>
      </c>
      <c r="M42" s="67">
        <f t="shared" si="7"/>
        <v>2623022</v>
      </c>
      <c r="N42" s="67">
        <f t="shared" si="7"/>
        <v>15586505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22818225</v>
      </c>
      <c r="X42" s="67">
        <f t="shared" si="7"/>
        <v>23336500</v>
      </c>
      <c r="Y42" s="67">
        <f t="shared" si="7"/>
        <v>-518275</v>
      </c>
      <c r="Z42" s="69">
        <f t="shared" si="5"/>
        <v>-2.2208771666702374</v>
      </c>
      <c r="AA42" s="68">
        <f aca="true" t="shared" si="8" ref="AA42:AA48">AA12+AA27</f>
        <v>46673000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58212234</v>
      </c>
      <c r="D45" s="66">
        <f t="shared" si="7"/>
        <v>0</v>
      </c>
      <c r="E45" s="67">
        <f t="shared" si="7"/>
        <v>18545279</v>
      </c>
      <c r="F45" s="67">
        <f t="shared" si="7"/>
        <v>18545279</v>
      </c>
      <c r="G45" s="67">
        <f t="shared" si="7"/>
        <v>0</v>
      </c>
      <c r="H45" s="67">
        <f t="shared" si="7"/>
        <v>0</v>
      </c>
      <c r="I45" s="67">
        <f t="shared" si="7"/>
        <v>210928</v>
      </c>
      <c r="J45" s="67">
        <f t="shared" si="7"/>
        <v>210928</v>
      </c>
      <c r="K45" s="67">
        <f t="shared" si="7"/>
        <v>2875</v>
      </c>
      <c r="L45" s="67">
        <f t="shared" si="7"/>
        <v>16940</v>
      </c>
      <c r="M45" s="67">
        <f t="shared" si="7"/>
        <v>1236722</v>
      </c>
      <c r="N45" s="67">
        <f t="shared" si="7"/>
        <v>1256537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1467465</v>
      </c>
      <c r="X45" s="67">
        <f t="shared" si="7"/>
        <v>9272640</v>
      </c>
      <c r="Y45" s="67">
        <f t="shared" si="7"/>
        <v>-7805175</v>
      </c>
      <c r="Z45" s="69">
        <f t="shared" si="5"/>
        <v>-84.17424811057045</v>
      </c>
      <c r="AA45" s="68">
        <f t="shared" si="8"/>
        <v>18545279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550000</v>
      </c>
      <c r="F48" s="67">
        <f t="shared" si="7"/>
        <v>550000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275000</v>
      </c>
      <c r="Y48" s="67">
        <f t="shared" si="7"/>
        <v>-275000</v>
      </c>
      <c r="Z48" s="69">
        <f t="shared" si="5"/>
        <v>-100</v>
      </c>
      <c r="AA48" s="68">
        <f t="shared" si="8"/>
        <v>550000</v>
      </c>
    </row>
    <row r="49" spans="1:27" ht="13.5">
      <c r="A49" s="75" t="s">
        <v>49</v>
      </c>
      <c r="B49" s="76"/>
      <c r="C49" s="77">
        <f aca="true" t="shared" si="9" ref="C49:Y49">SUM(C41:C48)</f>
        <v>116127281</v>
      </c>
      <c r="D49" s="78">
        <f t="shared" si="9"/>
        <v>0</v>
      </c>
      <c r="E49" s="79">
        <f t="shared" si="9"/>
        <v>201978279</v>
      </c>
      <c r="F49" s="79">
        <f t="shared" si="9"/>
        <v>201978279</v>
      </c>
      <c r="G49" s="79">
        <f t="shared" si="9"/>
        <v>0</v>
      </c>
      <c r="H49" s="79">
        <f t="shared" si="9"/>
        <v>13399397</v>
      </c>
      <c r="I49" s="79">
        <f t="shared" si="9"/>
        <v>5597176</v>
      </c>
      <c r="J49" s="79">
        <f t="shared" si="9"/>
        <v>18996573</v>
      </c>
      <c r="K49" s="79">
        <f t="shared" si="9"/>
        <v>9656103</v>
      </c>
      <c r="L49" s="79">
        <f t="shared" si="9"/>
        <v>11096812</v>
      </c>
      <c r="M49" s="79">
        <f t="shared" si="9"/>
        <v>6001312</v>
      </c>
      <c r="N49" s="79">
        <f t="shared" si="9"/>
        <v>26754227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45750800</v>
      </c>
      <c r="X49" s="79">
        <f t="shared" si="9"/>
        <v>100989140</v>
      </c>
      <c r="Y49" s="79">
        <f t="shared" si="9"/>
        <v>-55238340</v>
      </c>
      <c r="Z49" s="80">
        <f t="shared" si="5"/>
        <v>-54.69730705697662</v>
      </c>
      <c r="AA49" s="81">
        <f>SUM(AA41:AA48)</f>
        <v>201978279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9165862</v>
      </c>
      <c r="D51" s="66">
        <f t="shared" si="10"/>
        <v>0</v>
      </c>
      <c r="E51" s="67">
        <f t="shared" si="10"/>
        <v>28495784</v>
      </c>
      <c r="F51" s="67">
        <f t="shared" si="10"/>
        <v>28495784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14247892</v>
      </c>
      <c r="Y51" s="67">
        <f t="shared" si="10"/>
        <v>-14247892</v>
      </c>
      <c r="Z51" s="69">
        <f>+IF(X51&lt;&gt;0,+(Y51/X51)*100,0)</f>
        <v>-100</v>
      </c>
      <c r="AA51" s="68">
        <f>SUM(AA57:AA61)</f>
        <v>28495784</v>
      </c>
    </row>
    <row r="52" spans="1:27" ht="13.5">
      <c r="A52" s="84" t="s">
        <v>32</v>
      </c>
      <c r="B52" s="47"/>
      <c r="C52" s="9"/>
      <c r="D52" s="10"/>
      <c r="E52" s="11">
        <v>4986480</v>
      </c>
      <c r="F52" s="11">
        <v>4986480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2493240</v>
      </c>
      <c r="Y52" s="11">
        <v>-2493240</v>
      </c>
      <c r="Z52" s="2">
        <v>-100</v>
      </c>
      <c r="AA52" s="15">
        <v>4986480</v>
      </c>
    </row>
    <row r="53" spans="1:27" ht="13.5">
      <c r="A53" s="84" t="s">
        <v>33</v>
      </c>
      <c r="B53" s="47"/>
      <c r="C53" s="9"/>
      <c r="D53" s="10"/>
      <c r="E53" s="11">
        <v>5000000</v>
      </c>
      <c r="F53" s="11">
        <v>5000000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2500000</v>
      </c>
      <c r="Y53" s="11">
        <v>-2500000</v>
      </c>
      <c r="Z53" s="2">
        <v>-100</v>
      </c>
      <c r="AA53" s="15">
        <v>5000000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9986480</v>
      </c>
      <c r="F57" s="51">
        <f t="shared" si="11"/>
        <v>9986480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4993240</v>
      </c>
      <c r="Y57" s="51">
        <f t="shared" si="11"/>
        <v>-4993240</v>
      </c>
      <c r="Z57" s="52">
        <f>+IF(X57&lt;&gt;0,+(Y57/X57)*100,0)</f>
        <v>-100</v>
      </c>
      <c r="AA57" s="53">
        <f>SUM(AA52:AA56)</f>
        <v>9986480</v>
      </c>
    </row>
    <row r="58" spans="1:27" ht="13.5">
      <c r="A58" s="86" t="s">
        <v>38</v>
      </c>
      <c r="B58" s="35"/>
      <c r="C58" s="9"/>
      <c r="D58" s="10"/>
      <c r="E58" s="11">
        <v>633304</v>
      </c>
      <c r="F58" s="11">
        <v>633304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316652</v>
      </c>
      <c r="Y58" s="11">
        <v>-316652</v>
      </c>
      <c r="Z58" s="2">
        <v>-100</v>
      </c>
      <c r="AA58" s="15">
        <v>633304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9165862</v>
      </c>
      <c r="D61" s="10"/>
      <c r="E61" s="11">
        <v>17876000</v>
      </c>
      <c r="F61" s="11">
        <v>17876000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8938000</v>
      </c>
      <c r="Y61" s="11">
        <v>-8938000</v>
      </c>
      <c r="Z61" s="2">
        <v>-100</v>
      </c>
      <c r="AA61" s="15">
        <v>17876000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>
        <v>829934</v>
      </c>
      <c r="M66" s="14">
        <v>466303</v>
      </c>
      <c r="N66" s="14">
        <v>1296237</v>
      </c>
      <c r="O66" s="14"/>
      <c r="P66" s="14"/>
      <c r="Q66" s="14"/>
      <c r="R66" s="14"/>
      <c r="S66" s="14"/>
      <c r="T66" s="14"/>
      <c r="U66" s="14"/>
      <c r="V66" s="14"/>
      <c r="W66" s="14">
        <v>1296237</v>
      </c>
      <c r="X66" s="14"/>
      <c r="Y66" s="14">
        <v>1296237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>
        <v>941088</v>
      </c>
      <c r="J67" s="11">
        <v>941088</v>
      </c>
      <c r="K67" s="11">
        <v>1387595</v>
      </c>
      <c r="L67" s="11">
        <v>838423</v>
      </c>
      <c r="M67" s="11">
        <v>942591</v>
      </c>
      <c r="N67" s="11">
        <v>3168609</v>
      </c>
      <c r="O67" s="11"/>
      <c r="P67" s="11"/>
      <c r="Q67" s="11"/>
      <c r="R67" s="11"/>
      <c r="S67" s="11"/>
      <c r="T67" s="11"/>
      <c r="U67" s="11"/>
      <c r="V67" s="11"/>
      <c r="W67" s="11">
        <v>4109697</v>
      </c>
      <c r="X67" s="11"/>
      <c r="Y67" s="11">
        <v>4109697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358975</v>
      </c>
      <c r="H68" s="11">
        <v>1918778</v>
      </c>
      <c r="I68" s="11">
        <v>786222</v>
      </c>
      <c r="J68" s="11">
        <v>3063975</v>
      </c>
      <c r="K68" s="11">
        <v>1770620</v>
      </c>
      <c r="L68" s="11"/>
      <c r="M68" s="11"/>
      <c r="N68" s="11">
        <v>1770620</v>
      </c>
      <c r="O68" s="11"/>
      <c r="P68" s="11"/>
      <c r="Q68" s="11"/>
      <c r="R68" s="11"/>
      <c r="S68" s="11"/>
      <c r="T68" s="11"/>
      <c r="U68" s="11"/>
      <c r="V68" s="11"/>
      <c r="W68" s="11">
        <v>4834595</v>
      </c>
      <c r="X68" s="11"/>
      <c r="Y68" s="11">
        <v>4834595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358975</v>
      </c>
      <c r="H69" s="79">
        <f t="shared" si="12"/>
        <v>1918778</v>
      </c>
      <c r="I69" s="79">
        <f t="shared" si="12"/>
        <v>1727310</v>
      </c>
      <c r="J69" s="79">
        <f t="shared" si="12"/>
        <v>4005063</v>
      </c>
      <c r="K69" s="79">
        <f t="shared" si="12"/>
        <v>3158215</v>
      </c>
      <c r="L69" s="79">
        <f t="shared" si="12"/>
        <v>1668357</v>
      </c>
      <c r="M69" s="79">
        <f t="shared" si="12"/>
        <v>1408894</v>
      </c>
      <c r="N69" s="79">
        <f t="shared" si="12"/>
        <v>6235466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10240529</v>
      </c>
      <c r="X69" s="79">
        <f t="shared" si="12"/>
        <v>0</v>
      </c>
      <c r="Y69" s="79">
        <f t="shared" si="12"/>
        <v>10240529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2019-01-31T11:31:43Z</dcterms:created>
  <dcterms:modified xsi:type="dcterms:W3CDTF">2019-01-31T11:32:20Z</dcterms:modified>
  <cp:category/>
  <cp:version/>
  <cp:contentType/>
  <cp:contentStatus/>
</cp:coreProperties>
</file>