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'DC30'!$A$1:$AA$74</definedName>
    <definedName name="_xlnm.Print_Area" localSheetId="15">'DC31'!$A$1:$AA$74</definedName>
    <definedName name="_xlnm.Print_Area" localSheetId="20">'DC32'!$A$1:$AA$74</definedName>
    <definedName name="_xlnm.Print_Area" localSheetId="1">'MP301'!$A$1:$AA$74</definedName>
    <definedName name="_xlnm.Print_Area" localSheetId="2">'MP302'!$A$1:$AA$74</definedName>
    <definedName name="_xlnm.Print_Area" localSheetId="3">'MP303'!$A$1:$AA$74</definedName>
    <definedName name="_xlnm.Print_Area" localSheetId="4">'MP304'!$A$1:$AA$74</definedName>
    <definedName name="_xlnm.Print_Area" localSheetId="5">'MP305'!$A$1:$AA$74</definedName>
    <definedName name="_xlnm.Print_Area" localSheetId="6">'MP306'!$A$1:$AA$74</definedName>
    <definedName name="_xlnm.Print_Area" localSheetId="7">'MP307'!$A$1:$AA$74</definedName>
    <definedName name="_xlnm.Print_Area" localSheetId="9">'MP311'!$A$1:$AA$74</definedName>
    <definedName name="_xlnm.Print_Area" localSheetId="10">'MP312'!$A$1:$AA$74</definedName>
    <definedName name="_xlnm.Print_Area" localSheetId="11">'MP313'!$A$1:$AA$74</definedName>
    <definedName name="_xlnm.Print_Area" localSheetId="12">'MP314'!$A$1:$AA$74</definedName>
    <definedName name="_xlnm.Print_Area" localSheetId="13">'MP315'!$A$1:$AA$74</definedName>
    <definedName name="_xlnm.Print_Area" localSheetId="14">'MP316'!$A$1:$AA$74</definedName>
    <definedName name="_xlnm.Print_Area" localSheetId="16">'MP321'!$A$1:$AA$74</definedName>
    <definedName name="_xlnm.Print_Area" localSheetId="17">'MP324'!$A$1:$AA$74</definedName>
    <definedName name="_xlnm.Print_Area" localSheetId="18">'MP325'!$A$1:$AA$74</definedName>
    <definedName name="_xlnm.Print_Area" localSheetId="19">'MP326'!$A$1:$AA$74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<sst xmlns="http://schemas.openxmlformats.org/spreadsheetml/2006/main" count="2163" uniqueCount="84">
  <si>
    <t>Mpumalanga: Albert Luthuli(MP301) - Table C9 Quarterly Budget Statement - Capital Expenditure by Asset Clas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</si>
  <si>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</si>
  <si>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</si>
  <si>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</si>
  <si>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</si>
  <si>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</si>
  <si>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</si>
  <si>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</si>
  <si>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</si>
  <si>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</si>
  <si>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</si>
  <si>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</si>
  <si>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</si>
  <si>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</si>
  <si>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</si>
  <si>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</si>
  <si>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</si>
  <si>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</si>
  <si>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</si>
  <si>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</si>
  <si>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</si>
  <si>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</si>
  <si>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</si>
  <si>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</si>
  <si>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</si>
  <si>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</si>
  <si>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</si>
  <si>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</si>
  <si>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</si>
  <si>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</si>
  <si>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</si>
  <si>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</si>
  <si>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</si>
  <si>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</si>
  <si>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</si>
  <si>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</si>
  <si>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</si>
  <si>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</si>
  <si>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</si>
  <si>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</si>
  <si>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</si>
  <si>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</si>
  <si>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</si>
  <si>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</si>
  <si>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</si>
  <si>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</si>
  <si>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</si>
  <si>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</si>
  <si>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</si>
  <si>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</si>
  <si>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</si>
  <si>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</si>
  <si>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</si>
  <si>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</si>
  <si>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</si>
  <si>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</si>
  <si>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</si>
  <si>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</si>
  <si>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Mpumalanga: Msukaligwa(MP302) - Table C9 Quarterly Budget Statement - Capital Expenditure by Asset Clas ( All ) for 2nd Quarter ended 31 December 2018 (Figures Finalised as at 2019/01/30)</t>
  </si>
  <si>
    <t>Mpumalanga: Mkhondo(MP303) - Table C9 Quarterly Budget Statement - Capital Expenditure by Asset Clas ( All ) for 2nd Quarter ended 31 December 2018 (Figures Finalised as at 2019/01/30)</t>
  </si>
  <si>
    <t>Mpumalanga: Pixley Ka Seme (MP)(MP304) - Table C9 Quarterly Budget Statement - Capital Expenditure by Asset Clas ( All ) for 2nd Quarter ended 31 December 2018 (Figures Finalised as at 2019/01/30)</t>
  </si>
  <si>
    <t>Mpumalanga: Lekwa(MP305) - Table C9 Quarterly Budget Statement - Capital Expenditure by Asset Clas ( All ) for 2nd Quarter ended 31 December 2018 (Figures Finalised as at 2019/01/30)</t>
  </si>
  <si>
    <t>Mpumalanga: Dipaleseng(MP306) - Table C9 Quarterly Budget Statement - Capital Expenditure by Asset Clas ( All ) for 2nd Quarter ended 31 December 2018 (Figures Finalised as at 2019/01/30)</t>
  </si>
  <si>
    <t>Mpumalanga: Govan Mbeki(MP307) - Table C9 Quarterly Budget Statement - Capital Expenditure by Asset Clas ( All ) for 2nd Quarter ended 31 December 2018 (Figures Finalised as at 2019/01/30)</t>
  </si>
  <si>
    <t>Mpumalanga: Gert Sibande(DC30) - Table C9 Quarterly Budget Statement - Capital Expenditure by Asset Clas ( All ) for 2nd Quarter ended 31 December 2018 (Figures Finalised as at 2019/01/30)</t>
  </si>
  <si>
    <t>Mpumalanga: Victor Khanye(MP311) - Table C9 Quarterly Budget Statement - Capital Expenditure by Asset Clas ( All ) for 2nd Quarter ended 31 December 2018 (Figures Finalised as at 2019/01/30)</t>
  </si>
  <si>
    <t>Mpumalanga: Emalahleni (MP)(MP312) - Table C9 Quarterly Budget Statement - Capital Expenditure by Asset Clas ( All ) for 2nd Quarter ended 31 December 2018 (Figures Finalised as at 2019/01/30)</t>
  </si>
  <si>
    <t>Mpumalanga: Steve Tshwete(MP313) - Table C9 Quarterly Budget Statement - Capital Expenditure by Asset Clas ( All ) for 2nd Quarter ended 31 December 2018 (Figures Finalised as at 2019/01/30)</t>
  </si>
  <si>
    <t>Mpumalanga: Emakhazeni(MP314) - Table C9 Quarterly Budget Statement - Capital Expenditure by Asset Clas ( All ) for 2nd Quarter ended 31 December 2018 (Figures Finalised as at 2019/01/30)</t>
  </si>
  <si>
    <t>Mpumalanga: Thembisile Hani(MP315) - Table C9 Quarterly Budget Statement - Capital Expenditure by Asset Clas ( All ) for 2nd Quarter ended 31 December 2018 (Figures Finalised as at 2019/01/30)</t>
  </si>
  <si>
    <t>Mpumalanga: Dr J.S. Moroka(MP316) - Table C9 Quarterly Budget Statement - Capital Expenditure by Asset Clas ( All ) for 2nd Quarter ended 31 December 2018 (Figures Finalised as at 2019/01/30)</t>
  </si>
  <si>
    <t>Mpumalanga: Nkangala(DC31) - Table C9 Quarterly Budget Statement - Capital Expenditure by Asset Clas ( All ) for 2nd Quarter ended 31 December 2018 (Figures Finalised as at 2019/01/30)</t>
  </si>
  <si>
    <t>Mpumalanga: Thaba Chweu(MP321) - Table C9 Quarterly Budget Statement - Capital Expenditure by Asset Clas ( All ) for 2nd Quarter ended 31 December 2018 (Figures Finalised as at 2019/01/30)</t>
  </si>
  <si>
    <t>Mpumalanga: Nkomazi(MP324) - Table C9 Quarterly Budget Statement - Capital Expenditure by Asset Clas ( All ) for 2nd Quarter ended 31 December 2018 (Figures Finalised as at 2019/01/30)</t>
  </si>
  <si>
    <t>Mpumalanga: Bushbuckridge(MP325) - Table C9 Quarterly Budget Statement - Capital Expenditure by Asset Clas ( All ) for 2nd Quarter ended 31 December 2018 (Figures Finalised as at 2019/01/30)</t>
  </si>
  <si>
    <t>Mpumalanga: City of Mbombela(MP326) - Table C9 Quarterly Budget Statement - Capital Expenditure by Asset Clas ( All ) for 2nd Quarter ended 31 December 2018 (Figures Finalised as at 2019/01/30)</t>
  </si>
  <si>
    <t>Mpumalanga: Ehlanzeni(DC32) - Table C9 Quarterly Budget Statement - Capital Expenditure by Asset Clas ( All ) for 2nd Quarter ended 31 December 2018 (Figures Finalised as at 2019/01/30)</t>
  </si>
  <si>
    <t>Summary - Table C9 Quarterly Budget Statement - Capital Expenditure by Asset Class ( All ) for 2nd Quarter ended 31 December 2018 (Figures Finalised as at 2019/01/30)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</si>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</sst>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0.0%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4" fillId="0" borderId="11" xfId="0" applyNumberFormat="1" applyFont="1" applyFill="1" applyBorder="1" applyAlignment="1" applyProtection="1">
      <alignment/>
      <protection/>
    </xf>
    <xf numFmtId="179" fontId="4" fillId="0" borderId="12" xfId="0" applyNumberFormat="1" applyFont="1" applyFill="1" applyBorder="1" applyAlignment="1" applyProtection="1">
      <alignment/>
      <protection/>
    </xf>
    <xf numFmtId="179" fontId="4" fillId="0" borderId="13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4" xfId="42" applyNumberFormat="1" applyFont="1" applyFill="1" applyBorder="1" applyAlignment="1" applyProtection="1">
      <alignment/>
      <protection/>
    </xf>
    <xf numFmtId="181" fontId="4" fillId="0" borderId="15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6" xfId="42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23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81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81" fontId="6" fillId="0" borderId="29" xfId="0" applyNumberFormat="1" applyFont="1" applyFill="1" applyBorder="1" applyAlignment="1" applyProtection="1">
      <alignment/>
      <protection/>
    </xf>
    <xf numFmtId="181" fontId="6" fillId="0" borderId="30" xfId="0" applyNumberFormat="1" applyFont="1" applyFill="1" applyBorder="1" applyAlignment="1" applyProtection="1">
      <alignment/>
      <protection/>
    </xf>
    <xf numFmtId="181" fontId="6" fillId="0" borderId="31" xfId="0" applyNumberFormat="1" applyFont="1" applyFill="1" applyBorder="1" applyAlignment="1" applyProtection="1">
      <alignment/>
      <protection/>
    </xf>
    <xf numFmtId="179" fontId="6" fillId="0" borderId="31" xfId="0" applyNumberFormat="1" applyFont="1" applyFill="1" applyBorder="1" applyAlignment="1" applyProtection="1">
      <alignment/>
      <protection/>
    </xf>
    <xf numFmtId="181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81" fontId="4" fillId="0" borderId="14" xfId="0" applyNumberFormat="1" applyFont="1" applyBorder="1" applyAlignment="1" applyProtection="1">
      <alignment/>
      <protection/>
    </xf>
    <xf numFmtId="181" fontId="4" fillId="0" borderId="15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/>
      <protection/>
    </xf>
    <xf numFmtId="179" fontId="4" fillId="0" borderId="11" xfId="0" applyNumberFormat="1" applyFont="1" applyBorder="1" applyAlignment="1" applyProtection="1">
      <alignment/>
      <protection/>
    </xf>
    <xf numFmtId="181" fontId="4" fillId="0" borderId="14" xfId="42" applyNumberFormat="1" applyFont="1" applyBorder="1" applyAlignment="1" applyProtection="1">
      <alignment/>
      <protection/>
    </xf>
    <xf numFmtId="181" fontId="4" fillId="0" borderId="15" xfId="42" applyNumberFormat="1" applyFont="1" applyBorder="1" applyAlignment="1" applyProtection="1">
      <alignment/>
      <protection/>
    </xf>
    <xf numFmtId="181" fontId="4" fillId="0" borderId="11" xfId="42" applyNumberFormat="1" applyFont="1" applyBorder="1" applyAlignment="1" applyProtection="1">
      <alignment/>
      <protection/>
    </xf>
    <xf numFmtId="179" fontId="4" fillId="0" borderId="11" xfId="42" applyNumberFormat="1" applyFont="1" applyBorder="1" applyAlignment="1" applyProtection="1">
      <alignment/>
      <protection/>
    </xf>
    <xf numFmtId="181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79" fontId="3" fillId="0" borderId="35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81" fontId="6" fillId="0" borderId="14" xfId="59" applyNumberFormat="1" applyFont="1" applyFill="1" applyBorder="1" applyAlignment="1" applyProtection="1">
      <alignment horizontal="center"/>
      <protection/>
    </xf>
    <xf numFmtId="181" fontId="6" fillId="0" borderId="15" xfId="59" applyNumberFormat="1" applyFont="1" applyFill="1" applyBorder="1" applyAlignment="1" applyProtection="1">
      <alignment horizontal="center"/>
      <protection/>
    </xf>
    <xf numFmtId="181" fontId="6" fillId="0" borderId="11" xfId="59" applyNumberFormat="1" applyFont="1" applyFill="1" applyBorder="1" applyAlignment="1" applyProtection="1">
      <alignment horizontal="center"/>
      <protection/>
    </xf>
    <xf numFmtId="181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4161188079</v>
      </c>
      <c r="D5" s="42">
        <f t="shared" si="0"/>
        <v>0</v>
      </c>
      <c r="E5" s="43">
        <f t="shared" si="0"/>
        <v>2446740884</v>
      </c>
      <c r="F5" s="43">
        <f t="shared" si="0"/>
        <v>2464047082</v>
      </c>
      <c r="G5" s="43">
        <f t="shared" si="0"/>
        <v>153052381</v>
      </c>
      <c r="H5" s="43">
        <f t="shared" si="0"/>
        <v>151634290</v>
      </c>
      <c r="I5" s="43">
        <f t="shared" si="0"/>
        <v>136102967</v>
      </c>
      <c r="J5" s="43">
        <f t="shared" si="0"/>
        <v>440789638</v>
      </c>
      <c r="K5" s="43">
        <f t="shared" si="0"/>
        <v>169996466</v>
      </c>
      <c r="L5" s="43">
        <f t="shared" si="0"/>
        <v>141977160</v>
      </c>
      <c r="M5" s="43">
        <f t="shared" si="0"/>
        <v>270919053</v>
      </c>
      <c r="N5" s="43">
        <f t="shared" si="0"/>
        <v>582892679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1023682317</v>
      </c>
      <c r="X5" s="43">
        <f t="shared" si="0"/>
        <v>1232023547</v>
      </c>
      <c r="Y5" s="43">
        <f t="shared" si="0"/>
        <v>-208341230</v>
      </c>
      <c r="Z5" s="44">
        <f>+IF(X5&lt;&gt;0,+(Y5/X5)*100,0)</f>
        <v>-16.91049091612857</v>
      </c>
      <c r="AA5" s="45">
        <f>SUM(AA11:AA18)</f>
        <v>2464047082</v>
      </c>
    </row>
    <row r="6" spans="1:27" ht="13.5">
      <c r="A6" s="46" t="s">
        <v>32</v>
      </c>
      <c r="B6" s="47"/>
      <c r="C6" s="9">
        <v>542770916</v>
      </c>
      <c r="D6" s="10"/>
      <c r="E6" s="11">
        <v>552758898</v>
      </c>
      <c r="F6" s="11">
        <v>554227289</v>
      </c>
      <c r="G6" s="11">
        <v>23723943</v>
      </c>
      <c r="H6" s="11">
        <v>30258512</v>
      </c>
      <c r="I6" s="11">
        <v>30009671</v>
      </c>
      <c r="J6" s="11">
        <v>83992126</v>
      </c>
      <c r="K6" s="11">
        <v>45803592</v>
      </c>
      <c r="L6" s="11">
        <v>19410940</v>
      </c>
      <c r="M6" s="11">
        <v>35394531</v>
      </c>
      <c r="N6" s="11">
        <v>100609063</v>
      </c>
      <c r="O6" s="11"/>
      <c r="P6" s="11"/>
      <c r="Q6" s="11"/>
      <c r="R6" s="11"/>
      <c r="S6" s="11"/>
      <c r="T6" s="11"/>
      <c r="U6" s="11"/>
      <c r="V6" s="11"/>
      <c r="W6" s="11">
        <v>184601189</v>
      </c>
      <c r="X6" s="11">
        <v>277113645</v>
      </c>
      <c r="Y6" s="11">
        <v>-92512456</v>
      </c>
      <c r="Z6" s="2">
        <v>-33.38</v>
      </c>
      <c r="AA6" s="15">
        <v>554227289</v>
      </c>
    </row>
    <row r="7" spans="1:27" ht="13.5">
      <c r="A7" s="46" t="s">
        <v>33</v>
      </c>
      <c r="B7" s="47"/>
      <c r="C7" s="9">
        <v>172550285</v>
      </c>
      <c r="D7" s="10"/>
      <c r="E7" s="11">
        <v>226849318</v>
      </c>
      <c r="F7" s="11">
        <v>227849318</v>
      </c>
      <c r="G7" s="11">
        <v>3859133</v>
      </c>
      <c r="H7" s="11">
        <v>27625544</v>
      </c>
      <c r="I7" s="11">
        <v>18385762</v>
      </c>
      <c r="J7" s="11">
        <v>49870439</v>
      </c>
      <c r="K7" s="11">
        <v>13852986</v>
      </c>
      <c r="L7" s="11">
        <v>14827143</v>
      </c>
      <c r="M7" s="11">
        <v>31424223</v>
      </c>
      <c r="N7" s="11">
        <v>60104352</v>
      </c>
      <c r="O7" s="11"/>
      <c r="P7" s="11"/>
      <c r="Q7" s="11"/>
      <c r="R7" s="11"/>
      <c r="S7" s="11"/>
      <c r="T7" s="11"/>
      <c r="U7" s="11"/>
      <c r="V7" s="11"/>
      <c r="W7" s="11">
        <v>109974791</v>
      </c>
      <c r="X7" s="11">
        <v>113924659</v>
      </c>
      <c r="Y7" s="11">
        <v>-3949868</v>
      </c>
      <c r="Z7" s="2">
        <v>-3.47</v>
      </c>
      <c r="AA7" s="15">
        <v>227849318</v>
      </c>
    </row>
    <row r="8" spans="1:27" ht="13.5">
      <c r="A8" s="46" t="s">
        <v>34</v>
      </c>
      <c r="B8" s="47"/>
      <c r="C8" s="9">
        <v>794008503</v>
      </c>
      <c r="D8" s="10"/>
      <c r="E8" s="11">
        <v>662000364</v>
      </c>
      <c r="F8" s="11">
        <v>667942376</v>
      </c>
      <c r="G8" s="11">
        <v>92422156</v>
      </c>
      <c r="H8" s="11">
        <v>35963008</v>
      </c>
      <c r="I8" s="11">
        <v>51438077</v>
      </c>
      <c r="J8" s="11">
        <v>179823241</v>
      </c>
      <c r="K8" s="11">
        <v>51663597</v>
      </c>
      <c r="L8" s="11">
        <v>68619561</v>
      </c>
      <c r="M8" s="11">
        <v>119950219</v>
      </c>
      <c r="N8" s="11">
        <v>240233377</v>
      </c>
      <c r="O8" s="11"/>
      <c r="P8" s="11"/>
      <c r="Q8" s="11"/>
      <c r="R8" s="11"/>
      <c r="S8" s="11"/>
      <c r="T8" s="11"/>
      <c r="U8" s="11"/>
      <c r="V8" s="11"/>
      <c r="W8" s="11">
        <v>420056618</v>
      </c>
      <c r="X8" s="11">
        <v>333971190</v>
      </c>
      <c r="Y8" s="11">
        <v>86085428</v>
      </c>
      <c r="Z8" s="2">
        <v>25.78</v>
      </c>
      <c r="AA8" s="15">
        <v>667942376</v>
      </c>
    </row>
    <row r="9" spans="1:27" ht="13.5">
      <c r="A9" s="46" t="s">
        <v>35</v>
      </c>
      <c r="B9" s="47"/>
      <c r="C9" s="9">
        <v>85038679</v>
      </c>
      <c r="D9" s="10"/>
      <c r="E9" s="11">
        <v>366340177</v>
      </c>
      <c r="F9" s="11">
        <v>369730572</v>
      </c>
      <c r="G9" s="11">
        <v>10138804</v>
      </c>
      <c r="H9" s="11">
        <v>25912396</v>
      </c>
      <c r="I9" s="11">
        <v>11512001</v>
      </c>
      <c r="J9" s="11">
        <v>47563201</v>
      </c>
      <c r="K9" s="11">
        <v>29187182</v>
      </c>
      <c r="L9" s="11">
        <v>12292203</v>
      </c>
      <c r="M9" s="11">
        <v>34424381</v>
      </c>
      <c r="N9" s="11">
        <v>75903766</v>
      </c>
      <c r="O9" s="11"/>
      <c r="P9" s="11"/>
      <c r="Q9" s="11"/>
      <c r="R9" s="11"/>
      <c r="S9" s="11"/>
      <c r="T9" s="11"/>
      <c r="U9" s="11"/>
      <c r="V9" s="11"/>
      <c r="W9" s="11">
        <v>123466967</v>
      </c>
      <c r="X9" s="11">
        <v>184865287</v>
      </c>
      <c r="Y9" s="11">
        <v>-61398320</v>
      </c>
      <c r="Z9" s="2">
        <v>-33.21</v>
      </c>
      <c r="AA9" s="15">
        <v>369730572</v>
      </c>
    </row>
    <row r="10" spans="1:27" ht="13.5">
      <c r="A10" s="46" t="s">
        <v>36</v>
      </c>
      <c r="B10" s="47"/>
      <c r="C10" s="9">
        <v>1538486125</v>
      </c>
      <c r="D10" s="10"/>
      <c r="E10" s="11">
        <v>49333086</v>
      </c>
      <c r="F10" s="11">
        <v>49633086</v>
      </c>
      <c r="G10" s="11">
        <v>3055190</v>
      </c>
      <c r="H10" s="11">
        <v>15251026</v>
      </c>
      <c r="I10" s="11">
        <v>13196560</v>
      </c>
      <c r="J10" s="11">
        <v>31502776</v>
      </c>
      <c r="K10" s="11">
        <v>11539494</v>
      </c>
      <c r="L10" s="11">
        <v>6437839</v>
      </c>
      <c r="M10" s="11">
        <v>12441277</v>
      </c>
      <c r="N10" s="11">
        <v>30418610</v>
      </c>
      <c r="O10" s="11"/>
      <c r="P10" s="11"/>
      <c r="Q10" s="11"/>
      <c r="R10" s="11"/>
      <c r="S10" s="11"/>
      <c r="T10" s="11"/>
      <c r="U10" s="11"/>
      <c r="V10" s="11"/>
      <c r="W10" s="11">
        <v>61921386</v>
      </c>
      <c r="X10" s="11">
        <v>24816543</v>
      </c>
      <c r="Y10" s="11">
        <v>37104843</v>
      </c>
      <c r="Z10" s="2">
        <v>149.52</v>
      </c>
      <c r="AA10" s="15">
        <v>49633086</v>
      </c>
    </row>
    <row r="11" spans="1:27" ht="13.5">
      <c r="A11" s="48" t="s">
        <v>37</v>
      </c>
      <c r="B11" s="47"/>
      <c r="C11" s="49">
        <f aca="true" t="shared" si="1" ref="C11:Y11">SUM(C6:C10)</f>
        <v>3132854508</v>
      </c>
      <c r="D11" s="50">
        <f t="shared" si="1"/>
        <v>0</v>
      </c>
      <c r="E11" s="51">
        <f t="shared" si="1"/>
        <v>1857281843</v>
      </c>
      <c r="F11" s="51">
        <f t="shared" si="1"/>
        <v>1869382641</v>
      </c>
      <c r="G11" s="51">
        <f t="shared" si="1"/>
        <v>133199226</v>
      </c>
      <c r="H11" s="51">
        <f t="shared" si="1"/>
        <v>135010486</v>
      </c>
      <c r="I11" s="51">
        <f t="shared" si="1"/>
        <v>124542071</v>
      </c>
      <c r="J11" s="51">
        <f t="shared" si="1"/>
        <v>392751783</v>
      </c>
      <c r="K11" s="51">
        <f t="shared" si="1"/>
        <v>152046851</v>
      </c>
      <c r="L11" s="51">
        <f t="shared" si="1"/>
        <v>121587686</v>
      </c>
      <c r="M11" s="51">
        <f t="shared" si="1"/>
        <v>233634631</v>
      </c>
      <c r="N11" s="51">
        <f t="shared" si="1"/>
        <v>507269168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900020951</v>
      </c>
      <c r="X11" s="51">
        <f t="shared" si="1"/>
        <v>934691324</v>
      </c>
      <c r="Y11" s="51">
        <f t="shared" si="1"/>
        <v>-34670373</v>
      </c>
      <c r="Z11" s="52">
        <f>+IF(X11&lt;&gt;0,+(Y11/X11)*100,0)</f>
        <v>-3.709285847613153</v>
      </c>
      <c r="AA11" s="53">
        <f>SUM(AA6:AA10)</f>
        <v>1869382641</v>
      </c>
    </row>
    <row r="12" spans="1:27" ht="13.5">
      <c r="A12" s="54" t="s">
        <v>38</v>
      </c>
      <c r="B12" s="35"/>
      <c r="C12" s="9">
        <v>132199682</v>
      </c>
      <c r="D12" s="10"/>
      <c r="E12" s="11">
        <v>224036573</v>
      </c>
      <c r="F12" s="11">
        <v>224036573</v>
      </c>
      <c r="G12" s="11">
        <v>4322312</v>
      </c>
      <c r="H12" s="11">
        <v>4252345</v>
      </c>
      <c r="I12" s="11">
        <v>4908216</v>
      </c>
      <c r="J12" s="11">
        <v>13482873</v>
      </c>
      <c r="K12" s="11">
        <v>7733869</v>
      </c>
      <c r="L12" s="11">
        <v>9862453</v>
      </c>
      <c r="M12" s="11">
        <v>8280649</v>
      </c>
      <c r="N12" s="11">
        <v>25876971</v>
      </c>
      <c r="O12" s="11"/>
      <c r="P12" s="11"/>
      <c r="Q12" s="11"/>
      <c r="R12" s="11"/>
      <c r="S12" s="11"/>
      <c r="T12" s="11"/>
      <c r="U12" s="11"/>
      <c r="V12" s="11"/>
      <c r="W12" s="11">
        <v>39359844</v>
      </c>
      <c r="X12" s="11">
        <v>112018287</v>
      </c>
      <c r="Y12" s="11">
        <v>-72658443</v>
      </c>
      <c r="Z12" s="2">
        <v>-64.86</v>
      </c>
      <c r="AA12" s="15">
        <v>224036573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7000</v>
      </c>
      <c r="F14" s="11">
        <v>7000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3500</v>
      </c>
      <c r="Y14" s="11">
        <v>-3500</v>
      </c>
      <c r="Z14" s="2">
        <v>-100</v>
      </c>
      <c r="AA14" s="15">
        <v>7000</v>
      </c>
    </row>
    <row r="15" spans="1:27" ht="13.5">
      <c r="A15" s="54" t="s">
        <v>41</v>
      </c>
      <c r="B15" s="35" t="s">
        <v>42</v>
      </c>
      <c r="C15" s="9">
        <v>893916848</v>
      </c>
      <c r="D15" s="10"/>
      <c r="E15" s="11">
        <v>361100468</v>
      </c>
      <c r="F15" s="11">
        <v>366305868</v>
      </c>
      <c r="G15" s="11">
        <v>14680843</v>
      </c>
      <c r="H15" s="11">
        <v>12371459</v>
      </c>
      <c r="I15" s="11">
        <v>4235055</v>
      </c>
      <c r="J15" s="11">
        <v>31287357</v>
      </c>
      <c r="K15" s="11">
        <v>9893322</v>
      </c>
      <c r="L15" s="11">
        <v>10527021</v>
      </c>
      <c r="M15" s="11">
        <v>29003773</v>
      </c>
      <c r="N15" s="11">
        <v>49424116</v>
      </c>
      <c r="O15" s="11"/>
      <c r="P15" s="11"/>
      <c r="Q15" s="11"/>
      <c r="R15" s="11"/>
      <c r="S15" s="11"/>
      <c r="T15" s="11"/>
      <c r="U15" s="11"/>
      <c r="V15" s="11"/>
      <c r="W15" s="11">
        <v>80711473</v>
      </c>
      <c r="X15" s="11">
        <v>183152936</v>
      </c>
      <c r="Y15" s="11">
        <v>-102441463</v>
      </c>
      <c r="Z15" s="2">
        <v>-55.93</v>
      </c>
      <c r="AA15" s="15">
        <v>366305868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>
        <v>298424</v>
      </c>
      <c r="L17" s="11"/>
      <c r="M17" s="11"/>
      <c r="N17" s="11">
        <v>298424</v>
      </c>
      <c r="O17" s="11"/>
      <c r="P17" s="11"/>
      <c r="Q17" s="11"/>
      <c r="R17" s="11"/>
      <c r="S17" s="11"/>
      <c r="T17" s="11"/>
      <c r="U17" s="11"/>
      <c r="V17" s="11"/>
      <c r="W17" s="11">
        <v>298424</v>
      </c>
      <c r="X17" s="11"/>
      <c r="Y17" s="11">
        <v>298424</v>
      </c>
      <c r="Z17" s="2"/>
      <c r="AA17" s="15"/>
    </row>
    <row r="18" spans="1:27" ht="13.5">
      <c r="A18" s="54" t="s">
        <v>45</v>
      </c>
      <c r="B18" s="35"/>
      <c r="C18" s="16">
        <v>2217041</v>
      </c>
      <c r="D18" s="17"/>
      <c r="E18" s="18">
        <v>4315000</v>
      </c>
      <c r="F18" s="18">
        <v>4315000</v>
      </c>
      <c r="G18" s="18">
        <v>850000</v>
      </c>
      <c r="H18" s="18"/>
      <c r="I18" s="18">
        <v>2417625</v>
      </c>
      <c r="J18" s="18">
        <v>3267625</v>
      </c>
      <c r="K18" s="18">
        <v>24000</v>
      </c>
      <c r="L18" s="18"/>
      <c r="M18" s="18"/>
      <c r="N18" s="18">
        <v>24000</v>
      </c>
      <c r="O18" s="18"/>
      <c r="P18" s="18"/>
      <c r="Q18" s="18"/>
      <c r="R18" s="18"/>
      <c r="S18" s="18"/>
      <c r="T18" s="18"/>
      <c r="U18" s="18"/>
      <c r="V18" s="18"/>
      <c r="W18" s="18">
        <v>3291625</v>
      </c>
      <c r="X18" s="18">
        <v>2157500</v>
      </c>
      <c r="Y18" s="18">
        <v>1134125</v>
      </c>
      <c r="Z18" s="3">
        <v>52.57</v>
      </c>
      <c r="AA18" s="23">
        <v>4315000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290907549</v>
      </c>
      <c r="D20" s="59">
        <f t="shared" si="2"/>
        <v>0</v>
      </c>
      <c r="E20" s="60">
        <f t="shared" si="2"/>
        <v>886834387</v>
      </c>
      <c r="F20" s="60">
        <f t="shared" si="2"/>
        <v>899070357</v>
      </c>
      <c r="G20" s="60">
        <f t="shared" si="2"/>
        <v>23888754</v>
      </c>
      <c r="H20" s="60">
        <f t="shared" si="2"/>
        <v>33837684</v>
      </c>
      <c r="I20" s="60">
        <f t="shared" si="2"/>
        <v>38814941</v>
      </c>
      <c r="J20" s="60">
        <f t="shared" si="2"/>
        <v>96541379</v>
      </c>
      <c r="K20" s="60">
        <f t="shared" si="2"/>
        <v>26642271</v>
      </c>
      <c r="L20" s="60">
        <f t="shared" si="2"/>
        <v>30854010</v>
      </c>
      <c r="M20" s="60">
        <f t="shared" si="2"/>
        <v>53118534</v>
      </c>
      <c r="N20" s="60">
        <f t="shared" si="2"/>
        <v>110614815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207156194</v>
      </c>
      <c r="X20" s="60">
        <f t="shared" si="2"/>
        <v>449535180</v>
      </c>
      <c r="Y20" s="60">
        <f t="shared" si="2"/>
        <v>-242378986</v>
      </c>
      <c r="Z20" s="61">
        <f>+IF(X20&lt;&gt;0,+(Y20/X20)*100,0)</f>
        <v>-53.91769026842349</v>
      </c>
      <c r="AA20" s="62">
        <f>SUM(AA26:AA33)</f>
        <v>899070357</v>
      </c>
    </row>
    <row r="21" spans="1:27" ht="13.5">
      <c r="A21" s="46" t="s">
        <v>32</v>
      </c>
      <c r="B21" s="47"/>
      <c r="C21" s="9">
        <v>36937857</v>
      </c>
      <c r="D21" s="10"/>
      <c r="E21" s="11">
        <v>247352279</v>
      </c>
      <c r="F21" s="11">
        <v>247352279</v>
      </c>
      <c r="G21" s="11">
        <v>21503813</v>
      </c>
      <c r="H21" s="11">
        <v>22416187</v>
      </c>
      <c r="I21" s="11">
        <v>17020932</v>
      </c>
      <c r="J21" s="11">
        <v>60940932</v>
      </c>
      <c r="K21" s="11">
        <v>24599623</v>
      </c>
      <c r="L21" s="11">
        <v>20063909</v>
      </c>
      <c r="M21" s="11">
        <v>38890450</v>
      </c>
      <c r="N21" s="11">
        <v>83553982</v>
      </c>
      <c r="O21" s="11"/>
      <c r="P21" s="11"/>
      <c r="Q21" s="11"/>
      <c r="R21" s="11"/>
      <c r="S21" s="11"/>
      <c r="T21" s="11"/>
      <c r="U21" s="11"/>
      <c r="V21" s="11"/>
      <c r="W21" s="11">
        <v>144494914</v>
      </c>
      <c r="X21" s="11">
        <v>123676140</v>
      </c>
      <c r="Y21" s="11">
        <v>20818774</v>
      </c>
      <c r="Z21" s="2">
        <v>16.83</v>
      </c>
      <c r="AA21" s="15">
        <v>247352279</v>
      </c>
    </row>
    <row r="22" spans="1:27" ht="13.5">
      <c r="A22" s="46" t="s">
        <v>33</v>
      </c>
      <c r="B22" s="47"/>
      <c r="C22" s="9">
        <v>15119904</v>
      </c>
      <c r="D22" s="10"/>
      <c r="E22" s="11">
        <v>51386420</v>
      </c>
      <c r="F22" s="11">
        <v>51386420</v>
      </c>
      <c r="G22" s="11">
        <v>416720</v>
      </c>
      <c r="H22" s="11">
        <v>26642</v>
      </c>
      <c r="I22" s="11">
        <v>1583</v>
      </c>
      <c r="J22" s="11">
        <v>444945</v>
      </c>
      <c r="K22" s="11">
        <v>604894</v>
      </c>
      <c r="L22" s="11">
        <v>173300</v>
      </c>
      <c r="M22" s="11">
        <v>2313176</v>
      </c>
      <c r="N22" s="11">
        <v>3091370</v>
      </c>
      <c r="O22" s="11"/>
      <c r="P22" s="11"/>
      <c r="Q22" s="11"/>
      <c r="R22" s="11"/>
      <c r="S22" s="11"/>
      <c r="T22" s="11"/>
      <c r="U22" s="11"/>
      <c r="V22" s="11"/>
      <c r="W22" s="11">
        <v>3536315</v>
      </c>
      <c r="X22" s="11">
        <v>25693210</v>
      </c>
      <c r="Y22" s="11">
        <v>-22156895</v>
      </c>
      <c r="Z22" s="2">
        <v>-86.24</v>
      </c>
      <c r="AA22" s="15">
        <v>51386420</v>
      </c>
    </row>
    <row r="23" spans="1:27" ht="13.5">
      <c r="A23" s="46" t="s">
        <v>34</v>
      </c>
      <c r="B23" s="47"/>
      <c r="C23" s="9">
        <v>171190194</v>
      </c>
      <c r="D23" s="10"/>
      <c r="E23" s="11">
        <v>351882002</v>
      </c>
      <c r="F23" s="11">
        <v>359751032</v>
      </c>
      <c r="G23" s="11">
        <v>1968221</v>
      </c>
      <c r="H23" s="11">
        <v>9520644</v>
      </c>
      <c r="I23" s="11">
        <v>17456723</v>
      </c>
      <c r="J23" s="11">
        <v>28945588</v>
      </c>
      <c r="K23" s="11">
        <v>-1143638</v>
      </c>
      <c r="L23" s="11">
        <v>7622608</v>
      </c>
      <c r="M23" s="11">
        <v>7089731</v>
      </c>
      <c r="N23" s="11">
        <v>13568701</v>
      </c>
      <c r="O23" s="11"/>
      <c r="P23" s="11"/>
      <c r="Q23" s="11"/>
      <c r="R23" s="11"/>
      <c r="S23" s="11"/>
      <c r="T23" s="11"/>
      <c r="U23" s="11"/>
      <c r="V23" s="11"/>
      <c r="W23" s="11">
        <v>42514289</v>
      </c>
      <c r="X23" s="11">
        <v>179875516</v>
      </c>
      <c r="Y23" s="11">
        <v>-137361227</v>
      </c>
      <c r="Z23" s="2">
        <v>-76.36</v>
      </c>
      <c r="AA23" s="15">
        <v>359751032</v>
      </c>
    </row>
    <row r="24" spans="1:27" ht="13.5">
      <c r="A24" s="46" t="s">
        <v>35</v>
      </c>
      <c r="B24" s="47"/>
      <c r="C24" s="9">
        <v>8184448</v>
      </c>
      <c r="D24" s="10"/>
      <c r="E24" s="11">
        <v>75588034</v>
      </c>
      <c r="F24" s="11">
        <v>75588034</v>
      </c>
      <c r="G24" s="11"/>
      <c r="H24" s="11"/>
      <c r="I24" s="11">
        <v>2079218</v>
      </c>
      <c r="J24" s="11">
        <v>2079218</v>
      </c>
      <c r="K24" s="11">
        <v>958670</v>
      </c>
      <c r="L24" s="11">
        <v>105000</v>
      </c>
      <c r="M24" s="11">
        <v>2145341</v>
      </c>
      <c r="N24" s="11">
        <v>3209011</v>
      </c>
      <c r="O24" s="11"/>
      <c r="P24" s="11"/>
      <c r="Q24" s="11"/>
      <c r="R24" s="11"/>
      <c r="S24" s="11"/>
      <c r="T24" s="11"/>
      <c r="U24" s="11"/>
      <c r="V24" s="11"/>
      <c r="W24" s="11">
        <v>5288229</v>
      </c>
      <c r="X24" s="11">
        <v>37794017</v>
      </c>
      <c r="Y24" s="11">
        <v>-32505788</v>
      </c>
      <c r="Z24" s="2">
        <v>-86.01</v>
      </c>
      <c r="AA24" s="15">
        <v>75588034</v>
      </c>
    </row>
    <row r="25" spans="1:27" ht="13.5">
      <c r="A25" s="46" t="s">
        <v>36</v>
      </c>
      <c r="B25" s="47"/>
      <c r="C25" s="9">
        <v>12958843</v>
      </c>
      <c r="D25" s="10"/>
      <c r="E25" s="11">
        <v>53084327</v>
      </c>
      <c r="F25" s="11">
        <v>53084327</v>
      </c>
      <c r="G25" s="11"/>
      <c r="H25" s="11"/>
      <c r="I25" s="11"/>
      <c r="J25" s="11"/>
      <c r="K25" s="11">
        <v>295440</v>
      </c>
      <c r="L25" s="11">
        <v>159147</v>
      </c>
      <c r="M25" s="11"/>
      <c r="N25" s="11">
        <v>454587</v>
      </c>
      <c r="O25" s="11"/>
      <c r="P25" s="11"/>
      <c r="Q25" s="11"/>
      <c r="R25" s="11"/>
      <c r="S25" s="11"/>
      <c r="T25" s="11"/>
      <c r="U25" s="11"/>
      <c r="V25" s="11"/>
      <c r="W25" s="11">
        <v>454587</v>
      </c>
      <c r="X25" s="11">
        <v>26542164</v>
      </c>
      <c r="Y25" s="11">
        <v>-26087577</v>
      </c>
      <c r="Z25" s="2">
        <v>-98.29</v>
      </c>
      <c r="AA25" s="15">
        <v>53084327</v>
      </c>
    </row>
    <row r="26" spans="1:27" ht="13.5">
      <c r="A26" s="48" t="s">
        <v>37</v>
      </c>
      <c r="B26" s="63"/>
      <c r="C26" s="49">
        <f aca="true" t="shared" si="3" ref="C26:Y26">SUM(C21:C25)</f>
        <v>244391246</v>
      </c>
      <c r="D26" s="50">
        <f t="shared" si="3"/>
        <v>0</v>
      </c>
      <c r="E26" s="51">
        <f t="shared" si="3"/>
        <v>779293062</v>
      </c>
      <c r="F26" s="51">
        <f t="shared" si="3"/>
        <v>787162092</v>
      </c>
      <c r="G26" s="51">
        <f t="shared" si="3"/>
        <v>23888754</v>
      </c>
      <c r="H26" s="51">
        <f t="shared" si="3"/>
        <v>31963473</v>
      </c>
      <c r="I26" s="51">
        <f t="shared" si="3"/>
        <v>36558456</v>
      </c>
      <c r="J26" s="51">
        <f t="shared" si="3"/>
        <v>92410683</v>
      </c>
      <c r="K26" s="51">
        <f t="shared" si="3"/>
        <v>25314989</v>
      </c>
      <c r="L26" s="51">
        <f t="shared" si="3"/>
        <v>28123964</v>
      </c>
      <c r="M26" s="51">
        <f t="shared" si="3"/>
        <v>50438698</v>
      </c>
      <c r="N26" s="51">
        <f t="shared" si="3"/>
        <v>103877651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196288334</v>
      </c>
      <c r="X26" s="51">
        <f t="shared" si="3"/>
        <v>393581047</v>
      </c>
      <c r="Y26" s="51">
        <f t="shared" si="3"/>
        <v>-197292713</v>
      </c>
      <c r="Z26" s="52">
        <f>+IF(X26&lt;&gt;0,+(Y26/X26)*100,0)</f>
        <v>-50.1275949398041</v>
      </c>
      <c r="AA26" s="53">
        <f>SUM(AA21:AA25)</f>
        <v>787162092</v>
      </c>
    </row>
    <row r="27" spans="1:27" ht="13.5">
      <c r="A27" s="54" t="s">
        <v>38</v>
      </c>
      <c r="B27" s="64"/>
      <c r="C27" s="9">
        <v>10003957</v>
      </c>
      <c r="D27" s="10"/>
      <c r="E27" s="11">
        <v>46040325</v>
      </c>
      <c r="F27" s="11">
        <v>46040325</v>
      </c>
      <c r="G27" s="11"/>
      <c r="H27" s="11">
        <v>1708936</v>
      </c>
      <c r="I27" s="11">
        <v>1142720</v>
      </c>
      <c r="J27" s="11">
        <v>2851656</v>
      </c>
      <c r="K27" s="11"/>
      <c r="L27" s="11">
        <v>602042</v>
      </c>
      <c r="M27" s="11">
        <v>858921</v>
      </c>
      <c r="N27" s="11">
        <v>1460963</v>
      </c>
      <c r="O27" s="11"/>
      <c r="P27" s="11"/>
      <c r="Q27" s="11"/>
      <c r="R27" s="11"/>
      <c r="S27" s="11"/>
      <c r="T27" s="11"/>
      <c r="U27" s="11"/>
      <c r="V27" s="11"/>
      <c r="W27" s="11">
        <v>4312619</v>
      </c>
      <c r="X27" s="11">
        <v>23020163</v>
      </c>
      <c r="Y27" s="11">
        <v>-18707544</v>
      </c>
      <c r="Z27" s="2">
        <v>-81.27</v>
      </c>
      <c r="AA27" s="15">
        <v>46040325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34869571</v>
      </c>
      <c r="D30" s="10"/>
      <c r="E30" s="11">
        <v>58061000</v>
      </c>
      <c r="F30" s="11">
        <v>62427940</v>
      </c>
      <c r="G30" s="11"/>
      <c r="H30" s="11">
        <v>165275</v>
      </c>
      <c r="I30" s="11">
        <v>1113765</v>
      </c>
      <c r="J30" s="11">
        <v>1279040</v>
      </c>
      <c r="K30" s="11">
        <v>1327282</v>
      </c>
      <c r="L30" s="11">
        <v>2128004</v>
      </c>
      <c r="M30" s="11">
        <v>1820915</v>
      </c>
      <c r="N30" s="11">
        <v>5276201</v>
      </c>
      <c r="O30" s="11"/>
      <c r="P30" s="11"/>
      <c r="Q30" s="11"/>
      <c r="R30" s="11"/>
      <c r="S30" s="11"/>
      <c r="T30" s="11"/>
      <c r="U30" s="11"/>
      <c r="V30" s="11"/>
      <c r="W30" s="11">
        <v>6555241</v>
      </c>
      <c r="X30" s="11">
        <v>31213970</v>
      </c>
      <c r="Y30" s="11">
        <v>-24658729</v>
      </c>
      <c r="Z30" s="2">
        <v>-79</v>
      </c>
      <c r="AA30" s="15">
        <v>62427940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1642775</v>
      </c>
      <c r="D33" s="17"/>
      <c r="E33" s="18">
        <v>3440000</v>
      </c>
      <c r="F33" s="18">
        <v>3440000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1720000</v>
      </c>
      <c r="Y33" s="18">
        <v>-1720000</v>
      </c>
      <c r="Z33" s="3">
        <v>-100</v>
      </c>
      <c r="AA33" s="23">
        <v>3440000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579708773</v>
      </c>
      <c r="D36" s="10">
        <f t="shared" si="4"/>
        <v>0</v>
      </c>
      <c r="E36" s="11">
        <f t="shared" si="4"/>
        <v>800111177</v>
      </c>
      <c r="F36" s="11">
        <f t="shared" si="4"/>
        <v>801579568</v>
      </c>
      <c r="G36" s="11">
        <f t="shared" si="4"/>
        <v>45227756</v>
      </c>
      <c r="H36" s="11">
        <f t="shared" si="4"/>
        <v>52674699</v>
      </c>
      <c r="I36" s="11">
        <f t="shared" si="4"/>
        <v>47030603</v>
      </c>
      <c r="J36" s="11">
        <f t="shared" si="4"/>
        <v>144933058</v>
      </c>
      <c r="K36" s="11">
        <f t="shared" si="4"/>
        <v>70403215</v>
      </c>
      <c r="L36" s="11">
        <f t="shared" si="4"/>
        <v>39474849</v>
      </c>
      <c r="M36" s="11">
        <f t="shared" si="4"/>
        <v>74284981</v>
      </c>
      <c r="N36" s="11">
        <f t="shared" si="4"/>
        <v>184163045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329096103</v>
      </c>
      <c r="X36" s="11">
        <f t="shared" si="4"/>
        <v>400789785</v>
      </c>
      <c r="Y36" s="11">
        <f t="shared" si="4"/>
        <v>-71693682</v>
      </c>
      <c r="Z36" s="2">
        <f aca="true" t="shared" si="5" ref="Z36:Z49">+IF(X36&lt;&gt;0,+(Y36/X36)*100,0)</f>
        <v>-17.888101115151926</v>
      </c>
      <c r="AA36" s="15">
        <f>AA6+AA21</f>
        <v>801579568</v>
      </c>
    </row>
    <row r="37" spans="1:27" ht="13.5">
      <c r="A37" s="46" t="s">
        <v>33</v>
      </c>
      <c r="B37" s="47"/>
      <c r="C37" s="9">
        <f t="shared" si="4"/>
        <v>187670189</v>
      </c>
      <c r="D37" s="10">
        <f t="shared" si="4"/>
        <v>0</v>
      </c>
      <c r="E37" s="11">
        <f t="shared" si="4"/>
        <v>278235738</v>
      </c>
      <c r="F37" s="11">
        <f t="shared" si="4"/>
        <v>279235738</v>
      </c>
      <c r="G37" s="11">
        <f t="shared" si="4"/>
        <v>4275853</v>
      </c>
      <c r="H37" s="11">
        <f t="shared" si="4"/>
        <v>27652186</v>
      </c>
      <c r="I37" s="11">
        <f t="shared" si="4"/>
        <v>18387345</v>
      </c>
      <c r="J37" s="11">
        <f t="shared" si="4"/>
        <v>50315384</v>
      </c>
      <c r="K37" s="11">
        <f t="shared" si="4"/>
        <v>14457880</v>
      </c>
      <c r="L37" s="11">
        <f t="shared" si="4"/>
        <v>15000443</v>
      </c>
      <c r="M37" s="11">
        <f t="shared" si="4"/>
        <v>33737399</v>
      </c>
      <c r="N37" s="11">
        <f t="shared" si="4"/>
        <v>63195722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113511106</v>
      </c>
      <c r="X37" s="11">
        <f t="shared" si="4"/>
        <v>139617869</v>
      </c>
      <c r="Y37" s="11">
        <f t="shared" si="4"/>
        <v>-26106763</v>
      </c>
      <c r="Z37" s="2">
        <f t="shared" si="5"/>
        <v>-18.698726163769194</v>
      </c>
      <c r="AA37" s="15">
        <f>AA7+AA22</f>
        <v>279235738</v>
      </c>
    </row>
    <row r="38" spans="1:27" ht="13.5">
      <c r="A38" s="46" t="s">
        <v>34</v>
      </c>
      <c r="B38" s="47"/>
      <c r="C38" s="9">
        <f t="shared" si="4"/>
        <v>965198697</v>
      </c>
      <c r="D38" s="10">
        <f t="shared" si="4"/>
        <v>0</v>
      </c>
      <c r="E38" s="11">
        <f t="shared" si="4"/>
        <v>1013882366</v>
      </c>
      <c r="F38" s="11">
        <f t="shared" si="4"/>
        <v>1027693408</v>
      </c>
      <c r="G38" s="11">
        <f t="shared" si="4"/>
        <v>94390377</v>
      </c>
      <c r="H38" s="11">
        <f t="shared" si="4"/>
        <v>45483652</v>
      </c>
      <c r="I38" s="11">
        <f t="shared" si="4"/>
        <v>68894800</v>
      </c>
      <c r="J38" s="11">
        <f t="shared" si="4"/>
        <v>208768829</v>
      </c>
      <c r="K38" s="11">
        <f t="shared" si="4"/>
        <v>50519959</v>
      </c>
      <c r="L38" s="11">
        <f t="shared" si="4"/>
        <v>76242169</v>
      </c>
      <c r="M38" s="11">
        <f t="shared" si="4"/>
        <v>127039950</v>
      </c>
      <c r="N38" s="11">
        <f t="shared" si="4"/>
        <v>253802078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462570907</v>
      </c>
      <c r="X38" s="11">
        <f t="shared" si="4"/>
        <v>513846706</v>
      </c>
      <c r="Y38" s="11">
        <f t="shared" si="4"/>
        <v>-51275799</v>
      </c>
      <c r="Z38" s="2">
        <f t="shared" si="5"/>
        <v>-9.97881243594077</v>
      </c>
      <c r="AA38" s="15">
        <f>AA8+AA23</f>
        <v>1027693408</v>
      </c>
    </row>
    <row r="39" spans="1:27" ht="13.5">
      <c r="A39" s="46" t="s">
        <v>35</v>
      </c>
      <c r="B39" s="47"/>
      <c r="C39" s="9">
        <f t="shared" si="4"/>
        <v>93223127</v>
      </c>
      <c r="D39" s="10">
        <f t="shared" si="4"/>
        <v>0</v>
      </c>
      <c r="E39" s="11">
        <f t="shared" si="4"/>
        <v>441928211</v>
      </c>
      <c r="F39" s="11">
        <f t="shared" si="4"/>
        <v>445318606</v>
      </c>
      <c r="G39" s="11">
        <f t="shared" si="4"/>
        <v>10138804</v>
      </c>
      <c r="H39" s="11">
        <f t="shared" si="4"/>
        <v>25912396</v>
      </c>
      <c r="I39" s="11">
        <f t="shared" si="4"/>
        <v>13591219</v>
      </c>
      <c r="J39" s="11">
        <f t="shared" si="4"/>
        <v>49642419</v>
      </c>
      <c r="K39" s="11">
        <f t="shared" si="4"/>
        <v>30145852</v>
      </c>
      <c r="L39" s="11">
        <f t="shared" si="4"/>
        <v>12397203</v>
      </c>
      <c r="M39" s="11">
        <f t="shared" si="4"/>
        <v>36569722</v>
      </c>
      <c r="N39" s="11">
        <f t="shared" si="4"/>
        <v>79112777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128755196</v>
      </c>
      <c r="X39" s="11">
        <f t="shared" si="4"/>
        <v>222659304</v>
      </c>
      <c r="Y39" s="11">
        <f t="shared" si="4"/>
        <v>-93904108</v>
      </c>
      <c r="Z39" s="2">
        <f t="shared" si="5"/>
        <v>-42.17389810937341</v>
      </c>
      <c r="AA39" s="15">
        <f>AA9+AA24</f>
        <v>445318606</v>
      </c>
    </row>
    <row r="40" spans="1:27" ht="13.5">
      <c r="A40" s="46" t="s">
        <v>36</v>
      </c>
      <c r="B40" s="47"/>
      <c r="C40" s="9">
        <f t="shared" si="4"/>
        <v>1551444968</v>
      </c>
      <c r="D40" s="10">
        <f t="shared" si="4"/>
        <v>0</v>
      </c>
      <c r="E40" s="11">
        <f t="shared" si="4"/>
        <v>102417413</v>
      </c>
      <c r="F40" s="11">
        <f t="shared" si="4"/>
        <v>102717413</v>
      </c>
      <c r="G40" s="11">
        <f t="shared" si="4"/>
        <v>3055190</v>
      </c>
      <c r="H40" s="11">
        <f t="shared" si="4"/>
        <v>15251026</v>
      </c>
      <c r="I40" s="11">
        <f t="shared" si="4"/>
        <v>13196560</v>
      </c>
      <c r="J40" s="11">
        <f t="shared" si="4"/>
        <v>31502776</v>
      </c>
      <c r="K40" s="11">
        <f t="shared" si="4"/>
        <v>11834934</v>
      </c>
      <c r="L40" s="11">
        <f t="shared" si="4"/>
        <v>6596986</v>
      </c>
      <c r="M40" s="11">
        <f t="shared" si="4"/>
        <v>12441277</v>
      </c>
      <c r="N40" s="11">
        <f t="shared" si="4"/>
        <v>30873197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62375973</v>
      </c>
      <c r="X40" s="11">
        <f t="shared" si="4"/>
        <v>51358707</v>
      </c>
      <c r="Y40" s="11">
        <f t="shared" si="4"/>
        <v>11017266</v>
      </c>
      <c r="Z40" s="2">
        <f t="shared" si="5"/>
        <v>21.451603133233085</v>
      </c>
      <c r="AA40" s="15">
        <f>AA10+AA25</f>
        <v>102717413</v>
      </c>
    </row>
    <row r="41" spans="1:27" ht="13.5">
      <c r="A41" s="48" t="s">
        <v>37</v>
      </c>
      <c r="B41" s="47"/>
      <c r="C41" s="49">
        <f aca="true" t="shared" si="6" ref="C41:Y41">SUM(C36:C40)</f>
        <v>3377245754</v>
      </c>
      <c r="D41" s="50">
        <f t="shared" si="6"/>
        <v>0</v>
      </c>
      <c r="E41" s="51">
        <f t="shared" si="6"/>
        <v>2636574905</v>
      </c>
      <c r="F41" s="51">
        <f t="shared" si="6"/>
        <v>2656544733</v>
      </c>
      <c r="G41" s="51">
        <f t="shared" si="6"/>
        <v>157087980</v>
      </c>
      <c r="H41" s="51">
        <f t="shared" si="6"/>
        <v>166973959</v>
      </c>
      <c r="I41" s="51">
        <f t="shared" si="6"/>
        <v>161100527</v>
      </c>
      <c r="J41" s="51">
        <f t="shared" si="6"/>
        <v>485162466</v>
      </c>
      <c r="K41" s="51">
        <f t="shared" si="6"/>
        <v>177361840</v>
      </c>
      <c r="L41" s="51">
        <f t="shared" si="6"/>
        <v>149711650</v>
      </c>
      <c r="M41" s="51">
        <f t="shared" si="6"/>
        <v>284073329</v>
      </c>
      <c r="N41" s="51">
        <f t="shared" si="6"/>
        <v>611146819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1096309285</v>
      </c>
      <c r="X41" s="51">
        <f t="shared" si="6"/>
        <v>1328272371</v>
      </c>
      <c r="Y41" s="51">
        <f t="shared" si="6"/>
        <v>-231963086</v>
      </c>
      <c r="Z41" s="52">
        <f t="shared" si="5"/>
        <v>-17.463518105504583</v>
      </c>
      <c r="AA41" s="53">
        <f>SUM(AA36:AA40)</f>
        <v>2656544733</v>
      </c>
    </row>
    <row r="42" spans="1:27" ht="13.5">
      <c r="A42" s="54" t="s">
        <v>38</v>
      </c>
      <c r="B42" s="35"/>
      <c r="C42" s="65">
        <f aca="true" t="shared" si="7" ref="C42:Y48">C12+C27</f>
        <v>142203639</v>
      </c>
      <c r="D42" s="66">
        <f t="shared" si="7"/>
        <v>0</v>
      </c>
      <c r="E42" s="67">
        <f t="shared" si="7"/>
        <v>270076898</v>
      </c>
      <c r="F42" s="67">
        <f t="shared" si="7"/>
        <v>270076898</v>
      </c>
      <c r="G42" s="67">
        <f t="shared" si="7"/>
        <v>4322312</v>
      </c>
      <c r="H42" s="67">
        <f t="shared" si="7"/>
        <v>5961281</v>
      </c>
      <c r="I42" s="67">
        <f t="shared" si="7"/>
        <v>6050936</v>
      </c>
      <c r="J42" s="67">
        <f t="shared" si="7"/>
        <v>16334529</v>
      </c>
      <c r="K42" s="67">
        <f t="shared" si="7"/>
        <v>7733869</v>
      </c>
      <c r="L42" s="67">
        <f t="shared" si="7"/>
        <v>10464495</v>
      </c>
      <c r="M42" s="67">
        <f t="shared" si="7"/>
        <v>9139570</v>
      </c>
      <c r="N42" s="67">
        <f t="shared" si="7"/>
        <v>27337934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43672463</v>
      </c>
      <c r="X42" s="67">
        <f t="shared" si="7"/>
        <v>135038450</v>
      </c>
      <c r="Y42" s="67">
        <f t="shared" si="7"/>
        <v>-91365987</v>
      </c>
      <c r="Z42" s="69">
        <f t="shared" si="5"/>
        <v>-67.65923853539492</v>
      </c>
      <c r="AA42" s="68">
        <f aca="true" t="shared" si="8" ref="AA42:AA48">AA12+AA27</f>
        <v>270076898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7000</v>
      </c>
      <c r="F44" s="67">
        <f t="shared" si="7"/>
        <v>7000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3500</v>
      </c>
      <c r="Y44" s="67">
        <f t="shared" si="7"/>
        <v>-3500</v>
      </c>
      <c r="Z44" s="69">
        <f t="shared" si="5"/>
        <v>-100</v>
      </c>
      <c r="AA44" s="68">
        <f t="shared" si="8"/>
        <v>7000</v>
      </c>
    </row>
    <row r="45" spans="1:27" ht="13.5">
      <c r="A45" s="54" t="s">
        <v>41</v>
      </c>
      <c r="B45" s="35" t="s">
        <v>42</v>
      </c>
      <c r="C45" s="65">
        <f t="shared" si="7"/>
        <v>928786419</v>
      </c>
      <c r="D45" s="66">
        <f t="shared" si="7"/>
        <v>0</v>
      </c>
      <c r="E45" s="67">
        <f t="shared" si="7"/>
        <v>419161468</v>
      </c>
      <c r="F45" s="67">
        <f t="shared" si="7"/>
        <v>428733808</v>
      </c>
      <c r="G45" s="67">
        <f t="shared" si="7"/>
        <v>14680843</v>
      </c>
      <c r="H45" s="67">
        <f t="shared" si="7"/>
        <v>12536734</v>
      </c>
      <c r="I45" s="67">
        <f t="shared" si="7"/>
        <v>5348820</v>
      </c>
      <c r="J45" s="67">
        <f t="shared" si="7"/>
        <v>32566397</v>
      </c>
      <c r="K45" s="67">
        <f t="shared" si="7"/>
        <v>11220604</v>
      </c>
      <c r="L45" s="67">
        <f t="shared" si="7"/>
        <v>12655025</v>
      </c>
      <c r="M45" s="67">
        <f t="shared" si="7"/>
        <v>30824688</v>
      </c>
      <c r="N45" s="67">
        <f t="shared" si="7"/>
        <v>54700317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87266714</v>
      </c>
      <c r="X45" s="67">
        <f t="shared" si="7"/>
        <v>214366906</v>
      </c>
      <c r="Y45" s="67">
        <f t="shared" si="7"/>
        <v>-127100192</v>
      </c>
      <c r="Z45" s="69">
        <f t="shared" si="5"/>
        <v>-59.29095790560134</v>
      </c>
      <c r="AA45" s="68">
        <f t="shared" si="8"/>
        <v>428733808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298424</v>
      </c>
      <c r="L47" s="67">
        <f t="shared" si="7"/>
        <v>0</v>
      </c>
      <c r="M47" s="67">
        <f t="shared" si="7"/>
        <v>0</v>
      </c>
      <c r="N47" s="67">
        <f t="shared" si="7"/>
        <v>298424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298424</v>
      </c>
      <c r="X47" s="67">
        <f t="shared" si="7"/>
        <v>0</v>
      </c>
      <c r="Y47" s="67">
        <f t="shared" si="7"/>
        <v>298424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3859816</v>
      </c>
      <c r="D48" s="66">
        <f t="shared" si="7"/>
        <v>0</v>
      </c>
      <c r="E48" s="67">
        <f t="shared" si="7"/>
        <v>7755000</v>
      </c>
      <c r="F48" s="67">
        <f t="shared" si="7"/>
        <v>7755000</v>
      </c>
      <c r="G48" s="67">
        <f t="shared" si="7"/>
        <v>850000</v>
      </c>
      <c r="H48" s="67">
        <f t="shared" si="7"/>
        <v>0</v>
      </c>
      <c r="I48" s="67">
        <f t="shared" si="7"/>
        <v>2417625</v>
      </c>
      <c r="J48" s="67">
        <f t="shared" si="7"/>
        <v>3267625</v>
      </c>
      <c r="K48" s="67">
        <f t="shared" si="7"/>
        <v>24000</v>
      </c>
      <c r="L48" s="67">
        <f t="shared" si="7"/>
        <v>0</v>
      </c>
      <c r="M48" s="67">
        <f t="shared" si="7"/>
        <v>0</v>
      </c>
      <c r="N48" s="67">
        <f t="shared" si="7"/>
        <v>24000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3291625</v>
      </c>
      <c r="X48" s="67">
        <f t="shared" si="7"/>
        <v>3877500</v>
      </c>
      <c r="Y48" s="67">
        <f t="shared" si="7"/>
        <v>-585875</v>
      </c>
      <c r="Z48" s="69">
        <f t="shared" si="5"/>
        <v>-15.109606705351386</v>
      </c>
      <c r="AA48" s="68">
        <f t="shared" si="8"/>
        <v>7755000</v>
      </c>
    </row>
    <row r="49" spans="1:27" ht="13.5">
      <c r="A49" s="75" t="s">
        <v>49</v>
      </c>
      <c r="B49" s="76"/>
      <c r="C49" s="77">
        <f aca="true" t="shared" si="9" ref="C49:Y49">SUM(C41:C48)</f>
        <v>4452095628</v>
      </c>
      <c r="D49" s="78">
        <f t="shared" si="9"/>
        <v>0</v>
      </c>
      <c r="E49" s="79">
        <f t="shared" si="9"/>
        <v>3333575271</v>
      </c>
      <c r="F49" s="79">
        <f t="shared" si="9"/>
        <v>3363117439</v>
      </c>
      <c r="G49" s="79">
        <f t="shared" si="9"/>
        <v>176941135</v>
      </c>
      <c r="H49" s="79">
        <f t="shared" si="9"/>
        <v>185471974</v>
      </c>
      <c r="I49" s="79">
        <f t="shared" si="9"/>
        <v>174917908</v>
      </c>
      <c r="J49" s="79">
        <f t="shared" si="9"/>
        <v>537331017</v>
      </c>
      <c r="K49" s="79">
        <f t="shared" si="9"/>
        <v>196638737</v>
      </c>
      <c r="L49" s="79">
        <f t="shared" si="9"/>
        <v>172831170</v>
      </c>
      <c r="M49" s="79">
        <f t="shared" si="9"/>
        <v>324037587</v>
      </c>
      <c r="N49" s="79">
        <f t="shared" si="9"/>
        <v>693507494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1230838511</v>
      </c>
      <c r="X49" s="79">
        <f t="shared" si="9"/>
        <v>1681558727</v>
      </c>
      <c r="Y49" s="79">
        <f t="shared" si="9"/>
        <v>-450720216</v>
      </c>
      <c r="Z49" s="80">
        <f t="shared" si="5"/>
        <v>-26.80371543158124</v>
      </c>
      <c r="AA49" s="81">
        <f>SUM(AA41:AA48)</f>
        <v>3363117439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125793532</v>
      </c>
      <c r="D51" s="66">
        <f t="shared" si="10"/>
        <v>0</v>
      </c>
      <c r="E51" s="67">
        <f t="shared" si="10"/>
        <v>1162090496</v>
      </c>
      <c r="F51" s="67">
        <f t="shared" si="10"/>
        <v>1162090496</v>
      </c>
      <c r="G51" s="67">
        <f t="shared" si="10"/>
        <v>1911936</v>
      </c>
      <c r="H51" s="67">
        <f t="shared" si="10"/>
        <v>5716718</v>
      </c>
      <c r="I51" s="67">
        <f t="shared" si="10"/>
        <v>15597103</v>
      </c>
      <c r="J51" s="67">
        <f t="shared" si="10"/>
        <v>23225757</v>
      </c>
      <c r="K51" s="67">
        <f t="shared" si="10"/>
        <v>15423656</v>
      </c>
      <c r="L51" s="67">
        <f t="shared" si="10"/>
        <v>16404144</v>
      </c>
      <c r="M51" s="67">
        <f t="shared" si="10"/>
        <v>12945193</v>
      </c>
      <c r="N51" s="67">
        <f t="shared" si="10"/>
        <v>44772993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67998750</v>
      </c>
      <c r="X51" s="67">
        <f t="shared" si="10"/>
        <v>581045256</v>
      </c>
      <c r="Y51" s="67">
        <f t="shared" si="10"/>
        <v>-513046506</v>
      </c>
      <c r="Z51" s="69">
        <f>+IF(X51&lt;&gt;0,+(Y51/X51)*100,0)</f>
        <v>-88.2971680264437</v>
      </c>
      <c r="AA51" s="68">
        <f>SUM(AA57:AA61)</f>
        <v>1162090496</v>
      </c>
    </row>
    <row r="52" spans="1:27" ht="13.5">
      <c r="A52" s="84" t="s">
        <v>32</v>
      </c>
      <c r="B52" s="47"/>
      <c r="C52" s="9">
        <v>15058091</v>
      </c>
      <c r="D52" s="10"/>
      <c r="E52" s="11">
        <v>261520688</v>
      </c>
      <c r="F52" s="11">
        <v>261520688</v>
      </c>
      <c r="G52" s="11">
        <v>2074</v>
      </c>
      <c r="H52" s="11">
        <v>1364619</v>
      </c>
      <c r="I52" s="11">
        <v>5742253</v>
      </c>
      <c r="J52" s="11">
        <v>7108946</v>
      </c>
      <c r="K52" s="11">
        <v>3140958</v>
      </c>
      <c r="L52" s="11">
        <v>2749614</v>
      </c>
      <c r="M52" s="11">
        <v>2015291</v>
      </c>
      <c r="N52" s="11">
        <v>7905863</v>
      </c>
      <c r="O52" s="11"/>
      <c r="P52" s="11"/>
      <c r="Q52" s="11"/>
      <c r="R52" s="11"/>
      <c r="S52" s="11"/>
      <c r="T52" s="11"/>
      <c r="U52" s="11"/>
      <c r="V52" s="11"/>
      <c r="W52" s="11">
        <v>15014809</v>
      </c>
      <c r="X52" s="11">
        <v>130760345</v>
      </c>
      <c r="Y52" s="11">
        <v>-115745536</v>
      </c>
      <c r="Z52" s="2">
        <v>-88.52</v>
      </c>
      <c r="AA52" s="15">
        <v>261520688</v>
      </c>
    </row>
    <row r="53" spans="1:27" ht="13.5">
      <c r="A53" s="84" t="s">
        <v>33</v>
      </c>
      <c r="B53" s="47"/>
      <c r="C53" s="9">
        <v>15950686</v>
      </c>
      <c r="D53" s="10"/>
      <c r="E53" s="11">
        <v>224458307</v>
      </c>
      <c r="F53" s="11">
        <v>224458307</v>
      </c>
      <c r="G53" s="11">
        <v>288518</v>
      </c>
      <c r="H53" s="11">
        <v>693098</v>
      </c>
      <c r="I53" s="11">
        <v>2614533</v>
      </c>
      <c r="J53" s="11">
        <v>3596149</v>
      </c>
      <c r="K53" s="11">
        <v>1595561</v>
      </c>
      <c r="L53" s="11">
        <v>2900559</v>
      </c>
      <c r="M53" s="11">
        <v>2448536</v>
      </c>
      <c r="N53" s="11">
        <v>6944656</v>
      </c>
      <c r="O53" s="11"/>
      <c r="P53" s="11"/>
      <c r="Q53" s="11"/>
      <c r="R53" s="11"/>
      <c r="S53" s="11"/>
      <c r="T53" s="11"/>
      <c r="U53" s="11"/>
      <c r="V53" s="11"/>
      <c r="W53" s="11">
        <v>10540805</v>
      </c>
      <c r="X53" s="11">
        <v>112229154</v>
      </c>
      <c r="Y53" s="11">
        <v>-101688349</v>
      </c>
      <c r="Z53" s="2">
        <v>-90.61</v>
      </c>
      <c r="AA53" s="15">
        <v>224458307</v>
      </c>
    </row>
    <row r="54" spans="1:27" ht="13.5">
      <c r="A54" s="84" t="s">
        <v>34</v>
      </c>
      <c r="B54" s="47"/>
      <c r="C54" s="9">
        <v>23957161</v>
      </c>
      <c r="D54" s="10"/>
      <c r="E54" s="11">
        <v>259564989</v>
      </c>
      <c r="F54" s="11">
        <v>259564989</v>
      </c>
      <c r="G54" s="11">
        <v>138940</v>
      </c>
      <c r="H54" s="11">
        <v>534967</v>
      </c>
      <c r="I54" s="11">
        <v>1021121</v>
      </c>
      <c r="J54" s="11">
        <v>1695028</v>
      </c>
      <c r="K54" s="11">
        <v>4028541</v>
      </c>
      <c r="L54" s="11">
        <v>864422</v>
      </c>
      <c r="M54" s="11">
        <v>460809</v>
      </c>
      <c r="N54" s="11">
        <v>5353772</v>
      </c>
      <c r="O54" s="11"/>
      <c r="P54" s="11"/>
      <c r="Q54" s="11"/>
      <c r="R54" s="11"/>
      <c r="S54" s="11"/>
      <c r="T54" s="11"/>
      <c r="U54" s="11"/>
      <c r="V54" s="11"/>
      <c r="W54" s="11">
        <v>7048800</v>
      </c>
      <c r="X54" s="11">
        <v>129782496</v>
      </c>
      <c r="Y54" s="11">
        <v>-122733696</v>
      </c>
      <c r="Z54" s="2">
        <v>-94.57</v>
      </c>
      <c r="AA54" s="15">
        <v>259564989</v>
      </c>
    </row>
    <row r="55" spans="1:27" ht="13.5">
      <c r="A55" s="84" t="s">
        <v>35</v>
      </c>
      <c r="B55" s="47"/>
      <c r="C55" s="9">
        <v>-3355911</v>
      </c>
      <c r="D55" s="10"/>
      <c r="E55" s="11">
        <v>81118606</v>
      </c>
      <c r="F55" s="11">
        <v>81118606</v>
      </c>
      <c r="G55" s="11">
        <v>338</v>
      </c>
      <c r="H55" s="11">
        <v>725454</v>
      </c>
      <c r="I55" s="11">
        <v>648575</v>
      </c>
      <c r="J55" s="11">
        <v>1374367</v>
      </c>
      <c r="K55" s="11">
        <v>424758</v>
      </c>
      <c r="L55" s="11">
        <v>650992</v>
      </c>
      <c r="M55" s="11">
        <v>272968</v>
      </c>
      <c r="N55" s="11">
        <v>1348718</v>
      </c>
      <c r="O55" s="11"/>
      <c r="P55" s="11"/>
      <c r="Q55" s="11"/>
      <c r="R55" s="11"/>
      <c r="S55" s="11"/>
      <c r="T55" s="11"/>
      <c r="U55" s="11"/>
      <c r="V55" s="11"/>
      <c r="W55" s="11">
        <v>2723085</v>
      </c>
      <c r="X55" s="11">
        <v>40559304</v>
      </c>
      <c r="Y55" s="11">
        <v>-37836219</v>
      </c>
      <c r="Z55" s="2">
        <v>-93.29</v>
      </c>
      <c r="AA55" s="15">
        <v>81118606</v>
      </c>
    </row>
    <row r="56" spans="1:27" ht="13.5">
      <c r="A56" s="84" t="s">
        <v>36</v>
      </c>
      <c r="B56" s="47"/>
      <c r="C56" s="9">
        <v>8112711</v>
      </c>
      <c r="D56" s="10"/>
      <c r="E56" s="11">
        <v>46258809</v>
      </c>
      <c r="F56" s="11">
        <v>46258809</v>
      </c>
      <c r="G56" s="11"/>
      <c r="H56" s="11">
        <v>350</v>
      </c>
      <c r="I56" s="11">
        <v>318200</v>
      </c>
      <c r="J56" s="11">
        <v>318550</v>
      </c>
      <c r="K56" s="11">
        <v>374337</v>
      </c>
      <c r="L56" s="11"/>
      <c r="M56" s="11">
        <v>788388</v>
      </c>
      <c r="N56" s="11">
        <v>1162725</v>
      </c>
      <c r="O56" s="11"/>
      <c r="P56" s="11"/>
      <c r="Q56" s="11"/>
      <c r="R56" s="11"/>
      <c r="S56" s="11"/>
      <c r="T56" s="11"/>
      <c r="U56" s="11"/>
      <c r="V56" s="11"/>
      <c r="W56" s="11">
        <v>1481275</v>
      </c>
      <c r="X56" s="11">
        <v>23129405</v>
      </c>
      <c r="Y56" s="11">
        <v>-21648130</v>
      </c>
      <c r="Z56" s="2">
        <v>-93.6</v>
      </c>
      <c r="AA56" s="15">
        <v>46258809</v>
      </c>
    </row>
    <row r="57" spans="1:27" ht="13.5">
      <c r="A57" s="85" t="s">
        <v>37</v>
      </c>
      <c r="B57" s="47"/>
      <c r="C57" s="49">
        <f aca="true" t="shared" si="11" ref="C57:Y57">SUM(C52:C56)</f>
        <v>59722738</v>
      </c>
      <c r="D57" s="50">
        <f t="shared" si="11"/>
        <v>0</v>
      </c>
      <c r="E57" s="51">
        <f t="shared" si="11"/>
        <v>872921399</v>
      </c>
      <c r="F57" s="51">
        <f t="shared" si="11"/>
        <v>872921399</v>
      </c>
      <c r="G57" s="51">
        <f t="shared" si="11"/>
        <v>429870</v>
      </c>
      <c r="H57" s="51">
        <f t="shared" si="11"/>
        <v>3318488</v>
      </c>
      <c r="I57" s="51">
        <f t="shared" si="11"/>
        <v>10344682</v>
      </c>
      <c r="J57" s="51">
        <f t="shared" si="11"/>
        <v>14093040</v>
      </c>
      <c r="K57" s="51">
        <f t="shared" si="11"/>
        <v>9564155</v>
      </c>
      <c r="L57" s="51">
        <f t="shared" si="11"/>
        <v>7165587</v>
      </c>
      <c r="M57" s="51">
        <f t="shared" si="11"/>
        <v>5985992</v>
      </c>
      <c r="N57" s="51">
        <f t="shared" si="11"/>
        <v>22715734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36808774</v>
      </c>
      <c r="X57" s="51">
        <f t="shared" si="11"/>
        <v>436460704</v>
      </c>
      <c r="Y57" s="51">
        <f t="shared" si="11"/>
        <v>-399651930</v>
      </c>
      <c r="Z57" s="52">
        <f>+IF(X57&lt;&gt;0,+(Y57/X57)*100,0)</f>
        <v>-91.56653195518835</v>
      </c>
      <c r="AA57" s="53">
        <f>SUM(AA52:AA56)</f>
        <v>872921399</v>
      </c>
    </row>
    <row r="58" spans="1:27" ht="13.5">
      <c r="A58" s="86" t="s">
        <v>38</v>
      </c>
      <c r="B58" s="35"/>
      <c r="C58" s="9">
        <v>12433371</v>
      </c>
      <c r="D58" s="10"/>
      <c r="E58" s="11">
        <v>60813611</v>
      </c>
      <c r="F58" s="11">
        <v>60848611</v>
      </c>
      <c r="G58" s="11">
        <v>33570</v>
      </c>
      <c r="H58" s="11">
        <v>546441</v>
      </c>
      <c r="I58" s="11">
        <v>336912</v>
      </c>
      <c r="J58" s="11">
        <v>916923</v>
      </c>
      <c r="K58" s="11">
        <v>799608</v>
      </c>
      <c r="L58" s="11">
        <v>3628718</v>
      </c>
      <c r="M58" s="11">
        <v>950071</v>
      </c>
      <c r="N58" s="11">
        <v>5378397</v>
      </c>
      <c r="O58" s="11"/>
      <c r="P58" s="11"/>
      <c r="Q58" s="11"/>
      <c r="R58" s="11"/>
      <c r="S58" s="11"/>
      <c r="T58" s="11"/>
      <c r="U58" s="11"/>
      <c r="V58" s="11"/>
      <c r="W58" s="11">
        <v>6295320</v>
      </c>
      <c r="X58" s="11">
        <v>30424307</v>
      </c>
      <c r="Y58" s="11">
        <v>-24128987</v>
      </c>
      <c r="Z58" s="2">
        <v>-79.31</v>
      </c>
      <c r="AA58" s="15">
        <v>60848611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254350</v>
      </c>
      <c r="F60" s="11">
        <v>254350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127175</v>
      </c>
      <c r="Y60" s="11">
        <v>-127175</v>
      </c>
      <c r="Z60" s="2">
        <v>-100</v>
      </c>
      <c r="AA60" s="15">
        <v>254350</v>
      </c>
    </row>
    <row r="61" spans="1:27" ht="13.5">
      <c r="A61" s="86" t="s">
        <v>41</v>
      </c>
      <c r="B61" s="35" t="s">
        <v>51</v>
      </c>
      <c r="C61" s="9">
        <v>53637423</v>
      </c>
      <c r="D61" s="10"/>
      <c r="E61" s="11">
        <v>228101136</v>
      </c>
      <c r="F61" s="11">
        <v>228066136</v>
      </c>
      <c r="G61" s="11">
        <v>1448496</v>
      </c>
      <c r="H61" s="11">
        <v>1851789</v>
      </c>
      <c r="I61" s="11">
        <v>4915509</v>
      </c>
      <c r="J61" s="11">
        <v>8215794</v>
      </c>
      <c r="K61" s="11">
        <v>5059893</v>
      </c>
      <c r="L61" s="11">
        <v>5609839</v>
      </c>
      <c r="M61" s="11">
        <v>6009130</v>
      </c>
      <c r="N61" s="11">
        <v>16678862</v>
      </c>
      <c r="O61" s="11"/>
      <c r="P61" s="11"/>
      <c r="Q61" s="11"/>
      <c r="R61" s="11"/>
      <c r="S61" s="11"/>
      <c r="T61" s="11"/>
      <c r="U61" s="11"/>
      <c r="V61" s="11"/>
      <c r="W61" s="11">
        <v>24894656</v>
      </c>
      <c r="X61" s="11">
        <v>114033070</v>
      </c>
      <c r="Y61" s="11">
        <v>-89138414</v>
      </c>
      <c r="Z61" s="2">
        <v>-78.17</v>
      </c>
      <c r="AA61" s="15">
        <v>228066136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5000000</v>
      </c>
      <c r="F65" s="11"/>
      <c r="G65" s="11">
        <v>58704706</v>
      </c>
      <c r="H65" s="11">
        <v>65836902</v>
      </c>
      <c r="I65" s="11">
        <v>68143090</v>
      </c>
      <c r="J65" s="11">
        <v>192684698</v>
      </c>
      <c r="K65" s="11">
        <v>72554958</v>
      </c>
      <c r="L65" s="11">
        <v>69384600</v>
      </c>
      <c r="M65" s="11">
        <v>89464046</v>
      </c>
      <c r="N65" s="11">
        <v>231403604</v>
      </c>
      <c r="O65" s="11"/>
      <c r="P65" s="11"/>
      <c r="Q65" s="11"/>
      <c r="R65" s="11"/>
      <c r="S65" s="11"/>
      <c r="T65" s="11"/>
      <c r="U65" s="11"/>
      <c r="V65" s="11"/>
      <c r="W65" s="11">
        <v>424088302</v>
      </c>
      <c r="X65" s="11"/>
      <c r="Y65" s="11">
        <v>424088302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170251271</v>
      </c>
      <c r="F66" s="14"/>
      <c r="G66" s="14">
        <v>2439958</v>
      </c>
      <c r="H66" s="14">
        <v>14428594</v>
      </c>
      <c r="I66" s="14">
        <v>13846111</v>
      </c>
      <c r="J66" s="14">
        <v>30714663</v>
      </c>
      <c r="K66" s="14">
        <v>26240529</v>
      </c>
      <c r="L66" s="14">
        <v>27311750</v>
      </c>
      <c r="M66" s="14">
        <v>31786714</v>
      </c>
      <c r="N66" s="14">
        <v>85338993</v>
      </c>
      <c r="O66" s="14"/>
      <c r="P66" s="14"/>
      <c r="Q66" s="14"/>
      <c r="R66" s="14"/>
      <c r="S66" s="14"/>
      <c r="T66" s="14"/>
      <c r="U66" s="14"/>
      <c r="V66" s="14"/>
      <c r="W66" s="14">
        <v>116053656</v>
      </c>
      <c r="X66" s="14"/>
      <c r="Y66" s="14">
        <v>116053656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38192386</v>
      </c>
      <c r="F67" s="11"/>
      <c r="G67" s="11">
        <v>3674236</v>
      </c>
      <c r="H67" s="11">
        <v>21487994</v>
      </c>
      <c r="I67" s="11">
        <v>15215466</v>
      </c>
      <c r="J67" s="11">
        <v>40377696</v>
      </c>
      <c r="K67" s="11">
        <v>14045098</v>
      </c>
      <c r="L67" s="11">
        <v>14754840</v>
      </c>
      <c r="M67" s="11">
        <v>27029630</v>
      </c>
      <c r="N67" s="11">
        <v>55829568</v>
      </c>
      <c r="O67" s="11"/>
      <c r="P67" s="11"/>
      <c r="Q67" s="11"/>
      <c r="R67" s="11"/>
      <c r="S67" s="11"/>
      <c r="T67" s="11"/>
      <c r="U67" s="11"/>
      <c r="V67" s="11"/>
      <c r="W67" s="11">
        <v>96207264</v>
      </c>
      <c r="X67" s="11"/>
      <c r="Y67" s="11">
        <v>96207264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189983492</v>
      </c>
      <c r="F68" s="11"/>
      <c r="G68" s="11">
        <v>40475410</v>
      </c>
      <c r="H68" s="11">
        <v>53856044</v>
      </c>
      <c r="I68" s="11">
        <v>44878101</v>
      </c>
      <c r="J68" s="11">
        <v>139209555</v>
      </c>
      <c r="K68" s="11">
        <v>26735050</v>
      </c>
      <c r="L68" s="11">
        <v>30244061</v>
      </c>
      <c r="M68" s="11">
        <v>66635391</v>
      </c>
      <c r="N68" s="11">
        <v>123614502</v>
      </c>
      <c r="O68" s="11"/>
      <c r="P68" s="11"/>
      <c r="Q68" s="11"/>
      <c r="R68" s="11"/>
      <c r="S68" s="11"/>
      <c r="T68" s="11"/>
      <c r="U68" s="11"/>
      <c r="V68" s="11"/>
      <c r="W68" s="11">
        <v>262824057</v>
      </c>
      <c r="X68" s="11"/>
      <c r="Y68" s="11">
        <v>262824057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403427149</v>
      </c>
      <c r="F69" s="79">
        <f t="shared" si="12"/>
        <v>0</v>
      </c>
      <c r="G69" s="79">
        <f t="shared" si="12"/>
        <v>105294310</v>
      </c>
      <c r="H69" s="79">
        <f t="shared" si="12"/>
        <v>155609534</v>
      </c>
      <c r="I69" s="79">
        <f t="shared" si="12"/>
        <v>142082768</v>
      </c>
      <c r="J69" s="79">
        <f t="shared" si="12"/>
        <v>402986612</v>
      </c>
      <c r="K69" s="79">
        <f t="shared" si="12"/>
        <v>139575635</v>
      </c>
      <c r="L69" s="79">
        <f t="shared" si="12"/>
        <v>141695251</v>
      </c>
      <c r="M69" s="79">
        <f t="shared" si="12"/>
        <v>214915781</v>
      </c>
      <c r="N69" s="79">
        <f t="shared" si="12"/>
        <v>496186667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899173279</v>
      </c>
      <c r="X69" s="79">
        <f t="shared" si="12"/>
        <v>0</v>
      </c>
      <c r="Y69" s="79">
        <f t="shared" si="12"/>
        <v>899173279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27137314</v>
      </c>
      <c r="D5" s="42">
        <f t="shared" si="0"/>
        <v>0</v>
      </c>
      <c r="E5" s="43">
        <f t="shared" si="0"/>
        <v>35362000</v>
      </c>
      <c r="F5" s="43">
        <f t="shared" si="0"/>
        <v>35362000</v>
      </c>
      <c r="G5" s="43">
        <f t="shared" si="0"/>
        <v>0</v>
      </c>
      <c r="H5" s="43">
        <f t="shared" si="0"/>
        <v>3438005</v>
      </c>
      <c r="I5" s="43">
        <f t="shared" si="0"/>
        <v>0</v>
      </c>
      <c r="J5" s="43">
        <f t="shared" si="0"/>
        <v>3438005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3438005</v>
      </c>
      <c r="X5" s="43">
        <f t="shared" si="0"/>
        <v>17681000</v>
      </c>
      <c r="Y5" s="43">
        <f t="shared" si="0"/>
        <v>-14242995</v>
      </c>
      <c r="Z5" s="44">
        <f>+IF(X5&lt;&gt;0,+(Y5/X5)*100,0)</f>
        <v>-80.5553701713704</v>
      </c>
      <c r="AA5" s="45">
        <f>SUM(AA11:AA18)</f>
        <v>35362000</v>
      </c>
    </row>
    <row r="6" spans="1:27" ht="13.5">
      <c r="A6" s="46" t="s">
        <v>32</v>
      </c>
      <c r="B6" s="47"/>
      <c r="C6" s="9">
        <v>7690927</v>
      </c>
      <c r="D6" s="10"/>
      <c r="E6" s="11">
        <v>26991000</v>
      </c>
      <c r="F6" s="11">
        <v>26991000</v>
      </c>
      <c r="G6" s="11"/>
      <c r="H6" s="11">
        <v>276400</v>
      </c>
      <c r="I6" s="11"/>
      <c r="J6" s="11">
        <v>276400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276400</v>
      </c>
      <c r="X6" s="11">
        <v>13495500</v>
      </c>
      <c r="Y6" s="11">
        <v>-13219100</v>
      </c>
      <c r="Z6" s="2">
        <v>-97.95</v>
      </c>
      <c r="AA6" s="15">
        <v>26991000</v>
      </c>
    </row>
    <row r="7" spans="1:27" ht="13.5">
      <c r="A7" s="46" t="s">
        <v>33</v>
      </c>
      <c r="B7" s="47"/>
      <c r="C7" s="9">
        <v>6575940</v>
      </c>
      <c r="D7" s="10"/>
      <c r="E7" s="11">
        <v>5618000</v>
      </c>
      <c r="F7" s="11">
        <v>5618000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2809000</v>
      </c>
      <c r="Y7" s="11">
        <v>-2809000</v>
      </c>
      <c r="Z7" s="2">
        <v>-100</v>
      </c>
      <c r="AA7" s="15">
        <v>5618000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>
        <v>3017852</v>
      </c>
      <c r="D9" s="10"/>
      <c r="E9" s="11"/>
      <c r="F9" s="11"/>
      <c r="G9" s="11"/>
      <c r="H9" s="11">
        <v>2801175</v>
      </c>
      <c r="I9" s="11"/>
      <c r="J9" s="11">
        <v>2801175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2801175</v>
      </c>
      <c r="X9" s="11"/>
      <c r="Y9" s="11">
        <v>2801175</v>
      </c>
      <c r="Z9" s="2"/>
      <c r="AA9" s="15"/>
    </row>
    <row r="10" spans="1:27" ht="13.5">
      <c r="A10" s="46" t="s">
        <v>36</v>
      </c>
      <c r="B10" s="47"/>
      <c r="C10" s="9">
        <v>9745318</v>
      </c>
      <c r="D10" s="10"/>
      <c r="E10" s="11">
        <v>2674000</v>
      </c>
      <c r="F10" s="11">
        <v>2674000</v>
      </c>
      <c r="G10" s="11"/>
      <c r="H10" s="11">
        <v>360430</v>
      </c>
      <c r="I10" s="11"/>
      <c r="J10" s="11">
        <v>360430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360430</v>
      </c>
      <c r="X10" s="11">
        <v>1337000</v>
      </c>
      <c r="Y10" s="11">
        <v>-976570</v>
      </c>
      <c r="Z10" s="2">
        <v>-73.04</v>
      </c>
      <c r="AA10" s="15">
        <v>2674000</v>
      </c>
    </row>
    <row r="11" spans="1:27" ht="13.5">
      <c r="A11" s="48" t="s">
        <v>37</v>
      </c>
      <c r="B11" s="47"/>
      <c r="C11" s="49">
        <f aca="true" t="shared" si="1" ref="C11:Y11">SUM(C6:C10)</f>
        <v>27030037</v>
      </c>
      <c r="D11" s="50">
        <f t="shared" si="1"/>
        <v>0</v>
      </c>
      <c r="E11" s="51">
        <f t="shared" si="1"/>
        <v>35283000</v>
      </c>
      <c r="F11" s="51">
        <f t="shared" si="1"/>
        <v>35283000</v>
      </c>
      <c r="G11" s="51">
        <f t="shared" si="1"/>
        <v>0</v>
      </c>
      <c r="H11" s="51">
        <f t="shared" si="1"/>
        <v>3438005</v>
      </c>
      <c r="I11" s="51">
        <f t="shared" si="1"/>
        <v>0</v>
      </c>
      <c r="J11" s="51">
        <f t="shared" si="1"/>
        <v>3438005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3438005</v>
      </c>
      <c r="X11" s="51">
        <f t="shared" si="1"/>
        <v>17641500</v>
      </c>
      <c r="Y11" s="51">
        <f t="shared" si="1"/>
        <v>-14203495</v>
      </c>
      <c r="Z11" s="52">
        <f>+IF(X11&lt;&gt;0,+(Y11/X11)*100,0)</f>
        <v>-80.51183289402829</v>
      </c>
      <c r="AA11" s="53">
        <f>SUM(AA6:AA10)</f>
        <v>35283000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107277</v>
      </c>
      <c r="D15" s="10"/>
      <c r="E15" s="11">
        <v>79000</v>
      </c>
      <c r="F15" s="11">
        <v>79000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39500</v>
      </c>
      <c r="Y15" s="11">
        <v>-39500</v>
      </c>
      <c r="Z15" s="2">
        <v>-100</v>
      </c>
      <c r="AA15" s="15">
        <v>79000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7690927</v>
      </c>
      <c r="D36" s="10">
        <f t="shared" si="4"/>
        <v>0</v>
      </c>
      <c r="E36" s="11">
        <f t="shared" si="4"/>
        <v>26991000</v>
      </c>
      <c r="F36" s="11">
        <f t="shared" si="4"/>
        <v>26991000</v>
      </c>
      <c r="G36" s="11">
        <f t="shared" si="4"/>
        <v>0</v>
      </c>
      <c r="H36" s="11">
        <f t="shared" si="4"/>
        <v>276400</v>
      </c>
      <c r="I36" s="11">
        <f t="shared" si="4"/>
        <v>0</v>
      </c>
      <c r="J36" s="11">
        <f t="shared" si="4"/>
        <v>276400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276400</v>
      </c>
      <c r="X36" s="11">
        <f t="shared" si="4"/>
        <v>13495500</v>
      </c>
      <c r="Y36" s="11">
        <f t="shared" si="4"/>
        <v>-13219100</v>
      </c>
      <c r="Z36" s="2">
        <f aca="true" t="shared" si="5" ref="Z36:Z49">+IF(X36&lt;&gt;0,+(Y36/X36)*100,0)</f>
        <v>-97.95190989589122</v>
      </c>
      <c r="AA36" s="15">
        <f>AA6+AA21</f>
        <v>26991000</v>
      </c>
    </row>
    <row r="37" spans="1:27" ht="13.5">
      <c r="A37" s="46" t="s">
        <v>33</v>
      </c>
      <c r="B37" s="47"/>
      <c r="C37" s="9">
        <f t="shared" si="4"/>
        <v>6575940</v>
      </c>
      <c r="D37" s="10">
        <f t="shared" si="4"/>
        <v>0</v>
      </c>
      <c r="E37" s="11">
        <f t="shared" si="4"/>
        <v>5618000</v>
      </c>
      <c r="F37" s="11">
        <f t="shared" si="4"/>
        <v>5618000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2809000</v>
      </c>
      <c r="Y37" s="11">
        <f t="shared" si="4"/>
        <v>-2809000</v>
      </c>
      <c r="Z37" s="2">
        <f t="shared" si="5"/>
        <v>-100</v>
      </c>
      <c r="AA37" s="15">
        <f>AA7+AA22</f>
        <v>5618000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3017852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2801175</v>
      </c>
      <c r="I39" s="11">
        <f t="shared" si="4"/>
        <v>0</v>
      </c>
      <c r="J39" s="11">
        <f t="shared" si="4"/>
        <v>2801175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2801175</v>
      </c>
      <c r="X39" s="11">
        <f t="shared" si="4"/>
        <v>0</v>
      </c>
      <c r="Y39" s="11">
        <f t="shared" si="4"/>
        <v>2801175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9745318</v>
      </c>
      <c r="D40" s="10">
        <f t="shared" si="4"/>
        <v>0</v>
      </c>
      <c r="E40" s="11">
        <f t="shared" si="4"/>
        <v>2674000</v>
      </c>
      <c r="F40" s="11">
        <f t="shared" si="4"/>
        <v>2674000</v>
      </c>
      <c r="G40" s="11">
        <f t="shared" si="4"/>
        <v>0</v>
      </c>
      <c r="H40" s="11">
        <f t="shared" si="4"/>
        <v>360430</v>
      </c>
      <c r="I40" s="11">
        <f t="shared" si="4"/>
        <v>0</v>
      </c>
      <c r="J40" s="11">
        <f t="shared" si="4"/>
        <v>360430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360430</v>
      </c>
      <c r="X40" s="11">
        <f t="shared" si="4"/>
        <v>1337000</v>
      </c>
      <c r="Y40" s="11">
        <f t="shared" si="4"/>
        <v>-976570</v>
      </c>
      <c r="Z40" s="2">
        <f t="shared" si="5"/>
        <v>-73.04188481675392</v>
      </c>
      <c r="AA40" s="15">
        <f>AA10+AA25</f>
        <v>2674000</v>
      </c>
    </row>
    <row r="41" spans="1:27" ht="13.5">
      <c r="A41" s="48" t="s">
        <v>37</v>
      </c>
      <c r="B41" s="47"/>
      <c r="C41" s="49">
        <f aca="true" t="shared" si="6" ref="C41:Y41">SUM(C36:C40)</f>
        <v>27030037</v>
      </c>
      <c r="D41" s="50">
        <f t="shared" si="6"/>
        <v>0</v>
      </c>
      <c r="E41" s="51">
        <f t="shared" si="6"/>
        <v>35283000</v>
      </c>
      <c r="F41" s="51">
        <f t="shared" si="6"/>
        <v>35283000</v>
      </c>
      <c r="G41" s="51">
        <f t="shared" si="6"/>
        <v>0</v>
      </c>
      <c r="H41" s="51">
        <f t="shared" si="6"/>
        <v>3438005</v>
      </c>
      <c r="I41" s="51">
        <f t="shared" si="6"/>
        <v>0</v>
      </c>
      <c r="J41" s="51">
        <f t="shared" si="6"/>
        <v>3438005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3438005</v>
      </c>
      <c r="X41" s="51">
        <f t="shared" si="6"/>
        <v>17641500</v>
      </c>
      <c r="Y41" s="51">
        <f t="shared" si="6"/>
        <v>-14203495</v>
      </c>
      <c r="Z41" s="52">
        <f t="shared" si="5"/>
        <v>-80.51183289402829</v>
      </c>
      <c r="AA41" s="53">
        <f>SUM(AA36:AA40)</f>
        <v>35283000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107277</v>
      </c>
      <c r="D45" s="66">
        <f t="shared" si="7"/>
        <v>0</v>
      </c>
      <c r="E45" s="67">
        <f t="shared" si="7"/>
        <v>79000</v>
      </c>
      <c r="F45" s="67">
        <f t="shared" si="7"/>
        <v>79000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39500</v>
      </c>
      <c r="Y45" s="67">
        <f t="shared" si="7"/>
        <v>-39500</v>
      </c>
      <c r="Z45" s="69">
        <f t="shared" si="5"/>
        <v>-100</v>
      </c>
      <c r="AA45" s="68">
        <f t="shared" si="8"/>
        <v>79000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27137314</v>
      </c>
      <c r="D49" s="78">
        <f t="shared" si="9"/>
        <v>0</v>
      </c>
      <c r="E49" s="79">
        <f t="shared" si="9"/>
        <v>35362000</v>
      </c>
      <c r="F49" s="79">
        <f t="shared" si="9"/>
        <v>35362000</v>
      </c>
      <c r="G49" s="79">
        <f t="shared" si="9"/>
        <v>0</v>
      </c>
      <c r="H49" s="79">
        <f t="shared" si="9"/>
        <v>3438005</v>
      </c>
      <c r="I49" s="79">
        <f t="shared" si="9"/>
        <v>0</v>
      </c>
      <c r="J49" s="79">
        <f t="shared" si="9"/>
        <v>3438005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3438005</v>
      </c>
      <c r="X49" s="79">
        <f t="shared" si="9"/>
        <v>17681000</v>
      </c>
      <c r="Y49" s="79">
        <f t="shared" si="9"/>
        <v>-14242995</v>
      </c>
      <c r="Z49" s="80">
        <f t="shared" si="5"/>
        <v>-80.5553701713704</v>
      </c>
      <c r="AA49" s="81">
        <f>SUM(AA41:AA48)</f>
        <v>35362000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77901</v>
      </c>
      <c r="F51" s="67">
        <f t="shared" si="10"/>
        <v>77901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38950</v>
      </c>
      <c r="Y51" s="67">
        <f t="shared" si="10"/>
        <v>-38950</v>
      </c>
      <c r="Z51" s="69">
        <f>+IF(X51&lt;&gt;0,+(Y51/X51)*100,0)</f>
        <v>-100</v>
      </c>
      <c r="AA51" s="68">
        <f>SUM(AA57:AA61)</f>
        <v>77901</v>
      </c>
    </row>
    <row r="52" spans="1:27" ht="13.5">
      <c r="A52" s="84" t="s">
        <v>32</v>
      </c>
      <c r="B52" s="47"/>
      <c r="C52" s="9"/>
      <c r="D52" s="10"/>
      <c r="E52" s="11">
        <v>82482</v>
      </c>
      <c r="F52" s="11">
        <v>82482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41241</v>
      </c>
      <c r="Y52" s="11">
        <v>-41241</v>
      </c>
      <c r="Z52" s="2">
        <v>-100</v>
      </c>
      <c r="AA52" s="15">
        <v>82482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82482</v>
      </c>
      <c r="F57" s="51">
        <f t="shared" si="11"/>
        <v>82482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41241</v>
      </c>
      <c r="Y57" s="51">
        <f t="shared" si="11"/>
        <v>-41241</v>
      </c>
      <c r="Z57" s="52">
        <f>+IF(X57&lt;&gt;0,+(Y57/X57)*100,0)</f>
        <v>-100</v>
      </c>
      <c r="AA57" s="53">
        <f>SUM(AA52:AA56)</f>
        <v>82482</v>
      </c>
    </row>
    <row r="58" spans="1:27" ht="13.5">
      <c r="A58" s="86" t="s">
        <v>38</v>
      </c>
      <c r="B58" s="35"/>
      <c r="C58" s="9"/>
      <c r="D58" s="10"/>
      <c r="E58" s="11">
        <v>-4581</v>
      </c>
      <c r="F58" s="11">
        <v>-4581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-2291</v>
      </c>
      <c r="Y58" s="11">
        <v>2291</v>
      </c>
      <c r="Z58" s="2">
        <v>-100</v>
      </c>
      <c r="AA58" s="15">
        <v>-4581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2113</v>
      </c>
      <c r="H66" s="14">
        <v>617180</v>
      </c>
      <c r="I66" s="14">
        <v>1729362</v>
      </c>
      <c r="J66" s="14">
        <v>2348655</v>
      </c>
      <c r="K66" s="14">
        <v>1844698</v>
      </c>
      <c r="L66" s="14">
        <v>788385</v>
      </c>
      <c r="M66" s="14">
        <v>918601</v>
      </c>
      <c r="N66" s="14">
        <v>3551684</v>
      </c>
      <c r="O66" s="14"/>
      <c r="P66" s="14"/>
      <c r="Q66" s="14"/>
      <c r="R66" s="14"/>
      <c r="S66" s="14"/>
      <c r="T66" s="14"/>
      <c r="U66" s="14"/>
      <c r="V66" s="14"/>
      <c r="W66" s="14">
        <v>5900339</v>
      </c>
      <c r="X66" s="14"/>
      <c r="Y66" s="14">
        <v>5900339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2113</v>
      </c>
      <c r="H69" s="79">
        <f t="shared" si="12"/>
        <v>617180</v>
      </c>
      <c r="I69" s="79">
        <f t="shared" si="12"/>
        <v>1729362</v>
      </c>
      <c r="J69" s="79">
        <f t="shared" si="12"/>
        <v>2348655</v>
      </c>
      <c r="K69" s="79">
        <f t="shared" si="12"/>
        <v>1844698</v>
      </c>
      <c r="L69" s="79">
        <f t="shared" si="12"/>
        <v>788385</v>
      </c>
      <c r="M69" s="79">
        <f t="shared" si="12"/>
        <v>918601</v>
      </c>
      <c r="N69" s="79">
        <f t="shared" si="12"/>
        <v>3551684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5900339</v>
      </c>
      <c r="X69" s="79">
        <f t="shared" si="12"/>
        <v>0</v>
      </c>
      <c r="Y69" s="79">
        <f t="shared" si="12"/>
        <v>5900339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143071959</v>
      </c>
      <c r="D5" s="42">
        <f t="shared" si="0"/>
        <v>0</v>
      </c>
      <c r="E5" s="43">
        <f t="shared" si="0"/>
        <v>156475847</v>
      </c>
      <c r="F5" s="43">
        <f t="shared" si="0"/>
        <v>167479927</v>
      </c>
      <c r="G5" s="43">
        <f t="shared" si="0"/>
        <v>9422565</v>
      </c>
      <c r="H5" s="43">
        <f t="shared" si="0"/>
        <v>14238741</v>
      </c>
      <c r="I5" s="43">
        <f t="shared" si="0"/>
        <v>11601037</v>
      </c>
      <c r="J5" s="43">
        <f t="shared" si="0"/>
        <v>35262343</v>
      </c>
      <c r="K5" s="43">
        <f t="shared" si="0"/>
        <v>16871671</v>
      </c>
      <c r="L5" s="43">
        <f t="shared" si="0"/>
        <v>19938225</v>
      </c>
      <c r="M5" s="43">
        <f t="shared" si="0"/>
        <v>24135464</v>
      </c>
      <c r="N5" s="43">
        <f t="shared" si="0"/>
        <v>60945360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96207703</v>
      </c>
      <c r="X5" s="43">
        <f t="shared" si="0"/>
        <v>83739964</v>
      </c>
      <c r="Y5" s="43">
        <f t="shared" si="0"/>
        <v>12467739</v>
      </c>
      <c r="Z5" s="44">
        <f>+IF(X5&lt;&gt;0,+(Y5/X5)*100,0)</f>
        <v>14.888636684868889</v>
      </c>
      <c r="AA5" s="45">
        <f>SUM(AA11:AA18)</f>
        <v>167479927</v>
      </c>
    </row>
    <row r="6" spans="1:27" ht="13.5">
      <c r="A6" s="46" t="s">
        <v>32</v>
      </c>
      <c r="B6" s="47"/>
      <c r="C6" s="9">
        <v>22674172</v>
      </c>
      <c r="D6" s="10"/>
      <c r="E6" s="11">
        <v>20428755</v>
      </c>
      <c r="F6" s="11">
        <v>21897146</v>
      </c>
      <c r="G6" s="11">
        <v>545938</v>
      </c>
      <c r="H6" s="11">
        <v>2156155</v>
      </c>
      <c r="I6" s="11">
        <v>1964993</v>
      </c>
      <c r="J6" s="11">
        <v>4667086</v>
      </c>
      <c r="K6" s="11">
        <v>9360409</v>
      </c>
      <c r="L6" s="11">
        <v>729779</v>
      </c>
      <c r="M6" s="11">
        <v>3384768</v>
      </c>
      <c r="N6" s="11">
        <v>13474956</v>
      </c>
      <c r="O6" s="11"/>
      <c r="P6" s="11"/>
      <c r="Q6" s="11"/>
      <c r="R6" s="11"/>
      <c r="S6" s="11"/>
      <c r="T6" s="11"/>
      <c r="U6" s="11"/>
      <c r="V6" s="11"/>
      <c r="W6" s="11">
        <v>18142042</v>
      </c>
      <c r="X6" s="11">
        <v>10948573</v>
      </c>
      <c r="Y6" s="11">
        <v>7193469</v>
      </c>
      <c r="Z6" s="2">
        <v>65.7</v>
      </c>
      <c r="AA6" s="15">
        <v>21897146</v>
      </c>
    </row>
    <row r="7" spans="1:27" ht="13.5">
      <c r="A7" s="46" t="s">
        <v>33</v>
      </c>
      <c r="B7" s="47"/>
      <c r="C7" s="9">
        <v>22139884</v>
      </c>
      <c r="D7" s="10"/>
      <c r="E7" s="11">
        <v>42000000</v>
      </c>
      <c r="F7" s="11">
        <v>42600000</v>
      </c>
      <c r="G7" s="11"/>
      <c r="H7" s="11">
        <v>10965351</v>
      </c>
      <c r="I7" s="11"/>
      <c r="J7" s="11">
        <v>10965351</v>
      </c>
      <c r="K7" s="11">
        <v>277996</v>
      </c>
      <c r="L7" s="11">
        <v>5319350</v>
      </c>
      <c r="M7" s="11">
        <v>5826970</v>
      </c>
      <c r="N7" s="11">
        <v>11424316</v>
      </c>
      <c r="O7" s="11"/>
      <c r="P7" s="11"/>
      <c r="Q7" s="11"/>
      <c r="R7" s="11"/>
      <c r="S7" s="11"/>
      <c r="T7" s="11"/>
      <c r="U7" s="11"/>
      <c r="V7" s="11"/>
      <c r="W7" s="11">
        <v>22389667</v>
      </c>
      <c r="X7" s="11">
        <v>21300000</v>
      </c>
      <c r="Y7" s="11">
        <v>1089667</v>
      </c>
      <c r="Z7" s="2">
        <v>5.12</v>
      </c>
      <c r="AA7" s="15">
        <v>42600000</v>
      </c>
    </row>
    <row r="8" spans="1:27" ht="13.5">
      <c r="A8" s="46" t="s">
        <v>34</v>
      </c>
      <c r="B8" s="47"/>
      <c r="C8" s="9">
        <v>80547525</v>
      </c>
      <c r="D8" s="10"/>
      <c r="E8" s="11">
        <v>23500000</v>
      </c>
      <c r="F8" s="11">
        <v>28200000</v>
      </c>
      <c r="G8" s="11">
        <v>3797877</v>
      </c>
      <c r="H8" s="11"/>
      <c r="I8" s="11">
        <v>9437148</v>
      </c>
      <c r="J8" s="11">
        <v>13235025</v>
      </c>
      <c r="K8" s="11"/>
      <c r="L8" s="11">
        <v>11715843</v>
      </c>
      <c r="M8" s="11">
        <v>3243732</v>
      </c>
      <c r="N8" s="11">
        <v>14959575</v>
      </c>
      <c r="O8" s="11"/>
      <c r="P8" s="11"/>
      <c r="Q8" s="11"/>
      <c r="R8" s="11"/>
      <c r="S8" s="11"/>
      <c r="T8" s="11"/>
      <c r="U8" s="11"/>
      <c r="V8" s="11"/>
      <c r="W8" s="11">
        <v>28194600</v>
      </c>
      <c r="X8" s="11">
        <v>14100000</v>
      </c>
      <c r="Y8" s="11">
        <v>14094600</v>
      </c>
      <c r="Z8" s="2">
        <v>99.96</v>
      </c>
      <c r="AA8" s="15">
        <v>28200000</v>
      </c>
    </row>
    <row r="9" spans="1:27" ht="13.5">
      <c r="A9" s="46" t="s">
        <v>35</v>
      </c>
      <c r="B9" s="47"/>
      <c r="C9" s="9"/>
      <c r="D9" s="10"/>
      <c r="E9" s="11">
        <v>38037092</v>
      </c>
      <c r="F9" s="11">
        <v>40872781</v>
      </c>
      <c r="G9" s="11">
        <v>5059775</v>
      </c>
      <c r="H9" s="11">
        <v>968079</v>
      </c>
      <c r="I9" s="11"/>
      <c r="J9" s="11">
        <v>6027854</v>
      </c>
      <c r="K9" s="11">
        <v>6012379</v>
      </c>
      <c r="L9" s="11">
        <v>1974062</v>
      </c>
      <c r="M9" s="11">
        <v>11092069</v>
      </c>
      <c r="N9" s="11">
        <v>19078510</v>
      </c>
      <c r="O9" s="11"/>
      <c r="P9" s="11"/>
      <c r="Q9" s="11"/>
      <c r="R9" s="11"/>
      <c r="S9" s="11"/>
      <c r="T9" s="11"/>
      <c r="U9" s="11"/>
      <c r="V9" s="11"/>
      <c r="W9" s="11">
        <v>25106364</v>
      </c>
      <c r="X9" s="11">
        <v>20436391</v>
      </c>
      <c r="Y9" s="11">
        <v>4669973</v>
      </c>
      <c r="Z9" s="2">
        <v>22.85</v>
      </c>
      <c r="AA9" s="15">
        <v>40872781</v>
      </c>
    </row>
    <row r="10" spans="1:27" ht="13.5">
      <c r="A10" s="46" t="s">
        <v>36</v>
      </c>
      <c r="B10" s="47"/>
      <c r="C10" s="9">
        <v>2054961</v>
      </c>
      <c r="D10" s="10"/>
      <c r="E10" s="11">
        <v>3000000</v>
      </c>
      <c r="F10" s="11">
        <v>3300000</v>
      </c>
      <c r="G10" s="11"/>
      <c r="H10" s="11"/>
      <c r="I10" s="11"/>
      <c r="J10" s="11"/>
      <c r="K10" s="11">
        <v>1044462</v>
      </c>
      <c r="L10" s="11"/>
      <c r="M10" s="11">
        <v>214321</v>
      </c>
      <c r="N10" s="11">
        <v>1258783</v>
      </c>
      <c r="O10" s="11"/>
      <c r="P10" s="11"/>
      <c r="Q10" s="11"/>
      <c r="R10" s="11"/>
      <c r="S10" s="11"/>
      <c r="T10" s="11"/>
      <c r="U10" s="11"/>
      <c r="V10" s="11"/>
      <c r="W10" s="11">
        <v>1258783</v>
      </c>
      <c r="X10" s="11">
        <v>1650000</v>
      </c>
      <c r="Y10" s="11">
        <v>-391217</v>
      </c>
      <c r="Z10" s="2">
        <v>-23.71</v>
      </c>
      <c r="AA10" s="15">
        <v>3300000</v>
      </c>
    </row>
    <row r="11" spans="1:27" ht="13.5">
      <c r="A11" s="48" t="s">
        <v>37</v>
      </c>
      <c r="B11" s="47"/>
      <c r="C11" s="49">
        <f aca="true" t="shared" si="1" ref="C11:Y11">SUM(C6:C10)</f>
        <v>127416542</v>
      </c>
      <c r="D11" s="50">
        <f t="shared" si="1"/>
        <v>0</v>
      </c>
      <c r="E11" s="51">
        <f t="shared" si="1"/>
        <v>126965847</v>
      </c>
      <c r="F11" s="51">
        <f t="shared" si="1"/>
        <v>136869927</v>
      </c>
      <c r="G11" s="51">
        <f t="shared" si="1"/>
        <v>9403590</v>
      </c>
      <c r="H11" s="51">
        <f t="shared" si="1"/>
        <v>14089585</v>
      </c>
      <c r="I11" s="51">
        <f t="shared" si="1"/>
        <v>11402141</v>
      </c>
      <c r="J11" s="51">
        <f t="shared" si="1"/>
        <v>34895316</v>
      </c>
      <c r="K11" s="51">
        <f t="shared" si="1"/>
        <v>16695246</v>
      </c>
      <c r="L11" s="51">
        <f t="shared" si="1"/>
        <v>19739034</v>
      </c>
      <c r="M11" s="51">
        <f t="shared" si="1"/>
        <v>23761860</v>
      </c>
      <c r="N11" s="51">
        <f t="shared" si="1"/>
        <v>60196140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95091456</v>
      </c>
      <c r="X11" s="51">
        <f t="shared" si="1"/>
        <v>68434964</v>
      </c>
      <c r="Y11" s="51">
        <f t="shared" si="1"/>
        <v>26656492</v>
      </c>
      <c r="Z11" s="52">
        <f>+IF(X11&lt;&gt;0,+(Y11/X11)*100,0)</f>
        <v>38.95156867474936</v>
      </c>
      <c r="AA11" s="53">
        <f>SUM(AA6:AA10)</f>
        <v>136869927</v>
      </c>
    </row>
    <row r="12" spans="1:27" ht="13.5">
      <c r="A12" s="54" t="s">
        <v>38</v>
      </c>
      <c r="B12" s="35"/>
      <c r="C12" s="9">
        <v>2293411</v>
      </c>
      <c r="D12" s="10"/>
      <c r="E12" s="11"/>
      <c r="F12" s="11"/>
      <c r="G12" s="11"/>
      <c r="H12" s="11"/>
      <c r="I12" s="11"/>
      <c r="J12" s="11"/>
      <c r="K12" s="11"/>
      <c r="L12" s="11"/>
      <c r="M12" s="11">
        <v>332261</v>
      </c>
      <c r="N12" s="11">
        <v>332261</v>
      </c>
      <c r="O12" s="11"/>
      <c r="P12" s="11"/>
      <c r="Q12" s="11"/>
      <c r="R12" s="11"/>
      <c r="S12" s="11"/>
      <c r="T12" s="11"/>
      <c r="U12" s="11"/>
      <c r="V12" s="11"/>
      <c r="W12" s="11">
        <v>332261</v>
      </c>
      <c r="X12" s="11"/>
      <c r="Y12" s="11">
        <v>332261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12428303</v>
      </c>
      <c r="D15" s="10"/>
      <c r="E15" s="11">
        <v>29510000</v>
      </c>
      <c r="F15" s="11">
        <v>30610000</v>
      </c>
      <c r="G15" s="11">
        <v>18975</v>
      </c>
      <c r="H15" s="11">
        <v>149156</v>
      </c>
      <c r="I15" s="11">
        <v>198896</v>
      </c>
      <c r="J15" s="11">
        <v>367027</v>
      </c>
      <c r="K15" s="11">
        <v>176425</v>
      </c>
      <c r="L15" s="11">
        <v>199191</v>
      </c>
      <c r="M15" s="11">
        <v>41343</v>
      </c>
      <c r="N15" s="11">
        <v>416959</v>
      </c>
      <c r="O15" s="11"/>
      <c r="P15" s="11"/>
      <c r="Q15" s="11"/>
      <c r="R15" s="11"/>
      <c r="S15" s="11"/>
      <c r="T15" s="11"/>
      <c r="U15" s="11"/>
      <c r="V15" s="11"/>
      <c r="W15" s="11">
        <v>783986</v>
      </c>
      <c r="X15" s="11">
        <v>15305000</v>
      </c>
      <c r="Y15" s="11">
        <v>-14521014</v>
      </c>
      <c r="Z15" s="2">
        <v>-94.88</v>
      </c>
      <c r="AA15" s="15">
        <v>30610000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933703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32476339</v>
      </c>
      <c r="D20" s="59">
        <f t="shared" si="2"/>
        <v>0</v>
      </c>
      <c r="E20" s="60">
        <f t="shared" si="2"/>
        <v>85336492</v>
      </c>
      <c r="F20" s="60">
        <f t="shared" si="2"/>
        <v>85336492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42668246</v>
      </c>
      <c r="Y20" s="60">
        <f t="shared" si="2"/>
        <v>-42668246</v>
      </c>
      <c r="Z20" s="61">
        <f>+IF(X20&lt;&gt;0,+(Y20/X20)*100,0)</f>
        <v>-100</v>
      </c>
      <c r="AA20" s="62">
        <f>SUM(AA26:AA33)</f>
        <v>85336492</v>
      </c>
    </row>
    <row r="21" spans="1:27" ht="13.5">
      <c r="A21" s="46" t="s">
        <v>32</v>
      </c>
      <c r="B21" s="47"/>
      <c r="C21" s="9"/>
      <c r="D21" s="10"/>
      <c r="E21" s="11">
        <v>10605000</v>
      </c>
      <c r="F21" s="11">
        <v>10605000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5302500</v>
      </c>
      <c r="Y21" s="11">
        <v>-5302500</v>
      </c>
      <c r="Z21" s="2">
        <v>-100</v>
      </c>
      <c r="AA21" s="15">
        <v>10605000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30644730</v>
      </c>
      <c r="D23" s="10"/>
      <c r="E23" s="11">
        <v>36993458</v>
      </c>
      <c r="F23" s="11">
        <v>36993458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18496729</v>
      </c>
      <c r="Y23" s="11">
        <v>-18496729</v>
      </c>
      <c r="Z23" s="2">
        <v>-100</v>
      </c>
      <c r="AA23" s="15">
        <v>36993458</v>
      </c>
    </row>
    <row r="24" spans="1:27" ht="13.5">
      <c r="A24" s="46" t="s">
        <v>35</v>
      </c>
      <c r="B24" s="47"/>
      <c r="C24" s="9"/>
      <c r="D24" s="10"/>
      <c r="E24" s="11">
        <v>37738034</v>
      </c>
      <c r="F24" s="11">
        <v>37738034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18869017</v>
      </c>
      <c r="Y24" s="11">
        <v>-18869017</v>
      </c>
      <c r="Z24" s="2">
        <v>-100</v>
      </c>
      <c r="AA24" s="15">
        <v>37738034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30644730</v>
      </c>
      <c r="D26" s="50">
        <f t="shared" si="3"/>
        <v>0</v>
      </c>
      <c r="E26" s="51">
        <f t="shared" si="3"/>
        <v>85336492</v>
      </c>
      <c r="F26" s="51">
        <f t="shared" si="3"/>
        <v>85336492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42668246</v>
      </c>
      <c r="Y26" s="51">
        <f t="shared" si="3"/>
        <v>-42668246</v>
      </c>
      <c r="Z26" s="52">
        <f>+IF(X26&lt;&gt;0,+(Y26/X26)*100,0)</f>
        <v>-100</v>
      </c>
      <c r="AA26" s="53">
        <f>SUM(AA21:AA25)</f>
        <v>85336492</v>
      </c>
    </row>
    <row r="27" spans="1:27" ht="13.5">
      <c r="A27" s="54" t="s">
        <v>38</v>
      </c>
      <c r="B27" s="64"/>
      <c r="C27" s="9">
        <v>1831609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22674172</v>
      </c>
      <c r="D36" s="10">
        <f t="shared" si="4"/>
        <v>0</v>
      </c>
      <c r="E36" s="11">
        <f t="shared" si="4"/>
        <v>31033755</v>
      </c>
      <c r="F36" s="11">
        <f t="shared" si="4"/>
        <v>32502146</v>
      </c>
      <c r="G36" s="11">
        <f t="shared" si="4"/>
        <v>545938</v>
      </c>
      <c r="H36" s="11">
        <f t="shared" si="4"/>
        <v>2156155</v>
      </c>
      <c r="I36" s="11">
        <f t="shared" si="4"/>
        <v>1964993</v>
      </c>
      <c r="J36" s="11">
        <f t="shared" si="4"/>
        <v>4667086</v>
      </c>
      <c r="K36" s="11">
        <f t="shared" si="4"/>
        <v>9360409</v>
      </c>
      <c r="L36" s="11">
        <f t="shared" si="4"/>
        <v>729779</v>
      </c>
      <c r="M36" s="11">
        <f t="shared" si="4"/>
        <v>3384768</v>
      </c>
      <c r="N36" s="11">
        <f t="shared" si="4"/>
        <v>13474956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18142042</v>
      </c>
      <c r="X36" s="11">
        <f t="shared" si="4"/>
        <v>16251073</v>
      </c>
      <c r="Y36" s="11">
        <f t="shared" si="4"/>
        <v>1890969</v>
      </c>
      <c r="Z36" s="2">
        <f aca="true" t="shared" si="5" ref="Z36:Z49">+IF(X36&lt;&gt;0,+(Y36/X36)*100,0)</f>
        <v>11.635963976040228</v>
      </c>
      <c r="AA36" s="15">
        <f>AA6+AA21</f>
        <v>32502146</v>
      </c>
    </row>
    <row r="37" spans="1:27" ht="13.5">
      <c r="A37" s="46" t="s">
        <v>33</v>
      </c>
      <c r="B37" s="47"/>
      <c r="C37" s="9">
        <f t="shared" si="4"/>
        <v>22139884</v>
      </c>
      <c r="D37" s="10">
        <f t="shared" si="4"/>
        <v>0</v>
      </c>
      <c r="E37" s="11">
        <f t="shared" si="4"/>
        <v>42000000</v>
      </c>
      <c r="F37" s="11">
        <f t="shared" si="4"/>
        <v>42600000</v>
      </c>
      <c r="G37" s="11">
        <f t="shared" si="4"/>
        <v>0</v>
      </c>
      <c r="H37" s="11">
        <f t="shared" si="4"/>
        <v>10965351</v>
      </c>
      <c r="I37" s="11">
        <f t="shared" si="4"/>
        <v>0</v>
      </c>
      <c r="J37" s="11">
        <f t="shared" si="4"/>
        <v>10965351</v>
      </c>
      <c r="K37" s="11">
        <f t="shared" si="4"/>
        <v>277996</v>
      </c>
      <c r="L37" s="11">
        <f t="shared" si="4"/>
        <v>5319350</v>
      </c>
      <c r="M37" s="11">
        <f t="shared" si="4"/>
        <v>5826970</v>
      </c>
      <c r="N37" s="11">
        <f t="shared" si="4"/>
        <v>11424316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22389667</v>
      </c>
      <c r="X37" s="11">
        <f t="shared" si="4"/>
        <v>21300000</v>
      </c>
      <c r="Y37" s="11">
        <f t="shared" si="4"/>
        <v>1089667</v>
      </c>
      <c r="Z37" s="2">
        <f t="shared" si="5"/>
        <v>5.115807511737089</v>
      </c>
      <c r="AA37" s="15">
        <f>AA7+AA22</f>
        <v>42600000</v>
      </c>
    </row>
    <row r="38" spans="1:27" ht="13.5">
      <c r="A38" s="46" t="s">
        <v>34</v>
      </c>
      <c r="B38" s="47"/>
      <c r="C38" s="9">
        <f t="shared" si="4"/>
        <v>111192255</v>
      </c>
      <c r="D38" s="10">
        <f t="shared" si="4"/>
        <v>0</v>
      </c>
      <c r="E38" s="11">
        <f t="shared" si="4"/>
        <v>60493458</v>
      </c>
      <c r="F38" s="11">
        <f t="shared" si="4"/>
        <v>65193458</v>
      </c>
      <c r="G38" s="11">
        <f t="shared" si="4"/>
        <v>3797877</v>
      </c>
      <c r="H38" s="11">
        <f t="shared" si="4"/>
        <v>0</v>
      </c>
      <c r="I38" s="11">
        <f t="shared" si="4"/>
        <v>9437148</v>
      </c>
      <c r="J38" s="11">
        <f t="shared" si="4"/>
        <v>13235025</v>
      </c>
      <c r="K38" s="11">
        <f t="shared" si="4"/>
        <v>0</v>
      </c>
      <c r="L38" s="11">
        <f t="shared" si="4"/>
        <v>11715843</v>
      </c>
      <c r="M38" s="11">
        <f t="shared" si="4"/>
        <v>3243732</v>
      </c>
      <c r="N38" s="11">
        <f t="shared" si="4"/>
        <v>14959575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28194600</v>
      </c>
      <c r="X38" s="11">
        <f t="shared" si="4"/>
        <v>32596729</v>
      </c>
      <c r="Y38" s="11">
        <f t="shared" si="4"/>
        <v>-4402129</v>
      </c>
      <c r="Z38" s="2">
        <f t="shared" si="5"/>
        <v>-13.50481822884744</v>
      </c>
      <c r="AA38" s="15">
        <f>AA8+AA23</f>
        <v>65193458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75775126</v>
      </c>
      <c r="F39" s="11">
        <f t="shared" si="4"/>
        <v>78610815</v>
      </c>
      <c r="G39" s="11">
        <f t="shared" si="4"/>
        <v>5059775</v>
      </c>
      <c r="H39" s="11">
        <f t="shared" si="4"/>
        <v>968079</v>
      </c>
      <c r="I39" s="11">
        <f t="shared" si="4"/>
        <v>0</v>
      </c>
      <c r="J39" s="11">
        <f t="shared" si="4"/>
        <v>6027854</v>
      </c>
      <c r="K39" s="11">
        <f t="shared" si="4"/>
        <v>6012379</v>
      </c>
      <c r="L39" s="11">
        <f t="shared" si="4"/>
        <v>1974062</v>
      </c>
      <c r="M39" s="11">
        <f t="shared" si="4"/>
        <v>11092069</v>
      </c>
      <c r="N39" s="11">
        <f t="shared" si="4"/>
        <v>19078510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25106364</v>
      </c>
      <c r="X39" s="11">
        <f t="shared" si="4"/>
        <v>39305408</v>
      </c>
      <c r="Y39" s="11">
        <f t="shared" si="4"/>
        <v>-14199044</v>
      </c>
      <c r="Z39" s="2">
        <f t="shared" si="5"/>
        <v>-36.12491186963382</v>
      </c>
      <c r="AA39" s="15">
        <f>AA9+AA24</f>
        <v>78610815</v>
      </c>
    </row>
    <row r="40" spans="1:27" ht="13.5">
      <c r="A40" s="46" t="s">
        <v>36</v>
      </c>
      <c r="B40" s="47"/>
      <c r="C40" s="9">
        <f t="shared" si="4"/>
        <v>2054961</v>
      </c>
      <c r="D40" s="10">
        <f t="shared" si="4"/>
        <v>0</v>
      </c>
      <c r="E40" s="11">
        <f t="shared" si="4"/>
        <v>3000000</v>
      </c>
      <c r="F40" s="11">
        <f t="shared" si="4"/>
        <v>3300000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1044462</v>
      </c>
      <c r="L40" s="11">
        <f t="shared" si="4"/>
        <v>0</v>
      </c>
      <c r="M40" s="11">
        <f t="shared" si="4"/>
        <v>214321</v>
      </c>
      <c r="N40" s="11">
        <f t="shared" si="4"/>
        <v>1258783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1258783</v>
      </c>
      <c r="X40" s="11">
        <f t="shared" si="4"/>
        <v>1650000</v>
      </c>
      <c r="Y40" s="11">
        <f t="shared" si="4"/>
        <v>-391217</v>
      </c>
      <c r="Z40" s="2">
        <f t="shared" si="5"/>
        <v>-23.710121212121212</v>
      </c>
      <c r="AA40" s="15">
        <f>AA10+AA25</f>
        <v>3300000</v>
      </c>
    </row>
    <row r="41" spans="1:27" ht="13.5">
      <c r="A41" s="48" t="s">
        <v>37</v>
      </c>
      <c r="B41" s="47"/>
      <c r="C41" s="49">
        <f aca="true" t="shared" si="6" ref="C41:Y41">SUM(C36:C40)</f>
        <v>158061272</v>
      </c>
      <c r="D41" s="50">
        <f t="shared" si="6"/>
        <v>0</v>
      </c>
      <c r="E41" s="51">
        <f t="shared" si="6"/>
        <v>212302339</v>
      </c>
      <c r="F41" s="51">
        <f t="shared" si="6"/>
        <v>222206419</v>
      </c>
      <c r="G41" s="51">
        <f t="shared" si="6"/>
        <v>9403590</v>
      </c>
      <c r="H41" s="51">
        <f t="shared" si="6"/>
        <v>14089585</v>
      </c>
      <c r="I41" s="51">
        <f t="shared" si="6"/>
        <v>11402141</v>
      </c>
      <c r="J41" s="51">
        <f t="shared" si="6"/>
        <v>34895316</v>
      </c>
      <c r="K41" s="51">
        <f t="shared" si="6"/>
        <v>16695246</v>
      </c>
      <c r="L41" s="51">
        <f t="shared" si="6"/>
        <v>19739034</v>
      </c>
      <c r="M41" s="51">
        <f t="shared" si="6"/>
        <v>23761860</v>
      </c>
      <c r="N41" s="51">
        <f t="shared" si="6"/>
        <v>60196140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95091456</v>
      </c>
      <c r="X41" s="51">
        <f t="shared" si="6"/>
        <v>111103210</v>
      </c>
      <c r="Y41" s="51">
        <f t="shared" si="6"/>
        <v>-16011754</v>
      </c>
      <c r="Z41" s="52">
        <f t="shared" si="5"/>
        <v>-14.411603409118424</v>
      </c>
      <c r="AA41" s="53">
        <f>SUM(AA36:AA40)</f>
        <v>222206419</v>
      </c>
    </row>
    <row r="42" spans="1:27" ht="13.5">
      <c r="A42" s="54" t="s">
        <v>38</v>
      </c>
      <c r="B42" s="35"/>
      <c r="C42" s="65">
        <f aca="true" t="shared" si="7" ref="C42:Y48">C12+C27</f>
        <v>4125020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332261</v>
      </c>
      <c r="N42" s="67">
        <f t="shared" si="7"/>
        <v>332261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332261</v>
      </c>
      <c r="X42" s="67">
        <f t="shared" si="7"/>
        <v>0</v>
      </c>
      <c r="Y42" s="67">
        <f t="shared" si="7"/>
        <v>332261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12428303</v>
      </c>
      <c r="D45" s="66">
        <f t="shared" si="7"/>
        <v>0</v>
      </c>
      <c r="E45" s="67">
        <f t="shared" si="7"/>
        <v>29510000</v>
      </c>
      <c r="F45" s="67">
        <f t="shared" si="7"/>
        <v>30610000</v>
      </c>
      <c r="G45" s="67">
        <f t="shared" si="7"/>
        <v>18975</v>
      </c>
      <c r="H45" s="67">
        <f t="shared" si="7"/>
        <v>149156</v>
      </c>
      <c r="I45" s="67">
        <f t="shared" si="7"/>
        <v>198896</v>
      </c>
      <c r="J45" s="67">
        <f t="shared" si="7"/>
        <v>367027</v>
      </c>
      <c r="K45" s="67">
        <f t="shared" si="7"/>
        <v>176425</v>
      </c>
      <c r="L45" s="67">
        <f t="shared" si="7"/>
        <v>199191</v>
      </c>
      <c r="M45" s="67">
        <f t="shared" si="7"/>
        <v>41343</v>
      </c>
      <c r="N45" s="67">
        <f t="shared" si="7"/>
        <v>416959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783986</v>
      </c>
      <c r="X45" s="67">
        <f t="shared" si="7"/>
        <v>15305000</v>
      </c>
      <c r="Y45" s="67">
        <f t="shared" si="7"/>
        <v>-14521014</v>
      </c>
      <c r="Z45" s="69">
        <f t="shared" si="5"/>
        <v>-94.87758248938255</v>
      </c>
      <c r="AA45" s="68">
        <f t="shared" si="8"/>
        <v>30610000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933703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175548298</v>
      </c>
      <c r="D49" s="78">
        <f t="shared" si="9"/>
        <v>0</v>
      </c>
      <c r="E49" s="79">
        <f t="shared" si="9"/>
        <v>241812339</v>
      </c>
      <c r="F49" s="79">
        <f t="shared" si="9"/>
        <v>252816419</v>
      </c>
      <c r="G49" s="79">
        <f t="shared" si="9"/>
        <v>9422565</v>
      </c>
      <c r="H49" s="79">
        <f t="shared" si="9"/>
        <v>14238741</v>
      </c>
      <c r="I49" s="79">
        <f t="shared" si="9"/>
        <v>11601037</v>
      </c>
      <c r="J49" s="79">
        <f t="shared" si="9"/>
        <v>35262343</v>
      </c>
      <c r="K49" s="79">
        <f t="shared" si="9"/>
        <v>16871671</v>
      </c>
      <c r="L49" s="79">
        <f t="shared" si="9"/>
        <v>19938225</v>
      </c>
      <c r="M49" s="79">
        <f t="shared" si="9"/>
        <v>24135464</v>
      </c>
      <c r="N49" s="79">
        <f t="shared" si="9"/>
        <v>60945360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96207703</v>
      </c>
      <c r="X49" s="79">
        <f t="shared" si="9"/>
        <v>126408210</v>
      </c>
      <c r="Y49" s="79">
        <f t="shared" si="9"/>
        <v>-30200507</v>
      </c>
      <c r="Z49" s="80">
        <f t="shared" si="5"/>
        <v>-23.891254373430336</v>
      </c>
      <c r="AA49" s="81">
        <f>SUM(AA41:AA48)</f>
        <v>252816419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164098525</v>
      </c>
      <c r="F51" s="67">
        <f t="shared" si="10"/>
        <v>164098525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82049264</v>
      </c>
      <c r="Y51" s="67">
        <f t="shared" si="10"/>
        <v>-82049264</v>
      </c>
      <c r="Z51" s="69">
        <f>+IF(X51&lt;&gt;0,+(Y51/X51)*100,0)</f>
        <v>-100</v>
      </c>
      <c r="AA51" s="68">
        <f>SUM(AA57:AA61)</f>
        <v>164098525</v>
      </c>
    </row>
    <row r="52" spans="1:27" ht="13.5">
      <c r="A52" s="84" t="s">
        <v>32</v>
      </c>
      <c r="B52" s="47"/>
      <c r="C52" s="9"/>
      <c r="D52" s="10"/>
      <c r="E52" s="11">
        <v>35624353</v>
      </c>
      <c r="F52" s="11">
        <v>35624353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17812177</v>
      </c>
      <c r="Y52" s="11">
        <v>-17812177</v>
      </c>
      <c r="Z52" s="2">
        <v>-100</v>
      </c>
      <c r="AA52" s="15">
        <v>35624353</v>
      </c>
    </row>
    <row r="53" spans="1:27" ht="13.5">
      <c r="A53" s="84" t="s">
        <v>33</v>
      </c>
      <c r="B53" s="47"/>
      <c r="C53" s="9"/>
      <c r="D53" s="10"/>
      <c r="E53" s="11">
        <v>69869012</v>
      </c>
      <c r="F53" s="11">
        <v>69869012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34934506</v>
      </c>
      <c r="Y53" s="11">
        <v>-34934506</v>
      </c>
      <c r="Z53" s="2">
        <v>-100</v>
      </c>
      <c r="AA53" s="15">
        <v>69869012</v>
      </c>
    </row>
    <row r="54" spans="1:27" ht="13.5">
      <c r="A54" s="84" t="s">
        <v>34</v>
      </c>
      <c r="B54" s="47"/>
      <c r="C54" s="9"/>
      <c r="D54" s="10"/>
      <c r="E54" s="11">
        <v>17411541</v>
      </c>
      <c r="F54" s="11">
        <v>17411541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8705771</v>
      </c>
      <c r="Y54" s="11">
        <v>-8705771</v>
      </c>
      <c r="Z54" s="2">
        <v>-100</v>
      </c>
      <c r="AA54" s="15">
        <v>17411541</v>
      </c>
    </row>
    <row r="55" spans="1:27" ht="13.5">
      <c r="A55" s="84" t="s">
        <v>35</v>
      </c>
      <c r="B55" s="47"/>
      <c r="C55" s="9"/>
      <c r="D55" s="10"/>
      <c r="E55" s="11">
        <v>10526320</v>
      </c>
      <c r="F55" s="11">
        <v>10526320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5263160</v>
      </c>
      <c r="Y55" s="11">
        <v>-5263160</v>
      </c>
      <c r="Z55" s="2">
        <v>-100</v>
      </c>
      <c r="AA55" s="15">
        <v>10526320</v>
      </c>
    </row>
    <row r="56" spans="1:27" ht="13.5">
      <c r="A56" s="84" t="s">
        <v>36</v>
      </c>
      <c r="B56" s="47"/>
      <c r="C56" s="9"/>
      <c r="D56" s="10"/>
      <c r="E56" s="11">
        <v>436641</v>
      </c>
      <c r="F56" s="11">
        <v>436641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218321</v>
      </c>
      <c r="Y56" s="11">
        <v>-218321</v>
      </c>
      <c r="Z56" s="2">
        <v>-100</v>
      </c>
      <c r="AA56" s="15">
        <v>436641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133867867</v>
      </c>
      <c r="F57" s="51">
        <f t="shared" si="11"/>
        <v>133867867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66933935</v>
      </c>
      <c r="Y57" s="51">
        <f t="shared" si="11"/>
        <v>-66933935</v>
      </c>
      <c r="Z57" s="52">
        <f>+IF(X57&lt;&gt;0,+(Y57/X57)*100,0)</f>
        <v>-100</v>
      </c>
      <c r="AA57" s="53">
        <f>SUM(AA52:AA56)</f>
        <v>133867867</v>
      </c>
    </row>
    <row r="58" spans="1:27" ht="13.5">
      <c r="A58" s="86" t="s">
        <v>38</v>
      </c>
      <c r="B58" s="35"/>
      <c r="C58" s="9"/>
      <c r="D58" s="10"/>
      <c r="E58" s="11">
        <v>5189856</v>
      </c>
      <c r="F58" s="11">
        <v>5189856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2594928</v>
      </c>
      <c r="Y58" s="11">
        <v>-2594928</v>
      </c>
      <c r="Z58" s="2">
        <v>-100</v>
      </c>
      <c r="AA58" s="15">
        <v>5189856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25040802</v>
      </c>
      <c r="F61" s="11">
        <v>25040802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12520401</v>
      </c>
      <c r="Y61" s="11">
        <v>-12520401</v>
      </c>
      <c r="Z61" s="2">
        <v>-100</v>
      </c>
      <c r="AA61" s="15">
        <v>25040802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1580005</v>
      </c>
      <c r="H68" s="11">
        <v>5243033</v>
      </c>
      <c r="I68" s="11">
        <v>4461808</v>
      </c>
      <c r="J68" s="11">
        <v>11284846</v>
      </c>
      <c r="K68" s="11">
        <v>5289402</v>
      </c>
      <c r="L68" s="11">
        <v>4108145</v>
      </c>
      <c r="M68" s="11">
        <v>2452017</v>
      </c>
      <c r="N68" s="11">
        <v>11849564</v>
      </c>
      <c r="O68" s="11"/>
      <c r="P68" s="11"/>
      <c r="Q68" s="11"/>
      <c r="R68" s="11"/>
      <c r="S68" s="11"/>
      <c r="T68" s="11"/>
      <c r="U68" s="11"/>
      <c r="V68" s="11"/>
      <c r="W68" s="11">
        <v>23134410</v>
      </c>
      <c r="X68" s="11"/>
      <c r="Y68" s="11">
        <v>23134410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1580005</v>
      </c>
      <c r="H69" s="79">
        <f t="shared" si="12"/>
        <v>5243033</v>
      </c>
      <c r="I69" s="79">
        <f t="shared" si="12"/>
        <v>4461808</v>
      </c>
      <c r="J69" s="79">
        <f t="shared" si="12"/>
        <v>11284846</v>
      </c>
      <c r="K69" s="79">
        <f t="shared" si="12"/>
        <v>5289402</v>
      </c>
      <c r="L69" s="79">
        <f t="shared" si="12"/>
        <v>4108145</v>
      </c>
      <c r="M69" s="79">
        <f t="shared" si="12"/>
        <v>2452017</v>
      </c>
      <c r="N69" s="79">
        <f t="shared" si="12"/>
        <v>11849564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23134410</v>
      </c>
      <c r="X69" s="79">
        <f t="shared" si="12"/>
        <v>0</v>
      </c>
      <c r="Y69" s="79">
        <f t="shared" si="12"/>
        <v>23134410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170078591</v>
      </c>
      <c r="D5" s="42">
        <f t="shared" si="0"/>
        <v>0</v>
      </c>
      <c r="E5" s="43">
        <f t="shared" si="0"/>
        <v>223397124</v>
      </c>
      <c r="F5" s="43">
        <f t="shared" si="0"/>
        <v>226341685</v>
      </c>
      <c r="G5" s="43">
        <f t="shared" si="0"/>
        <v>306497</v>
      </c>
      <c r="H5" s="43">
        <f t="shared" si="0"/>
        <v>12241163</v>
      </c>
      <c r="I5" s="43">
        <f t="shared" si="0"/>
        <v>11308735</v>
      </c>
      <c r="J5" s="43">
        <f t="shared" si="0"/>
        <v>23856395</v>
      </c>
      <c r="K5" s="43">
        <f t="shared" si="0"/>
        <v>18856906</v>
      </c>
      <c r="L5" s="43">
        <f t="shared" si="0"/>
        <v>11950212</v>
      </c>
      <c r="M5" s="43">
        <f t="shared" si="0"/>
        <v>25595715</v>
      </c>
      <c r="N5" s="43">
        <f t="shared" si="0"/>
        <v>56402833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80259228</v>
      </c>
      <c r="X5" s="43">
        <f t="shared" si="0"/>
        <v>113170843</v>
      </c>
      <c r="Y5" s="43">
        <f t="shared" si="0"/>
        <v>-32911615</v>
      </c>
      <c r="Z5" s="44">
        <f>+IF(X5&lt;&gt;0,+(Y5/X5)*100,0)</f>
        <v>-29.081355345210252</v>
      </c>
      <c r="AA5" s="45">
        <f>SUM(AA11:AA18)</f>
        <v>226341685</v>
      </c>
    </row>
    <row r="6" spans="1:27" ht="13.5">
      <c r="A6" s="46" t="s">
        <v>32</v>
      </c>
      <c r="B6" s="47"/>
      <c r="C6" s="9">
        <v>67528338</v>
      </c>
      <c r="D6" s="10"/>
      <c r="E6" s="11">
        <v>43581000</v>
      </c>
      <c r="F6" s="11">
        <v>43581000</v>
      </c>
      <c r="G6" s="11"/>
      <c r="H6" s="11">
        <v>7160119</v>
      </c>
      <c r="I6" s="11">
        <v>5877183</v>
      </c>
      <c r="J6" s="11">
        <v>13037302</v>
      </c>
      <c r="K6" s="11">
        <v>9710662</v>
      </c>
      <c r="L6" s="11">
        <v>3881937</v>
      </c>
      <c r="M6" s="11">
        <v>6094835</v>
      </c>
      <c r="N6" s="11">
        <v>19687434</v>
      </c>
      <c r="O6" s="11"/>
      <c r="P6" s="11"/>
      <c r="Q6" s="11"/>
      <c r="R6" s="11"/>
      <c r="S6" s="11"/>
      <c r="T6" s="11"/>
      <c r="U6" s="11"/>
      <c r="V6" s="11"/>
      <c r="W6" s="11">
        <v>32724736</v>
      </c>
      <c r="X6" s="11">
        <v>21790500</v>
      </c>
      <c r="Y6" s="11">
        <v>10934236</v>
      </c>
      <c r="Z6" s="2">
        <v>50.18</v>
      </c>
      <c r="AA6" s="15">
        <v>43581000</v>
      </c>
    </row>
    <row r="7" spans="1:27" ht="13.5">
      <c r="A7" s="46" t="s">
        <v>33</v>
      </c>
      <c r="B7" s="47"/>
      <c r="C7" s="9">
        <v>52906570</v>
      </c>
      <c r="D7" s="10"/>
      <c r="E7" s="11">
        <v>42013004</v>
      </c>
      <c r="F7" s="11">
        <v>42413004</v>
      </c>
      <c r="G7" s="11">
        <v>130963</v>
      </c>
      <c r="H7" s="11">
        <v>131367</v>
      </c>
      <c r="I7" s="11">
        <v>1548482</v>
      </c>
      <c r="J7" s="11">
        <v>1810812</v>
      </c>
      <c r="K7" s="11">
        <v>3855209</v>
      </c>
      <c r="L7" s="11">
        <v>1814855</v>
      </c>
      <c r="M7" s="11">
        <v>6731115</v>
      </c>
      <c r="N7" s="11">
        <v>12401179</v>
      </c>
      <c r="O7" s="11"/>
      <c r="P7" s="11"/>
      <c r="Q7" s="11"/>
      <c r="R7" s="11"/>
      <c r="S7" s="11"/>
      <c r="T7" s="11"/>
      <c r="U7" s="11"/>
      <c r="V7" s="11"/>
      <c r="W7" s="11">
        <v>14211991</v>
      </c>
      <c r="X7" s="11">
        <v>21206502</v>
      </c>
      <c r="Y7" s="11">
        <v>-6994511</v>
      </c>
      <c r="Z7" s="2">
        <v>-32.98</v>
      </c>
      <c r="AA7" s="15">
        <v>42413004</v>
      </c>
    </row>
    <row r="8" spans="1:27" ht="13.5">
      <c r="A8" s="46" t="s">
        <v>34</v>
      </c>
      <c r="B8" s="47"/>
      <c r="C8" s="9">
        <v>4230025</v>
      </c>
      <c r="D8" s="10"/>
      <c r="E8" s="11">
        <v>21017120</v>
      </c>
      <c r="F8" s="11">
        <v>22259132</v>
      </c>
      <c r="G8" s="11">
        <v>175534</v>
      </c>
      <c r="H8" s="11">
        <v>86499</v>
      </c>
      <c r="I8" s="11">
        <v>916176</v>
      </c>
      <c r="J8" s="11">
        <v>1178209</v>
      </c>
      <c r="K8" s="11">
        <v>484898</v>
      </c>
      <c r="L8" s="11">
        <v>1450489</v>
      </c>
      <c r="M8" s="11">
        <v>1051425</v>
      </c>
      <c r="N8" s="11">
        <v>2986812</v>
      </c>
      <c r="O8" s="11"/>
      <c r="P8" s="11"/>
      <c r="Q8" s="11"/>
      <c r="R8" s="11"/>
      <c r="S8" s="11"/>
      <c r="T8" s="11"/>
      <c r="U8" s="11"/>
      <c r="V8" s="11"/>
      <c r="W8" s="11">
        <v>4165021</v>
      </c>
      <c r="X8" s="11">
        <v>11129566</v>
      </c>
      <c r="Y8" s="11">
        <v>-6964545</v>
      </c>
      <c r="Z8" s="2">
        <v>-62.58</v>
      </c>
      <c r="AA8" s="15">
        <v>22259132</v>
      </c>
    </row>
    <row r="9" spans="1:27" ht="13.5">
      <c r="A9" s="46" t="s">
        <v>35</v>
      </c>
      <c r="B9" s="47"/>
      <c r="C9" s="9">
        <v>20941342</v>
      </c>
      <c r="D9" s="10"/>
      <c r="E9" s="11">
        <v>37360000</v>
      </c>
      <c r="F9" s="11">
        <v>37914706</v>
      </c>
      <c r="G9" s="11"/>
      <c r="H9" s="11"/>
      <c r="I9" s="11">
        <v>775081</v>
      </c>
      <c r="J9" s="11">
        <v>775081</v>
      </c>
      <c r="K9" s="11">
        <v>263678</v>
      </c>
      <c r="L9" s="11">
        <v>1813860</v>
      </c>
      <c r="M9" s="11">
        <v>2179719</v>
      </c>
      <c r="N9" s="11">
        <v>4257257</v>
      </c>
      <c r="O9" s="11"/>
      <c r="P9" s="11"/>
      <c r="Q9" s="11"/>
      <c r="R9" s="11"/>
      <c r="S9" s="11"/>
      <c r="T9" s="11"/>
      <c r="U9" s="11"/>
      <c r="V9" s="11"/>
      <c r="W9" s="11">
        <v>5032338</v>
      </c>
      <c r="X9" s="11">
        <v>18957353</v>
      </c>
      <c r="Y9" s="11">
        <v>-13925015</v>
      </c>
      <c r="Z9" s="2">
        <v>-73.45</v>
      </c>
      <c r="AA9" s="15">
        <v>37914706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>
        <v>7280</v>
      </c>
      <c r="L10" s="11">
        <v>135793</v>
      </c>
      <c r="M10" s="11">
        <v>88000</v>
      </c>
      <c r="N10" s="11">
        <v>231073</v>
      </c>
      <c r="O10" s="11"/>
      <c r="P10" s="11"/>
      <c r="Q10" s="11"/>
      <c r="R10" s="11"/>
      <c r="S10" s="11"/>
      <c r="T10" s="11"/>
      <c r="U10" s="11"/>
      <c r="V10" s="11"/>
      <c r="W10" s="11">
        <v>231073</v>
      </c>
      <c r="X10" s="11"/>
      <c r="Y10" s="11">
        <v>231073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145606275</v>
      </c>
      <c r="D11" s="50">
        <f t="shared" si="1"/>
        <v>0</v>
      </c>
      <c r="E11" s="51">
        <f t="shared" si="1"/>
        <v>143971124</v>
      </c>
      <c r="F11" s="51">
        <f t="shared" si="1"/>
        <v>146167842</v>
      </c>
      <c r="G11" s="51">
        <f t="shared" si="1"/>
        <v>306497</v>
      </c>
      <c r="H11" s="51">
        <f t="shared" si="1"/>
        <v>7377985</v>
      </c>
      <c r="I11" s="51">
        <f t="shared" si="1"/>
        <v>9116922</v>
      </c>
      <c r="J11" s="51">
        <f t="shared" si="1"/>
        <v>16801404</v>
      </c>
      <c r="K11" s="51">
        <f t="shared" si="1"/>
        <v>14321727</v>
      </c>
      <c r="L11" s="51">
        <f t="shared" si="1"/>
        <v>9096934</v>
      </c>
      <c r="M11" s="51">
        <f t="shared" si="1"/>
        <v>16145094</v>
      </c>
      <c r="N11" s="51">
        <f t="shared" si="1"/>
        <v>39563755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56365159</v>
      </c>
      <c r="X11" s="51">
        <f t="shared" si="1"/>
        <v>73083921</v>
      </c>
      <c r="Y11" s="51">
        <f t="shared" si="1"/>
        <v>-16718762</v>
      </c>
      <c r="Z11" s="52">
        <f>+IF(X11&lt;&gt;0,+(Y11/X11)*100,0)</f>
        <v>-22.87611525386001</v>
      </c>
      <c r="AA11" s="53">
        <f>SUM(AA6:AA10)</f>
        <v>146167842</v>
      </c>
    </row>
    <row r="12" spans="1:27" ht="13.5">
      <c r="A12" s="54" t="s">
        <v>38</v>
      </c>
      <c r="B12" s="35"/>
      <c r="C12" s="9">
        <v>12850265</v>
      </c>
      <c r="D12" s="10"/>
      <c r="E12" s="11">
        <v>18915000</v>
      </c>
      <c r="F12" s="11">
        <v>18915000</v>
      </c>
      <c r="G12" s="11"/>
      <c r="H12" s="11">
        <v>2951183</v>
      </c>
      <c r="I12" s="11">
        <v>1148973</v>
      </c>
      <c r="J12" s="11">
        <v>4100156</v>
      </c>
      <c r="K12" s="11">
        <v>3151524</v>
      </c>
      <c r="L12" s="11">
        <v>2546097</v>
      </c>
      <c r="M12" s="11">
        <v>2073126</v>
      </c>
      <c r="N12" s="11">
        <v>7770747</v>
      </c>
      <c r="O12" s="11"/>
      <c r="P12" s="11"/>
      <c r="Q12" s="11"/>
      <c r="R12" s="11"/>
      <c r="S12" s="11"/>
      <c r="T12" s="11"/>
      <c r="U12" s="11"/>
      <c r="V12" s="11"/>
      <c r="W12" s="11">
        <v>11870903</v>
      </c>
      <c r="X12" s="11">
        <v>9457500</v>
      </c>
      <c r="Y12" s="11">
        <v>2413403</v>
      </c>
      <c r="Z12" s="2">
        <v>25.52</v>
      </c>
      <c r="AA12" s="15">
        <v>18915000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7000</v>
      </c>
      <c r="F14" s="11">
        <v>7000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3500</v>
      </c>
      <c r="Y14" s="11">
        <v>-3500</v>
      </c>
      <c r="Z14" s="2">
        <v>-100</v>
      </c>
      <c r="AA14" s="15">
        <v>7000</v>
      </c>
    </row>
    <row r="15" spans="1:27" ht="13.5">
      <c r="A15" s="54" t="s">
        <v>41</v>
      </c>
      <c r="B15" s="35" t="s">
        <v>42</v>
      </c>
      <c r="C15" s="9">
        <v>11565050</v>
      </c>
      <c r="D15" s="10"/>
      <c r="E15" s="11">
        <v>59704000</v>
      </c>
      <c r="F15" s="11">
        <v>60451843</v>
      </c>
      <c r="G15" s="11"/>
      <c r="H15" s="11">
        <v>1911995</v>
      </c>
      <c r="I15" s="11">
        <v>1042840</v>
      </c>
      <c r="J15" s="11">
        <v>2954835</v>
      </c>
      <c r="K15" s="11">
        <v>1085231</v>
      </c>
      <c r="L15" s="11">
        <v>307181</v>
      </c>
      <c r="M15" s="11">
        <v>7377495</v>
      </c>
      <c r="N15" s="11">
        <v>8769907</v>
      </c>
      <c r="O15" s="11"/>
      <c r="P15" s="11"/>
      <c r="Q15" s="11"/>
      <c r="R15" s="11"/>
      <c r="S15" s="11"/>
      <c r="T15" s="11"/>
      <c r="U15" s="11"/>
      <c r="V15" s="11"/>
      <c r="W15" s="11">
        <v>11724742</v>
      </c>
      <c r="X15" s="11">
        <v>30225922</v>
      </c>
      <c r="Y15" s="11">
        <v>-18501180</v>
      </c>
      <c r="Z15" s="2">
        <v>-61.21</v>
      </c>
      <c r="AA15" s="15">
        <v>60451843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>
        <v>298424</v>
      </c>
      <c r="L17" s="11"/>
      <c r="M17" s="11"/>
      <c r="N17" s="11">
        <v>298424</v>
      </c>
      <c r="O17" s="11"/>
      <c r="P17" s="11"/>
      <c r="Q17" s="11"/>
      <c r="R17" s="11"/>
      <c r="S17" s="11"/>
      <c r="T17" s="11"/>
      <c r="U17" s="11"/>
      <c r="V17" s="11"/>
      <c r="W17" s="11">
        <v>298424</v>
      </c>
      <c r="X17" s="11"/>
      <c r="Y17" s="11">
        <v>298424</v>
      </c>
      <c r="Z17" s="2"/>
      <c r="AA17" s="15"/>
    </row>
    <row r="18" spans="1:27" ht="13.5">
      <c r="A18" s="54" t="s">
        <v>45</v>
      </c>
      <c r="B18" s="35"/>
      <c r="C18" s="16">
        <v>57001</v>
      </c>
      <c r="D18" s="17"/>
      <c r="E18" s="18">
        <v>800000</v>
      </c>
      <c r="F18" s="18">
        <v>800000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400000</v>
      </c>
      <c r="Y18" s="18">
        <v>-400000</v>
      </c>
      <c r="Z18" s="3">
        <v>-100</v>
      </c>
      <c r="AA18" s="23">
        <v>800000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98050455</v>
      </c>
      <c r="D20" s="59">
        <f t="shared" si="2"/>
        <v>0</v>
      </c>
      <c r="E20" s="60">
        <f t="shared" si="2"/>
        <v>151012420</v>
      </c>
      <c r="F20" s="60">
        <f t="shared" si="2"/>
        <v>163248390</v>
      </c>
      <c r="G20" s="60">
        <f t="shared" si="2"/>
        <v>483267</v>
      </c>
      <c r="H20" s="60">
        <f t="shared" si="2"/>
        <v>692463</v>
      </c>
      <c r="I20" s="60">
        <f t="shared" si="2"/>
        <v>5323833</v>
      </c>
      <c r="J20" s="60">
        <f t="shared" si="2"/>
        <v>6499563</v>
      </c>
      <c r="K20" s="60">
        <f t="shared" si="2"/>
        <v>1721499</v>
      </c>
      <c r="L20" s="60">
        <f t="shared" si="2"/>
        <v>10344681</v>
      </c>
      <c r="M20" s="60">
        <f t="shared" si="2"/>
        <v>12517510</v>
      </c>
      <c r="N20" s="60">
        <f t="shared" si="2"/>
        <v>24583690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31083253</v>
      </c>
      <c r="X20" s="60">
        <f t="shared" si="2"/>
        <v>81624195</v>
      </c>
      <c r="Y20" s="60">
        <f t="shared" si="2"/>
        <v>-50540942</v>
      </c>
      <c r="Z20" s="61">
        <f>+IF(X20&lt;&gt;0,+(Y20/X20)*100,0)</f>
        <v>-61.91906946218582</v>
      </c>
      <c r="AA20" s="62">
        <f>SUM(AA26:AA33)</f>
        <v>163248390</v>
      </c>
    </row>
    <row r="21" spans="1:27" ht="13.5">
      <c r="A21" s="46" t="s">
        <v>32</v>
      </c>
      <c r="B21" s="47"/>
      <c r="C21" s="9">
        <v>17309737</v>
      </c>
      <c r="D21" s="10"/>
      <c r="E21" s="11">
        <v>12990000</v>
      </c>
      <c r="F21" s="11">
        <v>12990000</v>
      </c>
      <c r="G21" s="11"/>
      <c r="H21" s="11"/>
      <c r="I21" s="11"/>
      <c r="J21" s="11"/>
      <c r="K21" s="11"/>
      <c r="L21" s="11">
        <v>498600</v>
      </c>
      <c r="M21" s="11">
        <v>1150377</v>
      </c>
      <c r="N21" s="11">
        <v>1648977</v>
      </c>
      <c r="O21" s="11"/>
      <c r="P21" s="11"/>
      <c r="Q21" s="11"/>
      <c r="R21" s="11"/>
      <c r="S21" s="11"/>
      <c r="T21" s="11"/>
      <c r="U21" s="11"/>
      <c r="V21" s="11"/>
      <c r="W21" s="11">
        <v>1648977</v>
      </c>
      <c r="X21" s="11">
        <v>6495000</v>
      </c>
      <c r="Y21" s="11">
        <v>-4846023</v>
      </c>
      <c r="Z21" s="2">
        <v>-74.61</v>
      </c>
      <c r="AA21" s="15">
        <v>12990000</v>
      </c>
    </row>
    <row r="22" spans="1:27" ht="13.5">
      <c r="A22" s="46" t="s">
        <v>33</v>
      </c>
      <c r="B22" s="47"/>
      <c r="C22" s="9">
        <v>15119904</v>
      </c>
      <c r="D22" s="10"/>
      <c r="E22" s="11">
        <v>34039420</v>
      </c>
      <c r="F22" s="11">
        <v>34039420</v>
      </c>
      <c r="G22" s="11">
        <v>416720</v>
      </c>
      <c r="H22" s="11">
        <v>26642</v>
      </c>
      <c r="I22" s="11">
        <v>1583</v>
      </c>
      <c r="J22" s="11">
        <v>444945</v>
      </c>
      <c r="K22" s="11">
        <v>604894</v>
      </c>
      <c r="L22" s="11">
        <v>173300</v>
      </c>
      <c r="M22" s="11">
        <v>894827</v>
      </c>
      <c r="N22" s="11">
        <v>1673021</v>
      </c>
      <c r="O22" s="11"/>
      <c r="P22" s="11"/>
      <c r="Q22" s="11"/>
      <c r="R22" s="11"/>
      <c r="S22" s="11"/>
      <c r="T22" s="11"/>
      <c r="U22" s="11"/>
      <c r="V22" s="11"/>
      <c r="W22" s="11">
        <v>2117966</v>
      </c>
      <c r="X22" s="11">
        <v>17019710</v>
      </c>
      <c r="Y22" s="11">
        <v>-14901744</v>
      </c>
      <c r="Z22" s="2">
        <v>-87.56</v>
      </c>
      <c r="AA22" s="15">
        <v>34039420</v>
      </c>
    </row>
    <row r="23" spans="1:27" ht="13.5">
      <c r="A23" s="46" t="s">
        <v>34</v>
      </c>
      <c r="B23" s="47"/>
      <c r="C23" s="9">
        <v>17277559</v>
      </c>
      <c r="D23" s="10"/>
      <c r="E23" s="11">
        <v>28882000</v>
      </c>
      <c r="F23" s="11">
        <v>36751030</v>
      </c>
      <c r="G23" s="11">
        <v>66547</v>
      </c>
      <c r="H23" s="11">
        <v>100546</v>
      </c>
      <c r="I23" s="11">
        <v>3915013</v>
      </c>
      <c r="J23" s="11">
        <v>4082106</v>
      </c>
      <c r="K23" s="11">
        <v>-1143638</v>
      </c>
      <c r="L23" s="11">
        <v>6772394</v>
      </c>
      <c r="M23" s="11">
        <v>6232963</v>
      </c>
      <c r="N23" s="11">
        <v>11861719</v>
      </c>
      <c r="O23" s="11"/>
      <c r="P23" s="11"/>
      <c r="Q23" s="11"/>
      <c r="R23" s="11"/>
      <c r="S23" s="11"/>
      <c r="T23" s="11"/>
      <c r="U23" s="11"/>
      <c r="V23" s="11"/>
      <c r="W23" s="11">
        <v>15943825</v>
      </c>
      <c r="X23" s="11">
        <v>18375515</v>
      </c>
      <c r="Y23" s="11">
        <v>-2431690</v>
      </c>
      <c r="Z23" s="2">
        <v>-13.23</v>
      </c>
      <c r="AA23" s="15">
        <v>36751030</v>
      </c>
    </row>
    <row r="24" spans="1:27" ht="13.5">
      <c r="A24" s="46" t="s">
        <v>35</v>
      </c>
      <c r="B24" s="47"/>
      <c r="C24" s="9">
        <v>3010879</v>
      </c>
      <c r="D24" s="10"/>
      <c r="E24" s="11">
        <v>5350000</v>
      </c>
      <c r="F24" s="11">
        <v>5350000</v>
      </c>
      <c r="G24" s="11"/>
      <c r="H24" s="11"/>
      <c r="I24" s="11">
        <v>62475</v>
      </c>
      <c r="J24" s="11">
        <v>62475</v>
      </c>
      <c r="K24" s="11">
        <v>688511</v>
      </c>
      <c r="L24" s="11">
        <v>105000</v>
      </c>
      <c r="M24" s="11">
        <v>1559507</v>
      </c>
      <c r="N24" s="11">
        <v>2353018</v>
      </c>
      <c r="O24" s="11"/>
      <c r="P24" s="11"/>
      <c r="Q24" s="11"/>
      <c r="R24" s="11"/>
      <c r="S24" s="11"/>
      <c r="T24" s="11"/>
      <c r="U24" s="11"/>
      <c r="V24" s="11"/>
      <c r="W24" s="11">
        <v>2415493</v>
      </c>
      <c r="X24" s="11">
        <v>2675000</v>
      </c>
      <c r="Y24" s="11">
        <v>-259507</v>
      </c>
      <c r="Z24" s="2">
        <v>-9.7</v>
      </c>
      <c r="AA24" s="15">
        <v>5350000</v>
      </c>
    </row>
    <row r="25" spans="1:27" ht="13.5">
      <c r="A25" s="46" t="s">
        <v>36</v>
      </c>
      <c r="B25" s="47"/>
      <c r="C25" s="9">
        <v>6965521</v>
      </c>
      <c r="D25" s="10"/>
      <c r="E25" s="11">
        <v>5500000</v>
      </c>
      <c r="F25" s="11">
        <v>5500000</v>
      </c>
      <c r="G25" s="11"/>
      <c r="H25" s="11"/>
      <c r="I25" s="11"/>
      <c r="J25" s="11"/>
      <c r="K25" s="11">
        <v>295440</v>
      </c>
      <c r="L25" s="11">
        <v>159147</v>
      </c>
      <c r="M25" s="11"/>
      <c r="N25" s="11">
        <v>454587</v>
      </c>
      <c r="O25" s="11"/>
      <c r="P25" s="11"/>
      <c r="Q25" s="11"/>
      <c r="R25" s="11"/>
      <c r="S25" s="11"/>
      <c r="T25" s="11"/>
      <c r="U25" s="11"/>
      <c r="V25" s="11"/>
      <c r="W25" s="11">
        <v>454587</v>
      </c>
      <c r="X25" s="11">
        <v>2750000</v>
      </c>
      <c r="Y25" s="11">
        <v>-2295413</v>
      </c>
      <c r="Z25" s="2">
        <v>-83.47</v>
      </c>
      <c r="AA25" s="15">
        <v>5500000</v>
      </c>
    </row>
    <row r="26" spans="1:27" ht="13.5">
      <c r="A26" s="48" t="s">
        <v>37</v>
      </c>
      <c r="B26" s="63"/>
      <c r="C26" s="49">
        <f aca="true" t="shared" si="3" ref="C26:Y26">SUM(C21:C25)</f>
        <v>59683600</v>
      </c>
      <c r="D26" s="50">
        <f t="shared" si="3"/>
        <v>0</v>
      </c>
      <c r="E26" s="51">
        <f t="shared" si="3"/>
        <v>86761420</v>
      </c>
      <c r="F26" s="51">
        <f t="shared" si="3"/>
        <v>94630450</v>
      </c>
      <c r="G26" s="51">
        <f t="shared" si="3"/>
        <v>483267</v>
      </c>
      <c r="H26" s="51">
        <f t="shared" si="3"/>
        <v>127188</v>
      </c>
      <c r="I26" s="51">
        <f t="shared" si="3"/>
        <v>3979071</v>
      </c>
      <c r="J26" s="51">
        <f t="shared" si="3"/>
        <v>4589526</v>
      </c>
      <c r="K26" s="51">
        <f t="shared" si="3"/>
        <v>445207</v>
      </c>
      <c r="L26" s="51">
        <f t="shared" si="3"/>
        <v>7708441</v>
      </c>
      <c r="M26" s="51">
        <f t="shared" si="3"/>
        <v>9837674</v>
      </c>
      <c r="N26" s="51">
        <f t="shared" si="3"/>
        <v>17991322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22580848</v>
      </c>
      <c r="X26" s="51">
        <f t="shared" si="3"/>
        <v>47315225</v>
      </c>
      <c r="Y26" s="51">
        <f t="shared" si="3"/>
        <v>-24734377</v>
      </c>
      <c r="Z26" s="52">
        <f>+IF(X26&lt;&gt;0,+(Y26/X26)*100,0)</f>
        <v>-52.27572520261713</v>
      </c>
      <c r="AA26" s="53">
        <f>SUM(AA21:AA25)</f>
        <v>94630450</v>
      </c>
    </row>
    <row r="27" spans="1:27" ht="13.5">
      <c r="A27" s="54" t="s">
        <v>38</v>
      </c>
      <c r="B27" s="64"/>
      <c r="C27" s="9">
        <v>8172348</v>
      </c>
      <c r="D27" s="10"/>
      <c r="E27" s="11">
        <v>14300000</v>
      </c>
      <c r="F27" s="11">
        <v>14300000</v>
      </c>
      <c r="G27" s="11"/>
      <c r="H27" s="11">
        <v>400000</v>
      </c>
      <c r="I27" s="11">
        <v>399997</v>
      </c>
      <c r="J27" s="11">
        <v>799997</v>
      </c>
      <c r="K27" s="11"/>
      <c r="L27" s="11">
        <v>602042</v>
      </c>
      <c r="M27" s="11">
        <v>858921</v>
      </c>
      <c r="N27" s="11">
        <v>1460963</v>
      </c>
      <c r="O27" s="11"/>
      <c r="P27" s="11"/>
      <c r="Q27" s="11"/>
      <c r="R27" s="11"/>
      <c r="S27" s="11"/>
      <c r="T27" s="11"/>
      <c r="U27" s="11"/>
      <c r="V27" s="11"/>
      <c r="W27" s="11">
        <v>2260960</v>
      </c>
      <c r="X27" s="11">
        <v>7150000</v>
      </c>
      <c r="Y27" s="11">
        <v>-4889040</v>
      </c>
      <c r="Z27" s="2">
        <v>-68.38</v>
      </c>
      <c r="AA27" s="15">
        <v>14300000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28551732</v>
      </c>
      <c r="D30" s="10"/>
      <c r="E30" s="11">
        <v>46511000</v>
      </c>
      <c r="F30" s="11">
        <v>50877940</v>
      </c>
      <c r="G30" s="11"/>
      <c r="H30" s="11">
        <v>165275</v>
      </c>
      <c r="I30" s="11">
        <v>944765</v>
      </c>
      <c r="J30" s="11">
        <v>1110040</v>
      </c>
      <c r="K30" s="11">
        <v>1276292</v>
      </c>
      <c r="L30" s="11">
        <v>2034198</v>
      </c>
      <c r="M30" s="11">
        <v>1820915</v>
      </c>
      <c r="N30" s="11">
        <v>5131405</v>
      </c>
      <c r="O30" s="11"/>
      <c r="P30" s="11"/>
      <c r="Q30" s="11"/>
      <c r="R30" s="11"/>
      <c r="S30" s="11"/>
      <c r="T30" s="11"/>
      <c r="U30" s="11"/>
      <c r="V30" s="11"/>
      <c r="W30" s="11">
        <v>6241445</v>
      </c>
      <c r="X30" s="11">
        <v>25438970</v>
      </c>
      <c r="Y30" s="11">
        <v>-19197525</v>
      </c>
      <c r="Z30" s="2">
        <v>-75.47</v>
      </c>
      <c r="AA30" s="15">
        <v>50877940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1642775</v>
      </c>
      <c r="D33" s="17"/>
      <c r="E33" s="18">
        <v>3440000</v>
      </c>
      <c r="F33" s="18">
        <v>3440000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1720000</v>
      </c>
      <c r="Y33" s="18">
        <v>-1720000</v>
      </c>
      <c r="Z33" s="3">
        <v>-100</v>
      </c>
      <c r="AA33" s="23">
        <v>3440000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84838075</v>
      </c>
      <c r="D36" s="10">
        <f t="shared" si="4"/>
        <v>0</v>
      </c>
      <c r="E36" s="11">
        <f t="shared" si="4"/>
        <v>56571000</v>
      </c>
      <c r="F36" s="11">
        <f t="shared" si="4"/>
        <v>56571000</v>
      </c>
      <c r="G36" s="11">
        <f t="shared" si="4"/>
        <v>0</v>
      </c>
      <c r="H36" s="11">
        <f t="shared" si="4"/>
        <v>7160119</v>
      </c>
      <c r="I36" s="11">
        <f t="shared" si="4"/>
        <v>5877183</v>
      </c>
      <c r="J36" s="11">
        <f t="shared" si="4"/>
        <v>13037302</v>
      </c>
      <c r="K36" s="11">
        <f t="shared" si="4"/>
        <v>9710662</v>
      </c>
      <c r="L36" s="11">
        <f t="shared" si="4"/>
        <v>4380537</v>
      </c>
      <c r="M36" s="11">
        <f t="shared" si="4"/>
        <v>7245212</v>
      </c>
      <c r="N36" s="11">
        <f t="shared" si="4"/>
        <v>21336411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34373713</v>
      </c>
      <c r="X36" s="11">
        <f t="shared" si="4"/>
        <v>28285500</v>
      </c>
      <c r="Y36" s="11">
        <f t="shared" si="4"/>
        <v>6088213</v>
      </c>
      <c r="Z36" s="2">
        <f aca="true" t="shared" si="5" ref="Z36:Z49">+IF(X36&lt;&gt;0,+(Y36/X36)*100,0)</f>
        <v>21.524148415265774</v>
      </c>
      <c r="AA36" s="15">
        <f>AA6+AA21</f>
        <v>56571000</v>
      </c>
    </row>
    <row r="37" spans="1:27" ht="13.5">
      <c r="A37" s="46" t="s">
        <v>33</v>
      </c>
      <c r="B37" s="47"/>
      <c r="C37" s="9">
        <f t="shared" si="4"/>
        <v>68026474</v>
      </c>
      <c r="D37" s="10">
        <f t="shared" si="4"/>
        <v>0</v>
      </c>
      <c r="E37" s="11">
        <f t="shared" si="4"/>
        <v>76052424</v>
      </c>
      <c r="F37" s="11">
        <f t="shared" si="4"/>
        <v>76452424</v>
      </c>
      <c r="G37" s="11">
        <f t="shared" si="4"/>
        <v>547683</v>
      </c>
      <c r="H37" s="11">
        <f t="shared" si="4"/>
        <v>158009</v>
      </c>
      <c r="I37" s="11">
        <f t="shared" si="4"/>
        <v>1550065</v>
      </c>
      <c r="J37" s="11">
        <f t="shared" si="4"/>
        <v>2255757</v>
      </c>
      <c r="K37" s="11">
        <f t="shared" si="4"/>
        <v>4460103</v>
      </c>
      <c r="L37" s="11">
        <f t="shared" si="4"/>
        <v>1988155</v>
      </c>
      <c r="M37" s="11">
        <f t="shared" si="4"/>
        <v>7625942</v>
      </c>
      <c r="N37" s="11">
        <f t="shared" si="4"/>
        <v>14074200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16329957</v>
      </c>
      <c r="X37" s="11">
        <f t="shared" si="4"/>
        <v>38226212</v>
      </c>
      <c r="Y37" s="11">
        <f t="shared" si="4"/>
        <v>-21896255</v>
      </c>
      <c r="Z37" s="2">
        <f t="shared" si="5"/>
        <v>-57.28073448658737</v>
      </c>
      <c r="AA37" s="15">
        <f>AA7+AA22</f>
        <v>76452424</v>
      </c>
    </row>
    <row r="38" spans="1:27" ht="13.5">
      <c r="A38" s="46" t="s">
        <v>34</v>
      </c>
      <c r="B38" s="47"/>
      <c r="C38" s="9">
        <f t="shared" si="4"/>
        <v>21507584</v>
      </c>
      <c r="D38" s="10">
        <f t="shared" si="4"/>
        <v>0</v>
      </c>
      <c r="E38" s="11">
        <f t="shared" si="4"/>
        <v>49899120</v>
      </c>
      <c r="F38" s="11">
        <f t="shared" si="4"/>
        <v>59010162</v>
      </c>
      <c r="G38" s="11">
        <f t="shared" si="4"/>
        <v>242081</v>
      </c>
      <c r="H38" s="11">
        <f t="shared" si="4"/>
        <v>187045</v>
      </c>
      <c r="I38" s="11">
        <f t="shared" si="4"/>
        <v>4831189</v>
      </c>
      <c r="J38" s="11">
        <f t="shared" si="4"/>
        <v>5260315</v>
      </c>
      <c r="K38" s="11">
        <f t="shared" si="4"/>
        <v>-658740</v>
      </c>
      <c r="L38" s="11">
        <f t="shared" si="4"/>
        <v>8222883</v>
      </c>
      <c r="M38" s="11">
        <f t="shared" si="4"/>
        <v>7284388</v>
      </c>
      <c r="N38" s="11">
        <f t="shared" si="4"/>
        <v>14848531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20108846</v>
      </c>
      <c r="X38" s="11">
        <f t="shared" si="4"/>
        <v>29505081</v>
      </c>
      <c r="Y38" s="11">
        <f t="shared" si="4"/>
        <v>-9396235</v>
      </c>
      <c r="Z38" s="2">
        <f t="shared" si="5"/>
        <v>-31.846158971737783</v>
      </c>
      <c r="AA38" s="15">
        <f>AA8+AA23</f>
        <v>59010162</v>
      </c>
    </row>
    <row r="39" spans="1:27" ht="13.5">
      <c r="A39" s="46" t="s">
        <v>35</v>
      </c>
      <c r="B39" s="47"/>
      <c r="C39" s="9">
        <f t="shared" si="4"/>
        <v>23952221</v>
      </c>
      <c r="D39" s="10">
        <f t="shared" si="4"/>
        <v>0</v>
      </c>
      <c r="E39" s="11">
        <f t="shared" si="4"/>
        <v>42710000</v>
      </c>
      <c r="F39" s="11">
        <f t="shared" si="4"/>
        <v>43264706</v>
      </c>
      <c r="G39" s="11">
        <f t="shared" si="4"/>
        <v>0</v>
      </c>
      <c r="H39" s="11">
        <f t="shared" si="4"/>
        <v>0</v>
      </c>
      <c r="I39" s="11">
        <f t="shared" si="4"/>
        <v>837556</v>
      </c>
      <c r="J39" s="11">
        <f t="shared" si="4"/>
        <v>837556</v>
      </c>
      <c r="K39" s="11">
        <f t="shared" si="4"/>
        <v>952189</v>
      </c>
      <c r="L39" s="11">
        <f t="shared" si="4"/>
        <v>1918860</v>
      </c>
      <c r="M39" s="11">
        <f t="shared" si="4"/>
        <v>3739226</v>
      </c>
      <c r="N39" s="11">
        <f t="shared" si="4"/>
        <v>6610275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7447831</v>
      </c>
      <c r="X39" s="11">
        <f t="shared" si="4"/>
        <v>21632353</v>
      </c>
      <c r="Y39" s="11">
        <f t="shared" si="4"/>
        <v>-14184522</v>
      </c>
      <c r="Z39" s="2">
        <f t="shared" si="5"/>
        <v>-65.57086970612951</v>
      </c>
      <c r="AA39" s="15">
        <f>AA9+AA24</f>
        <v>43264706</v>
      </c>
    </row>
    <row r="40" spans="1:27" ht="13.5">
      <c r="A40" s="46" t="s">
        <v>36</v>
      </c>
      <c r="B40" s="47"/>
      <c r="C40" s="9">
        <f t="shared" si="4"/>
        <v>6965521</v>
      </c>
      <c r="D40" s="10">
        <f t="shared" si="4"/>
        <v>0</v>
      </c>
      <c r="E40" s="11">
        <f t="shared" si="4"/>
        <v>5500000</v>
      </c>
      <c r="F40" s="11">
        <f t="shared" si="4"/>
        <v>5500000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302720</v>
      </c>
      <c r="L40" s="11">
        <f t="shared" si="4"/>
        <v>294940</v>
      </c>
      <c r="M40" s="11">
        <f t="shared" si="4"/>
        <v>88000</v>
      </c>
      <c r="N40" s="11">
        <f t="shared" si="4"/>
        <v>685660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685660</v>
      </c>
      <c r="X40" s="11">
        <f t="shared" si="4"/>
        <v>2750000</v>
      </c>
      <c r="Y40" s="11">
        <f t="shared" si="4"/>
        <v>-2064340</v>
      </c>
      <c r="Z40" s="2">
        <f t="shared" si="5"/>
        <v>-75.06690909090909</v>
      </c>
      <c r="AA40" s="15">
        <f>AA10+AA25</f>
        <v>5500000</v>
      </c>
    </row>
    <row r="41" spans="1:27" ht="13.5">
      <c r="A41" s="48" t="s">
        <v>37</v>
      </c>
      <c r="B41" s="47"/>
      <c r="C41" s="49">
        <f aca="true" t="shared" si="6" ref="C41:Y41">SUM(C36:C40)</f>
        <v>205289875</v>
      </c>
      <c r="D41" s="50">
        <f t="shared" si="6"/>
        <v>0</v>
      </c>
      <c r="E41" s="51">
        <f t="shared" si="6"/>
        <v>230732544</v>
      </c>
      <c r="F41" s="51">
        <f t="shared" si="6"/>
        <v>240798292</v>
      </c>
      <c r="G41" s="51">
        <f t="shared" si="6"/>
        <v>789764</v>
      </c>
      <c r="H41" s="51">
        <f t="shared" si="6"/>
        <v>7505173</v>
      </c>
      <c r="I41" s="51">
        <f t="shared" si="6"/>
        <v>13095993</v>
      </c>
      <c r="J41" s="51">
        <f t="shared" si="6"/>
        <v>21390930</v>
      </c>
      <c r="K41" s="51">
        <f t="shared" si="6"/>
        <v>14766934</v>
      </c>
      <c r="L41" s="51">
        <f t="shared" si="6"/>
        <v>16805375</v>
      </c>
      <c r="M41" s="51">
        <f t="shared" si="6"/>
        <v>25982768</v>
      </c>
      <c r="N41" s="51">
        <f t="shared" si="6"/>
        <v>57555077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78946007</v>
      </c>
      <c r="X41" s="51">
        <f t="shared" si="6"/>
        <v>120399146</v>
      </c>
      <c r="Y41" s="51">
        <f t="shared" si="6"/>
        <v>-41453139</v>
      </c>
      <c r="Z41" s="52">
        <f t="shared" si="5"/>
        <v>-34.42976165296056</v>
      </c>
      <c r="AA41" s="53">
        <f>SUM(AA36:AA40)</f>
        <v>240798292</v>
      </c>
    </row>
    <row r="42" spans="1:27" ht="13.5">
      <c r="A42" s="54" t="s">
        <v>38</v>
      </c>
      <c r="B42" s="35"/>
      <c r="C42" s="65">
        <f aca="true" t="shared" si="7" ref="C42:Y48">C12+C27</f>
        <v>21022613</v>
      </c>
      <c r="D42" s="66">
        <f t="shared" si="7"/>
        <v>0</v>
      </c>
      <c r="E42" s="67">
        <f t="shared" si="7"/>
        <v>33215000</v>
      </c>
      <c r="F42" s="67">
        <f t="shared" si="7"/>
        <v>33215000</v>
      </c>
      <c r="G42" s="67">
        <f t="shared" si="7"/>
        <v>0</v>
      </c>
      <c r="H42" s="67">
        <f t="shared" si="7"/>
        <v>3351183</v>
      </c>
      <c r="I42" s="67">
        <f t="shared" si="7"/>
        <v>1548970</v>
      </c>
      <c r="J42" s="67">
        <f t="shared" si="7"/>
        <v>4900153</v>
      </c>
      <c r="K42" s="67">
        <f t="shared" si="7"/>
        <v>3151524</v>
      </c>
      <c r="L42" s="67">
        <f t="shared" si="7"/>
        <v>3148139</v>
      </c>
      <c r="M42" s="67">
        <f t="shared" si="7"/>
        <v>2932047</v>
      </c>
      <c r="N42" s="67">
        <f t="shared" si="7"/>
        <v>9231710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14131863</v>
      </c>
      <c r="X42" s="67">
        <f t="shared" si="7"/>
        <v>16607500</v>
      </c>
      <c r="Y42" s="67">
        <f t="shared" si="7"/>
        <v>-2475637</v>
      </c>
      <c r="Z42" s="69">
        <f t="shared" si="5"/>
        <v>-14.906740930302576</v>
      </c>
      <c r="AA42" s="68">
        <f aca="true" t="shared" si="8" ref="AA42:AA48">AA12+AA27</f>
        <v>33215000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7000</v>
      </c>
      <c r="F44" s="67">
        <f t="shared" si="7"/>
        <v>7000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3500</v>
      </c>
      <c r="Y44" s="67">
        <f t="shared" si="7"/>
        <v>-3500</v>
      </c>
      <c r="Z44" s="69">
        <f t="shared" si="5"/>
        <v>-100</v>
      </c>
      <c r="AA44" s="68">
        <f t="shared" si="8"/>
        <v>7000</v>
      </c>
    </row>
    <row r="45" spans="1:27" ht="13.5">
      <c r="A45" s="54" t="s">
        <v>41</v>
      </c>
      <c r="B45" s="35" t="s">
        <v>42</v>
      </c>
      <c r="C45" s="65">
        <f t="shared" si="7"/>
        <v>40116782</v>
      </c>
      <c r="D45" s="66">
        <f t="shared" si="7"/>
        <v>0</v>
      </c>
      <c r="E45" s="67">
        <f t="shared" si="7"/>
        <v>106215000</v>
      </c>
      <c r="F45" s="67">
        <f t="shared" si="7"/>
        <v>111329783</v>
      </c>
      <c r="G45" s="67">
        <f t="shared" si="7"/>
        <v>0</v>
      </c>
      <c r="H45" s="67">
        <f t="shared" si="7"/>
        <v>2077270</v>
      </c>
      <c r="I45" s="67">
        <f t="shared" si="7"/>
        <v>1987605</v>
      </c>
      <c r="J45" s="67">
        <f t="shared" si="7"/>
        <v>4064875</v>
      </c>
      <c r="K45" s="67">
        <f t="shared" si="7"/>
        <v>2361523</v>
      </c>
      <c r="L45" s="67">
        <f t="shared" si="7"/>
        <v>2341379</v>
      </c>
      <c r="M45" s="67">
        <f t="shared" si="7"/>
        <v>9198410</v>
      </c>
      <c r="N45" s="67">
        <f t="shared" si="7"/>
        <v>13901312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17966187</v>
      </c>
      <c r="X45" s="67">
        <f t="shared" si="7"/>
        <v>55664892</v>
      </c>
      <c r="Y45" s="67">
        <f t="shared" si="7"/>
        <v>-37698705</v>
      </c>
      <c r="Z45" s="69">
        <f t="shared" si="5"/>
        <v>-67.72438362046942</v>
      </c>
      <c r="AA45" s="68">
        <f t="shared" si="8"/>
        <v>111329783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298424</v>
      </c>
      <c r="L47" s="67">
        <f t="shared" si="7"/>
        <v>0</v>
      </c>
      <c r="M47" s="67">
        <f t="shared" si="7"/>
        <v>0</v>
      </c>
      <c r="N47" s="67">
        <f t="shared" si="7"/>
        <v>298424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298424</v>
      </c>
      <c r="X47" s="67">
        <f t="shared" si="7"/>
        <v>0</v>
      </c>
      <c r="Y47" s="67">
        <f t="shared" si="7"/>
        <v>298424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1699776</v>
      </c>
      <c r="D48" s="66">
        <f t="shared" si="7"/>
        <v>0</v>
      </c>
      <c r="E48" s="67">
        <f t="shared" si="7"/>
        <v>4240000</v>
      </c>
      <c r="F48" s="67">
        <f t="shared" si="7"/>
        <v>4240000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2120000</v>
      </c>
      <c r="Y48" s="67">
        <f t="shared" si="7"/>
        <v>-2120000</v>
      </c>
      <c r="Z48" s="69">
        <f t="shared" si="5"/>
        <v>-100</v>
      </c>
      <c r="AA48" s="68">
        <f t="shared" si="8"/>
        <v>4240000</v>
      </c>
    </row>
    <row r="49" spans="1:27" ht="13.5">
      <c r="A49" s="75" t="s">
        <v>49</v>
      </c>
      <c r="B49" s="76"/>
      <c r="C49" s="77">
        <f aca="true" t="shared" si="9" ref="C49:Y49">SUM(C41:C48)</f>
        <v>268129046</v>
      </c>
      <c r="D49" s="78">
        <f t="shared" si="9"/>
        <v>0</v>
      </c>
      <c r="E49" s="79">
        <f t="shared" si="9"/>
        <v>374409544</v>
      </c>
      <c r="F49" s="79">
        <f t="shared" si="9"/>
        <v>389590075</v>
      </c>
      <c r="G49" s="79">
        <f t="shared" si="9"/>
        <v>789764</v>
      </c>
      <c r="H49" s="79">
        <f t="shared" si="9"/>
        <v>12933626</v>
      </c>
      <c r="I49" s="79">
        <f t="shared" si="9"/>
        <v>16632568</v>
      </c>
      <c r="J49" s="79">
        <f t="shared" si="9"/>
        <v>30355958</v>
      </c>
      <c r="K49" s="79">
        <f t="shared" si="9"/>
        <v>20578405</v>
      </c>
      <c r="L49" s="79">
        <f t="shared" si="9"/>
        <v>22294893</v>
      </c>
      <c r="M49" s="79">
        <f t="shared" si="9"/>
        <v>38113225</v>
      </c>
      <c r="N49" s="79">
        <f t="shared" si="9"/>
        <v>80986523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111342481</v>
      </c>
      <c r="X49" s="79">
        <f t="shared" si="9"/>
        <v>194795038</v>
      </c>
      <c r="Y49" s="79">
        <f t="shared" si="9"/>
        <v>-83452557</v>
      </c>
      <c r="Z49" s="80">
        <f t="shared" si="5"/>
        <v>-42.841212926583886</v>
      </c>
      <c r="AA49" s="81">
        <f>SUM(AA41:AA48)</f>
        <v>389590075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75271842</v>
      </c>
      <c r="D51" s="66">
        <f t="shared" si="10"/>
        <v>0</v>
      </c>
      <c r="E51" s="67">
        <f t="shared" si="10"/>
        <v>88952003</v>
      </c>
      <c r="F51" s="67">
        <f t="shared" si="10"/>
        <v>88952003</v>
      </c>
      <c r="G51" s="67">
        <f t="shared" si="10"/>
        <v>1178794</v>
      </c>
      <c r="H51" s="67">
        <f t="shared" si="10"/>
        <v>4288319</v>
      </c>
      <c r="I51" s="67">
        <f t="shared" si="10"/>
        <v>3281468</v>
      </c>
      <c r="J51" s="67">
        <f t="shared" si="10"/>
        <v>8748581</v>
      </c>
      <c r="K51" s="67">
        <f t="shared" si="10"/>
        <v>5352490</v>
      </c>
      <c r="L51" s="67">
        <f t="shared" si="10"/>
        <v>6084094</v>
      </c>
      <c r="M51" s="67">
        <f t="shared" si="10"/>
        <v>6929965</v>
      </c>
      <c r="N51" s="67">
        <f t="shared" si="10"/>
        <v>18366549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27115130</v>
      </c>
      <c r="X51" s="67">
        <f t="shared" si="10"/>
        <v>44476002</v>
      </c>
      <c r="Y51" s="67">
        <f t="shared" si="10"/>
        <v>-17360872</v>
      </c>
      <c r="Z51" s="69">
        <f>+IF(X51&lt;&gt;0,+(Y51/X51)*100,0)</f>
        <v>-39.03424592884945</v>
      </c>
      <c r="AA51" s="68">
        <f>SUM(AA57:AA61)</f>
        <v>88952003</v>
      </c>
    </row>
    <row r="52" spans="1:27" ht="13.5">
      <c r="A52" s="84" t="s">
        <v>32</v>
      </c>
      <c r="B52" s="47"/>
      <c r="C52" s="9">
        <v>7297523</v>
      </c>
      <c r="D52" s="10"/>
      <c r="E52" s="11">
        <v>18933156</v>
      </c>
      <c r="F52" s="11">
        <v>18933156</v>
      </c>
      <c r="G52" s="11"/>
      <c r="H52" s="11">
        <v>289410</v>
      </c>
      <c r="I52" s="11">
        <v>348423</v>
      </c>
      <c r="J52" s="11">
        <v>637833</v>
      </c>
      <c r="K52" s="11">
        <v>556119</v>
      </c>
      <c r="L52" s="11">
        <v>747950</v>
      </c>
      <c r="M52" s="11">
        <v>662212</v>
      </c>
      <c r="N52" s="11">
        <v>1966281</v>
      </c>
      <c r="O52" s="11"/>
      <c r="P52" s="11"/>
      <c r="Q52" s="11"/>
      <c r="R52" s="11"/>
      <c r="S52" s="11"/>
      <c r="T52" s="11"/>
      <c r="U52" s="11"/>
      <c r="V52" s="11"/>
      <c r="W52" s="11">
        <v>2604114</v>
      </c>
      <c r="X52" s="11">
        <v>9466578</v>
      </c>
      <c r="Y52" s="11">
        <v>-6862464</v>
      </c>
      <c r="Z52" s="2">
        <v>-72.49</v>
      </c>
      <c r="AA52" s="15">
        <v>18933156</v>
      </c>
    </row>
    <row r="53" spans="1:27" ht="13.5">
      <c r="A53" s="84" t="s">
        <v>33</v>
      </c>
      <c r="B53" s="47"/>
      <c r="C53" s="9">
        <v>22857750</v>
      </c>
      <c r="D53" s="10"/>
      <c r="E53" s="11">
        <v>18409210</v>
      </c>
      <c r="F53" s="11">
        <v>18409210</v>
      </c>
      <c r="G53" s="11">
        <v>270792</v>
      </c>
      <c r="H53" s="11">
        <v>512240</v>
      </c>
      <c r="I53" s="11">
        <v>776224</v>
      </c>
      <c r="J53" s="11">
        <v>1559256</v>
      </c>
      <c r="K53" s="11">
        <v>929063</v>
      </c>
      <c r="L53" s="11">
        <v>774591</v>
      </c>
      <c r="M53" s="11">
        <v>574147</v>
      </c>
      <c r="N53" s="11">
        <v>2277801</v>
      </c>
      <c r="O53" s="11"/>
      <c r="P53" s="11"/>
      <c r="Q53" s="11"/>
      <c r="R53" s="11"/>
      <c r="S53" s="11"/>
      <c r="T53" s="11"/>
      <c r="U53" s="11"/>
      <c r="V53" s="11"/>
      <c r="W53" s="11">
        <v>3837057</v>
      </c>
      <c r="X53" s="11">
        <v>9204605</v>
      </c>
      <c r="Y53" s="11">
        <v>-5367548</v>
      </c>
      <c r="Z53" s="2">
        <v>-58.31</v>
      </c>
      <c r="AA53" s="15">
        <v>18409210</v>
      </c>
    </row>
    <row r="54" spans="1:27" ht="13.5">
      <c r="A54" s="84" t="s">
        <v>34</v>
      </c>
      <c r="B54" s="47"/>
      <c r="C54" s="9">
        <v>4517293</v>
      </c>
      <c r="D54" s="10"/>
      <c r="E54" s="11"/>
      <c r="F54" s="11"/>
      <c r="G54" s="11"/>
      <c r="H54" s="11">
        <v>415869</v>
      </c>
      <c r="I54" s="11">
        <v>444416</v>
      </c>
      <c r="J54" s="11">
        <v>860285</v>
      </c>
      <c r="K54" s="11">
        <v>701106</v>
      </c>
      <c r="L54" s="11">
        <v>270828</v>
      </c>
      <c r="M54" s="11">
        <v>436414</v>
      </c>
      <c r="N54" s="11">
        <v>1408348</v>
      </c>
      <c r="O54" s="11"/>
      <c r="P54" s="11"/>
      <c r="Q54" s="11"/>
      <c r="R54" s="11"/>
      <c r="S54" s="11"/>
      <c r="T54" s="11"/>
      <c r="U54" s="11"/>
      <c r="V54" s="11"/>
      <c r="W54" s="11">
        <v>2268633</v>
      </c>
      <c r="X54" s="11"/>
      <c r="Y54" s="11">
        <v>2268633</v>
      </c>
      <c r="Z54" s="2"/>
      <c r="AA54" s="15"/>
    </row>
    <row r="55" spans="1:27" ht="13.5">
      <c r="A55" s="84" t="s">
        <v>35</v>
      </c>
      <c r="B55" s="47"/>
      <c r="C55" s="9">
        <v>1524002</v>
      </c>
      <c r="D55" s="10"/>
      <c r="E55" s="11">
        <v>1896980</v>
      </c>
      <c r="F55" s="11">
        <v>1896980</v>
      </c>
      <c r="G55" s="11">
        <v>338</v>
      </c>
      <c r="H55" s="11">
        <v>88309</v>
      </c>
      <c r="I55" s="11">
        <v>142075</v>
      </c>
      <c r="J55" s="11">
        <v>230722</v>
      </c>
      <c r="K55" s="11"/>
      <c r="L55" s="11">
        <v>260978</v>
      </c>
      <c r="M55" s="11">
        <v>151683</v>
      </c>
      <c r="N55" s="11">
        <v>412661</v>
      </c>
      <c r="O55" s="11"/>
      <c r="P55" s="11"/>
      <c r="Q55" s="11"/>
      <c r="R55" s="11"/>
      <c r="S55" s="11"/>
      <c r="T55" s="11"/>
      <c r="U55" s="11"/>
      <c r="V55" s="11"/>
      <c r="W55" s="11">
        <v>643383</v>
      </c>
      <c r="X55" s="11">
        <v>948490</v>
      </c>
      <c r="Y55" s="11">
        <v>-305107</v>
      </c>
      <c r="Z55" s="2">
        <v>-32.17</v>
      </c>
      <c r="AA55" s="15">
        <v>1896980</v>
      </c>
    </row>
    <row r="56" spans="1:27" ht="13.5">
      <c r="A56" s="84" t="s">
        <v>36</v>
      </c>
      <c r="B56" s="47"/>
      <c r="C56" s="9">
        <v>240757</v>
      </c>
      <c r="D56" s="10"/>
      <c r="E56" s="11"/>
      <c r="F56" s="11"/>
      <c r="G56" s="11"/>
      <c r="H56" s="11">
        <v>350</v>
      </c>
      <c r="I56" s="11"/>
      <c r="J56" s="11">
        <v>350</v>
      </c>
      <c r="K56" s="11">
        <v>9577</v>
      </c>
      <c r="L56" s="11"/>
      <c r="M56" s="11">
        <v>93748</v>
      </c>
      <c r="N56" s="11">
        <v>103325</v>
      </c>
      <c r="O56" s="11"/>
      <c r="P56" s="11"/>
      <c r="Q56" s="11"/>
      <c r="R56" s="11"/>
      <c r="S56" s="11"/>
      <c r="T56" s="11"/>
      <c r="U56" s="11"/>
      <c r="V56" s="11"/>
      <c r="W56" s="11">
        <v>103675</v>
      </c>
      <c r="X56" s="11"/>
      <c r="Y56" s="11">
        <v>103675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36437325</v>
      </c>
      <c r="D57" s="50">
        <f t="shared" si="11"/>
        <v>0</v>
      </c>
      <c r="E57" s="51">
        <f t="shared" si="11"/>
        <v>39239346</v>
      </c>
      <c r="F57" s="51">
        <f t="shared" si="11"/>
        <v>39239346</v>
      </c>
      <c r="G57" s="51">
        <f t="shared" si="11"/>
        <v>271130</v>
      </c>
      <c r="H57" s="51">
        <f t="shared" si="11"/>
        <v>1306178</v>
      </c>
      <c r="I57" s="51">
        <f t="shared" si="11"/>
        <v>1711138</v>
      </c>
      <c r="J57" s="51">
        <f t="shared" si="11"/>
        <v>3288446</v>
      </c>
      <c r="K57" s="51">
        <f t="shared" si="11"/>
        <v>2195865</v>
      </c>
      <c r="L57" s="51">
        <f t="shared" si="11"/>
        <v>2054347</v>
      </c>
      <c r="M57" s="51">
        <f t="shared" si="11"/>
        <v>1918204</v>
      </c>
      <c r="N57" s="51">
        <f t="shared" si="11"/>
        <v>6168416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9456862</v>
      </c>
      <c r="X57" s="51">
        <f t="shared" si="11"/>
        <v>19619673</v>
      </c>
      <c r="Y57" s="51">
        <f t="shared" si="11"/>
        <v>-10162811</v>
      </c>
      <c r="Z57" s="52">
        <f>+IF(X57&lt;&gt;0,+(Y57/X57)*100,0)</f>
        <v>-51.79908452092958</v>
      </c>
      <c r="AA57" s="53">
        <f>SUM(AA52:AA56)</f>
        <v>39239346</v>
      </c>
    </row>
    <row r="58" spans="1:27" ht="13.5">
      <c r="A58" s="86" t="s">
        <v>38</v>
      </c>
      <c r="B58" s="35"/>
      <c r="C58" s="9">
        <v>13777036</v>
      </c>
      <c r="D58" s="10"/>
      <c r="E58" s="11">
        <v>10361077</v>
      </c>
      <c r="F58" s="11">
        <v>10361077</v>
      </c>
      <c r="G58" s="11">
        <v>30070</v>
      </c>
      <c r="H58" s="11">
        <v>344661</v>
      </c>
      <c r="I58" s="11">
        <v>26749</v>
      </c>
      <c r="J58" s="11">
        <v>401480</v>
      </c>
      <c r="K58" s="11">
        <v>230877</v>
      </c>
      <c r="L58" s="11">
        <v>968028</v>
      </c>
      <c r="M58" s="11">
        <v>920071</v>
      </c>
      <c r="N58" s="11">
        <v>2118976</v>
      </c>
      <c r="O58" s="11"/>
      <c r="P58" s="11"/>
      <c r="Q58" s="11"/>
      <c r="R58" s="11"/>
      <c r="S58" s="11"/>
      <c r="T58" s="11"/>
      <c r="U58" s="11"/>
      <c r="V58" s="11"/>
      <c r="W58" s="11">
        <v>2520456</v>
      </c>
      <c r="X58" s="11">
        <v>5180539</v>
      </c>
      <c r="Y58" s="11">
        <v>-2660083</v>
      </c>
      <c r="Z58" s="2">
        <v>-51.35</v>
      </c>
      <c r="AA58" s="15">
        <v>10361077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254350</v>
      </c>
      <c r="F60" s="11">
        <v>254350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127175</v>
      </c>
      <c r="Y60" s="11">
        <v>-127175</v>
      </c>
      <c r="Z60" s="2">
        <v>-100</v>
      </c>
      <c r="AA60" s="15">
        <v>254350</v>
      </c>
    </row>
    <row r="61" spans="1:27" ht="13.5">
      <c r="A61" s="86" t="s">
        <v>41</v>
      </c>
      <c r="B61" s="35" t="s">
        <v>51</v>
      </c>
      <c r="C61" s="9">
        <v>25057481</v>
      </c>
      <c r="D61" s="10"/>
      <c r="E61" s="11">
        <v>39097230</v>
      </c>
      <c r="F61" s="11">
        <v>39097230</v>
      </c>
      <c r="G61" s="11">
        <v>877594</v>
      </c>
      <c r="H61" s="11">
        <v>2637480</v>
      </c>
      <c r="I61" s="11">
        <v>1543581</v>
      </c>
      <c r="J61" s="11">
        <v>5058655</v>
      </c>
      <c r="K61" s="11">
        <v>2925748</v>
      </c>
      <c r="L61" s="11">
        <v>3061719</v>
      </c>
      <c r="M61" s="11">
        <v>4091690</v>
      </c>
      <c r="N61" s="11">
        <v>10079157</v>
      </c>
      <c r="O61" s="11"/>
      <c r="P61" s="11"/>
      <c r="Q61" s="11"/>
      <c r="R61" s="11"/>
      <c r="S61" s="11"/>
      <c r="T61" s="11"/>
      <c r="U61" s="11"/>
      <c r="V61" s="11"/>
      <c r="W61" s="11">
        <v>15137812</v>
      </c>
      <c r="X61" s="11">
        <v>19548615</v>
      </c>
      <c r="Y61" s="11">
        <v>-4410803</v>
      </c>
      <c r="Z61" s="2">
        <v>-22.56</v>
      </c>
      <c r="AA61" s="15">
        <v>39097230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409894</v>
      </c>
      <c r="H66" s="14">
        <v>3618665</v>
      </c>
      <c r="I66" s="14">
        <v>476775</v>
      </c>
      <c r="J66" s="14">
        <v>4505334</v>
      </c>
      <c r="K66" s="14">
        <v>664122</v>
      </c>
      <c r="L66" s="14">
        <v>712922</v>
      </c>
      <c r="M66" s="14">
        <v>753969</v>
      </c>
      <c r="N66" s="14">
        <v>2131013</v>
      </c>
      <c r="O66" s="14"/>
      <c r="P66" s="14"/>
      <c r="Q66" s="14"/>
      <c r="R66" s="14"/>
      <c r="S66" s="14"/>
      <c r="T66" s="14"/>
      <c r="U66" s="14"/>
      <c r="V66" s="14"/>
      <c r="W66" s="14">
        <v>6636347</v>
      </c>
      <c r="X66" s="14"/>
      <c r="Y66" s="14">
        <v>6636347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768899</v>
      </c>
      <c r="H67" s="11">
        <v>580675</v>
      </c>
      <c r="I67" s="11">
        <v>2659116</v>
      </c>
      <c r="J67" s="11">
        <v>4008690</v>
      </c>
      <c r="K67" s="11">
        <v>4509148</v>
      </c>
      <c r="L67" s="11">
        <v>5147278</v>
      </c>
      <c r="M67" s="11">
        <v>6871399</v>
      </c>
      <c r="N67" s="11">
        <v>16527825</v>
      </c>
      <c r="O67" s="11"/>
      <c r="P67" s="11"/>
      <c r="Q67" s="11"/>
      <c r="R67" s="11"/>
      <c r="S67" s="11"/>
      <c r="T67" s="11"/>
      <c r="U67" s="11"/>
      <c r="V67" s="11"/>
      <c r="W67" s="11">
        <v>20536515</v>
      </c>
      <c r="X67" s="11"/>
      <c r="Y67" s="11">
        <v>20536515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89367</v>
      </c>
      <c r="I68" s="11">
        <v>145891</v>
      </c>
      <c r="J68" s="11">
        <v>235258</v>
      </c>
      <c r="K68" s="11">
        <v>179221</v>
      </c>
      <c r="L68" s="11">
        <v>195634</v>
      </c>
      <c r="M68" s="11">
        <v>58565</v>
      </c>
      <c r="N68" s="11">
        <v>433420</v>
      </c>
      <c r="O68" s="11"/>
      <c r="P68" s="11"/>
      <c r="Q68" s="11"/>
      <c r="R68" s="11"/>
      <c r="S68" s="11"/>
      <c r="T68" s="11"/>
      <c r="U68" s="11"/>
      <c r="V68" s="11"/>
      <c r="W68" s="11">
        <v>668678</v>
      </c>
      <c r="X68" s="11"/>
      <c r="Y68" s="11">
        <v>668678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1178793</v>
      </c>
      <c r="H69" s="79">
        <f t="shared" si="12"/>
        <v>4288707</v>
      </c>
      <c r="I69" s="79">
        <f t="shared" si="12"/>
        <v>3281782</v>
      </c>
      <c r="J69" s="79">
        <f t="shared" si="12"/>
        <v>8749282</v>
      </c>
      <c r="K69" s="79">
        <f t="shared" si="12"/>
        <v>5352491</v>
      </c>
      <c r="L69" s="79">
        <f t="shared" si="12"/>
        <v>6055834</v>
      </c>
      <c r="M69" s="79">
        <f t="shared" si="12"/>
        <v>7683933</v>
      </c>
      <c r="N69" s="79">
        <f t="shared" si="12"/>
        <v>19092258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27841540</v>
      </c>
      <c r="X69" s="79">
        <f t="shared" si="12"/>
        <v>0</v>
      </c>
      <c r="Y69" s="79">
        <f t="shared" si="12"/>
        <v>27841540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45607133</v>
      </c>
      <c r="D5" s="42">
        <f t="shared" si="0"/>
        <v>0</v>
      </c>
      <c r="E5" s="43">
        <f t="shared" si="0"/>
        <v>27515100</v>
      </c>
      <c r="F5" s="43">
        <f t="shared" si="0"/>
        <v>27515100</v>
      </c>
      <c r="G5" s="43">
        <f t="shared" si="0"/>
        <v>170157</v>
      </c>
      <c r="H5" s="43">
        <f t="shared" si="0"/>
        <v>858651</v>
      </c>
      <c r="I5" s="43">
        <f t="shared" si="0"/>
        <v>909810</v>
      </c>
      <c r="J5" s="43">
        <f t="shared" si="0"/>
        <v>1938618</v>
      </c>
      <c r="K5" s="43">
        <f t="shared" si="0"/>
        <v>2820843</v>
      </c>
      <c r="L5" s="43">
        <f t="shared" si="0"/>
        <v>2860359</v>
      </c>
      <c r="M5" s="43">
        <f t="shared" si="0"/>
        <v>5394492</v>
      </c>
      <c r="N5" s="43">
        <f t="shared" si="0"/>
        <v>11075694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13014312</v>
      </c>
      <c r="X5" s="43">
        <f t="shared" si="0"/>
        <v>13757550</v>
      </c>
      <c r="Y5" s="43">
        <f t="shared" si="0"/>
        <v>-743238</v>
      </c>
      <c r="Z5" s="44">
        <f>+IF(X5&lt;&gt;0,+(Y5/X5)*100,0)</f>
        <v>-5.402400863525846</v>
      </c>
      <c r="AA5" s="45">
        <f>SUM(AA11:AA18)</f>
        <v>27515100</v>
      </c>
    </row>
    <row r="6" spans="1:27" ht="13.5">
      <c r="A6" s="46" t="s">
        <v>32</v>
      </c>
      <c r="B6" s="47"/>
      <c r="C6" s="9">
        <v>3607981</v>
      </c>
      <c r="D6" s="10"/>
      <c r="E6" s="11">
        <v>4300000</v>
      </c>
      <c r="F6" s="11">
        <v>4300000</v>
      </c>
      <c r="G6" s="11"/>
      <c r="H6" s="11"/>
      <c r="I6" s="11">
        <v>160958</v>
      </c>
      <c r="J6" s="11">
        <v>160958</v>
      </c>
      <c r="K6" s="11">
        <v>1019609</v>
      </c>
      <c r="L6" s="11">
        <v>160958</v>
      </c>
      <c r="M6" s="11">
        <v>160958</v>
      </c>
      <c r="N6" s="11">
        <v>1341525</v>
      </c>
      <c r="O6" s="11"/>
      <c r="P6" s="11"/>
      <c r="Q6" s="11"/>
      <c r="R6" s="11"/>
      <c r="S6" s="11"/>
      <c r="T6" s="11"/>
      <c r="U6" s="11"/>
      <c r="V6" s="11"/>
      <c r="W6" s="11">
        <v>1502483</v>
      </c>
      <c r="X6" s="11">
        <v>2150000</v>
      </c>
      <c r="Y6" s="11">
        <v>-647517</v>
      </c>
      <c r="Z6" s="2">
        <v>-30.12</v>
      </c>
      <c r="AA6" s="15">
        <v>4300000</v>
      </c>
    </row>
    <row r="7" spans="1:27" ht="13.5">
      <c r="A7" s="46" t="s">
        <v>33</v>
      </c>
      <c r="B7" s="47"/>
      <c r="C7" s="9">
        <v>5857408</v>
      </c>
      <c r="D7" s="10"/>
      <c r="E7" s="11"/>
      <c r="F7" s="11"/>
      <c r="G7" s="11"/>
      <c r="H7" s="11"/>
      <c r="I7" s="11"/>
      <c r="J7" s="11"/>
      <c r="K7" s="11">
        <v>16765</v>
      </c>
      <c r="L7" s="11">
        <v>16765</v>
      </c>
      <c r="M7" s="11">
        <v>16765</v>
      </c>
      <c r="N7" s="11">
        <v>50295</v>
      </c>
      <c r="O7" s="11"/>
      <c r="P7" s="11"/>
      <c r="Q7" s="11"/>
      <c r="R7" s="11"/>
      <c r="S7" s="11"/>
      <c r="T7" s="11"/>
      <c r="U7" s="11"/>
      <c r="V7" s="11"/>
      <c r="W7" s="11">
        <v>50295</v>
      </c>
      <c r="X7" s="11"/>
      <c r="Y7" s="11">
        <v>50295</v>
      </c>
      <c r="Z7" s="2"/>
      <c r="AA7" s="15"/>
    </row>
    <row r="8" spans="1:27" ht="13.5">
      <c r="A8" s="46" t="s">
        <v>34</v>
      </c>
      <c r="B8" s="47"/>
      <c r="C8" s="9">
        <v>28502005</v>
      </c>
      <c r="D8" s="10"/>
      <c r="E8" s="11">
        <v>5200000</v>
      </c>
      <c r="F8" s="11">
        <v>5200000</v>
      </c>
      <c r="G8" s="11"/>
      <c r="H8" s="11">
        <v>528811</v>
      </c>
      <c r="I8" s="11"/>
      <c r="J8" s="11">
        <v>528811</v>
      </c>
      <c r="K8" s="11"/>
      <c r="L8" s="11">
        <v>545533</v>
      </c>
      <c r="M8" s="11">
        <v>1622648</v>
      </c>
      <c r="N8" s="11">
        <v>2168181</v>
      </c>
      <c r="O8" s="11"/>
      <c r="P8" s="11"/>
      <c r="Q8" s="11"/>
      <c r="R8" s="11"/>
      <c r="S8" s="11"/>
      <c r="T8" s="11"/>
      <c r="U8" s="11"/>
      <c r="V8" s="11"/>
      <c r="W8" s="11">
        <v>2696992</v>
      </c>
      <c r="X8" s="11">
        <v>2600000</v>
      </c>
      <c r="Y8" s="11">
        <v>96992</v>
      </c>
      <c r="Z8" s="2">
        <v>3.73</v>
      </c>
      <c r="AA8" s="15">
        <v>5200000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>
        <v>329840</v>
      </c>
      <c r="I9" s="11"/>
      <c r="J9" s="11">
        <v>329840</v>
      </c>
      <c r="K9" s="11"/>
      <c r="L9" s="11">
        <v>170157</v>
      </c>
      <c r="M9" s="11">
        <v>460675</v>
      </c>
      <c r="N9" s="11">
        <v>630832</v>
      </c>
      <c r="O9" s="11"/>
      <c r="P9" s="11"/>
      <c r="Q9" s="11"/>
      <c r="R9" s="11"/>
      <c r="S9" s="11"/>
      <c r="T9" s="11"/>
      <c r="U9" s="11"/>
      <c r="V9" s="11"/>
      <c r="W9" s="11">
        <v>960672</v>
      </c>
      <c r="X9" s="11"/>
      <c r="Y9" s="11">
        <v>960672</v>
      </c>
      <c r="Z9" s="2"/>
      <c r="AA9" s="15"/>
    </row>
    <row r="10" spans="1:27" ht="13.5">
      <c r="A10" s="46" t="s">
        <v>36</v>
      </c>
      <c r="B10" s="47"/>
      <c r="C10" s="9">
        <v>7153660</v>
      </c>
      <c r="D10" s="10"/>
      <c r="E10" s="11">
        <v>5550700</v>
      </c>
      <c r="F10" s="11">
        <v>5550700</v>
      </c>
      <c r="G10" s="11">
        <v>170157</v>
      </c>
      <c r="H10" s="11"/>
      <c r="I10" s="11"/>
      <c r="J10" s="11">
        <v>170157</v>
      </c>
      <c r="K10" s="11"/>
      <c r="L10" s="11">
        <v>159683</v>
      </c>
      <c r="M10" s="11"/>
      <c r="N10" s="11">
        <v>159683</v>
      </c>
      <c r="O10" s="11"/>
      <c r="P10" s="11"/>
      <c r="Q10" s="11"/>
      <c r="R10" s="11"/>
      <c r="S10" s="11"/>
      <c r="T10" s="11"/>
      <c r="U10" s="11"/>
      <c r="V10" s="11"/>
      <c r="W10" s="11">
        <v>329840</v>
      </c>
      <c r="X10" s="11">
        <v>2775350</v>
      </c>
      <c r="Y10" s="11">
        <v>-2445510</v>
      </c>
      <c r="Z10" s="2">
        <v>-88.12</v>
      </c>
      <c r="AA10" s="15">
        <v>5550700</v>
      </c>
    </row>
    <row r="11" spans="1:27" ht="13.5">
      <c r="A11" s="48" t="s">
        <v>37</v>
      </c>
      <c r="B11" s="47"/>
      <c r="C11" s="49">
        <f aca="true" t="shared" si="1" ref="C11:Y11">SUM(C6:C10)</f>
        <v>45121054</v>
      </c>
      <c r="D11" s="50">
        <f t="shared" si="1"/>
        <v>0</v>
      </c>
      <c r="E11" s="51">
        <f t="shared" si="1"/>
        <v>15050700</v>
      </c>
      <c r="F11" s="51">
        <f t="shared" si="1"/>
        <v>15050700</v>
      </c>
      <c r="G11" s="51">
        <f t="shared" si="1"/>
        <v>170157</v>
      </c>
      <c r="H11" s="51">
        <f t="shared" si="1"/>
        <v>858651</v>
      </c>
      <c r="I11" s="51">
        <f t="shared" si="1"/>
        <v>160958</v>
      </c>
      <c r="J11" s="51">
        <f t="shared" si="1"/>
        <v>1189766</v>
      </c>
      <c r="K11" s="51">
        <f t="shared" si="1"/>
        <v>1036374</v>
      </c>
      <c r="L11" s="51">
        <f t="shared" si="1"/>
        <v>1053096</v>
      </c>
      <c r="M11" s="51">
        <f t="shared" si="1"/>
        <v>2261046</v>
      </c>
      <c r="N11" s="51">
        <f t="shared" si="1"/>
        <v>4350516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5540282</v>
      </c>
      <c r="X11" s="51">
        <f t="shared" si="1"/>
        <v>7525350</v>
      </c>
      <c r="Y11" s="51">
        <f t="shared" si="1"/>
        <v>-1985068</v>
      </c>
      <c r="Z11" s="52">
        <f>+IF(X11&lt;&gt;0,+(Y11/X11)*100,0)</f>
        <v>-26.378414293022917</v>
      </c>
      <c r="AA11" s="53">
        <f>SUM(AA6:AA10)</f>
        <v>15050700</v>
      </c>
    </row>
    <row r="12" spans="1:27" ht="13.5">
      <c r="A12" s="54" t="s">
        <v>38</v>
      </c>
      <c r="B12" s="35"/>
      <c r="C12" s="9">
        <v>4500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481579</v>
      </c>
      <c r="D15" s="10"/>
      <c r="E15" s="11">
        <v>12464400</v>
      </c>
      <c r="F15" s="11">
        <v>12464400</v>
      </c>
      <c r="G15" s="11"/>
      <c r="H15" s="11"/>
      <c r="I15" s="11">
        <v>748852</v>
      </c>
      <c r="J15" s="11">
        <v>748852</v>
      </c>
      <c r="K15" s="11">
        <v>1784469</v>
      </c>
      <c r="L15" s="11">
        <v>1807263</v>
      </c>
      <c r="M15" s="11">
        <v>3133446</v>
      </c>
      <c r="N15" s="11">
        <v>6725178</v>
      </c>
      <c r="O15" s="11"/>
      <c r="P15" s="11"/>
      <c r="Q15" s="11"/>
      <c r="R15" s="11"/>
      <c r="S15" s="11"/>
      <c r="T15" s="11"/>
      <c r="U15" s="11"/>
      <c r="V15" s="11"/>
      <c r="W15" s="11">
        <v>7474030</v>
      </c>
      <c r="X15" s="11">
        <v>6232200</v>
      </c>
      <c r="Y15" s="11">
        <v>1241830</v>
      </c>
      <c r="Z15" s="2">
        <v>19.93</v>
      </c>
      <c r="AA15" s="15">
        <v>12464400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31014000</v>
      </c>
      <c r="F20" s="60">
        <f t="shared" si="2"/>
        <v>31014000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15507000</v>
      </c>
      <c r="Y20" s="60">
        <f t="shared" si="2"/>
        <v>-15507000</v>
      </c>
      <c r="Z20" s="61">
        <f>+IF(X20&lt;&gt;0,+(Y20/X20)*100,0)</f>
        <v>-100</v>
      </c>
      <c r="AA20" s="62">
        <f>SUM(AA26:AA33)</f>
        <v>31014000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9014000</v>
      </c>
      <c r="F22" s="11">
        <v>9014000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4507000</v>
      </c>
      <c r="Y22" s="11">
        <v>-4507000</v>
      </c>
      <c r="Z22" s="2">
        <v>-100</v>
      </c>
      <c r="AA22" s="15">
        <v>9014000</v>
      </c>
    </row>
    <row r="23" spans="1:27" ht="13.5">
      <c r="A23" s="46" t="s">
        <v>34</v>
      </c>
      <c r="B23" s="47"/>
      <c r="C23" s="9"/>
      <c r="D23" s="10"/>
      <c r="E23" s="11">
        <v>20000000</v>
      </c>
      <c r="F23" s="11">
        <v>20000000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10000000</v>
      </c>
      <c r="Y23" s="11">
        <v>-10000000</v>
      </c>
      <c r="Z23" s="2">
        <v>-100</v>
      </c>
      <c r="AA23" s="15">
        <v>20000000</v>
      </c>
    </row>
    <row r="24" spans="1:27" ht="13.5">
      <c r="A24" s="46" t="s">
        <v>35</v>
      </c>
      <c r="B24" s="47"/>
      <c r="C24" s="9"/>
      <c r="D24" s="10"/>
      <c r="E24" s="11">
        <v>2000000</v>
      </c>
      <c r="F24" s="11">
        <v>2000000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1000000</v>
      </c>
      <c r="Y24" s="11">
        <v>-1000000</v>
      </c>
      <c r="Z24" s="2">
        <v>-100</v>
      </c>
      <c r="AA24" s="15">
        <v>2000000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31014000</v>
      </c>
      <c r="F26" s="51">
        <f t="shared" si="3"/>
        <v>31014000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15507000</v>
      </c>
      <c r="Y26" s="51">
        <f t="shared" si="3"/>
        <v>-15507000</v>
      </c>
      <c r="Z26" s="52">
        <f>+IF(X26&lt;&gt;0,+(Y26/X26)*100,0)</f>
        <v>-100</v>
      </c>
      <c r="AA26" s="53">
        <f>SUM(AA21:AA25)</f>
        <v>31014000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3607981</v>
      </c>
      <c r="D36" s="10">
        <f t="shared" si="4"/>
        <v>0</v>
      </c>
      <c r="E36" s="11">
        <f t="shared" si="4"/>
        <v>4300000</v>
      </c>
      <c r="F36" s="11">
        <f t="shared" si="4"/>
        <v>4300000</v>
      </c>
      <c r="G36" s="11">
        <f t="shared" si="4"/>
        <v>0</v>
      </c>
      <c r="H36" s="11">
        <f t="shared" si="4"/>
        <v>0</v>
      </c>
      <c r="I36" s="11">
        <f t="shared" si="4"/>
        <v>160958</v>
      </c>
      <c r="J36" s="11">
        <f t="shared" si="4"/>
        <v>160958</v>
      </c>
      <c r="K36" s="11">
        <f t="shared" si="4"/>
        <v>1019609</v>
      </c>
      <c r="L36" s="11">
        <f t="shared" si="4"/>
        <v>160958</v>
      </c>
      <c r="M36" s="11">
        <f t="shared" si="4"/>
        <v>160958</v>
      </c>
      <c r="N36" s="11">
        <f t="shared" si="4"/>
        <v>1341525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1502483</v>
      </c>
      <c r="X36" s="11">
        <f t="shared" si="4"/>
        <v>2150000</v>
      </c>
      <c r="Y36" s="11">
        <f t="shared" si="4"/>
        <v>-647517</v>
      </c>
      <c r="Z36" s="2">
        <f aca="true" t="shared" si="5" ref="Z36:Z49">+IF(X36&lt;&gt;0,+(Y36/X36)*100,0)</f>
        <v>-30.117069767441862</v>
      </c>
      <c r="AA36" s="15">
        <f>AA6+AA21</f>
        <v>4300000</v>
      </c>
    </row>
    <row r="37" spans="1:27" ht="13.5">
      <c r="A37" s="46" t="s">
        <v>33</v>
      </c>
      <c r="B37" s="47"/>
      <c r="C37" s="9">
        <f t="shared" si="4"/>
        <v>5857408</v>
      </c>
      <c r="D37" s="10">
        <f t="shared" si="4"/>
        <v>0</v>
      </c>
      <c r="E37" s="11">
        <f t="shared" si="4"/>
        <v>9014000</v>
      </c>
      <c r="F37" s="11">
        <f t="shared" si="4"/>
        <v>9014000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16765</v>
      </c>
      <c r="L37" s="11">
        <f t="shared" si="4"/>
        <v>16765</v>
      </c>
      <c r="M37" s="11">
        <f t="shared" si="4"/>
        <v>16765</v>
      </c>
      <c r="N37" s="11">
        <f t="shared" si="4"/>
        <v>50295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50295</v>
      </c>
      <c r="X37" s="11">
        <f t="shared" si="4"/>
        <v>4507000</v>
      </c>
      <c r="Y37" s="11">
        <f t="shared" si="4"/>
        <v>-4456705</v>
      </c>
      <c r="Z37" s="2">
        <f t="shared" si="5"/>
        <v>-98.88406922564899</v>
      </c>
      <c r="AA37" s="15">
        <f>AA7+AA22</f>
        <v>9014000</v>
      </c>
    </row>
    <row r="38" spans="1:27" ht="13.5">
      <c r="A38" s="46" t="s">
        <v>34</v>
      </c>
      <c r="B38" s="47"/>
      <c r="C38" s="9">
        <f t="shared" si="4"/>
        <v>28502005</v>
      </c>
      <c r="D38" s="10">
        <f t="shared" si="4"/>
        <v>0</v>
      </c>
      <c r="E38" s="11">
        <f t="shared" si="4"/>
        <v>25200000</v>
      </c>
      <c r="F38" s="11">
        <f t="shared" si="4"/>
        <v>25200000</v>
      </c>
      <c r="G38" s="11">
        <f t="shared" si="4"/>
        <v>0</v>
      </c>
      <c r="H38" s="11">
        <f t="shared" si="4"/>
        <v>528811</v>
      </c>
      <c r="I38" s="11">
        <f t="shared" si="4"/>
        <v>0</v>
      </c>
      <c r="J38" s="11">
        <f t="shared" si="4"/>
        <v>528811</v>
      </c>
      <c r="K38" s="11">
        <f t="shared" si="4"/>
        <v>0</v>
      </c>
      <c r="L38" s="11">
        <f t="shared" si="4"/>
        <v>545533</v>
      </c>
      <c r="M38" s="11">
        <f t="shared" si="4"/>
        <v>1622648</v>
      </c>
      <c r="N38" s="11">
        <f t="shared" si="4"/>
        <v>2168181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2696992</v>
      </c>
      <c r="X38" s="11">
        <f t="shared" si="4"/>
        <v>12600000</v>
      </c>
      <c r="Y38" s="11">
        <f t="shared" si="4"/>
        <v>-9903008</v>
      </c>
      <c r="Z38" s="2">
        <f t="shared" si="5"/>
        <v>-78.59530158730159</v>
      </c>
      <c r="AA38" s="15">
        <f>AA8+AA23</f>
        <v>25200000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2000000</v>
      </c>
      <c r="F39" s="11">
        <f t="shared" si="4"/>
        <v>2000000</v>
      </c>
      <c r="G39" s="11">
        <f t="shared" si="4"/>
        <v>0</v>
      </c>
      <c r="H39" s="11">
        <f t="shared" si="4"/>
        <v>329840</v>
      </c>
      <c r="I39" s="11">
        <f t="shared" si="4"/>
        <v>0</v>
      </c>
      <c r="J39" s="11">
        <f t="shared" si="4"/>
        <v>329840</v>
      </c>
      <c r="K39" s="11">
        <f t="shared" si="4"/>
        <v>0</v>
      </c>
      <c r="L39" s="11">
        <f t="shared" si="4"/>
        <v>170157</v>
      </c>
      <c r="M39" s="11">
        <f t="shared" si="4"/>
        <v>460675</v>
      </c>
      <c r="N39" s="11">
        <f t="shared" si="4"/>
        <v>630832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960672</v>
      </c>
      <c r="X39" s="11">
        <f t="shared" si="4"/>
        <v>1000000</v>
      </c>
      <c r="Y39" s="11">
        <f t="shared" si="4"/>
        <v>-39328</v>
      </c>
      <c r="Z39" s="2">
        <f t="shared" si="5"/>
        <v>-3.9328000000000003</v>
      </c>
      <c r="AA39" s="15">
        <f>AA9+AA24</f>
        <v>2000000</v>
      </c>
    </row>
    <row r="40" spans="1:27" ht="13.5">
      <c r="A40" s="46" t="s">
        <v>36</v>
      </c>
      <c r="B40" s="47"/>
      <c r="C40" s="9">
        <f t="shared" si="4"/>
        <v>7153660</v>
      </c>
      <c r="D40" s="10">
        <f t="shared" si="4"/>
        <v>0</v>
      </c>
      <c r="E40" s="11">
        <f t="shared" si="4"/>
        <v>5550700</v>
      </c>
      <c r="F40" s="11">
        <f t="shared" si="4"/>
        <v>5550700</v>
      </c>
      <c r="G40" s="11">
        <f t="shared" si="4"/>
        <v>170157</v>
      </c>
      <c r="H40" s="11">
        <f t="shared" si="4"/>
        <v>0</v>
      </c>
      <c r="I40" s="11">
        <f t="shared" si="4"/>
        <v>0</v>
      </c>
      <c r="J40" s="11">
        <f t="shared" si="4"/>
        <v>170157</v>
      </c>
      <c r="K40" s="11">
        <f t="shared" si="4"/>
        <v>0</v>
      </c>
      <c r="L40" s="11">
        <f t="shared" si="4"/>
        <v>159683</v>
      </c>
      <c r="M40" s="11">
        <f t="shared" si="4"/>
        <v>0</v>
      </c>
      <c r="N40" s="11">
        <f t="shared" si="4"/>
        <v>159683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329840</v>
      </c>
      <c r="X40" s="11">
        <f t="shared" si="4"/>
        <v>2775350</v>
      </c>
      <c r="Y40" s="11">
        <f t="shared" si="4"/>
        <v>-2445510</v>
      </c>
      <c r="Z40" s="2">
        <f t="shared" si="5"/>
        <v>-88.11537283585854</v>
      </c>
      <c r="AA40" s="15">
        <f>AA10+AA25</f>
        <v>5550700</v>
      </c>
    </row>
    <row r="41" spans="1:27" ht="13.5">
      <c r="A41" s="48" t="s">
        <v>37</v>
      </c>
      <c r="B41" s="47"/>
      <c r="C41" s="49">
        <f aca="true" t="shared" si="6" ref="C41:Y41">SUM(C36:C40)</f>
        <v>45121054</v>
      </c>
      <c r="D41" s="50">
        <f t="shared" si="6"/>
        <v>0</v>
      </c>
      <c r="E41" s="51">
        <f t="shared" si="6"/>
        <v>46064700</v>
      </c>
      <c r="F41" s="51">
        <f t="shared" si="6"/>
        <v>46064700</v>
      </c>
      <c r="G41" s="51">
        <f t="shared" si="6"/>
        <v>170157</v>
      </c>
      <c r="H41" s="51">
        <f t="shared" si="6"/>
        <v>858651</v>
      </c>
      <c r="I41" s="51">
        <f t="shared" si="6"/>
        <v>160958</v>
      </c>
      <c r="J41" s="51">
        <f t="shared" si="6"/>
        <v>1189766</v>
      </c>
      <c r="K41" s="51">
        <f t="shared" si="6"/>
        <v>1036374</v>
      </c>
      <c r="L41" s="51">
        <f t="shared" si="6"/>
        <v>1053096</v>
      </c>
      <c r="M41" s="51">
        <f t="shared" si="6"/>
        <v>2261046</v>
      </c>
      <c r="N41" s="51">
        <f t="shared" si="6"/>
        <v>4350516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5540282</v>
      </c>
      <c r="X41" s="51">
        <f t="shared" si="6"/>
        <v>23032350</v>
      </c>
      <c r="Y41" s="51">
        <f t="shared" si="6"/>
        <v>-17492068</v>
      </c>
      <c r="Z41" s="52">
        <f t="shared" si="5"/>
        <v>-75.94565035699787</v>
      </c>
      <c r="AA41" s="53">
        <f>SUM(AA36:AA40)</f>
        <v>46064700</v>
      </c>
    </row>
    <row r="42" spans="1:27" ht="13.5">
      <c r="A42" s="54" t="s">
        <v>38</v>
      </c>
      <c r="B42" s="35"/>
      <c r="C42" s="65">
        <f aca="true" t="shared" si="7" ref="C42:Y48">C12+C27</f>
        <v>4500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481579</v>
      </c>
      <c r="D45" s="66">
        <f t="shared" si="7"/>
        <v>0</v>
      </c>
      <c r="E45" s="67">
        <f t="shared" si="7"/>
        <v>12464400</v>
      </c>
      <c r="F45" s="67">
        <f t="shared" si="7"/>
        <v>12464400</v>
      </c>
      <c r="G45" s="67">
        <f t="shared" si="7"/>
        <v>0</v>
      </c>
      <c r="H45" s="67">
        <f t="shared" si="7"/>
        <v>0</v>
      </c>
      <c r="I45" s="67">
        <f t="shared" si="7"/>
        <v>748852</v>
      </c>
      <c r="J45" s="67">
        <f t="shared" si="7"/>
        <v>748852</v>
      </c>
      <c r="K45" s="67">
        <f t="shared" si="7"/>
        <v>1784469</v>
      </c>
      <c r="L45" s="67">
        <f t="shared" si="7"/>
        <v>1807263</v>
      </c>
      <c r="M45" s="67">
        <f t="shared" si="7"/>
        <v>3133446</v>
      </c>
      <c r="N45" s="67">
        <f t="shared" si="7"/>
        <v>6725178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7474030</v>
      </c>
      <c r="X45" s="67">
        <f t="shared" si="7"/>
        <v>6232200</v>
      </c>
      <c r="Y45" s="67">
        <f t="shared" si="7"/>
        <v>1241830</v>
      </c>
      <c r="Z45" s="69">
        <f t="shared" si="5"/>
        <v>19.926029331536217</v>
      </c>
      <c r="AA45" s="68">
        <f t="shared" si="8"/>
        <v>12464400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45607133</v>
      </c>
      <c r="D49" s="78">
        <f t="shared" si="9"/>
        <v>0</v>
      </c>
      <c r="E49" s="79">
        <f t="shared" si="9"/>
        <v>58529100</v>
      </c>
      <c r="F49" s="79">
        <f t="shared" si="9"/>
        <v>58529100</v>
      </c>
      <c r="G49" s="79">
        <f t="shared" si="9"/>
        <v>170157</v>
      </c>
      <c r="H49" s="79">
        <f t="shared" si="9"/>
        <v>858651</v>
      </c>
      <c r="I49" s="79">
        <f t="shared" si="9"/>
        <v>909810</v>
      </c>
      <c r="J49" s="79">
        <f t="shared" si="9"/>
        <v>1938618</v>
      </c>
      <c r="K49" s="79">
        <f t="shared" si="9"/>
        <v>2820843</v>
      </c>
      <c r="L49" s="79">
        <f t="shared" si="9"/>
        <v>2860359</v>
      </c>
      <c r="M49" s="79">
        <f t="shared" si="9"/>
        <v>5394492</v>
      </c>
      <c r="N49" s="79">
        <f t="shared" si="9"/>
        <v>11075694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13014312</v>
      </c>
      <c r="X49" s="79">
        <f t="shared" si="9"/>
        <v>29264550</v>
      </c>
      <c r="Y49" s="79">
        <f t="shared" si="9"/>
        <v>-16250238</v>
      </c>
      <c r="Z49" s="80">
        <f t="shared" si="5"/>
        <v>-55.52874723855313</v>
      </c>
      <c r="AA49" s="81">
        <f>SUM(AA41:AA48)</f>
        <v>58529100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8085000</v>
      </c>
      <c r="F51" s="67">
        <f t="shared" si="10"/>
        <v>8085000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4042500</v>
      </c>
      <c r="Y51" s="67">
        <f t="shared" si="10"/>
        <v>-4042500</v>
      </c>
      <c r="Z51" s="69">
        <f>+IF(X51&lt;&gt;0,+(Y51/X51)*100,0)</f>
        <v>-100</v>
      </c>
      <c r="AA51" s="68">
        <f>SUM(AA57:AA61)</f>
        <v>8085000</v>
      </c>
    </row>
    <row r="52" spans="1:27" ht="13.5">
      <c r="A52" s="84" t="s">
        <v>32</v>
      </c>
      <c r="B52" s="47"/>
      <c r="C52" s="9"/>
      <c r="D52" s="10"/>
      <c r="E52" s="11">
        <v>1170000</v>
      </c>
      <c r="F52" s="11">
        <v>1170000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585000</v>
      </c>
      <c r="Y52" s="11">
        <v>-585000</v>
      </c>
      <c r="Z52" s="2">
        <v>-100</v>
      </c>
      <c r="AA52" s="15">
        <v>1170000</v>
      </c>
    </row>
    <row r="53" spans="1:27" ht="13.5">
      <c r="A53" s="84" t="s">
        <v>33</v>
      </c>
      <c r="B53" s="47"/>
      <c r="C53" s="9"/>
      <c r="D53" s="10"/>
      <c r="E53" s="11">
        <v>497000</v>
      </c>
      <c r="F53" s="11">
        <v>497000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248500</v>
      </c>
      <c r="Y53" s="11">
        <v>-248500</v>
      </c>
      <c r="Z53" s="2">
        <v>-100</v>
      </c>
      <c r="AA53" s="15">
        <v>497000</v>
      </c>
    </row>
    <row r="54" spans="1:27" ht="13.5">
      <c r="A54" s="84" t="s">
        <v>34</v>
      </c>
      <c r="B54" s="47"/>
      <c r="C54" s="9"/>
      <c r="D54" s="10"/>
      <c r="E54" s="11">
        <v>345000</v>
      </c>
      <c r="F54" s="11">
        <v>345000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172500</v>
      </c>
      <c r="Y54" s="11">
        <v>-172500</v>
      </c>
      <c r="Z54" s="2">
        <v>-100</v>
      </c>
      <c r="AA54" s="15">
        <v>345000</v>
      </c>
    </row>
    <row r="55" spans="1:27" ht="13.5">
      <c r="A55" s="84" t="s">
        <v>35</v>
      </c>
      <c r="B55" s="47"/>
      <c r="C55" s="9"/>
      <c r="D55" s="10"/>
      <c r="E55" s="11">
        <v>1001000</v>
      </c>
      <c r="F55" s="11">
        <v>1001000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500500</v>
      </c>
      <c r="Y55" s="11">
        <v>-500500</v>
      </c>
      <c r="Z55" s="2">
        <v>-100</v>
      </c>
      <c r="AA55" s="15">
        <v>1001000</v>
      </c>
    </row>
    <row r="56" spans="1:27" ht="13.5">
      <c r="A56" s="84" t="s">
        <v>36</v>
      </c>
      <c r="B56" s="47"/>
      <c r="C56" s="9"/>
      <c r="D56" s="10"/>
      <c r="E56" s="11">
        <v>950000</v>
      </c>
      <c r="F56" s="11">
        <v>950000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475000</v>
      </c>
      <c r="Y56" s="11">
        <v>-475000</v>
      </c>
      <c r="Z56" s="2">
        <v>-100</v>
      </c>
      <c r="AA56" s="15">
        <v>950000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3963000</v>
      </c>
      <c r="F57" s="51">
        <f t="shared" si="11"/>
        <v>3963000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1981500</v>
      </c>
      <c r="Y57" s="51">
        <f t="shared" si="11"/>
        <v>-1981500</v>
      </c>
      <c r="Z57" s="52">
        <f>+IF(X57&lt;&gt;0,+(Y57/X57)*100,0)</f>
        <v>-100</v>
      </c>
      <c r="AA57" s="53">
        <f>SUM(AA52:AA56)</f>
        <v>3963000</v>
      </c>
    </row>
    <row r="58" spans="1:27" ht="13.5">
      <c r="A58" s="86" t="s">
        <v>38</v>
      </c>
      <c r="B58" s="35"/>
      <c r="C58" s="9"/>
      <c r="D58" s="10"/>
      <c r="E58" s="11">
        <v>8000</v>
      </c>
      <c r="F58" s="11">
        <v>8000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4000</v>
      </c>
      <c r="Y58" s="11">
        <v>-4000</v>
      </c>
      <c r="Z58" s="2">
        <v>-100</v>
      </c>
      <c r="AA58" s="15">
        <v>8000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4114000</v>
      </c>
      <c r="F61" s="11">
        <v>4114000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2057000</v>
      </c>
      <c r="Y61" s="11">
        <v>-2057000</v>
      </c>
      <c r="Z61" s="2">
        <v>-100</v>
      </c>
      <c r="AA61" s="15">
        <v>4114000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3956418</v>
      </c>
      <c r="H65" s="11">
        <v>4863275</v>
      </c>
      <c r="I65" s="11">
        <v>3070620</v>
      </c>
      <c r="J65" s="11">
        <v>11890313</v>
      </c>
      <c r="K65" s="11">
        <v>6345601</v>
      </c>
      <c r="L65" s="11">
        <v>4642412</v>
      </c>
      <c r="M65" s="11">
        <v>6628584</v>
      </c>
      <c r="N65" s="11">
        <v>17616597</v>
      </c>
      <c r="O65" s="11"/>
      <c r="P65" s="11"/>
      <c r="Q65" s="11"/>
      <c r="R65" s="11"/>
      <c r="S65" s="11"/>
      <c r="T65" s="11"/>
      <c r="U65" s="11"/>
      <c r="V65" s="11"/>
      <c r="W65" s="11">
        <v>29506910</v>
      </c>
      <c r="X65" s="11"/>
      <c r="Y65" s="11">
        <v>29506910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8084917</v>
      </c>
      <c r="F66" s="14"/>
      <c r="G66" s="14">
        <v>253087</v>
      </c>
      <c r="H66" s="14">
        <v>433855</v>
      </c>
      <c r="I66" s="14">
        <v>902585</v>
      </c>
      <c r="J66" s="14">
        <v>1589527</v>
      </c>
      <c r="K66" s="14">
        <v>807109</v>
      </c>
      <c r="L66" s="14">
        <v>363290</v>
      </c>
      <c r="M66" s="14">
        <v>303426</v>
      </c>
      <c r="N66" s="14">
        <v>1473825</v>
      </c>
      <c r="O66" s="14"/>
      <c r="P66" s="14"/>
      <c r="Q66" s="14"/>
      <c r="R66" s="14"/>
      <c r="S66" s="14"/>
      <c r="T66" s="14"/>
      <c r="U66" s="14"/>
      <c r="V66" s="14"/>
      <c r="W66" s="14">
        <v>3063352</v>
      </c>
      <c r="X66" s="14"/>
      <c r="Y66" s="14">
        <v>3063352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441000</v>
      </c>
      <c r="H67" s="11">
        <v>441000</v>
      </c>
      <c r="I67" s="11"/>
      <c r="J67" s="11">
        <v>882000</v>
      </c>
      <c r="K67" s="11">
        <v>441000</v>
      </c>
      <c r="L67" s="11">
        <v>441000</v>
      </c>
      <c r="M67" s="11">
        <v>441000</v>
      </c>
      <c r="N67" s="11">
        <v>1323000</v>
      </c>
      <c r="O67" s="11"/>
      <c r="P67" s="11"/>
      <c r="Q67" s="11"/>
      <c r="R67" s="11"/>
      <c r="S67" s="11"/>
      <c r="T67" s="11"/>
      <c r="U67" s="11"/>
      <c r="V67" s="11"/>
      <c r="W67" s="11">
        <v>2205000</v>
      </c>
      <c r="X67" s="11"/>
      <c r="Y67" s="11">
        <v>2205000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139898</v>
      </c>
      <c r="H68" s="11">
        <v>407819</v>
      </c>
      <c r="I68" s="11">
        <v>1607709</v>
      </c>
      <c r="J68" s="11">
        <v>2155426</v>
      </c>
      <c r="K68" s="11">
        <v>1014612</v>
      </c>
      <c r="L68" s="11">
        <v>797740</v>
      </c>
      <c r="M68" s="11">
        <v>1160311</v>
      </c>
      <c r="N68" s="11">
        <v>2972663</v>
      </c>
      <c r="O68" s="11"/>
      <c r="P68" s="11"/>
      <c r="Q68" s="11"/>
      <c r="R68" s="11"/>
      <c r="S68" s="11"/>
      <c r="T68" s="11"/>
      <c r="U68" s="11"/>
      <c r="V68" s="11"/>
      <c r="W68" s="11">
        <v>5128089</v>
      </c>
      <c r="X68" s="11"/>
      <c r="Y68" s="11">
        <v>5128089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8084917</v>
      </c>
      <c r="F69" s="79">
        <f t="shared" si="12"/>
        <v>0</v>
      </c>
      <c r="G69" s="79">
        <f t="shared" si="12"/>
        <v>4790403</v>
      </c>
      <c r="H69" s="79">
        <f t="shared" si="12"/>
        <v>6145949</v>
      </c>
      <c r="I69" s="79">
        <f t="shared" si="12"/>
        <v>5580914</v>
      </c>
      <c r="J69" s="79">
        <f t="shared" si="12"/>
        <v>16517266</v>
      </c>
      <c r="K69" s="79">
        <f t="shared" si="12"/>
        <v>8608322</v>
      </c>
      <c r="L69" s="79">
        <f t="shared" si="12"/>
        <v>6244442</v>
      </c>
      <c r="M69" s="79">
        <f t="shared" si="12"/>
        <v>8533321</v>
      </c>
      <c r="N69" s="79">
        <f t="shared" si="12"/>
        <v>23386085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39903351</v>
      </c>
      <c r="X69" s="79">
        <f t="shared" si="12"/>
        <v>0</v>
      </c>
      <c r="Y69" s="79">
        <f t="shared" si="12"/>
        <v>39903351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153902693</v>
      </c>
      <c r="D5" s="42">
        <f t="shared" si="0"/>
        <v>0</v>
      </c>
      <c r="E5" s="43">
        <f t="shared" si="0"/>
        <v>58667663</v>
      </c>
      <c r="F5" s="43">
        <f t="shared" si="0"/>
        <v>58667663</v>
      </c>
      <c r="G5" s="43">
        <f t="shared" si="0"/>
        <v>9236192</v>
      </c>
      <c r="H5" s="43">
        <f t="shared" si="0"/>
        <v>22864140</v>
      </c>
      <c r="I5" s="43">
        <f t="shared" si="0"/>
        <v>23020057</v>
      </c>
      <c r="J5" s="43">
        <f t="shared" si="0"/>
        <v>55120389</v>
      </c>
      <c r="K5" s="43">
        <f t="shared" si="0"/>
        <v>16133559</v>
      </c>
      <c r="L5" s="43">
        <f t="shared" si="0"/>
        <v>15343472</v>
      </c>
      <c r="M5" s="43">
        <f t="shared" si="0"/>
        <v>9391559</v>
      </c>
      <c r="N5" s="43">
        <f t="shared" si="0"/>
        <v>40868590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95988979</v>
      </c>
      <c r="X5" s="43">
        <f t="shared" si="0"/>
        <v>29333832</v>
      </c>
      <c r="Y5" s="43">
        <f t="shared" si="0"/>
        <v>66655147</v>
      </c>
      <c r="Z5" s="44">
        <f>+IF(X5&lt;&gt;0,+(Y5/X5)*100,0)</f>
        <v>227.22959277874094</v>
      </c>
      <c r="AA5" s="45">
        <f>SUM(AA11:AA18)</f>
        <v>58667663</v>
      </c>
    </row>
    <row r="6" spans="1:27" ht="13.5">
      <c r="A6" s="46" t="s">
        <v>32</v>
      </c>
      <c r="B6" s="47"/>
      <c r="C6" s="9">
        <v>10914749</v>
      </c>
      <c r="D6" s="10"/>
      <c r="E6" s="11">
        <v>5705000</v>
      </c>
      <c r="F6" s="11">
        <v>5705000</v>
      </c>
      <c r="G6" s="11"/>
      <c r="H6" s="11"/>
      <c r="I6" s="11">
        <v>355558</v>
      </c>
      <c r="J6" s="11">
        <v>355558</v>
      </c>
      <c r="K6" s="11"/>
      <c r="L6" s="11">
        <v>432762</v>
      </c>
      <c r="M6" s="11"/>
      <c r="N6" s="11">
        <v>432762</v>
      </c>
      <c r="O6" s="11"/>
      <c r="P6" s="11"/>
      <c r="Q6" s="11"/>
      <c r="R6" s="11"/>
      <c r="S6" s="11"/>
      <c r="T6" s="11"/>
      <c r="U6" s="11"/>
      <c r="V6" s="11"/>
      <c r="W6" s="11">
        <v>788320</v>
      </c>
      <c r="X6" s="11">
        <v>2852500</v>
      </c>
      <c r="Y6" s="11">
        <v>-2064180</v>
      </c>
      <c r="Z6" s="2">
        <v>-72.36</v>
      </c>
      <c r="AA6" s="15">
        <v>5705000</v>
      </c>
    </row>
    <row r="7" spans="1:27" ht="13.5">
      <c r="A7" s="46" t="s">
        <v>33</v>
      </c>
      <c r="B7" s="47"/>
      <c r="C7" s="9"/>
      <c r="D7" s="10"/>
      <c r="E7" s="11">
        <v>12271350</v>
      </c>
      <c r="F7" s="11">
        <v>12271350</v>
      </c>
      <c r="G7" s="11">
        <v>73210</v>
      </c>
      <c r="H7" s="11"/>
      <c r="I7" s="11">
        <v>2790406</v>
      </c>
      <c r="J7" s="11">
        <v>2863616</v>
      </c>
      <c r="K7" s="11">
        <v>3236609</v>
      </c>
      <c r="L7" s="11">
        <v>397922</v>
      </c>
      <c r="M7" s="11">
        <v>1999574</v>
      </c>
      <c r="N7" s="11">
        <v>5634105</v>
      </c>
      <c r="O7" s="11"/>
      <c r="P7" s="11"/>
      <c r="Q7" s="11"/>
      <c r="R7" s="11"/>
      <c r="S7" s="11"/>
      <c r="T7" s="11"/>
      <c r="U7" s="11"/>
      <c r="V7" s="11"/>
      <c r="W7" s="11">
        <v>8497721</v>
      </c>
      <c r="X7" s="11">
        <v>6135675</v>
      </c>
      <c r="Y7" s="11">
        <v>2362046</v>
      </c>
      <c r="Z7" s="2">
        <v>38.5</v>
      </c>
      <c r="AA7" s="15">
        <v>12271350</v>
      </c>
    </row>
    <row r="8" spans="1:27" ht="13.5">
      <c r="A8" s="46" t="s">
        <v>34</v>
      </c>
      <c r="B8" s="47"/>
      <c r="C8" s="9">
        <v>26996585</v>
      </c>
      <c r="D8" s="10"/>
      <c r="E8" s="11">
        <v>24886313</v>
      </c>
      <c r="F8" s="11">
        <v>24886313</v>
      </c>
      <c r="G8" s="11">
        <v>2566596</v>
      </c>
      <c r="H8" s="11">
        <v>11485640</v>
      </c>
      <c r="I8" s="11">
        <v>14185259</v>
      </c>
      <c r="J8" s="11">
        <v>28237495</v>
      </c>
      <c r="K8" s="11">
        <v>12878800</v>
      </c>
      <c r="L8" s="11">
        <v>13940877</v>
      </c>
      <c r="M8" s="11">
        <v>5979186</v>
      </c>
      <c r="N8" s="11">
        <v>32798863</v>
      </c>
      <c r="O8" s="11"/>
      <c r="P8" s="11"/>
      <c r="Q8" s="11"/>
      <c r="R8" s="11"/>
      <c r="S8" s="11"/>
      <c r="T8" s="11"/>
      <c r="U8" s="11"/>
      <c r="V8" s="11"/>
      <c r="W8" s="11">
        <v>61036358</v>
      </c>
      <c r="X8" s="11">
        <v>12443157</v>
      </c>
      <c r="Y8" s="11">
        <v>48593201</v>
      </c>
      <c r="Z8" s="2">
        <v>390.52</v>
      </c>
      <c r="AA8" s="15">
        <v>24886313</v>
      </c>
    </row>
    <row r="9" spans="1:27" ht="13.5">
      <c r="A9" s="46" t="s">
        <v>35</v>
      </c>
      <c r="B9" s="47"/>
      <c r="C9" s="9"/>
      <c r="D9" s="10"/>
      <c r="E9" s="11"/>
      <c r="F9" s="11"/>
      <c r="G9" s="11">
        <v>935485</v>
      </c>
      <c r="H9" s="11">
        <v>704295</v>
      </c>
      <c r="I9" s="11"/>
      <c r="J9" s="11">
        <v>1639780</v>
      </c>
      <c r="K9" s="11"/>
      <c r="L9" s="11">
        <v>102705</v>
      </c>
      <c r="M9" s="11"/>
      <c r="N9" s="11">
        <v>102705</v>
      </c>
      <c r="O9" s="11"/>
      <c r="P9" s="11"/>
      <c r="Q9" s="11"/>
      <c r="R9" s="11"/>
      <c r="S9" s="11"/>
      <c r="T9" s="11"/>
      <c r="U9" s="11"/>
      <c r="V9" s="11"/>
      <c r="W9" s="11">
        <v>1742485</v>
      </c>
      <c r="X9" s="11"/>
      <c r="Y9" s="11">
        <v>1742485</v>
      </c>
      <c r="Z9" s="2"/>
      <c r="AA9" s="15"/>
    </row>
    <row r="10" spans="1:27" ht="13.5">
      <c r="A10" s="46" t="s">
        <v>36</v>
      </c>
      <c r="B10" s="47"/>
      <c r="C10" s="9">
        <v>114771854</v>
      </c>
      <c r="D10" s="10"/>
      <c r="E10" s="11">
        <v>3000000</v>
      </c>
      <c r="F10" s="11">
        <v>3000000</v>
      </c>
      <c r="G10" s="11">
        <v>2885033</v>
      </c>
      <c r="H10" s="11">
        <v>3739872</v>
      </c>
      <c r="I10" s="11">
        <v>4866866</v>
      </c>
      <c r="J10" s="11">
        <v>11491771</v>
      </c>
      <c r="K10" s="11"/>
      <c r="L10" s="11">
        <v>-331765</v>
      </c>
      <c r="M10" s="11">
        <v>1405599</v>
      </c>
      <c r="N10" s="11">
        <v>1073834</v>
      </c>
      <c r="O10" s="11"/>
      <c r="P10" s="11"/>
      <c r="Q10" s="11"/>
      <c r="R10" s="11"/>
      <c r="S10" s="11"/>
      <c r="T10" s="11"/>
      <c r="U10" s="11"/>
      <c r="V10" s="11"/>
      <c r="W10" s="11">
        <v>12565605</v>
      </c>
      <c r="X10" s="11">
        <v>1500000</v>
      </c>
      <c r="Y10" s="11">
        <v>11065605</v>
      </c>
      <c r="Z10" s="2">
        <v>737.71</v>
      </c>
      <c r="AA10" s="15">
        <v>3000000</v>
      </c>
    </row>
    <row r="11" spans="1:27" ht="13.5">
      <c r="A11" s="48" t="s">
        <v>37</v>
      </c>
      <c r="B11" s="47"/>
      <c r="C11" s="49">
        <f aca="true" t="shared" si="1" ref="C11:Y11">SUM(C6:C10)</f>
        <v>152683188</v>
      </c>
      <c r="D11" s="50">
        <f t="shared" si="1"/>
        <v>0</v>
      </c>
      <c r="E11" s="51">
        <f t="shared" si="1"/>
        <v>45862663</v>
      </c>
      <c r="F11" s="51">
        <f t="shared" si="1"/>
        <v>45862663</v>
      </c>
      <c r="G11" s="51">
        <f t="shared" si="1"/>
        <v>6460324</v>
      </c>
      <c r="H11" s="51">
        <f t="shared" si="1"/>
        <v>15929807</v>
      </c>
      <c r="I11" s="51">
        <f t="shared" si="1"/>
        <v>22198089</v>
      </c>
      <c r="J11" s="51">
        <f t="shared" si="1"/>
        <v>44588220</v>
      </c>
      <c r="K11" s="51">
        <f t="shared" si="1"/>
        <v>16115409</v>
      </c>
      <c r="L11" s="51">
        <f t="shared" si="1"/>
        <v>14542501</v>
      </c>
      <c r="M11" s="51">
        <f t="shared" si="1"/>
        <v>9384359</v>
      </c>
      <c r="N11" s="51">
        <f t="shared" si="1"/>
        <v>40042269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84630489</v>
      </c>
      <c r="X11" s="51">
        <f t="shared" si="1"/>
        <v>22931332</v>
      </c>
      <c r="Y11" s="51">
        <f t="shared" si="1"/>
        <v>61699157</v>
      </c>
      <c r="Z11" s="52">
        <f>+IF(X11&lt;&gt;0,+(Y11/X11)*100,0)</f>
        <v>269.0605020240429</v>
      </c>
      <c r="AA11" s="53">
        <f>SUM(AA6:AA10)</f>
        <v>45862663</v>
      </c>
    </row>
    <row r="12" spans="1:27" ht="13.5">
      <c r="A12" s="54" t="s">
        <v>38</v>
      </c>
      <c r="B12" s="35"/>
      <c r="C12" s="9">
        <v>497718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721787</v>
      </c>
      <c r="D15" s="10"/>
      <c r="E15" s="11">
        <v>12805000</v>
      </c>
      <c r="F15" s="11">
        <v>12805000</v>
      </c>
      <c r="G15" s="11">
        <v>2775868</v>
      </c>
      <c r="H15" s="11">
        <v>6934333</v>
      </c>
      <c r="I15" s="11">
        <v>821968</v>
      </c>
      <c r="J15" s="11">
        <v>10532169</v>
      </c>
      <c r="K15" s="11">
        <v>18150</v>
      </c>
      <c r="L15" s="11">
        <v>800971</v>
      </c>
      <c r="M15" s="11">
        <v>7200</v>
      </c>
      <c r="N15" s="11">
        <v>826321</v>
      </c>
      <c r="O15" s="11"/>
      <c r="P15" s="11"/>
      <c r="Q15" s="11"/>
      <c r="R15" s="11"/>
      <c r="S15" s="11"/>
      <c r="T15" s="11"/>
      <c r="U15" s="11"/>
      <c r="V15" s="11"/>
      <c r="W15" s="11">
        <v>11358490</v>
      </c>
      <c r="X15" s="11">
        <v>6402500</v>
      </c>
      <c r="Y15" s="11">
        <v>4955990</v>
      </c>
      <c r="Z15" s="2">
        <v>77.41</v>
      </c>
      <c r="AA15" s="15">
        <v>12805000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95315088</v>
      </c>
      <c r="F20" s="60">
        <f t="shared" si="2"/>
        <v>95315088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47657544</v>
      </c>
      <c r="Y20" s="60">
        <f t="shared" si="2"/>
        <v>-47657544</v>
      </c>
      <c r="Z20" s="61">
        <f>+IF(X20&lt;&gt;0,+(Y20/X20)*100,0)</f>
        <v>-100</v>
      </c>
      <c r="AA20" s="62">
        <f>SUM(AA26:AA33)</f>
        <v>95315088</v>
      </c>
    </row>
    <row r="21" spans="1:27" ht="13.5">
      <c r="A21" s="46" t="s">
        <v>32</v>
      </c>
      <c r="B21" s="47"/>
      <c r="C21" s="9"/>
      <c r="D21" s="10"/>
      <c r="E21" s="11">
        <v>500000</v>
      </c>
      <c r="F21" s="11">
        <v>500000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250000</v>
      </c>
      <c r="Y21" s="11">
        <v>-250000</v>
      </c>
      <c r="Z21" s="2">
        <v>-100</v>
      </c>
      <c r="AA21" s="15">
        <v>500000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69108144</v>
      </c>
      <c r="F23" s="11">
        <v>69108144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34554072</v>
      </c>
      <c r="Y23" s="11">
        <v>-34554072</v>
      </c>
      <c r="Z23" s="2">
        <v>-100</v>
      </c>
      <c r="AA23" s="15">
        <v>69108144</v>
      </c>
    </row>
    <row r="24" spans="1:27" ht="13.5">
      <c r="A24" s="46" t="s">
        <v>35</v>
      </c>
      <c r="B24" s="47"/>
      <c r="C24" s="9"/>
      <c r="D24" s="10"/>
      <c r="E24" s="11">
        <v>2000000</v>
      </c>
      <c r="F24" s="11">
        <v>2000000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1000000</v>
      </c>
      <c r="Y24" s="11">
        <v>-1000000</v>
      </c>
      <c r="Z24" s="2">
        <v>-100</v>
      </c>
      <c r="AA24" s="15">
        <v>2000000</v>
      </c>
    </row>
    <row r="25" spans="1:27" ht="13.5">
      <c r="A25" s="46" t="s">
        <v>36</v>
      </c>
      <c r="B25" s="47"/>
      <c r="C25" s="9"/>
      <c r="D25" s="10"/>
      <c r="E25" s="11">
        <v>22355694</v>
      </c>
      <c r="F25" s="11">
        <v>22355694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11177847</v>
      </c>
      <c r="Y25" s="11">
        <v>-11177847</v>
      </c>
      <c r="Z25" s="2">
        <v>-100</v>
      </c>
      <c r="AA25" s="15">
        <v>22355694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93963838</v>
      </c>
      <c r="F26" s="51">
        <f t="shared" si="3"/>
        <v>93963838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46981919</v>
      </c>
      <c r="Y26" s="51">
        <f t="shared" si="3"/>
        <v>-46981919</v>
      </c>
      <c r="Z26" s="52">
        <f>+IF(X26&lt;&gt;0,+(Y26/X26)*100,0)</f>
        <v>-100</v>
      </c>
      <c r="AA26" s="53">
        <f>SUM(AA21:AA25)</f>
        <v>93963838</v>
      </c>
    </row>
    <row r="27" spans="1:27" ht="13.5">
      <c r="A27" s="54" t="s">
        <v>38</v>
      </c>
      <c r="B27" s="64"/>
      <c r="C27" s="9"/>
      <c r="D27" s="10"/>
      <c r="E27" s="11">
        <v>1351250</v>
      </c>
      <c r="F27" s="11">
        <v>1351250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675625</v>
      </c>
      <c r="Y27" s="11">
        <v>-675625</v>
      </c>
      <c r="Z27" s="2">
        <v>-100</v>
      </c>
      <c r="AA27" s="15">
        <v>1351250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10914749</v>
      </c>
      <c r="D36" s="10">
        <f t="shared" si="4"/>
        <v>0</v>
      </c>
      <c r="E36" s="11">
        <f t="shared" si="4"/>
        <v>6205000</v>
      </c>
      <c r="F36" s="11">
        <f t="shared" si="4"/>
        <v>6205000</v>
      </c>
      <c r="G36" s="11">
        <f t="shared" si="4"/>
        <v>0</v>
      </c>
      <c r="H36" s="11">
        <f t="shared" si="4"/>
        <v>0</v>
      </c>
      <c r="I36" s="11">
        <f t="shared" si="4"/>
        <v>355558</v>
      </c>
      <c r="J36" s="11">
        <f t="shared" si="4"/>
        <v>355558</v>
      </c>
      <c r="K36" s="11">
        <f t="shared" si="4"/>
        <v>0</v>
      </c>
      <c r="L36" s="11">
        <f t="shared" si="4"/>
        <v>432762</v>
      </c>
      <c r="M36" s="11">
        <f t="shared" si="4"/>
        <v>0</v>
      </c>
      <c r="N36" s="11">
        <f t="shared" si="4"/>
        <v>432762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788320</v>
      </c>
      <c r="X36" s="11">
        <f t="shared" si="4"/>
        <v>3102500</v>
      </c>
      <c r="Y36" s="11">
        <f t="shared" si="4"/>
        <v>-2314180</v>
      </c>
      <c r="Z36" s="2">
        <f aca="true" t="shared" si="5" ref="Z36:Z49">+IF(X36&lt;&gt;0,+(Y36/X36)*100,0)</f>
        <v>-74.5908138597905</v>
      </c>
      <c r="AA36" s="15">
        <f>AA6+AA21</f>
        <v>6205000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12271350</v>
      </c>
      <c r="F37" s="11">
        <f t="shared" si="4"/>
        <v>12271350</v>
      </c>
      <c r="G37" s="11">
        <f t="shared" si="4"/>
        <v>73210</v>
      </c>
      <c r="H37" s="11">
        <f t="shared" si="4"/>
        <v>0</v>
      </c>
      <c r="I37" s="11">
        <f t="shared" si="4"/>
        <v>2790406</v>
      </c>
      <c r="J37" s="11">
        <f t="shared" si="4"/>
        <v>2863616</v>
      </c>
      <c r="K37" s="11">
        <f t="shared" si="4"/>
        <v>3236609</v>
      </c>
      <c r="L37" s="11">
        <f t="shared" si="4"/>
        <v>397922</v>
      </c>
      <c r="M37" s="11">
        <f t="shared" si="4"/>
        <v>1999574</v>
      </c>
      <c r="N37" s="11">
        <f t="shared" si="4"/>
        <v>5634105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8497721</v>
      </c>
      <c r="X37" s="11">
        <f t="shared" si="4"/>
        <v>6135675</v>
      </c>
      <c r="Y37" s="11">
        <f t="shared" si="4"/>
        <v>2362046</v>
      </c>
      <c r="Z37" s="2">
        <f t="shared" si="5"/>
        <v>38.49692169158242</v>
      </c>
      <c r="AA37" s="15">
        <f>AA7+AA22</f>
        <v>12271350</v>
      </c>
    </row>
    <row r="38" spans="1:27" ht="13.5">
      <c r="A38" s="46" t="s">
        <v>34</v>
      </c>
      <c r="B38" s="47"/>
      <c r="C38" s="9">
        <f t="shared" si="4"/>
        <v>26996585</v>
      </c>
      <c r="D38" s="10">
        <f t="shared" si="4"/>
        <v>0</v>
      </c>
      <c r="E38" s="11">
        <f t="shared" si="4"/>
        <v>93994457</v>
      </c>
      <c r="F38" s="11">
        <f t="shared" si="4"/>
        <v>93994457</v>
      </c>
      <c r="G38" s="11">
        <f t="shared" si="4"/>
        <v>2566596</v>
      </c>
      <c r="H38" s="11">
        <f t="shared" si="4"/>
        <v>11485640</v>
      </c>
      <c r="I38" s="11">
        <f t="shared" si="4"/>
        <v>14185259</v>
      </c>
      <c r="J38" s="11">
        <f t="shared" si="4"/>
        <v>28237495</v>
      </c>
      <c r="K38" s="11">
        <f t="shared" si="4"/>
        <v>12878800</v>
      </c>
      <c r="L38" s="11">
        <f t="shared" si="4"/>
        <v>13940877</v>
      </c>
      <c r="M38" s="11">
        <f t="shared" si="4"/>
        <v>5979186</v>
      </c>
      <c r="N38" s="11">
        <f t="shared" si="4"/>
        <v>32798863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61036358</v>
      </c>
      <c r="X38" s="11">
        <f t="shared" si="4"/>
        <v>46997229</v>
      </c>
      <c r="Y38" s="11">
        <f t="shared" si="4"/>
        <v>14039129</v>
      </c>
      <c r="Z38" s="2">
        <f t="shared" si="5"/>
        <v>29.872248425540153</v>
      </c>
      <c r="AA38" s="15">
        <f>AA8+AA23</f>
        <v>93994457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2000000</v>
      </c>
      <c r="F39" s="11">
        <f t="shared" si="4"/>
        <v>2000000</v>
      </c>
      <c r="G39" s="11">
        <f t="shared" si="4"/>
        <v>935485</v>
      </c>
      <c r="H39" s="11">
        <f t="shared" si="4"/>
        <v>704295</v>
      </c>
      <c r="I39" s="11">
        <f t="shared" si="4"/>
        <v>0</v>
      </c>
      <c r="J39" s="11">
        <f t="shared" si="4"/>
        <v>1639780</v>
      </c>
      <c r="K39" s="11">
        <f t="shared" si="4"/>
        <v>0</v>
      </c>
      <c r="L39" s="11">
        <f t="shared" si="4"/>
        <v>102705</v>
      </c>
      <c r="M39" s="11">
        <f t="shared" si="4"/>
        <v>0</v>
      </c>
      <c r="N39" s="11">
        <f t="shared" si="4"/>
        <v>102705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1742485</v>
      </c>
      <c r="X39" s="11">
        <f t="shared" si="4"/>
        <v>1000000</v>
      </c>
      <c r="Y39" s="11">
        <f t="shared" si="4"/>
        <v>742485</v>
      </c>
      <c r="Z39" s="2">
        <f t="shared" si="5"/>
        <v>74.24849999999999</v>
      </c>
      <c r="AA39" s="15">
        <f>AA9+AA24</f>
        <v>2000000</v>
      </c>
    </row>
    <row r="40" spans="1:27" ht="13.5">
      <c r="A40" s="46" t="s">
        <v>36</v>
      </c>
      <c r="B40" s="47"/>
      <c r="C40" s="9">
        <f t="shared" si="4"/>
        <v>114771854</v>
      </c>
      <c r="D40" s="10">
        <f t="shared" si="4"/>
        <v>0</v>
      </c>
      <c r="E40" s="11">
        <f t="shared" si="4"/>
        <v>25355694</v>
      </c>
      <c r="F40" s="11">
        <f t="shared" si="4"/>
        <v>25355694</v>
      </c>
      <c r="G40" s="11">
        <f t="shared" si="4"/>
        <v>2885033</v>
      </c>
      <c r="H40" s="11">
        <f t="shared" si="4"/>
        <v>3739872</v>
      </c>
      <c r="I40" s="11">
        <f t="shared" si="4"/>
        <v>4866866</v>
      </c>
      <c r="J40" s="11">
        <f t="shared" si="4"/>
        <v>11491771</v>
      </c>
      <c r="K40" s="11">
        <f t="shared" si="4"/>
        <v>0</v>
      </c>
      <c r="L40" s="11">
        <f t="shared" si="4"/>
        <v>-331765</v>
      </c>
      <c r="M40" s="11">
        <f t="shared" si="4"/>
        <v>1405599</v>
      </c>
      <c r="N40" s="11">
        <f t="shared" si="4"/>
        <v>1073834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12565605</v>
      </c>
      <c r="X40" s="11">
        <f t="shared" si="4"/>
        <v>12677847</v>
      </c>
      <c r="Y40" s="11">
        <f t="shared" si="4"/>
        <v>-112242</v>
      </c>
      <c r="Z40" s="2">
        <f t="shared" si="5"/>
        <v>-0.8853396006435479</v>
      </c>
      <c r="AA40" s="15">
        <f>AA10+AA25</f>
        <v>25355694</v>
      </c>
    </row>
    <row r="41" spans="1:27" ht="13.5">
      <c r="A41" s="48" t="s">
        <v>37</v>
      </c>
      <c r="B41" s="47"/>
      <c r="C41" s="49">
        <f aca="true" t="shared" si="6" ref="C41:Y41">SUM(C36:C40)</f>
        <v>152683188</v>
      </c>
      <c r="D41" s="50">
        <f t="shared" si="6"/>
        <v>0</v>
      </c>
      <c r="E41" s="51">
        <f t="shared" si="6"/>
        <v>139826501</v>
      </c>
      <c r="F41" s="51">
        <f t="shared" si="6"/>
        <v>139826501</v>
      </c>
      <c r="G41" s="51">
        <f t="shared" si="6"/>
        <v>6460324</v>
      </c>
      <c r="H41" s="51">
        <f t="shared" si="6"/>
        <v>15929807</v>
      </c>
      <c r="I41" s="51">
        <f t="shared" si="6"/>
        <v>22198089</v>
      </c>
      <c r="J41" s="51">
        <f t="shared" si="6"/>
        <v>44588220</v>
      </c>
      <c r="K41" s="51">
        <f t="shared" si="6"/>
        <v>16115409</v>
      </c>
      <c r="L41" s="51">
        <f t="shared" si="6"/>
        <v>14542501</v>
      </c>
      <c r="M41" s="51">
        <f t="shared" si="6"/>
        <v>9384359</v>
      </c>
      <c r="N41" s="51">
        <f t="shared" si="6"/>
        <v>40042269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84630489</v>
      </c>
      <c r="X41" s="51">
        <f t="shared" si="6"/>
        <v>69913251</v>
      </c>
      <c r="Y41" s="51">
        <f t="shared" si="6"/>
        <v>14717238</v>
      </c>
      <c r="Z41" s="52">
        <f t="shared" si="5"/>
        <v>21.05071326178209</v>
      </c>
      <c r="AA41" s="53">
        <f>SUM(AA36:AA40)</f>
        <v>139826501</v>
      </c>
    </row>
    <row r="42" spans="1:27" ht="13.5">
      <c r="A42" s="54" t="s">
        <v>38</v>
      </c>
      <c r="B42" s="35"/>
      <c r="C42" s="65">
        <f aca="true" t="shared" si="7" ref="C42:Y48">C12+C27</f>
        <v>497718</v>
      </c>
      <c r="D42" s="66">
        <f t="shared" si="7"/>
        <v>0</v>
      </c>
      <c r="E42" s="67">
        <f t="shared" si="7"/>
        <v>1351250</v>
      </c>
      <c r="F42" s="67">
        <f t="shared" si="7"/>
        <v>1351250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675625</v>
      </c>
      <c r="Y42" s="67">
        <f t="shared" si="7"/>
        <v>-675625</v>
      </c>
      <c r="Z42" s="69">
        <f t="shared" si="5"/>
        <v>-100</v>
      </c>
      <c r="AA42" s="68">
        <f aca="true" t="shared" si="8" ref="AA42:AA48">AA12+AA27</f>
        <v>1351250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721787</v>
      </c>
      <c r="D45" s="66">
        <f t="shared" si="7"/>
        <v>0</v>
      </c>
      <c r="E45" s="67">
        <f t="shared" si="7"/>
        <v>12805000</v>
      </c>
      <c r="F45" s="67">
        <f t="shared" si="7"/>
        <v>12805000</v>
      </c>
      <c r="G45" s="67">
        <f t="shared" si="7"/>
        <v>2775868</v>
      </c>
      <c r="H45" s="67">
        <f t="shared" si="7"/>
        <v>6934333</v>
      </c>
      <c r="I45" s="67">
        <f t="shared" si="7"/>
        <v>821968</v>
      </c>
      <c r="J45" s="67">
        <f t="shared" si="7"/>
        <v>10532169</v>
      </c>
      <c r="K45" s="67">
        <f t="shared" si="7"/>
        <v>18150</v>
      </c>
      <c r="L45" s="67">
        <f t="shared" si="7"/>
        <v>800971</v>
      </c>
      <c r="M45" s="67">
        <f t="shared" si="7"/>
        <v>7200</v>
      </c>
      <c r="N45" s="67">
        <f t="shared" si="7"/>
        <v>826321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11358490</v>
      </c>
      <c r="X45" s="67">
        <f t="shared" si="7"/>
        <v>6402500</v>
      </c>
      <c r="Y45" s="67">
        <f t="shared" si="7"/>
        <v>4955990</v>
      </c>
      <c r="Z45" s="69">
        <f t="shared" si="5"/>
        <v>77.40710659898478</v>
      </c>
      <c r="AA45" s="68">
        <f t="shared" si="8"/>
        <v>12805000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153902693</v>
      </c>
      <c r="D49" s="78">
        <f t="shared" si="9"/>
        <v>0</v>
      </c>
      <c r="E49" s="79">
        <f t="shared" si="9"/>
        <v>153982751</v>
      </c>
      <c r="F49" s="79">
        <f t="shared" si="9"/>
        <v>153982751</v>
      </c>
      <c r="G49" s="79">
        <f t="shared" si="9"/>
        <v>9236192</v>
      </c>
      <c r="H49" s="79">
        <f t="shared" si="9"/>
        <v>22864140</v>
      </c>
      <c r="I49" s="79">
        <f t="shared" si="9"/>
        <v>23020057</v>
      </c>
      <c r="J49" s="79">
        <f t="shared" si="9"/>
        <v>55120389</v>
      </c>
      <c r="K49" s="79">
        <f t="shared" si="9"/>
        <v>16133559</v>
      </c>
      <c r="L49" s="79">
        <f t="shared" si="9"/>
        <v>15343472</v>
      </c>
      <c r="M49" s="79">
        <f t="shared" si="9"/>
        <v>9391559</v>
      </c>
      <c r="N49" s="79">
        <f t="shared" si="9"/>
        <v>40868590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95988979</v>
      </c>
      <c r="X49" s="79">
        <f t="shared" si="9"/>
        <v>76991376</v>
      </c>
      <c r="Y49" s="79">
        <f t="shared" si="9"/>
        <v>18997603</v>
      </c>
      <c r="Z49" s="80">
        <f t="shared" si="5"/>
        <v>24.674975285543667</v>
      </c>
      <c r="AA49" s="81">
        <f>SUM(AA41:AA48)</f>
        <v>153982751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19739690</v>
      </c>
      <c r="D51" s="66">
        <f t="shared" si="10"/>
        <v>0</v>
      </c>
      <c r="E51" s="67">
        <f t="shared" si="10"/>
        <v>36172922</v>
      </c>
      <c r="F51" s="67">
        <f t="shared" si="10"/>
        <v>36172922</v>
      </c>
      <c r="G51" s="67">
        <f t="shared" si="10"/>
        <v>478430</v>
      </c>
      <c r="H51" s="67">
        <f t="shared" si="10"/>
        <v>0</v>
      </c>
      <c r="I51" s="67">
        <f t="shared" si="10"/>
        <v>2564483</v>
      </c>
      <c r="J51" s="67">
        <f t="shared" si="10"/>
        <v>3042913</v>
      </c>
      <c r="K51" s="67">
        <f t="shared" si="10"/>
        <v>965155</v>
      </c>
      <c r="L51" s="67">
        <f t="shared" si="10"/>
        <v>1044458</v>
      </c>
      <c r="M51" s="67">
        <f t="shared" si="10"/>
        <v>907449</v>
      </c>
      <c r="N51" s="67">
        <f t="shared" si="10"/>
        <v>2917062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5959975</v>
      </c>
      <c r="X51" s="67">
        <f t="shared" si="10"/>
        <v>18086462</v>
      </c>
      <c r="Y51" s="67">
        <f t="shared" si="10"/>
        <v>-12126487</v>
      </c>
      <c r="Z51" s="69">
        <f>+IF(X51&lt;&gt;0,+(Y51/X51)*100,0)</f>
        <v>-67.04731417344088</v>
      </c>
      <c r="AA51" s="68">
        <f>SUM(AA57:AA61)</f>
        <v>36172922</v>
      </c>
    </row>
    <row r="52" spans="1:27" ht="13.5">
      <c r="A52" s="84" t="s">
        <v>32</v>
      </c>
      <c r="B52" s="47"/>
      <c r="C52" s="9">
        <v>765847</v>
      </c>
      <c r="D52" s="10"/>
      <c r="E52" s="11">
        <v>452996</v>
      </c>
      <c r="F52" s="11">
        <v>452996</v>
      </c>
      <c r="G52" s="11"/>
      <c r="H52" s="11"/>
      <c r="I52" s="11"/>
      <c r="J52" s="11"/>
      <c r="K52" s="11">
        <v>74500</v>
      </c>
      <c r="L52" s="11"/>
      <c r="M52" s="11"/>
      <c r="N52" s="11">
        <v>74500</v>
      </c>
      <c r="O52" s="11"/>
      <c r="P52" s="11"/>
      <c r="Q52" s="11"/>
      <c r="R52" s="11"/>
      <c r="S52" s="11"/>
      <c r="T52" s="11"/>
      <c r="U52" s="11"/>
      <c r="V52" s="11"/>
      <c r="W52" s="11">
        <v>74500</v>
      </c>
      <c r="X52" s="11">
        <v>226498</v>
      </c>
      <c r="Y52" s="11">
        <v>-151998</v>
      </c>
      <c r="Z52" s="2">
        <v>-67.11</v>
      </c>
      <c r="AA52" s="15">
        <v>452996</v>
      </c>
    </row>
    <row r="53" spans="1:27" ht="13.5">
      <c r="A53" s="84" t="s">
        <v>33</v>
      </c>
      <c r="B53" s="47"/>
      <c r="C53" s="9"/>
      <c r="D53" s="10"/>
      <c r="E53" s="11">
        <v>1406040</v>
      </c>
      <c r="F53" s="11">
        <v>1406040</v>
      </c>
      <c r="G53" s="11"/>
      <c r="H53" s="11"/>
      <c r="I53" s="11"/>
      <c r="J53" s="11"/>
      <c r="K53" s="11"/>
      <c r="L53" s="11"/>
      <c r="M53" s="11">
        <v>177422</v>
      </c>
      <c r="N53" s="11">
        <v>177422</v>
      </c>
      <c r="O53" s="11"/>
      <c r="P53" s="11"/>
      <c r="Q53" s="11"/>
      <c r="R53" s="11"/>
      <c r="S53" s="11"/>
      <c r="T53" s="11"/>
      <c r="U53" s="11"/>
      <c r="V53" s="11"/>
      <c r="W53" s="11">
        <v>177422</v>
      </c>
      <c r="X53" s="11">
        <v>703020</v>
      </c>
      <c r="Y53" s="11">
        <v>-525598</v>
      </c>
      <c r="Z53" s="2">
        <v>-74.76</v>
      </c>
      <c r="AA53" s="15">
        <v>1406040</v>
      </c>
    </row>
    <row r="54" spans="1:27" ht="13.5">
      <c r="A54" s="84" t="s">
        <v>34</v>
      </c>
      <c r="B54" s="47"/>
      <c r="C54" s="9">
        <v>10528034</v>
      </c>
      <c r="D54" s="10"/>
      <c r="E54" s="11">
        <v>21146404</v>
      </c>
      <c r="F54" s="11">
        <v>21146404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10573202</v>
      </c>
      <c r="Y54" s="11">
        <v>-10573202</v>
      </c>
      <c r="Z54" s="2">
        <v>-100</v>
      </c>
      <c r="AA54" s="15">
        <v>21146404</v>
      </c>
    </row>
    <row r="55" spans="1:27" ht="13.5">
      <c r="A55" s="84" t="s">
        <v>35</v>
      </c>
      <c r="B55" s="47"/>
      <c r="C55" s="9"/>
      <c r="D55" s="10"/>
      <c r="E55" s="11">
        <v>1400016</v>
      </c>
      <c r="F55" s="11">
        <v>1400016</v>
      </c>
      <c r="G55" s="11"/>
      <c r="H55" s="11"/>
      <c r="I55" s="11"/>
      <c r="J55" s="11"/>
      <c r="K55" s="11"/>
      <c r="L55" s="11">
        <v>238447</v>
      </c>
      <c r="M55" s="11">
        <v>110883</v>
      </c>
      <c r="N55" s="11">
        <v>349330</v>
      </c>
      <c r="O55" s="11"/>
      <c r="P55" s="11"/>
      <c r="Q55" s="11"/>
      <c r="R55" s="11"/>
      <c r="S55" s="11"/>
      <c r="T55" s="11"/>
      <c r="U55" s="11"/>
      <c r="V55" s="11"/>
      <c r="W55" s="11">
        <v>349330</v>
      </c>
      <c r="X55" s="11">
        <v>700008</v>
      </c>
      <c r="Y55" s="11">
        <v>-350678</v>
      </c>
      <c r="Z55" s="2">
        <v>-50.1</v>
      </c>
      <c r="AA55" s="15">
        <v>1400016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11293881</v>
      </c>
      <c r="D57" s="50">
        <f t="shared" si="11"/>
        <v>0</v>
      </c>
      <c r="E57" s="51">
        <f t="shared" si="11"/>
        <v>24405456</v>
      </c>
      <c r="F57" s="51">
        <f t="shared" si="11"/>
        <v>24405456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74500</v>
      </c>
      <c r="L57" s="51">
        <f t="shared" si="11"/>
        <v>238447</v>
      </c>
      <c r="M57" s="51">
        <f t="shared" si="11"/>
        <v>288305</v>
      </c>
      <c r="N57" s="51">
        <f t="shared" si="11"/>
        <v>601252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601252</v>
      </c>
      <c r="X57" s="51">
        <f t="shared" si="11"/>
        <v>12202728</v>
      </c>
      <c r="Y57" s="51">
        <f t="shared" si="11"/>
        <v>-11601476</v>
      </c>
      <c r="Z57" s="52">
        <f>+IF(X57&lt;&gt;0,+(Y57/X57)*100,0)</f>
        <v>-95.07280667077067</v>
      </c>
      <c r="AA57" s="53">
        <f>SUM(AA52:AA56)</f>
        <v>24405456</v>
      </c>
    </row>
    <row r="58" spans="1:27" ht="13.5">
      <c r="A58" s="86" t="s">
        <v>38</v>
      </c>
      <c r="B58" s="35"/>
      <c r="C58" s="9"/>
      <c r="D58" s="10"/>
      <c r="E58" s="11">
        <v>1471441</v>
      </c>
      <c r="F58" s="11">
        <v>1471441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735721</v>
      </c>
      <c r="Y58" s="11">
        <v>-735721</v>
      </c>
      <c r="Z58" s="2">
        <v>-100</v>
      </c>
      <c r="AA58" s="15">
        <v>1471441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8445809</v>
      </c>
      <c r="D61" s="10"/>
      <c r="E61" s="11">
        <v>10296025</v>
      </c>
      <c r="F61" s="11">
        <v>10296025</v>
      </c>
      <c r="G61" s="11">
        <v>478430</v>
      </c>
      <c r="H61" s="11"/>
      <c r="I61" s="11">
        <v>2564483</v>
      </c>
      <c r="J61" s="11">
        <v>3042913</v>
      </c>
      <c r="K61" s="11">
        <v>890655</v>
      </c>
      <c r="L61" s="11">
        <v>806011</v>
      </c>
      <c r="M61" s="11">
        <v>619144</v>
      </c>
      <c r="N61" s="11">
        <v>2315810</v>
      </c>
      <c r="O61" s="11"/>
      <c r="P61" s="11"/>
      <c r="Q61" s="11"/>
      <c r="R61" s="11"/>
      <c r="S61" s="11"/>
      <c r="T61" s="11"/>
      <c r="U61" s="11"/>
      <c r="V61" s="11"/>
      <c r="W61" s="11">
        <v>5358723</v>
      </c>
      <c r="X61" s="11">
        <v>5148013</v>
      </c>
      <c r="Y61" s="11">
        <v>210710</v>
      </c>
      <c r="Z61" s="2">
        <v>4.09</v>
      </c>
      <c r="AA61" s="15">
        <v>10296025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>
        <v>55709</v>
      </c>
      <c r="L66" s="14"/>
      <c r="M66" s="14">
        <v>177422</v>
      </c>
      <c r="N66" s="14">
        <v>233131</v>
      </c>
      <c r="O66" s="14"/>
      <c r="P66" s="14"/>
      <c r="Q66" s="14"/>
      <c r="R66" s="14"/>
      <c r="S66" s="14"/>
      <c r="T66" s="14"/>
      <c r="U66" s="14"/>
      <c r="V66" s="14"/>
      <c r="W66" s="14">
        <v>233131</v>
      </c>
      <c r="X66" s="14"/>
      <c r="Y66" s="14">
        <v>233131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>
        <v>730027</v>
      </c>
      <c r="N67" s="11">
        <v>730027</v>
      </c>
      <c r="O67" s="11"/>
      <c r="P67" s="11"/>
      <c r="Q67" s="11"/>
      <c r="R67" s="11"/>
      <c r="S67" s="11"/>
      <c r="T67" s="11"/>
      <c r="U67" s="11"/>
      <c r="V67" s="11"/>
      <c r="W67" s="11">
        <v>730027</v>
      </c>
      <c r="X67" s="11"/>
      <c r="Y67" s="11">
        <v>730027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478430</v>
      </c>
      <c r="H68" s="11"/>
      <c r="I68" s="11">
        <v>2564483</v>
      </c>
      <c r="J68" s="11">
        <v>3042913</v>
      </c>
      <c r="K68" s="11">
        <v>909446</v>
      </c>
      <c r="L68" s="11">
        <v>1044458</v>
      </c>
      <c r="M68" s="11"/>
      <c r="N68" s="11">
        <v>1953904</v>
      </c>
      <c r="O68" s="11"/>
      <c r="P68" s="11"/>
      <c r="Q68" s="11"/>
      <c r="R68" s="11"/>
      <c r="S68" s="11"/>
      <c r="T68" s="11"/>
      <c r="U68" s="11"/>
      <c r="V68" s="11"/>
      <c r="W68" s="11">
        <v>4996817</v>
      </c>
      <c r="X68" s="11"/>
      <c r="Y68" s="11">
        <v>4996817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478430</v>
      </c>
      <c r="H69" s="79">
        <f t="shared" si="12"/>
        <v>0</v>
      </c>
      <c r="I69" s="79">
        <f t="shared" si="12"/>
        <v>2564483</v>
      </c>
      <c r="J69" s="79">
        <f t="shared" si="12"/>
        <v>3042913</v>
      </c>
      <c r="K69" s="79">
        <f t="shared" si="12"/>
        <v>965155</v>
      </c>
      <c r="L69" s="79">
        <f t="shared" si="12"/>
        <v>1044458</v>
      </c>
      <c r="M69" s="79">
        <f t="shared" si="12"/>
        <v>907449</v>
      </c>
      <c r="N69" s="79">
        <f t="shared" si="12"/>
        <v>2917062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5959975</v>
      </c>
      <c r="X69" s="79">
        <f t="shared" si="12"/>
        <v>0</v>
      </c>
      <c r="Y69" s="79">
        <f t="shared" si="12"/>
        <v>5959975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1896254213</v>
      </c>
      <c r="D5" s="42">
        <f t="shared" si="0"/>
        <v>0</v>
      </c>
      <c r="E5" s="43">
        <f t="shared" si="0"/>
        <v>22000000</v>
      </c>
      <c r="F5" s="43">
        <f t="shared" si="0"/>
        <v>22000000</v>
      </c>
      <c r="G5" s="43">
        <f t="shared" si="0"/>
        <v>0</v>
      </c>
      <c r="H5" s="43">
        <f t="shared" si="0"/>
        <v>3269840</v>
      </c>
      <c r="I5" s="43">
        <f t="shared" si="0"/>
        <v>0</v>
      </c>
      <c r="J5" s="43">
        <f t="shared" si="0"/>
        <v>3269840</v>
      </c>
      <c r="K5" s="43">
        <f t="shared" si="0"/>
        <v>2581141</v>
      </c>
      <c r="L5" s="43">
        <f t="shared" si="0"/>
        <v>0</v>
      </c>
      <c r="M5" s="43">
        <f t="shared" si="0"/>
        <v>10720760</v>
      </c>
      <c r="N5" s="43">
        <f t="shared" si="0"/>
        <v>13301901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16571741</v>
      </c>
      <c r="X5" s="43">
        <f t="shared" si="0"/>
        <v>11000000</v>
      </c>
      <c r="Y5" s="43">
        <f t="shared" si="0"/>
        <v>5571741</v>
      </c>
      <c r="Z5" s="44">
        <f>+IF(X5&lt;&gt;0,+(Y5/X5)*100,0)</f>
        <v>50.65219090909091</v>
      </c>
      <c r="AA5" s="45">
        <f>SUM(AA11:AA18)</f>
        <v>22000000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6000000</v>
      </c>
      <c r="F8" s="11">
        <v>6000000</v>
      </c>
      <c r="G8" s="11"/>
      <c r="H8" s="11">
        <v>3269840</v>
      </c>
      <c r="I8" s="11"/>
      <c r="J8" s="11">
        <v>3269840</v>
      </c>
      <c r="K8" s="11">
        <v>2581141</v>
      </c>
      <c r="L8" s="11"/>
      <c r="M8" s="11">
        <v>8020064</v>
      </c>
      <c r="N8" s="11">
        <v>10601205</v>
      </c>
      <c r="O8" s="11"/>
      <c r="P8" s="11"/>
      <c r="Q8" s="11"/>
      <c r="R8" s="11"/>
      <c r="S8" s="11"/>
      <c r="T8" s="11"/>
      <c r="U8" s="11"/>
      <c r="V8" s="11"/>
      <c r="W8" s="11">
        <v>13871045</v>
      </c>
      <c r="X8" s="11">
        <v>3000000</v>
      </c>
      <c r="Y8" s="11">
        <v>10871045</v>
      </c>
      <c r="Z8" s="2">
        <v>362.37</v>
      </c>
      <c r="AA8" s="15">
        <v>6000000</v>
      </c>
    </row>
    <row r="9" spans="1:27" ht="13.5">
      <c r="A9" s="46" t="s">
        <v>35</v>
      </c>
      <c r="B9" s="47"/>
      <c r="C9" s="9"/>
      <c r="D9" s="10"/>
      <c r="E9" s="11">
        <v>16000000</v>
      </c>
      <c r="F9" s="11">
        <v>16000000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8000000</v>
      </c>
      <c r="Y9" s="11">
        <v>-8000000</v>
      </c>
      <c r="Z9" s="2">
        <v>-100</v>
      </c>
      <c r="AA9" s="15">
        <v>16000000</v>
      </c>
    </row>
    <row r="10" spans="1:27" ht="13.5">
      <c r="A10" s="46" t="s">
        <v>36</v>
      </c>
      <c r="B10" s="47"/>
      <c r="C10" s="9">
        <v>1239238116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1239238116</v>
      </c>
      <c r="D11" s="50">
        <f t="shared" si="1"/>
        <v>0</v>
      </c>
      <c r="E11" s="51">
        <f t="shared" si="1"/>
        <v>22000000</v>
      </c>
      <c r="F11" s="51">
        <f t="shared" si="1"/>
        <v>22000000</v>
      </c>
      <c r="G11" s="51">
        <f t="shared" si="1"/>
        <v>0</v>
      </c>
      <c r="H11" s="51">
        <f t="shared" si="1"/>
        <v>3269840</v>
      </c>
      <c r="I11" s="51">
        <f t="shared" si="1"/>
        <v>0</v>
      </c>
      <c r="J11" s="51">
        <f t="shared" si="1"/>
        <v>3269840</v>
      </c>
      <c r="K11" s="51">
        <f t="shared" si="1"/>
        <v>2581141</v>
      </c>
      <c r="L11" s="51">
        <f t="shared" si="1"/>
        <v>0</v>
      </c>
      <c r="M11" s="51">
        <f t="shared" si="1"/>
        <v>8020064</v>
      </c>
      <c r="N11" s="51">
        <f t="shared" si="1"/>
        <v>10601205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13871045</v>
      </c>
      <c r="X11" s="51">
        <f t="shared" si="1"/>
        <v>11000000</v>
      </c>
      <c r="Y11" s="51">
        <f t="shared" si="1"/>
        <v>2871045</v>
      </c>
      <c r="Z11" s="52">
        <f>+IF(X11&lt;&gt;0,+(Y11/X11)*100,0)</f>
        <v>26.100409090909093</v>
      </c>
      <c r="AA11" s="53">
        <f>SUM(AA6:AA10)</f>
        <v>22000000</v>
      </c>
    </row>
    <row r="12" spans="1:27" ht="13.5">
      <c r="A12" s="54" t="s">
        <v>38</v>
      </c>
      <c r="B12" s="35"/>
      <c r="C12" s="9">
        <v>84227382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572788715</v>
      </c>
      <c r="D15" s="10"/>
      <c r="E15" s="11"/>
      <c r="F15" s="11"/>
      <c r="G15" s="11"/>
      <c r="H15" s="11"/>
      <c r="I15" s="11"/>
      <c r="J15" s="11"/>
      <c r="K15" s="11"/>
      <c r="L15" s="11"/>
      <c r="M15" s="11">
        <v>2700696</v>
      </c>
      <c r="N15" s="11">
        <v>2700696</v>
      </c>
      <c r="O15" s="11"/>
      <c r="P15" s="11"/>
      <c r="Q15" s="11"/>
      <c r="R15" s="11"/>
      <c r="S15" s="11"/>
      <c r="T15" s="11"/>
      <c r="U15" s="11"/>
      <c r="V15" s="11"/>
      <c r="W15" s="11">
        <v>2700696</v>
      </c>
      <c r="X15" s="11"/>
      <c r="Y15" s="11">
        <v>2700696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104091000</v>
      </c>
      <c r="F20" s="60">
        <f t="shared" si="2"/>
        <v>104091000</v>
      </c>
      <c r="G20" s="60">
        <f t="shared" si="2"/>
        <v>6324782</v>
      </c>
      <c r="H20" s="60">
        <f t="shared" si="2"/>
        <v>7576422</v>
      </c>
      <c r="I20" s="60">
        <f t="shared" si="2"/>
        <v>16606697</v>
      </c>
      <c r="J20" s="60">
        <f t="shared" si="2"/>
        <v>30507901</v>
      </c>
      <c r="K20" s="60">
        <f t="shared" si="2"/>
        <v>1212507</v>
      </c>
      <c r="L20" s="60">
        <f t="shared" si="2"/>
        <v>0</v>
      </c>
      <c r="M20" s="60">
        <f t="shared" si="2"/>
        <v>6428777</v>
      </c>
      <c r="N20" s="60">
        <f t="shared" si="2"/>
        <v>7641284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38149185</v>
      </c>
      <c r="X20" s="60">
        <f t="shared" si="2"/>
        <v>52045500</v>
      </c>
      <c r="Y20" s="60">
        <f t="shared" si="2"/>
        <v>-13896315</v>
      </c>
      <c r="Z20" s="61">
        <f>+IF(X20&lt;&gt;0,+(Y20/X20)*100,0)</f>
        <v>-26.70031991238436</v>
      </c>
      <c r="AA20" s="62">
        <f>SUM(AA26:AA33)</f>
        <v>104091000</v>
      </c>
    </row>
    <row r="21" spans="1:27" ht="13.5">
      <c r="A21" s="46" t="s">
        <v>32</v>
      </c>
      <c r="B21" s="47"/>
      <c r="C21" s="9"/>
      <c r="D21" s="10"/>
      <c r="E21" s="11">
        <v>48974080</v>
      </c>
      <c r="F21" s="11">
        <v>48974080</v>
      </c>
      <c r="G21" s="11">
        <v>4423108</v>
      </c>
      <c r="H21" s="11"/>
      <c r="I21" s="11">
        <v>4583149</v>
      </c>
      <c r="J21" s="11">
        <v>9006257</v>
      </c>
      <c r="K21" s="11">
        <v>1212507</v>
      </c>
      <c r="L21" s="11"/>
      <c r="M21" s="11">
        <v>6428777</v>
      </c>
      <c r="N21" s="11">
        <v>7641284</v>
      </c>
      <c r="O21" s="11"/>
      <c r="P21" s="11"/>
      <c r="Q21" s="11"/>
      <c r="R21" s="11"/>
      <c r="S21" s="11"/>
      <c r="T21" s="11"/>
      <c r="U21" s="11"/>
      <c r="V21" s="11"/>
      <c r="W21" s="11">
        <v>16647541</v>
      </c>
      <c r="X21" s="11">
        <v>24487040</v>
      </c>
      <c r="Y21" s="11">
        <v>-7839499</v>
      </c>
      <c r="Z21" s="2">
        <v>-32.01</v>
      </c>
      <c r="AA21" s="15">
        <v>48974080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44416920</v>
      </c>
      <c r="F23" s="11">
        <v>44416920</v>
      </c>
      <c r="G23" s="11">
        <v>1901674</v>
      </c>
      <c r="H23" s="11">
        <v>7576422</v>
      </c>
      <c r="I23" s="11">
        <v>12023548</v>
      </c>
      <c r="J23" s="11">
        <v>21501644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21501644</v>
      </c>
      <c r="X23" s="11">
        <v>22208460</v>
      </c>
      <c r="Y23" s="11">
        <v>-706816</v>
      </c>
      <c r="Z23" s="2">
        <v>-3.18</v>
      </c>
      <c r="AA23" s="15">
        <v>44416920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93391000</v>
      </c>
      <c r="F26" s="51">
        <f t="shared" si="3"/>
        <v>93391000</v>
      </c>
      <c r="G26" s="51">
        <f t="shared" si="3"/>
        <v>6324782</v>
      </c>
      <c r="H26" s="51">
        <f t="shared" si="3"/>
        <v>7576422</v>
      </c>
      <c r="I26" s="51">
        <f t="shared" si="3"/>
        <v>16606697</v>
      </c>
      <c r="J26" s="51">
        <f t="shared" si="3"/>
        <v>30507901</v>
      </c>
      <c r="K26" s="51">
        <f t="shared" si="3"/>
        <v>1212507</v>
      </c>
      <c r="L26" s="51">
        <f t="shared" si="3"/>
        <v>0</v>
      </c>
      <c r="M26" s="51">
        <f t="shared" si="3"/>
        <v>6428777</v>
      </c>
      <c r="N26" s="51">
        <f t="shared" si="3"/>
        <v>7641284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38149185</v>
      </c>
      <c r="X26" s="51">
        <f t="shared" si="3"/>
        <v>46695500</v>
      </c>
      <c r="Y26" s="51">
        <f t="shared" si="3"/>
        <v>-8546315</v>
      </c>
      <c r="Z26" s="52">
        <f>+IF(X26&lt;&gt;0,+(Y26/X26)*100,0)</f>
        <v>-18.302223983039053</v>
      </c>
      <c r="AA26" s="53">
        <f>SUM(AA21:AA25)</f>
        <v>93391000</v>
      </c>
    </row>
    <row r="27" spans="1:27" ht="13.5">
      <c r="A27" s="54" t="s">
        <v>38</v>
      </c>
      <c r="B27" s="64"/>
      <c r="C27" s="9"/>
      <c r="D27" s="10"/>
      <c r="E27" s="11">
        <v>4000000</v>
      </c>
      <c r="F27" s="11">
        <v>4000000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2000000</v>
      </c>
      <c r="Y27" s="11">
        <v>-2000000</v>
      </c>
      <c r="Z27" s="2">
        <v>-100</v>
      </c>
      <c r="AA27" s="15">
        <v>4000000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6700000</v>
      </c>
      <c r="F30" s="11">
        <v>6700000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3350000</v>
      </c>
      <c r="Y30" s="11">
        <v>-3350000</v>
      </c>
      <c r="Z30" s="2">
        <v>-100</v>
      </c>
      <c r="AA30" s="15">
        <v>6700000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48974080</v>
      </c>
      <c r="F36" s="11">
        <f t="shared" si="4"/>
        <v>48974080</v>
      </c>
      <c r="G36" s="11">
        <f t="shared" si="4"/>
        <v>4423108</v>
      </c>
      <c r="H36" s="11">
        <f t="shared" si="4"/>
        <v>0</v>
      </c>
      <c r="I36" s="11">
        <f t="shared" si="4"/>
        <v>4583149</v>
      </c>
      <c r="J36" s="11">
        <f t="shared" si="4"/>
        <v>9006257</v>
      </c>
      <c r="K36" s="11">
        <f t="shared" si="4"/>
        <v>1212507</v>
      </c>
      <c r="L36" s="11">
        <f t="shared" si="4"/>
        <v>0</v>
      </c>
      <c r="M36" s="11">
        <f t="shared" si="4"/>
        <v>6428777</v>
      </c>
      <c r="N36" s="11">
        <f t="shared" si="4"/>
        <v>7641284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16647541</v>
      </c>
      <c r="X36" s="11">
        <f t="shared" si="4"/>
        <v>24487040</v>
      </c>
      <c r="Y36" s="11">
        <f t="shared" si="4"/>
        <v>-7839499</v>
      </c>
      <c r="Z36" s="2">
        <f aca="true" t="shared" si="5" ref="Z36:Z49">+IF(X36&lt;&gt;0,+(Y36/X36)*100,0)</f>
        <v>-32.01489032565798</v>
      </c>
      <c r="AA36" s="15">
        <f>AA6+AA21</f>
        <v>48974080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50416920</v>
      </c>
      <c r="F38" s="11">
        <f t="shared" si="4"/>
        <v>50416920</v>
      </c>
      <c r="G38" s="11">
        <f t="shared" si="4"/>
        <v>1901674</v>
      </c>
      <c r="H38" s="11">
        <f t="shared" si="4"/>
        <v>10846262</v>
      </c>
      <c r="I38" s="11">
        <f t="shared" si="4"/>
        <v>12023548</v>
      </c>
      <c r="J38" s="11">
        <f t="shared" si="4"/>
        <v>24771484</v>
      </c>
      <c r="K38" s="11">
        <f t="shared" si="4"/>
        <v>2581141</v>
      </c>
      <c r="L38" s="11">
        <f t="shared" si="4"/>
        <v>0</v>
      </c>
      <c r="M38" s="11">
        <f t="shared" si="4"/>
        <v>8020064</v>
      </c>
      <c r="N38" s="11">
        <f t="shared" si="4"/>
        <v>10601205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35372689</v>
      </c>
      <c r="X38" s="11">
        <f t="shared" si="4"/>
        <v>25208460</v>
      </c>
      <c r="Y38" s="11">
        <f t="shared" si="4"/>
        <v>10164229</v>
      </c>
      <c r="Z38" s="2">
        <f t="shared" si="5"/>
        <v>40.32070582653601</v>
      </c>
      <c r="AA38" s="15">
        <f>AA8+AA23</f>
        <v>50416920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16000000</v>
      </c>
      <c r="F39" s="11">
        <f t="shared" si="4"/>
        <v>16000000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8000000</v>
      </c>
      <c r="Y39" s="11">
        <f t="shared" si="4"/>
        <v>-8000000</v>
      </c>
      <c r="Z39" s="2">
        <f t="shared" si="5"/>
        <v>-100</v>
      </c>
      <c r="AA39" s="15">
        <f>AA9+AA24</f>
        <v>16000000</v>
      </c>
    </row>
    <row r="40" spans="1:27" ht="13.5">
      <c r="A40" s="46" t="s">
        <v>36</v>
      </c>
      <c r="B40" s="47"/>
      <c r="C40" s="9">
        <f t="shared" si="4"/>
        <v>1239238116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1239238116</v>
      </c>
      <c r="D41" s="50">
        <f t="shared" si="6"/>
        <v>0</v>
      </c>
      <c r="E41" s="51">
        <f t="shared" si="6"/>
        <v>115391000</v>
      </c>
      <c r="F41" s="51">
        <f t="shared" si="6"/>
        <v>115391000</v>
      </c>
      <c r="G41" s="51">
        <f t="shared" si="6"/>
        <v>6324782</v>
      </c>
      <c r="H41" s="51">
        <f t="shared" si="6"/>
        <v>10846262</v>
      </c>
      <c r="I41" s="51">
        <f t="shared" si="6"/>
        <v>16606697</v>
      </c>
      <c r="J41" s="51">
        <f t="shared" si="6"/>
        <v>33777741</v>
      </c>
      <c r="K41" s="51">
        <f t="shared" si="6"/>
        <v>3793648</v>
      </c>
      <c r="L41" s="51">
        <f t="shared" si="6"/>
        <v>0</v>
      </c>
      <c r="M41" s="51">
        <f t="shared" si="6"/>
        <v>14448841</v>
      </c>
      <c r="N41" s="51">
        <f t="shared" si="6"/>
        <v>18242489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52020230</v>
      </c>
      <c r="X41" s="51">
        <f t="shared" si="6"/>
        <v>57695500</v>
      </c>
      <c r="Y41" s="51">
        <f t="shared" si="6"/>
        <v>-5675270</v>
      </c>
      <c r="Z41" s="52">
        <f t="shared" si="5"/>
        <v>-9.836590375332564</v>
      </c>
      <c r="AA41" s="53">
        <f>SUM(AA36:AA40)</f>
        <v>115391000</v>
      </c>
    </row>
    <row r="42" spans="1:27" ht="13.5">
      <c r="A42" s="54" t="s">
        <v>38</v>
      </c>
      <c r="B42" s="35"/>
      <c r="C42" s="65">
        <f aca="true" t="shared" si="7" ref="C42:Y48">C12+C27</f>
        <v>84227382</v>
      </c>
      <c r="D42" s="66">
        <f t="shared" si="7"/>
        <v>0</v>
      </c>
      <c r="E42" s="67">
        <f t="shared" si="7"/>
        <v>4000000</v>
      </c>
      <c r="F42" s="67">
        <f t="shared" si="7"/>
        <v>4000000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2000000</v>
      </c>
      <c r="Y42" s="67">
        <f t="shared" si="7"/>
        <v>-2000000</v>
      </c>
      <c r="Z42" s="69">
        <f t="shared" si="5"/>
        <v>-100</v>
      </c>
      <c r="AA42" s="68">
        <f aca="true" t="shared" si="8" ref="AA42:AA48">AA12+AA27</f>
        <v>4000000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572788715</v>
      </c>
      <c r="D45" s="66">
        <f t="shared" si="7"/>
        <v>0</v>
      </c>
      <c r="E45" s="67">
        <f t="shared" si="7"/>
        <v>6700000</v>
      </c>
      <c r="F45" s="67">
        <f t="shared" si="7"/>
        <v>6700000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2700696</v>
      </c>
      <c r="N45" s="67">
        <f t="shared" si="7"/>
        <v>2700696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2700696</v>
      </c>
      <c r="X45" s="67">
        <f t="shared" si="7"/>
        <v>3350000</v>
      </c>
      <c r="Y45" s="67">
        <f t="shared" si="7"/>
        <v>-649304</v>
      </c>
      <c r="Z45" s="69">
        <f t="shared" si="5"/>
        <v>-19.38220895522388</v>
      </c>
      <c r="AA45" s="68">
        <f t="shared" si="8"/>
        <v>6700000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1896254213</v>
      </c>
      <c r="D49" s="78">
        <f t="shared" si="9"/>
        <v>0</v>
      </c>
      <c r="E49" s="79">
        <f t="shared" si="9"/>
        <v>126091000</v>
      </c>
      <c r="F49" s="79">
        <f t="shared" si="9"/>
        <v>126091000</v>
      </c>
      <c r="G49" s="79">
        <f t="shared" si="9"/>
        <v>6324782</v>
      </c>
      <c r="H49" s="79">
        <f t="shared" si="9"/>
        <v>10846262</v>
      </c>
      <c r="I49" s="79">
        <f t="shared" si="9"/>
        <v>16606697</v>
      </c>
      <c r="J49" s="79">
        <f t="shared" si="9"/>
        <v>33777741</v>
      </c>
      <c r="K49" s="79">
        <f t="shared" si="9"/>
        <v>3793648</v>
      </c>
      <c r="L49" s="79">
        <f t="shared" si="9"/>
        <v>0</v>
      </c>
      <c r="M49" s="79">
        <f t="shared" si="9"/>
        <v>17149537</v>
      </c>
      <c r="N49" s="79">
        <f t="shared" si="9"/>
        <v>20943185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54720926</v>
      </c>
      <c r="X49" s="79">
        <f t="shared" si="9"/>
        <v>63045500</v>
      </c>
      <c r="Y49" s="79">
        <f t="shared" si="9"/>
        <v>-8324574</v>
      </c>
      <c r="Z49" s="80">
        <f t="shared" si="5"/>
        <v>-13.204073248685475</v>
      </c>
      <c r="AA49" s="81">
        <f>SUM(AA41:AA48)</f>
        <v>126091000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45410000</v>
      </c>
      <c r="F51" s="67">
        <f t="shared" si="10"/>
        <v>45410000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22705000</v>
      </c>
      <c r="Y51" s="67">
        <f t="shared" si="10"/>
        <v>-22705000</v>
      </c>
      <c r="Z51" s="69">
        <f>+IF(X51&lt;&gt;0,+(Y51/X51)*100,0)</f>
        <v>-100</v>
      </c>
      <c r="AA51" s="68">
        <f>SUM(AA57:AA61)</f>
        <v>45410000</v>
      </c>
    </row>
    <row r="52" spans="1:27" ht="13.5">
      <c r="A52" s="84" t="s">
        <v>32</v>
      </c>
      <c r="B52" s="47"/>
      <c r="C52" s="9"/>
      <c r="D52" s="10"/>
      <c r="E52" s="11">
        <v>12500000</v>
      </c>
      <c r="F52" s="11">
        <v>12500000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6250000</v>
      </c>
      <c r="Y52" s="11">
        <v>-6250000</v>
      </c>
      <c r="Z52" s="2">
        <v>-100</v>
      </c>
      <c r="AA52" s="15">
        <v>12500000</v>
      </c>
    </row>
    <row r="53" spans="1:27" ht="13.5">
      <c r="A53" s="84" t="s">
        <v>33</v>
      </c>
      <c r="B53" s="47"/>
      <c r="C53" s="9"/>
      <c r="D53" s="10"/>
      <c r="E53" s="11">
        <v>1680000</v>
      </c>
      <c r="F53" s="11">
        <v>1680000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840000</v>
      </c>
      <c r="Y53" s="11">
        <v>-840000</v>
      </c>
      <c r="Z53" s="2">
        <v>-100</v>
      </c>
      <c r="AA53" s="15">
        <v>1680000</v>
      </c>
    </row>
    <row r="54" spans="1:27" ht="13.5">
      <c r="A54" s="84" t="s">
        <v>34</v>
      </c>
      <c r="B54" s="47"/>
      <c r="C54" s="9"/>
      <c r="D54" s="10"/>
      <c r="E54" s="11">
        <v>16500000</v>
      </c>
      <c r="F54" s="11">
        <v>16500000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8250000</v>
      </c>
      <c r="Y54" s="11">
        <v>-8250000</v>
      </c>
      <c r="Z54" s="2">
        <v>-100</v>
      </c>
      <c r="AA54" s="15">
        <v>16500000</v>
      </c>
    </row>
    <row r="55" spans="1:27" ht="13.5">
      <c r="A55" s="84" t="s">
        <v>35</v>
      </c>
      <c r="B55" s="47"/>
      <c r="C55" s="9"/>
      <c r="D55" s="10"/>
      <c r="E55" s="11">
        <v>3410000</v>
      </c>
      <c r="F55" s="11">
        <v>3410000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1705000</v>
      </c>
      <c r="Y55" s="11">
        <v>-1705000</v>
      </c>
      <c r="Z55" s="2">
        <v>-100</v>
      </c>
      <c r="AA55" s="15">
        <v>3410000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34090000</v>
      </c>
      <c r="F57" s="51">
        <f t="shared" si="11"/>
        <v>34090000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17045000</v>
      </c>
      <c r="Y57" s="51">
        <f t="shared" si="11"/>
        <v>-17045000</v>
      </c>
      <c r="Z57" s="52">
        <f>+IF(X57&lt;&gt;0,+(Y57/X57)*100,0)</f>
        <v>-100</v>
      </c>
      <c r="AA57" s="53">
        <f>SUM(AA52:AA56)</f>
        <v>34090000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11320000</v>
      </c>
      <c r="F61" s="11">
        <v>11320000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5660000</v>
      </c>
      <c r="Y61" s="11">
        <v>-5660000</v>
      </c>
      <c r="Z61" s="2">
        <v>-100</v>
      </c>
      <c r="AA61" s="15">
        <v>11320000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5000000</v>
      </c>
      <c r="F65" s="11"/>
      <c r="G65" s="11">
        <v>14915115</v>
      </c>
      <c r="H65" s="11">
        <v>16211741</v>
      </c>
      <c r="I65" s="11">
        <v>17121598</v>
      </c>
      <c r="J65" s="11">
        <v>48248454</v>
      </c>
      <c r="K65" s="11">
        <v>17862093</v>
      </c>
      <c r="L65" s="11">
        <v>16037067</v>
      </c>
      <c r="M65" s="11">
        <v>16014608</v>
      </c>
      <c r="N65" s="11">
        <v>49913768</v>
      </c>
      <c r="O65" s="11"/>
      <c r="P65" s="11"/>
      <c r="Q65" s="11"/>
      <c r="R65" s="11"/>
      <c r="S65" s="11"/>
      <c r="T65" s="11"/>
      <c r="U65" s="11"/>
      <c r="V65" s="11"/>
      <c r="W65" s="11">
        <v>98162222</v>
      </c>
      <c r="X65" s="11"/>
      <c r="Y65" s="11">
        <v>98162222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700000</v>
      </c>
      <c r="F66" s="14"/>
      <c r="G66" s="14"/>
      <c r="H66" s="14">
        <v>1885716</v>
      </c>
      <c r="I66" s="14">
        <v>981310</v>
      </c>
      <c r="J66" s="14">
        <v>2867026</v>
      </c>
      <c r="K66" s="14">
        <v>189247</v>
      </c>
      <c r="L66" s="14"/>
      <c r="M66" s="14">
        <v>8052048</v>
      </c>
      <c r="N66" s="14">
        <v>8241295</v>
      </c>
      <c r="O66" s="14"/>
      <c r="P66" s="14"/>
      <c r="Q66" s="14"/>
      <c r="R66" s="14"/>
      <c r="S66" s="14"/>
      <c r="T66" s="14"/>
      <c r="U66" s="14"/>
      <c r="V66" s="14"/>
      <c r="W66" s="14">
        <v>11108321</v>
      </c>
      <c r="X66" s="14"/>
      <c r="Y66" s="14">
        <v>11108321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570000</v>
      </c>
      <c r="F67" s="11"/>
      <c r="G67" s="11">
        <v>159125</v>
      </c>
      <c r="H67" s="11">
        <v>4454534</v>
      </c>
      <c r="I67" s="11">
        <v>1025146</v>
      </c>
      <c r="J67" s="11">
        <v>5638805</v>
      </c>
      <c r="K67" s="11">
        <v>2941038</v>
      </c>
      <c r="L67" s="11"/>
      <c r="M67" s="11">
        <v>5083077</v>
      </c>
      <c r="N67" s="11">
        <v>8024115</v>
      </c>
      <c r="O67" s="11"/>
      <c r="P67" s="11"/>
      <c r="Q67" s="11"/>
      <c r="R67" s="11"/>
      <c r="S67" s="11"/>
      <c r="T67" s="11"/>
      <c r="U67" s="11"/>
      <c r="V67" s="11"/>
      <c r="W67" s="11">
        <v>13662920</v>
      </c>
      <c r="X67" s="11"/>
      <c r="Y67" s="11">
        <v>13662920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139651000</v>
      </c>
      <c r="F68" s="11"/>
      <c r="G68" s="11">
        <v>6366752</v>
      </c>
      <c r="H68" s="11">
        <v>12206459</v>
      </c>
      <c r="I68" s="11">
        <v>12137582</v>
      </c>
      <c r="J68" s="11">
        <v>30710793</v>
      </c>
      <c r="K68" s="11">
        <v>2894007</v>
      </c>
      <c r="L68" s="11">
        <v>4176759</v>
      </c>
      <c r="M68" s="11">
        <v>30845107</v>
      </c>
      <c r="N68" s="11">
        <v>37915873</v>
      </c>
      <c r="O68" s="11"/>
      <c r="P68" s="11"/>
      <c r="Q68" s="11"/>
      <c r="R68" s="11"/>
      <c r="S68" s="11"/>
      <c r="T68" s="11"/>
      <c r="U68" s="11"/>
      <c r="V68" s="11"/>
      <c r="W68" s="11">
        <v>68626666</v>
      </c>
      <c r="X68" s="11"/>
      <c r="Y68" s="11">
        <v>68626666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145921000</v>
      </c>
      <c r="F69" s="79">
        <f t="shared" si="12"/>
        <v>0</v>
      </c>
      <c r="G69" s="79">
        <f t="shared" si="12"/>
        <v>21440992</v>
      </c>
      <c r="H69" s="79">
        <f t="shared" si="12"/>
        <v>34758450</v>
      </c>
      <c r="I69" s="79">
        <f t="shared" si="12"/>
        <v>31265636</v>
      </c>
      <c r="J69" s="79">
        <f t="shared" si="12"/>
        <v>87465078</v>
      </c>
      <c r="K69" s="79">
        <f t="shared" si="12"/>
        <v>23886385</v>
      </c>
      <c r="L69" s="79">
        <f t="shared" si="12"/>
        <v>20213826</v>
      </c>
      <c r="M69" s="79">
        <f t="shared" si="12"/>
        <v>59994840</v>
      </c>
      <c r="N69" s="79">
        <f t="shared" si="12"/>
        <v>104095051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191560129</v>
      </c>
      <c r="X69" s="79">
        <f t="shared" si="12"/>
        <v>0</v>
      </c>
      <c r="Y69" s="79">
        <f t="shared" si="12"/>
        <v>191560129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17104103</v>
      </c>
      <c r="D5" s="42">
        <f t="shared" si="0"/>
        <v>0</v>
      </c>
      <c r="E5" s="43">
        <f t="shared" si="0"/>
        <v>33248000</v>
      </c>
      <c r="F5" s="43">
        <f t="shared" si="0"/>
        <v>36605557</v>
      </c>
      <c r="G5" s="43">
        <f t="shared" si="0"/>
        <v>1641562</v>
      </c>
      <c r="H5" s="43">
        <f t="shared" si="0"/>
        <v>107511</v>
      </c>
      <c r="I5" s="43">
        <f t="shared" si="0"/>
        <v>2360905</v>
      </c>
      <c r="J5" s="43">
        <f t="shared" si="0"/>
        <v>4109978</v>
      </c>
      <c r="K5" s="43">
        <f t="shared" si="0"/>
        <v>0</v>
      </c>
      <c r="L5" s="43">
        <f t="shared" si="0"/>
        <v>132045</v>
      </c>
      <c r="M5" s="43">
        <f t="shared" si="0"/>
        <v>2504924</v>
      </c>
      <c r="N5" s="43">
        <f t="shared" si="0"/>
        <v>2636969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6746947</v>
      </c>
      <c r="X5" s="43">
        <f t="shared" si="0"/>
        <v>18302779</v>
      </c>
      <c r="Y5" s="43">
        <f t="shared" si="0"/>
        <v>-11555832</v>
      </c>
      <c r="Z5" s="44">
        <f>+IF(X5&lt;&gt;0,+(Y5/X5)*100,0)</f>
        <v>-63.13703509177486</v>
      </c>
      <c r="AA5" s="45">
        <f>SUM(AA11:AA18)</f>
        <v>36605557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174012</v>
      </c>
      <c r="D8" s="10"/>
      <c r="E8" s="11"/>
      <c r="F8" s="11"/>
      <c r="G8" s="11">
        <v>174012</v>
      </c>
      <c r="H8" s="11">
        <v>174012</v>
      </c>
      <c r="I8" s="11"/>
      <c r="J8" s="11">
        <v>348024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348024</v>
      </c>
      <c r="X8" s="11"/>
      <c r="Y8" s="11">
        <v>348024</v>
      </c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174012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174012</v>
      </c>
      <c r="H11" s="51">
        <f t="shared" si="1"/>
        <v>174012</v>
      </c>
      <c r="I11" s="51">
        <f t="shared" si="1"/>
        <v>0</v>
      </c>
      <c r="J11" s="51">
        <f t="shared" si="1"/>
        <v>348024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348024</v>
      </c>
      <c r="X11" s="51">
        <f t="shared" si="1"/>
        <v>0</v>
      </c>
      <c r="Y11" s="51">
        <f t="shared" si="1"/>
        <v>348024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>
        <v>2112117</v>
      </c>
      <c r="D12" s="10"/>
      <c r="E12" s="11">
        <v>9000000</v>
      </c>
      <c r="F12" s="11">
        <v>9000000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4500000</v>
      </c>
      <c r="Y12" s="11">
        <v>-4500000</v>
      </c>
      <c r="Z12" s="2">
        <v>-100</v>
      </c>
      <c r="AA12" s="15">
        <v>9000000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13817974</v>
      </c>
      <c r="D15" s="10"/>
      <c r="E15" s="11">
        <v>22398000</v>
      </c>
      <c r="F15" s="11">
        <v>25755557</v>
      </c>
      <c r="G15" s="11">
        <v>617550</v>
      </c>
      <c r="H15" s="11">
        <v>-66501</v>
      </c>
      <c r="I15" s="11">
        <v>2360905</v>
      </c>
      <c r="J15" s="11">
        <v>2911954</v>
      </c>
      <c r="K15" s="11"/>
      <c r="L15" s="11">
        <v>132045</v>
      </c>
      <c r="M15" s="11">
        <v>2504924</v>
      </c>
      <c r="N15" s="11">
        <v>2636969</v>
      </c>
      <c r="O15" s="11"/>
      <c r="P15" s="11"/>
      <c r="Q15" s="11"/>
      <c r="R15" s="11"/>
      <c r="S15" s="11"/>
      <c r="T15" s="11"/>
      <c r="U15" s="11"/>
      <c r="V15" s="11"/>
      <c r="W15" s="11">
        <v>5548923</v>
      </c>
      <c r="X15" s="11">
        <v>12877779</v>
      </c>
      <c r="Y15" s="11">
        <v>-7328856</v>
      </c>
      <c r="Z15" s="2">
        <v>-56.91</v>
      </c>
      <c r="AA15" s="15">
        <v>25755557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1000000</v>
      </c>
      <c r="D18" s="17"/>
      <c r="E18" s="18">
        <v>1850000</v>
      </c>
      <c r="F18" s="18">
        <v>1850000</v>
      </c>
      <c r="G18" s="18">
        <v>850000</v>
      </c>
      <c r="H18" s="18"/>
      <c r="I18" s="18"/>
      <c r="J18" s="18">
        <v>850000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850000</v>
      </c>
      <c r="X18" s="18">
        <v>925000</v>
      </c>
      <c r="Y18" s="18">
        <v>-75000</v>
      </c>
      <c r="Z18" s="3">
        <v>-8.11</v>
      </c>
      <c r="AA18" s="23">
        <v>1850000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174012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174012</v>
      </c>
      <c r="H38" s="11">
        <f t="shared" si="4"/>
        <v>174012</v>
      </c>
      <c r="I38" s="11">
        <f t="shared" si="4"/>
        <v>0</v>
      </c>
      <c r="J38" s="11">
        <f t="shared" si="4"/>
        <v>348024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348024</v>
      </c>
      <c r="X38" s="11">
        <f t="shared" si="4"/>
        <v>0</v>
      </c>
      <c r="Y38" s="11">
        <f t="shared" si="4"/>
        <v>348024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174012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174012</v>
      </c>
      <c r="H41" s="51">
        <f t="shared" si="6"/>
        <v>174012</v>
      </c>
      <c r="I41" s="51">
        <f t="shared" si="6"/>
        <v>0</v>
      </c>
      <c r="J41" s="51">
        <f t="shared" si="6"/>
        <v>348024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348024</v>
      </c>
      <c r="X41" s="51">
        <f t="shared" si="6"/>
        <v>0</v>
      </c>
      <c r="Y41" s="51">
        <f t="shared" si="6"/>
        <v>348024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2112117</v>
      </c>
      <c r="D42" s="66">
        <f t="shared" si="7"/>
        <v>0</v>
      </c>
      <c r="E42" s="67">
        <f t="shared" si="7"/>
        <v>9000000</v>
      </c>
      <c r="F42" s="67">
        <f t="shared" si="7"/>
        <v>9000000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4500000</v>
      </c>
      <c r="Y42" s="67">
        <f t="shared" si="7"/>
        <v>-4500000</v>
      </c>
      <c r="Z42" s="69">
        <f t="shared" si="5"/>
        <v>-100</v>
      </c>
      <c r="AA42" s="68">
        <f aca="true" t="shared" si="8" ref="AA42:AA48">AA12+AA27</f>
        <v>9000000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13817974</v>
      </c>
      <c r="D45" s="66">
        <f t="shared" si="7"/>
        <v>0</v>
      </c>
      <c r="E45" s="67">
        <f t="shared" si="7"/>
        <v>22398000</v>
      </c>
      <c r="F45" s="67">
        <f t="shared" si="7"/>
        <v>25755557</v>
      </c>
      <c r="G45" s="67">
        <f t="shared" si="7"/>
        <v>617550</v>
      </c>
      <c r="H45" s="67">
        <f t="shared" si="7"/>
        <v>-66501</v>
      </c>
      <c r="I45" s="67">
        <f t="shared" si="7"/>
        <v>2360905</v>
      </c>
      <c r="J45" s="67">
        <f t="shared" si="7"/>
        <v>2911954</v>
      </c>
      <c r="K45" s="67">
        <f t="shared" si="7"/>
        <v>0</v>
      </c>
      <c r="L45" s="67">
        <f t="shared" si="7"/>
        <v>132045</v>
      </c>
      <c r="M45" s="67">
        <f t="shared" si="7"/>
        <v>2504924</v>
      </c>
      <c r="N45" s="67">
        <f t="shared" si="7"/>
        <v>2636969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5548923</v>
      </c>
      <c r="X45" s="67">
        <f t="shared" si="7"/>
        <v>12877779</v>
      </c>
      <c r="Y45" s="67">
        <f t="shared" si="7"/>
        <v>-7328856</v>
      </c>
      <c r="Z45" s="69">
        <f t="shared" si="5"/>
        <v>-56.91086949077167</v>
      </c>
      <c r="AA45" s="68">
        <f t="shared" si="8"/>
        <v>25755557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1000000</v>
      </c>
      <c r="D48" s="66">
        <f t="shared" si="7"/>
        <v>0</v>
      </c>
      <c r="E48" s="67">
        <f t="shared" si="7"/>
        <v>1850000</v>
      </c>
      <c r="F48" s="67">
        <f t="shared" si="7"/>
        <v>1850000</v>
      </c>
      <c r="G48" s="67">
        <f t="shared" si="7"/>
        <v>850000</v>
      </c>
      <c r="H48" s="67">
        <f t="shared" si="7"/>
        <v>0</v>
      </c>
      <c r="I48" s="67">
        <f t="shared" si="7"/>
        <v>0</v>
      </c>
      <c r="J48" s="67">
        <f t="shared" si="7"/>
        <v>850000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850000</v>
      </c>
      <c r="X48" s="67">
        <f t="shared" si="7"/>
        <v>925000</v>
      </c>
      <c r="Y48" s="67">
        <f t="shared" si="7"/>
        <v>-75000</v>
      </c>
      <c r="Z48" s="69">
        <f t="shared" si="5"/>
        <v>-8.108108108108109</v>
      </c>
      <c r="AA48" s="68">
        <f t="shared" si="8"/>
        <v>1850000</v>
      </c>
    </row>
    <row r="49" spans="1:27" ht="13.5">
      <c r="A49" s="75" t="s">
        <v>49</v>
      </c>
      <c r="B49" s="76"/>
      <c r="C49" s="77">
        <f aca="true" t="shared" si="9" ref="C49:Y49">SUM(C41:C48)</f>
        <v>17104103</v>
      </c>
      <c r="D49" s="78">
        <f t="shared" si="9"/>
        <v>0</v>
      </c>
      <c r="E49" s="79">
        <f t="shared" si="9"/>
        <v>33248000</v>
      </c>
      <c r="F49" s="79">
        <f t="shared" si="9"/>
        <v>36605557</v>
      </c>
      <c r="G49" s="79">
        <f t="shared" si="9"/>
        <v>1641562</v>
      </c>
      <c r="H49" s="79">
        <f t="shared" si="9"/>
        <v>107511</v>
      </c>
      <c r="I49" s="79">
        <f t="shared" si="9"/>
        <v>2360905</v>
      </c>
      <c r="J49" s="79">
        <f t="shared" si="9"/>
        <v>4109978</v>
      </c>
      <c r="K49" s="79">
        <f t="shared" si="9"/>
        <v>0</v>
      </c>
      <c r="L49" s="79">
        <f t="shared" si="9"/>
        <v>132045</v>
      </c>
      <c r="M49" s="79">
        <f t="shared" si="9"/>
        <v>2504924</v>
      </c>
      <c r="N49" s="79">
        <f t="shared" si="9"/>
        <v>2636969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6746947</v>
      </c>
      <c r="X49" s="79">
        <f t="shared" si="9"/>
        <v>18302779</v>
      </c>
      <c r="Y49" s="79">
        <f t="shared" si="9"/>
        <v>-11555832</v>
      </c>
      <c r="Z49" s="80">
        <f t="shared" si="5"/>
        <v>-63.13703509177486</v>
      </c>
      <c r="AA49" s="81">
        <f>SUM(AA41:AA48)</f>
        <v>36605557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21560187</v>
      </c>
      <c r="F51" s="67">
        <f t="shared" si="10"/>
        <v>21560187</v>
      </c>
      <c r="G51" s="67">
        <f t="shared" si="10"/>
        <v>58333</v>
      </c>
      <c r="H51" s="67">
        <f t="shared" si="10"/>
        <v>-1320945</v>
      </c>
      <c r="I51" s="67">
        <f t="shared" si="10"/>
        <v>788462</v>
      </c>
      <c r="J51" s="67">
        <f t="shared" si="10"/>
        <v>-474150</v>
      </c>
      <c r="K51" s="67">
        <f t="shared" si="10"/>
        <v>782988</v>
      </c>
      <c r="L51" s="67">
        <f t="shared" si="10"/>
        <v>1533207</v>
      </c>
      <c r="M51" s="67">
        <f t="shared" si="10"/>
        <v>1699987</v>
      </c>
      <c r="N51" s="67">
        <f t="shared" si="10"/>
        <v>4016182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3542032</v>
      </c>
      <c r="X51" s="67">
        <f t="shared" si="10"/>
        <v>10780094</v>
      </c>
      <c r="Y51" s="67">
        <f t="shared" si="10"/>
        <v>-7238062</v>
      </c>
      <c r="Z51" s="69">
        <f>+IF(X51&lt;&gt;0,+(Y51/X51)*100,0)</f>
        <v>-67.1428468063451</v>
      </c>
      <c r="AA51" s="68">
        <f>SUM(AA57:AA61)</f>
        <v>21560187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>
        <v>318200</v>
      </c>
      <c r="J56" s="11">
        <v>318200</v>
      </c>
      <c r="K56" s="11">
        <v>364760</v>
      </c>
      <c r="L56" s="11"/>
      <c r="M56" s="11">
        <v>694640</v>
      </c>
      <c r="N56" s="11">
        <v>1059400</v>
      </c>
      <c r="O56" s="11"/>
      <c r="P56" s="11"/>
      <c r="Q56" s="11"/>
      <c r="R56" s="11"/>
      <c r="S56" s="11"/>
      <c r="T56" s="11"/>
      <c r="U56" s="11"/>
      <c r="V56" s="11"/>
      <c r="W56" s="11">
        <v>1377600</v>
      </c>
      <c r="X56" s="11"/>
      <c r="Y56" s="11">
        <v>1377600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318200</v>
      </c>
      <c r="J57" s="51">
        <f t="shared" si="11"/>
        <v>318200</v>
      </c>
      <c r="K57" s="51">
        <f t="shared" si="11"/>
        <v>364760</v>
      </c>
      <c r="L57" s="51">
        <f t="shared" si="11"/>
        <v>0</v>
      </c>
      <c r="M57" s="51">
        <f t="shared" si="11"/>
        <v>694640</v>
      </c>
      <c r="N57" s="51">
        <f t="shared" si="11"/>
        <v>1059400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1377600</v>
      </c>
      <c r="X57" s="51">
        <f t="shared" si="11"/>
        <v>0</v>
      </c>
      <c r="Y57" s="51">
        <f t="shared" si="11"/>
        <v>1377600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>
        <v>35000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17500</v>
      </c>
      <c r="Y58" s="11">
        <v>-17500</v>
      </c>
      <c r="Z58" s="2">
        <v>-100</v>
      </c>
      <c r="AA58" s="15">
        <v>35000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21560187</v>
      </c>
      <c r="F61" s="11">
        <v>21525187</v>
      </c>
      <c r="G61" s="11">
        <v>58333</v>
      </c>
      <c r="H61" s="11">
        <v>-1320945</v>
      </c>
      <c r="I61" s="11">
        <v>470262</v>
      </c>
      <c r="J61" s="11">
        <v>-792350</v>
      </c>
      <c r="K61" s="11">
        <v>418228</v>
      </c>
      <c r="L61" s="11">
        <v>1533207</v>
      </c>
      <c r="M61" s="11">
        <v>1005347</v>
      </c>
      <c r="N61" s="11">
        <v>2956782</v>
      </c>
      <c r="O61" s="11"/>
      <c r="P61" s="11"/>
      <c r="Q61" s="11"/>
      <c r="R61" s="11"/>
      <c r="S61" s="11"/>
      <c r="T61" s="11"/>
      <c r="U61" s="11"/>
      <c r="V61" s="11"/>
      <c r="W61" s="11">
        <v>2164432</v>
      </c>
      <c r="X61" s="11">
        <v>10762594</v>
      </c>
      <c r="Y61" s="11">
        <v>-8598162</v>
      </c>
      <c r="Z61" s="2">
        <v>-79.89</v>
      </c>
      <c r="AA61" s="15">
        <v>21525187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21560187</v>
      </c>
      <c r="F67" s="11"/>
      <c r="G67" s="11">
        <v>58333</v>
      </c>
      <c r="H67" s="11">
        <v>1320946</v>
      </c>
      <c r="I67" s="11">
        <v>788462</v>
      </c>
      <c r="J67" s="11">
        <v>2167741</v>
      </c>
      <c r="K67" s="11">
        <v>782987</v>
      </c>
      <c r="L67" s="11">
        <v>1533207</v>
      </c>
      <c r="M67" s="11">
        <v>1699987</v>
      </c>
      <c r="N67" s="11">
        <v>4016181</v>
      </c>
      <c r="O67" s="11"/>
      <c r="P67" s="11"/>
      <c r="Q67" s="11"/>
      <c r="R67" s="11"/>
      <c r="S67" s="11"/>
      <c r="T67" s="11"/>
      <c r="U67" s="11"/>
      <c r="V67" s="11"/>
      <c r="W67" s="11">
        <v>6183922</v>
      </c>
      <c r="X67" s="11"/>
      <c r="Y67" s="11">
        <v>6183922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21560187</v>
      </c>
      <c r="F69" s="79">
        <f t="shared" si="12"/>
        <v>0</v>
      </c>
      <c r="G69" s="79">
        <f t="shared" si="12"/>
        <v>58333</v>
      </c>
      <c r="H69" s="79">
        <f t="shared" si="12"/>
        <v>1320946</v>
      </c>
      <c r="I69" s="79">
        <f t="shared" si="12"/>
        <v>788462</v>
      </c>
      <c r="J69" s="79">
        <f t="shared" si="12"/>
        <v>2167741</v>
      </c>
      <c r="K69" s="79">
        <f t="shared" si="12"/>
        <v>782987</v>
      </c>
      <c r="L69" s="79">
        <f t="shared" si="12"/>
        <v>1533207</v>
      </c>
      <c r="M69" s="79">
        <f t="shared" si="12"/>
        <v>1699987</v>
      </c>
      <c r="N69" s="79">
        <f t="shared" si="12"/>
        <v>4016181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6183922</v>
      </c>
      <c r="X69" s="79">
        <f t="shared" si="12"/>
        <v>0</v>
      </c>
      <c r="Y69" s="79">
        <f t="shared" si="12"/>
        <v>6183922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43021703</v>
      </c>
      <c r="D5" s="42">
        <f t="shared" si="0"/>
        <v>0</v>
      </c>
      <c r="E5" s="43">
        <f t="shared" si="0"/>
        <v>44833086</v>
      </c>
      <c r="F5" s="43">
        <f t="shared" si="0"/>
        <v>44833086</v>
      </c>
      <c r="G5" s="43">
        <f t="shared" si="0"/>
        <v>0</v>
      </c>
      <c r="H5" s="43">
        <f t="shared" si="0"/>
        <v>1539163</v>
      </c>
      <c r="I5" s="43">
        <f t="shared" si="0"/>
        <v>1010425</v>
      </c>
      <c r="J5" s="43">
        <f t="shared" si="0"/>
        <v>2549588</v>
      </c>
      <c r="K5" s="43">
        <f t="shared" si="0"/>
        <v>0</v>
      </c>
      <c r="L5" s="43">
        <f t="shared" si="0"/>
        <v>0</v>
      </c>
      <c r="M5" s="43">
        <f t="shared" si="0"/>
        <v>1806040</v>
      </c>
      <c r="N5" s="43">
        <f t="shared" si="0"/>
        <v>1806040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4355628</v>
      </c>
      <c r="X5" s="43">
        <f t="shared" si="0"/>
        <v>22416543</v>
      </c>
      <c r="Y5" s="43">
        <f t="shared" si="0"/>
        <v>-18060915</v>
      </c>
      <c r="Z5" s="44">
        <f>+IF(X5&lt;&gt;0,+(Y5/X5)*100,0)</f>
        <v>-80.56958202698785</v>
      </c>
      <c r="AA5" s="45">
        <f>SUM(AA11:AA18)</f>
        <v>44833086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20445454</v>
      </c>
      <c r="D7" s="10"/>
      <c r="E7" s="11">
        <v>4935000</v>
      </c>
      <c r="F7" s="11">
        <v>4935000</v>
      </c>
      <c r="G7" s="11"/>
      <c r="H7" s="11"/>
      <c r="I7" s="11">
        <v>599750</v>
      </c>
      <c r="J7" s="11">
        <v>599750</v>
      </c>
      <c r="K7" s="11"/>
      <c r="L7" s="11"/>
      <c r="M7" s="11">
        <v>716565</v>
      </c>
      <c r="N7" s="11">
        <v>716565</v>
      </c>
      <c r="O7" s="11"/>
      <c r="P7" s="11"/>
      <c r="Q7" s="11"/>
      <c r="R7" s="11"/>
      <c r="S7" s="11"/>
      <c r="T7" s="11"/>
      <c r="U7" s="11"/>
      <c r="V7" s="11"/>
      <c r="W7" s="11">
        <v>1316315</v>
      </c>
      <c r="X7" s="11">
        <v>2467500</v>
      </c>
      <c r="Y7" s="11">
        <v>-1151185</v>
      </c>
      <c r="Z7" s="2">
        <v>-46.65</v>
      </c>
      <c r="AA7" s="15">
        <v>4935000</v>
      </c>
    </row>
    <row r="8" spans="1:27" ht="13.5">
      <c r="A8" s="46" t="s">
        <v>34</v>
      </c>
      <c r="B8" s="47"/>
      <c r="C8" s="9">
        <v>12302617</v>
      </c>
      <c r="D8" s="10"/>
      <c r="E8" s="11">
        <v>7000000</v>
      </c>
      <c r="F8" s="11">
        <v>7000000</v>
      </c>
      <c r="G8" s="11"/>
      <c r="H8" s="11"/>
      <c r="I8" s="11">
        <v>410675</v>
      </c>
      <c r="J8" s="11">
        <v>410675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410675</v>
      </c>
      <c r="X8" s="11">
        <v>3500000</v>
      </c>
      <c r="Y8" s="11">
        <v>-3089325</v>
      </c>
      <c r="Z8" s="2">
        <v>-88.27</v>
      </c>
      <c r="AA8" s="15">
        <v>7000000</v>
      </c>
    </row>
    <row r="9" spans="1:27" ht="13.5">
      <c r="A9" s="46" t="s">
        <v>35</v>
      </c>
      <c r="B9" s="47"/>
      <c r="C9" s="9"/>
      <c r="D9" s="10"/>
      <c r="E9" s="11">
        <v>4260000</v>
      </c>
      <c r="F9" s="11">
        <v>4260000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2130000</v>
      </c>
      <c r="Y9" s="11">
        <v>-2130000</v>
      </c>
      <c r="Z9" s="2">
        <v>-100</v>
      </c>
      <c r="AA9" s="15">
        <v>4260000</v>
      </c>
    </row>
    <row r="10" spans="1:27" ht="13.5">
      <c r="A10" s="46" t="s">
        <v>36</v>
      </c>
      <c r="B10" s="47"/>
      <c r="C10" s="9"/>
      <c r="D10" s="10"/>
      <c r="E10" s="11">
        <v>4758586</v>
      </c>
      <c r="F10" s="11">
        <v>4758586</v>
      </c>
      <c r="G10" s="11"/>
      <c r="H10" s="11">
        <v>1539163</v>
      </c>
      <c r="I10" s="11"/>
      <c r="J10" s="11">
        <v>1539163</v>
      </c>
      <c r="K10" s="11"/>
      <c r="L10" s="11"/>
      <c r="M10" s="11">
        <v>1089475</v>
      </c>
      <c r="N10" s="11">
        <v>1089475</v>
      </c>
      <c r="O10" s="11"/>
      <c r="P10" s="11"/>
      <c r="Q10" s="11"/>
      <c r="R10" s="11"/>
      <c r="S10" s="11"/>
      <c r="T10" s="11"/>
      <c r="U10" s="11"/>
      <c r="V10" s="11"/>
      <c r="W10" s="11">
        <v>2628638</v>
      </c>
      <c r="X10" s="11">
        <v>2379293</v>
      </c>
      <c r="Y10" s="11">
        <v>249345</v>
      </c>
      <c r="Z10" s="2">
        <v>10.48</v>
      </c>
      <c r="AA10" s="15">
        <v>4758586</v>
      </c>
    </row>
    <row r="11" spans="1:27" ht="13.5">
      <c r="A11" s="48" t="s">
        <v>37</v>
      </c>
      <c r="B11" s="47"/>
      <c r="C11" s="49">
        <f aca="true" t="shared" si="1" ref="C11:Y11">SUM(C6:C10)</f>
        <v>32748071</v>
      </c>
      <c r="D11" s="50">
        <f t="shared" si="1"/>
        <v>0</v>
      </c>
      <c r="E11" s="51">
        <f t="shared" si="1"/>
        <v>20953586</v>
      </c>
      <c r="F11" s="51">
        <f t="shared" si="1"/>
        <v>20953586</v>
      </c>
      <c r="G11" s="51">
        <f t="shared" si="1"/>
        <v>0</v>
      </c>
      <c r="H11" s="51">
        <f t="shared" si="1"/>
        <v>1539163</v>
      </c>
      <c r="I11" s="51">
        <f t="shared" si="1"/>
        <v>1010425</v>
      </c>
      <c r="J11" s="51">
        <f t="shared" si="1"/>
        <v>2549588</v>
      </c>
      <c r="K11" s="51">
        <f t="shared" si="1"/>
        <v>0</v>
      </c>
      <c r="L11" s="51">
        <f t="shared" si="1"/>
        <v>0</v>
      </c>
      <c r="M11" s="51">
        <f t="shared" si="1"/>
        <v>1806040</v>
      </c>
      <c r="N11" s="51">
        <f t="shared" si="1"/>
        <v>1806040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4355628</v>
      </c>
      <c r="X11" s="51">
        <f t="shared" si="1"/>
        <v>10476793</v>
      </c>
      <c r="Y11" s="51">
        <f t="shared" si="1"/>
        <v>-6121165</v>
      </c>
      <c r="Z11" s="52">
        <f>+IF(X11&lt;&gt;0,+(Y11/X11)*100,0)</f>
        <v>-58.42594198434578</v>
      </c>
      <c r="AA11" s="53">
        <f>SUM(AA6:AA10)</f>
        <v>20953586</v>
      </c>
    </row>
    <row r="12" spans="1:27" ht="13.5">
      <c r="A12" s="54" t="s">
        <v>38</v>
      </c>
      <c r="B12" s="35"/>
      <c r="C12" s="9"/>
      <c r="D12" s="10"/>
      <c r="E12" s="11">
        <v>17227000</v>
      </c>
      <c r="F12" s="11">
        <v>17227000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8613500</v>
      </c>
      <c r="Y12" s="11">
        <v>-8613500</v>
      </c>
      <c r="Z12" s="2">
        <v>-100</v>
      </c>
      <c r="AA12" s="15">
        <v>17227000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10273632</v>
      </c>
      <c r="D15" s="10"/>
      <c r="E15" s="11">
        <v>6652500</v>
      </c>
      <c r="F15" s="11">
        <v>6652500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3326250</v>
      </c>
      <c r="Y15" s="11">
        <v>-3326250</v>
      </c>
      <c r="Z15" s="2">
        <v>-100</v>
      </c>
      <c r="AA15" s="15">
        <v>6652500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45812352</v>
      </c>
      <c r="D20" s="59">
        <f t="shared" si="2"/>
        <v>0</v>
      </c>
      <c r="E20" s="60">
        <f t="shared" si="2"/>
        <v>67320000</v>
      </c>
      <c r="F20" s="60">
        <f t="shared" si="2"/>
        <v>67320000</v>
      </c>
      <c r="G20" s="60">
        <f t="shared" si="2"/>
        <v>0</v>
      </c>
      <c r="H20" s="60">
        <f t="shared" si="2"/>
        <v>2620539</v>
      </c>
      <c r="I20" s="60">
        <f t="shared" si="2"/>
        <v>0</v>
      </c>
      <c r="J20" s="60">
        <f t="shared" si="2"/>
        <v>2620539</v>
      </c>
      <c r="K20" s="60">
        <f t="shared" si="2"/>
        <v>0</v>
      </c>
      <c r="L20" s="60">
        <f t="shared" si="2"/>
        <v>0</v>
      </c>
      <c r="M20" s="60">
        <f t="shared" si="2"/>
        <v>2143001</v>
      </c>
      <c r="N20" s="60">
        <f t="shared" si="2"/>
        <v>2143001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4763540</v>
      </c>
      <c r="X20" s="60">
        <f t="shared" si="2"/>
        <v>33660000</v>
      </c>
      <c r="Y20" s="60">
        <f t="shared" si="2"/>
        <v>-28896460</v>
      </c>
      <c r="Z20" s="61">
        <f>+IF(X20&lt;&gt;0,+(Y20/X20)*100,0)</f>
        <v>-85.84806892453952</v>
      </c>
      <c r="AA20" s="62">
        <f>SUM(AA26:AA33)</f>
        <v>67320000</v>
      </c>
    </row>
    <row r="21" spans="1:27" ht="13.5">
      <c r="A21" s="46" t="s">
        <v>32</v>
      </c>
      <c r="B21" s="47"/>
      <c r="C21" s="9">
        <v>19628120</v>
      </c>
      <c r="D21" s="10"/>
      <c r="E21" s="11">
        <v>49320000</v>
      </c>
      <c r="F21" s="11">
        <v>49320000</v>
      </c>
      <c r="G21" s="11"/>
      <c r="H21" s="11">
        <v>1311603</v>
      </c>
      <c r="I21" s="11"/>
      <c r="J21" s="11">
        <v>1311603</v>
      </c>
      <c r="K21" s="11"/>
      <c r="L21" s="11"/>
      <c r="M21" s="11">
        <v>1286233</v>
      </c>
      <c r="N21" s="11">
        <v>1286233</v>
      </c>
      <c r="O21" s="11"/>
      <c r="P21" s="11"/>
      <c r="Q21" s="11"/>
      <c r="R21" s="11"/>
      <c r="S21" s="11"/>
      <c r="T21" s="11"/>
      <c r="U21" s="11"/>
      <c r="V21" s="11"/>
      <c r="W21" s="11">
        <v>2597836</v>
      </c>
      <c r="X21" s="11">
        <v>24660000</v>
      </c>
      <c r="Y21" s="11">
        <v>-22062164</v>
      </c>
      <c r="Z21" s="2">
        <v>-89.47</v>
      </c>
      <c r="AA21" s="15">
        <v>49320000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17775527</v>
      </c>
      <c r="D23" s="10"/>
      <c r="E23" s="11">
        <v>9000000</v>
      </c>
      <c r="F23" s="11">
        <v>9000000</v>
      </c>
      <c r="G23" s="11"/>
      <c r="H23" s="11"/>
      <c r="I23" s="11"/>
      <c r="J23" s="11"/>
      <c r="K23" s="11"/>
      <c r="L23" s="11"/>
      <c r="M23" s="11">
        <v>856768</v>
      </c>
      <c r="N23" s="11">
        <v>856768</v>
      </c>
      <c r="O23" s="11"/>
      <c r="P23" s="11"/>
      <c r="Q23" s="11"/>
      <c r="R23" s="11"/>
      <c r="S23" s="11"/>
      <c r="T23" s="11"/>
      <c r="U23" s="11"/>
      <c r="V23" s="11"/>
      <c r="W23" s="11">
        <v>856768</v>
      </c>
      <c r="X23" s="11">
        <v>4500000</v>
      </c>
      <c r="Y23" s="11">
        <v>-3643232</v>
      </c>
      <c r="Z23" s="2">
        <v>-80.96</v>
      </c>
      <c r="AA23" s="15">
        <v>9000000</v>
      </c>
    </row>
    <row r="24" spans="1:27" ht="13.5">
      <c r="A24" s="46" t="s">
        <v>35</v>
      </c>
      <c r="B24" s="47"/>
      <c r="C24" s="9">
        <v>5173569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>
        <v>3235136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45812352</v>
      </c>
      <c r="D26" s="50">
        <f t="shared" si="3"/>
        <v>0</v>
      </c>
      <c r="E26" s="51">
        <f t="shared" si="3"/>
        <v>58320000</v>
      </c>
      <c r="F26" s="51">
        <f t="shared" si="3"/>
        <v>58320000</v>
      </c>
      <c r="G26" s="51">
        <f t="shared" si="3"/>
        <v>0</v>
      </c>
      <c r="H26" s="51">
        <f t="shared" si="3"/>
        <v>1311603</v>
      </c>
      <c r="I26" s="51">
        <f t="shared" si="3"/>
        <v>0</v>
      </c>
      <c r="J26" s="51">
        <f t="shared" si="3"/>
        <v>1311603</v>
      </c>
      <c r="K26" s="51">
        <f t="shared" si="3"/>
        <v>0</v>
      </c>
      <c r="L26" s="51">
        <f t="shared" si="3"/>
        <v>0</v>
      </c>
      <c r="M26" s="51">
        <f t="shared" si="3"/>
        <v>2143001</v>
      </c>
      <c r="N26" s="51">
        <f t="shared" si="3"/>
        <v>2143001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3454604</v>
      </c>
      <c r="X26" s="51">
        <f t="shared" si="3"/>
        <v>29160000</v>
      </c>
      <c r="Y26" s="51">
        <f t="shared" si="3"/>
        <v>-25705396</v>
      </c>
      <c r="Z26" s="52">
        <f>+IF(X26&lt;&gt;0,+(Y26/X26)*100,0)</f>
        <v>-88.15293552812071</v>
      </c>
      <c r="AA26" s="53">
        <f>SUM(AA21:AA25)</f>
        <v>58320000</v>
      </c>
    </row>
    <row r="27" spans="1:27" ht="13.5">
      <c r="A27" s="54" t="s">
        <v>38</v>
      </c>
      <c r="B27" s="64"/>
      <c r="C27" s="9"/>
      <c r="D27" s="10"/>
      <c r="E27" s="11">
        <v>9000000</v>
      </c>
      <c r="F27" s="11">
        <v>9000000</v>
      </c>
      <c r="G27" s="11"/>
      <c r="H27" s="11">
        <v>1308936</v>
      </c>
      <c r="I27" s="11"/>
      <c r="J27" s="11">
        <v>1308936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1308936</v>
      </c>
      <c r="X27" s="11">
        <v>4500000</v>
      </c>
      <c r="Y27" s="11">
        <v>-3191064</v>
      </c>
      <c r="Z27" s="2">
        <v>-70.91</v>
      </c>
      <c r="AA27" s="15">
        <v>9000000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19628120</v>
      </c>
      <c r="D36" s="10">
        <f t="shared" si="4"/>
        <v>0</v>
      </c>
      <c r="E36" s="11">
        <f t="shared" si="4"/>
        <v>49320000</v>
      </c>
      <c r="F36" s="11">
        <f t="shared" si="4"/>
        <v>49320000</v>
      </c>
      <c r="G36" s="11">
        <f t="shared" si="4"/>
        <v>0</v>
      </c>
      <c r="H36" s="11">
        <f t="shared" si="4"/>
        <v>1311603</v>
      </c>
      <c r="I36" s="11">
        <f t="shared" si="4"/>
        <v>0</v>
      </c>
      <c r="J36" s="11">
        <f t="shared" si="4"/>
        <v>1311603</v>
      </c>
      <c r="K36" s="11">
        <f t="shared" si="4"/>
        <v>0</v>
      </c>
      <c r="L36" s="11">
        <f t="shared" si="4"/>
        <v>0</v>
      </c>
      <c r="M36" s="11">
        <f t="shared" si="4"/>
        <v>1286233</v>
      </c>
      <c r="N36" s="11">
        <f t="shared" si="4"/>
        <v>1286233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2597836</v>
      </c>
      <c r="X36" s="11">
        <f t="shared" si="4"/>
        <v>24660000</v>
      </c>
      <c r="Y36" s="11">
        <f t="shared" si="4"/>
        <v>-22062164</v>
      </c>
      <c r="Z36" s="2">
        <f aca="true" t="shared" si="5" ref="Z36:Z49">+IF(X36&lt;&gt;0,+(Y36/X36)*100,0)</f>
        <v>-89.46538523925385</v>
      </c>
      <c r="AA36" s="15">
        <f>AA6+AA21</f>
        <v>49320000</v>
      </c>
    </row>
    <row r="37" spans="1:27" ht="13.5">
      <c r="A37" s="46" t="s">
        <v>33</v>
      </c>
      <c r="B37" s="47"/>
      <c r="C37" s="9">
        <f t="shared" si="4"/>
        <v>20445454</v>
      </c>
      <c r="D37" s="10">
        <f t="shared" si="4"/>
        <v>0</v>
      </c>
      <c r="E37" s="11">
        <f t="shared" si="4"/>
        <v>4935000</v>
      </c>
      <c r="F37" s="11">
        <f t="shared" si="4"/>
        <v>4935000</v>
      </c>
      <c r="G37" s="11">
        <f t="shared" si="4"/>
        <v>0</v>
      </c>
      <c r="H37" s="11">
        <f t="shared" si="4"/>
        <v>0</v>
      </c>
      <c r="I37" s="11">
        <f t="shared" si="4"/>
        <v>599750</v>
      </c>
      <c r="J37" s="11">
        <f t="shared" si="4"/>
        <v>599750</v>
      </c>
      <c r="K37" s="11">
        <f t="shared" si="4"/>
        <v>0</v>
      </c>
      <c r="L37" s="11">
        <f t="shared" si="4"/>
        <v>0</v>
      </c>
      <c r="M37" s="11">
        <f t="shared" si="4"/>
        <v>716565</v>
      </c>
      <c r="N37" s="11">
        <f t="shared" si="4"/>
        <v>716565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1316315</v>
      </c>
      <c r="X37" s="11">
        <f t="shared" si="4"/>
        <v>2467500</v>
      </c>
      <c r="Y37" s="11">
        <f t="shared" si="4"/>
        <v>-1151185</v>
      </c>
      <c r="Z37" s="2">
        <f t="shared" si="5"/>
        <v>-46.65390070921986</v>
      </c>
      <c r="AA37" s="15">
        <f>AA7+AA22</f>
        <v>4935000</v>
      </c>
    </row>
    <row r="38" spans="1:27" ht="13.5">
      <c r="A38" s="46" t="s">
        <v>34</v>
      </c>
      <c r="B38" s="47"/>
      <c r="C38" s="9">
        <f t="shared" si="4"/>
        <v>30078144</v>
      </c>
      <c r="D38" s="10">
        <f t="shared" si="4"/>
        <v>0</v>
      </c>
      <c r="E38" s="11">
        <f t="shared" si="4"/>
        <v>16000000</v>
      </c>
      <c r="F38" s="11">
        <f t="shared" si="4"/>
        <v>16000000</v>
      </c>
      <c r="G38" s="11">
        <f t="shared" si="4"/>
        <v>0</v>
      </c>
      <c r="H38" s="11">
        <f t="shared" si="4"/>
        <v>0</v>
      </c>
      <c r="I38" s="11">
        <f t="shared" si="4"/>
        <v>410675</v>
      </c>
      <c r="J38" s="11">
        <f t="shared" si="4"/>
        <v>410675</v>
      </c>
      <c r="K38" s="11">
        <f t="shared" si="4"/>
        <v>0</v>
      </c>
      <c r="L38" s="11">
        <f t="shared" si="4"/>
        <v>0</v>
      </c>
      <c r="M38" s="11">
        <f t="shared" si="4"/>
        <v>856768</v>
      </c>
      <c r="N38" s="11">
        <f t="shared" si="4"/>
        <v>856768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1267443</v>
      </c>
      <c r="X38" s="11">
        <f t="shared" si="4"/>
        <v>8000000</v>
      </c>
      <c r="Y38" s="11">
        <f t="shared" si="4"/>
        <v>-6732557</v>
      </c>
      <c r="Z38" s="2">
        <f t="shared" si="5"/>
        <v>-84.15696249999999</v>
      </c>
      <c r="AA38" s="15">
        <f>AA8+AA23</f>
        <v>16000000</v>
      </c>
    </row>
    <row r="39" spans="1:27" ht="13.5">
      <c r="A39" s="46" t="s">
        <v>35</v>
      </c>
      <c r="B39" s="47"/>
      <c r="C39" s="9">
        <f t="shared" si="4"/>
        <v>5173569</v>
      </c>
      <c r="D39" s="10">
        <f t="shared" si="4"/>
        <v>0</v>
      </c>
      <c r="E39" s="11">
        <f t="shared" si="4"/>
        <v>4260000</v>
      </c>
      <c r="F39" s="11">
        <f t="shared" si="4"/>
        <v>4260000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2130000</v>
      </c>
      <c r="Y39" s="11">
        <f t="shared" si="4"/>
        <v>-2130000</v>
      </c>
      <c r="Z39" s="2">
        <f t="shared" si="5"/>
        <v>-100</v>
      </c>
      <c r="AA39" s="15">
        <f>AA9+AA24</f>
        <v>4260000</v>
      </c>
    </row>
    <row r="40" spans="1:27" ht="13.5">
      <c r="A40" s="46" t="s">
        <v>36</v>
      </c>
      <c r="B40" s="47"/>
      <c r="C40" s="9">
        <f t="shared" si="4"/>
        <v>3235136</v>
      </c>
      <c r="D40" s="10">
        <f t="shared" si="4"/>
        <v>0</v>
      </c>
      <c r="E40" s="11">
        <f t="shared" si="4"/>
        <v>4758586</v>
      </c>
      <c r="F40" s="11">
        <f t="shared" si="4"/>
        <v>4758586</v>
      </c>
      <c r="G40" s="11">
        <f t="shared" si="4"/>
        <v>0</v>
      </c>
      <c r="H40" s="11">
        <f t="shared" si="4"/>
        <v>1539163</v>
      </c>
      <c r="I40" s="11">
        <f t="shared" si="4"/>
        <v>0</v>
      </c>
      <c r="J40" s="11">
        <f t="shared" si="4"/>
        <v>1539163</v>
      </c>
      <c r="K40" s="11">
        <f t="shared" si="4"/>
        <v>0</v>
      </c>
      <c r="L40" s="11">
        <f t="shared" si="4"/>
        <v>0</v>
      </c>
      <c r="M40" s="11">
        <f t="shared" si="4"/>
        <v>1089475</v>
      </c>
      <c r="N40" s="11">
        <f t="shared" si="4"/>
        <v>1089475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2628638</v>
      </c>
      <c r="X40" s="11">
        <f t="shared" si="4"/>
        <v>2379293</v>
      </c>
      <c r="Y40" s="11">
        <f t="shared" si="4"/>
        <v>249345</v>
      </c>
      <c r="Z40" s="2">
        <f t="shared" si="5"/>
        <v>10.479793787482247</v>
      </c>
      <c r="AA40" s="15">
        <f>AA10+AA25</f>
        <v>4758586</v>
      </c>
    </row>
    <row r="41" spans="1:27" ht="13.5">
      <c r="A41" s="48" t="s">
        <v>37</v>
      </c>
      <c r="B41" s="47"/>
      <c r="C41" s="49">
        <f aca="true" t="shared" si="6" ref="C41:Y41">SUM(C36:C40)</f>
        <v>78560423</v>
      </c>
      <c r="D41" s="50">
        <f t="shared" si="6"/>
        <v>0</v>
      </c>
      <c r="E41" s="51">
        <f t="shared" si="6"/>
        <v>79273586</v>
      </c>
      <c r="F41" s="51">
        <f t="shared" si="6"/>
        <v>79273586</v>
      </c>
      <c r="G41" s="51">
        <f t="shared" si="6"/>
        <v>0</v>
      </c>
      <c r="H41" s="51">
        <f t="shared" si="6"/>
        <v>2850766</v>
      </c>
      <c r="I41" s="51">
        <f t="shared" si="6"/>
        <v>1010425</v>
      </c>
      <c r="J41" s="51">
        <f t="shared" si="6"/>
        <v>3861191</v>
      </c>
      <c r="K41" s="51">
        <f t="shared" si="6"/>
        <v>0</v>
      </c>
      <c r="L41" s="51">
        <f t="shared" si="6"/>
        <v>0</v>
      </c>
      <c r="M41" s="51">
        <f t="shared" si="6"/>
        <v>3949041</v>
      </c>
      <c r="N41" s="51">
        <f t="shared" si="6"/>
        <v>3949041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7810232</v>
      </c>
      <c r="X41" s="51">
        <f t="shared" si="6"/>
        <v>39636793</v>
      </c>
      <c r="Y41" s="51">
        <f t="shared" si="6"/>
        <v>-31826561</v>
      </c>
      <c r="Z41" s="52">
        <f t="shared" si="5"/>
        <v>-80.29549968888755</v>
      </c>
      <c r="AA41" s="53">
        <f>SUM(AA36:AA40)</f>
        <v>79273586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26227000</v>
      </c>
      <c r="F42" s="67">
        <f t="shared" si="7"/>
        <v>26227000</v>
      </c>
      <c r="G42" s="67">
        <f t="shared" si="7"/>
        <v>0</v>
      </c>
      <c r="H42" s="67">
        <f t="shared" si="7"/>
        <v>1308936</v>
      </c>
      <c r="I42" s="67">
        <f t="shared" si="7"/>
        <v>0</v>
      </c>
      <c r="J42" s="67">
        <f t="shared" si="7"/>
        <v>1308936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1308936</v>
      </c>
      <c r="X42" s="67">
        <f t="shared" si="7"/>
        <v>13113500</v>
      </c>
      <c r="Y42" s="67">
        <f t="shared" si="7"/>
        <v>-11804564</v>
      </c>
      <c r="Z42" s="69">
        <f t="shared" si="5"/>
        <v>-90.01840851031379</v>
      </c>
      <c r="AA42" s="68">
        <f aca="true" t="shared" si="8" ref="AA42:AA48">AA12+AA27</f>
        <v>26227000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10273632</v>
      </c>
      <c r="D45" s="66">
        <f t="shared" si="7"/>
        <v>0</v>
      </c>
      <c r="E45" s="67">
        <f t="shared" si="7"/>
        <v>6652500</v>
      </c>
      <c r="F45" s="67">
        <f t="shared" si="7"/>
        <v>6652500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3326250</v>
      </c>
      <c r="Y45" s="67">
        <f t="shared" si="7"/>
        <v>-3326250</v>
      </c>
      <c r="Z45" s="69">
        <f t="shared" si="5"/>
        <v>-100</v>
      </c>
      <c r="AA45" s="68">
        <f t="shared" si="8"/>
        <v>6652500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88834055</v>
      </c>
      <c r="D49" s="78">
        <f t="shared" si="9"/>
        <v>0</v>
      </c>
      <c r="E49" s="79">
        <f t="shared" si="9"/>
        <v>112153086</v>
      </c>
      <c r="F49" s="79">
        <f t="shared" si="9"/>
        <v>112153086</v>
      </c>
      <c r="G49" s="79">
        <f t="shared" si="9"/>
        <v>0</v>
      </c>
      <c r="H49" s="79">
        <f t="shared" si="9"/>
        <v>4159702</v>
      </c>
      <c r="I49" s="79">
        <f t="shared" si="9"/>
        <v>1010425</v>
      </c>
      <c r="J49" s="79">
        <f t="shared" si="9"/>
        <v>5170127</v>
      </c>
      <c r="K49" s="79">
        <f t="shared" si="9"/>
        <v>0</v>
      </c>
      <c r="L49" s="79">
        <f t="shared" si="9"/>
        <v>0</v>
      </c>
      <c r="M49" s="79">
        <f t="shared" si="9"/>
        <v>3949041</v>
      </c>
      <c r="N49" s="79">
        <f t="shared" si="9"/>
        <v>3949041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9119168</v>
      </c>
      <c r="X49" s="79">
        <f t="shared" si="9"/>
        <v>56076543</v>
      </c>
      <c r="Y49" s="79">
        <f t="shared" si="9"/>
        <v>-46957375</v>
      </c>
      <c r="Z49" s="80">
        <f t="shared" si="5"/>
        <v>-83.73799897044294</v>
      </c>
      <c r="AA49" s="81">
        <f>SUM(AA41:AA48)</f>
        <v>112153086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16633000</v>
      </c>
      <c r="F51" s="67">
        <f t="shared" si="10"/>
        <v>16633000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4140016</v>
      </c>
      <c r="L51" s="67">
        <f t="shared" si="10"/>
        <v>4348050</v>
      </c>
      <c r="M51" s="67">
        <f t="shared" si="10"/>
        <v>0</v>
      </c>
      <c r="N51" s="67">
        <f t="shared" si="10"/>
        <v>8488066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8488066</v>
      </c>
      <c r="X51" s="67">
        <f t="shared" si="10"/>
        <v>8316500</v>
      </c>
      <c r="Y51" s="67">
        <f t="shared" si="10"/>
        <v>171566</v>
      </c>
      <c r="Z51" s="69">
        <f>+IF(X51&lt;&gt;0,+(Y51/X51)*100,0)</f>
        <v>2.062959177538628</v>
      </c>
      <c r="AA51" s="68">
        <f>SUM(AA57:AA61)</f>
        <v>16633000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>
        <v>932911</v>
      </c>
      <c r="L52" s="11"/>
      <c r="M52" s="11"/>
      <c r="N52" s="11">
        <v>932911</v>
      </c>
      <c r="O52" s="11"/>
      <c r="P52" s="11"/>
      <c r="Q52" s="11"/>
      <c r="R52" s="11"/>
      <c r="S52" s="11"/>
      <c r="T52" s="11"/>
      <c r="U52" s="11"/>
      <c r="V52" s="11"/>
      <c r="W52" s="11">
        <v>932911</v>
      </c>
      <c r="X52" s="11"/>
      <c r="Y52" s="11">
        <v>932911</v>
      </c>
      <c r="Z52" s="2"/>
      <c r="AA52" s="15"/>
    </row>
    <row r="53" spans="1:27" ht="13.5">
      <c r="A53" s="84" t="s">
        <v>33</v>
      </c>
      <c r="B53" s="47"/>
      <c r="C53" s="9"/>
      <c r="D53" s="10"/>
      <c r="E53" s="11">
        <v>11203000</v>
      </c>
      <c r="F53" s="11">
        <v>11203000</v>
      </c>
      <c r="G53" s="11"/>
      <c r="H53" s="11"/>
      <c r="I53" s="11"/>
      <c r="J53" s="11"/>
      <c r="K53" s="11">
        <v>599750</v>
      </c>
      <c r="L53" s="11">
        <v>1435375</v>
      </c>
      <c r="M53" s="11"/>
      <c r="N53" s="11">
        <v>2035125</v>
      </c>
      <c r="O53" s="11"/>
      <c r="P53" s="11"/>
      <c r="Q53" s="11"/>
      <c r="R53" s="11"/>
      <c r="S53" s="11"/>
      <c r="T53" s="11"/>
      <c r="U53" s="11"/>
      <c r="V53" s="11"/>
      <c r="W53" s="11">
        <v>2035125</v>
      </c>
      <c r="X53" s="11">
        <v>5601500</v>
      </c>
      <c r="Y53" s="11">
        <v>-3566375</v>
      </c>
      <c r="Z53" s="2">
        <v>-63.67</v>
      </c>
      <c r="AA53" s="15">
        <v>11203000</v>
      </c>
    </row>
    <row r="54" spans="1:27" ht="13.5">
      <c r="A54" s="84" t="s">
        <v>34</v>
      </c>
      <c r="B54" s="47"/>
      <c r="C54" s="9"/>
      <c r="D54" s="10"/>
      <c r="E54" s="11">
        <v>2000000</v>
      </c>
      <c r="F54" s="11">
        <v>2000000</v>
      </c>
      <c r="G54" s="11"/>
      <c r="H54" s="11"/>
      <c r="I54" s="11"/>
      <c r="J54" s="11"/>
      <c r="K54" s="11">
        <v>2607355</v>
      </c>
      <c r="L54" s="11">
        <v>451484</v>
      </c>
      <c r="M54" s="11"/>
      <c r="N54" s="11">
        <v>3058839</v>
      </c>
      <c r="O54" s="11"/>
      <c r="P54" s="11"/>
      <c r="Q54" s="11"/>
      <c r="R54" s="11"/>
      <c r="S54" s="11"/>
      <c r="T54" s="11"/>
      <c r="U54" s="11"/>
      <c r="V54" s="11"/>
      <c r="W54" s="11">
        <v>3058839</v>
      </c>
      <c r="X54" s="11">
        <v>1000000</v>
      </c>
      <c r="Y54" s="11">
        <v>2058839</v>
      </c>
      <c r="Z54" s="2">
        <v>205.88</v>
      </c>
      <c r="AA54" s="15">
        <v>2000000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13203000</v>
      </c>
      <c r="F57" s="51">
        <f t="shared" si="11"/>
        <v>13203000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4140016</v>
      </c>
      <c r="L57" s="51">
        <f t="shared" si="11"/>
        <v>1886859</v>
      </c>
      <c r="M57" s="51">
        <f t="shared" si="11"/>
        <v>0</v>
      </c>
      <c r="N57" s="51">
        <f t="shared" si="11"/>
        <v>6026875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6026875</v>
      </c>
      <c r="X57" s="51">
        <f t="shared" si="11"/>
        <v>6601500</v>
      </c>
      <c r="Y57" s="51">
        <f t="shared" si="11"/>
        <v>-574625</v>
      </c>
      <c r="Z57" s="52">
        <f>+IF(X57&lt;&gt;0,+(Y57/X57)*100,0)</f>
        <v>-8.704461107324093</v>
      </c>
      <c r="AA57" s="53">
        <f>SUM(AA52:AA56)</f>
        <v>13203000</v>
      </c>
    </row>
    <row r="58" spans="1:27" ht="13.5">
      <c r="A58" s="86" t="s">
        <v>38</v>
      </c>
      <c r="B58" s="35"/>
      <c r="C58" s="9"/>
      <c r="D58" s="10"/>
      <c r="E58" s="11">
        <v>1400000</v>
      </c>
      <c r="F58" s="11">
        <v>1400000</v>
      </c>
      <c r="G58" s="11"/>
      <c r="H58" s="11"/>
      <c r="I58" s="11"/>
      <c r="J58" s="11"/>
      <c r="K58" s="11"/>
      <c r="L58" s="11">
        <v>2461191</v>
      </c>
      <c r="M58" s="11"/>
      <c r="N58" s="11">
        <v>2461191</v>
      </c>
      <c r="O58" s="11"/>
      <c r="P58" s="11"/>
      <c r="Q58" s="11"/>
      <c r="R58" s="11"/>
      <c r="S58" s="11"/>
      <c r="T58" s="11"/>
      <c r="U58" s="11"/>
      <c r="V58" s="11"/>
      <c r="W58" s="11">
        <v>2461191</v>
      </c>
      <c r="X58" s="11">
        <v>700000</v>
      </c>
      <c r="Y58" s="11">
        <v>1761191</v>
      </c>
      <c r="Z58" s="2">
        <v>251.6</v>
      </c>
      <c r="AA58" s="15">
        <v>1400000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2030000</v>
      </c>
      <c r="F61" s="11">
        <v>2030000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1015000</v>
      </c>
      <c r="Y61" s="11">
        <v>-1015000</v>
      </c>
      <c r="Z61" s="2">
        <v>-100</v>
      </c>
      <c r="AA61" s="15">
        <v>2030000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14128173</v>
      </c>
      <c r="H65" s="11">
        <v>16397886</v>
      </c>
      <c r="I65" s="11">
        <v>15292872</v>
      </c>
      <c r="J65" s="11">
        <v>45818931</v>
      </c>
      <c r="K65" s="11">
        <v>15357264</v>
      </c>
      <c r="L65" s="11">
        <v>15024121</v>
      </c>
      <c r="M65" s="11">
        <v>15622854</v>
      </c>
      <c r="N65" s="11">
        <v>46004239</v>
      </c>
      <c r="O65" s="11"/>
      <c r="P65" s="11"/>
      <c r="Q65" s="11"/>
      <c r="R65" s="11"/>
      <c r="S65" s="11"/>
      <c r="T65" s="11"/>
      <c r="U65" s="11"/>
      <c r="V65" s="11"/>
      <c r="W65" s="11">
        <v>91823170</v>
      </c>
      <c r="X65" s="11"/>
      <c r="Y65" s="11">
        <v>91823170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650344</v>
      </c>
      <c r="H67" s="11">
        <v>6654918</v>
      </c>
      <c r="I67" s="11">
        <v>3163000</v>
      </c>
      <c r="J67" s="11">
        <v>10468262</v>
      </c>
      <c r="K67" s="11">
        <v>57753</v>
      </c>
      <c r="L67" s="11">
        <v>1450021</v>
      </c>
      <c r="M67" s="11">
        <v>6708359</v>
      </c>
      <c r="N67" s="11">
        <v>8216133</v>
      </c>
      <c r="O67" s="11"/>
      <c r="P67" s="11"/>
      <c r="Q67" s="11"/>
      <c r="R67" s="11"/>
      <c r="S67" s="11"/>
      <c r="T67" s="11"/>
      <c r="U67" s="11"/>
      <c r="V67" s="11"/>
      <c r="W67" s="11">
        <v>18684395</v>
      </c>
      <c r="X67" s="11"/>
      <c r="Y67" s="11">
        <v>18684395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28417744</v>
      </c>
      <c r="H68" s="11">
        <v>29230743</v>
      </c>
      <c r="I68" s="11">
        <v>14876646</v>
      </c>
      <c r="J68" s="11">
        <v>72525133</v>
      </c>
      <c r="K68" s="11">
        <v>4932996</v>
      </c>
      <c r="L68" s="11">
        <v>9930000</v>
      </c>
      <c r="M68" s="11">
        <v>19993338</v>
      </c>
      <c r="N68" s="11">
        <v>34856334</v>
      </c>
      <c r="O68" s="11"/>
      <c r="P68" s="11"/>
      <c r="Q68" s="11"/>
      <c r="R68" s="11"/>
      <c r="S68" s="11"/>
      <c r="T68" s="11"/>
      <c r="U68" s="11"/>
      <c r="V68" s="11"/>
      <c r="W68" s="11">
        <v>107381467</v>
      </c>
      <c r="X68" s="11"/>
      <c r="Y68" s="11">
        <v>107381467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43196261</v>
      </c>
      <c r="H69" s="79">
        <f t="shared" si="12"/>
        <v>52283547</v>
      </c>
      <c r="I69" s="79">
        <f t="shared" si="12"/>
        <v>33332518</v>
      </c>
      <c r="J69" s="79">
        <f t="shared" si="12"/>
        <v>128812326</v>
      </c>
      <c r="K69" s="79">
        <f t="shared" si="12"/>
        <v>20348013</v>
      </c>
      <c r="L69" s="79">
        <f t="shared" si="12"/>
        <v>26404142</v>
      </c>
      <c r="M69" s="79">
        <f t="shared" si="12"/>
        <v>42324551</v>
      </c>
      <c r="N69" s="79">
        <f t="shared" si="12"/>
        <v>89076706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217889032</v>
      </c>
      <c r="X69" s="79">
        <f t="shared" si="12"/>
        <v>0</v>
      </c>
      <c r="Y69" s="79">
        <f t="shared" si="12"/>
        <v>217889032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169766369</v>
      </c>
      <c r="D5" s="42">
        <f t="shared" si="0"/>
        <v>0</v>
      </c>
      <c r="E5" s="43">
        <f t="shared" si="0"/>
        <v>195488601</v>
      </c>
      <c r="F5" s="43">
        <f t="shared" si="0"/>
        <v>195488601</v>
      </c>
      <c r="G5" s="43">
        <f t="shared" si="0"/>
        <v>14074535</v>
      </c>
      <c r="H5" s="43">
        <f t="shared" si="0"/>
        <v>10556478</v>
      </c>
      <c r="I5" s="43">
        <f t="shared" si="0"/>
        <v>9399866</v>
      </c>
      <c r="J5" s="43">
        <f t="shared" si="0"/>
        <v>34030879</v>
      </c>
      <c r="K5" s="43">
        <f t="shared" si="0"/>
        <v>15556805</v>
      </c>
      <c r="L5" s="43">
        <f t="shared" si="0"/>
        <v>16591430</v>
      </c>
      <c r="M5" s="43">
        <f t="shared" si="0"/>
        <v>30512692</v>
      </c>
      <c r="N5" s="43">
        <f t="shared" si="0"/>
        <v>62660927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96691806</v>
      </c>
      <c r="X5" s="43">
        <f t="shared" si="0"/>
        <v>97744302</v>
      </c>
      <c r="Y5" s="43">
        <f t="shared" si="0"/>
        <v>-1052496</v>
      </c>
      <c r="Z5" s="44">
        <f>+IF(X5&lt;&gt;0,+(Y5/X5)*100,0)</f>
        <v>-1.076785018117987</v>
      </c>
      <c r="AA5" s="45">
        <f>SUM(AA11:AA18)</f>
        <v>195488601</v>
      </c>
    </row>
    <row r="6" spans="1:27" ht="13.5">
      <c r="A6" s="46" t="s">
        <v>32</v>
      </c>
      <c r="B6" s="47"/>
      <c r="C6" s="9">
        <v>24241872</v>
      </c>
      <c r="D6" s="10"/>
      <c r="E6" s="11">
        <v>67123365</v>
      </c>
      <c r="F6" s="11">
        <v>67123365</v>
      </c>
      <c r="G6" s="11">
        <v>7035112</v>
      </c>
      <c r="H6" s="11">
        <v>6986469</v>
      </c>
      <c r="I6" s="11">
        <v>6667522</v>
      </c>
      <c r="J6" s="11">
        <v>20689103</v>
      </c>
      <c r="K6" s="11">
        <v>8568323</v>
      </c>
      <c r="L6" s="11">
        <v>6588844</v>
      </c>
      <c r="M6" s="11">
        <v>6355274</v>
      </c>
      <c r="N6" s="11">
        <v>21512441</v>
      </c>
      <c r="O6" s="11"/>
      <c r="P6" s="11"/>
      <c r="Q6" s="11"/>
      <c r="R6" s="11"/>
      <c r="S6" s="11"/>
      <c r="T6" s="11"/>
      <c r="U6" s="11"/>
      <c r="V6" s="11"/>
      <c r="W6" s="11">
        <v>42201544</v>
      </c>
      <c r="X6" s="11">
        <v>33561683</v>
      </c>
      <c r="Y6" s="11">
        <v>8639861</v>
      </c>
      <c r="Z6" s="2">
        <v>25.74</v>
      </c>
      <c r="AA6" s="15">
        <v>67123365</v>
      </c>
    </row>
    <row r="7" spans="1:27" ht="13.5">
      <c r="A7" s="46" t="s">
        <v>33</v>
      </c>
      <c r="B7" s="47"/>
      <c r="C7" s="9">
        <v>5358085</v>
      </c>
      <c r="D7" s="10"/>
      <c r="E7" s="11">
        <v>6900000</v>
      </c>
      <c r="F7" s="11">
        <v>6900000</v>
      </c>
      <c r="G7" s="11"/>
      <c r="H7" s="11"/>
      <c r="I7" s="11"/>
      <c r="J7" s="11"/>
      <c r="K7" s="11">
        <v>120000</v>
      </c>
      <c r="L7" s="11"/>
      <c r="M7" s="11">
        <v>35625</v>
      </c>
      <c r="N7" s="11">
        <v>155625</v>
      </c>
      <c r="O7" s="11"/>
      <c r="P7" s="11"/>
      <c r="Q7" s="11"/>
      <c r="R7" s="11"/>
      <c r="S7" s="11"/>
      <c r="T7" s="11"/>
      <c r="U7" s="11"/>
      <c r="V7" s="11"/>
      <c r="W7" s="11">
        <v>155625</v>
      </c>
      <c r="X7" s="11">
        <v>3450000</v>
      </c>
      <c r="Y7" s="11">
        <v>-3294375</v>
      </c>
      <c r="Z7" s="2">
        <v>-95.49</v>
      </c>
      <c r="AA7" s="15">
        <v>6900000</v>
      </c>
    </row>
    <row r="8" spans="1:27" ht="13.5">
      <c r="A8" s="46" t="s">
        <v>34</v>
      </c>
      <c r="B8" s="47"/>
      <c r="C8" s="9">
        <v>111161100</v>
      </c>
      <c r="D8" s="10"/>
      <c r="E8" s="11">
        <v>56327855</v>
      </c>
      <c r="F8" s="11">
        <v>56327855</v>
      </c>
      <c r="G8" s="11">
        <v>3537568</v>
      </c>
      <c r="H8" s="11">
        <v>1536921</v>
      </c>
      <c r="I8" s="11">
        <v>1220053</v>
      </c>
      <c r="J8" s="11">
        <v>6294542</v>
      </c>
      <c r="K8" s="11">
        <v>1920072</v>
      </c>
      <c r="L8" s="11">
        <v>4467421</v>
      </c>
      <c r="M8" s="11">
        <v>19586922</v>
      </c>
      <c r="N8" s="11">
        <v>25974415</v>
      </c>
      <c r="O8" s="11"/>
      <c r="P8" s="11"/>
      <c r="Q8" s="11"/>
      <c r="R8" s="11"/>
      <c r="S8" s="11"/>
      <c r="T8" s="11"/>
      <c r="U8" s="11"/>
      <c r="V8" s="11"/>
      <c r="W8" s="11">
        <v>32268957</v>
      </c>
      <c r="X8" s="11">
        <v>28163928</v>
      </c>
      <c r="Y8" s="11">
        <v>4105029</v>
      </c>
      <c r="Z8" s="2">
        <v>14.58</v>
      </c>
      <c r="AA8" s="15">
        <v>56327855</v>
      </c>
    </row>
    <row r="9" spans="1:27" ht="13.5">
      <c r="A9" s="46" t="s">
        <v>35</v>
      </c>
      <c r="B9" s="47"/>
      <c r="C9" s="9"/>
      <c r="D9" s="10"/>
      <c r="E9" s="11">
        <v>4925372</v>
      </c>
      <c r="F9" s="11">
        <v>4925372</v>
      </c>
      <c r="G9" s="11"/>
      <c r="H9" s="11">
        <v>313264</v>
      </c>
      <c r="I9" s="11"/>
      <c r="J9" s="11">
        <v>313264</v>
      </c>
      <c r="K9" s="11"/>
      <c r="L9" s="11">
        <v>92009</v>
      </c>
      <c r="M9" s="11"/>
      <c r="N9" s="11">
        <v>92009</v>
      </c>
      <c r="O9" s="11"/>
      <c r="P9" s="11"/>
      <c r="Q9" s="11"/>
      <c r="R9" s="11"/>
      <c r="S9" s="11"/>
      <c r="T9" s="11"/>
      <c r="U9" s="11"/>
      <c r="V9" s="11"/>
      <c r="W9" s="11">
        <v>405273</v>
      </c>
      <c r="X9" s="11">
        <v>2462686</v>
      </c>
      <c r="Y9" s="11">
        <v>-2057413</v>
      </c>
      <c r="Z9" s="2">
        <v>-83.54</v>
      </c>
      <c r="AA9" s="15">
        <v>4925372</v>
      </c>
    </row>
    <row r="10" spans="1:27" ht="13.5">
      <c r="A10" s="46" t="s">
        <v>36</v>
      </c>
      <c r="B10" s="47"/>
      <c r="C10" s="9">
        <v>164847</v>
      </c>
      <c r="D10" s="10"/>
      <c r="E10" s="11"/>
      <c r="F10" s="11"/>
      <c r="G10" s="11"/>
      <c r="H10" s="11"/>
      <c r="I10" s="11"/>
      <c r="J10" s="11"/>
      <c r="K10" s="11">
        <v>1178462</v>
      </c>
      <c r="L10" s="11"/>
      <c r="M10" s="11"/>
      <c r="N10" s="11">
        <v>1178462</v>
      </c>
      <c r="O10" s="11"/>
      <c r="P10" s="11"/>
      <c r="Q10" s="11"/>
      <c r="R10" s="11"/>
      <c r="S10" s="11"/>
      <c r="T10" s="11"/>
      <c r="U10" s="11"/>
      <c r="V10" s="11"/>
      <c r="W10" s="11">
        <v>1178462</v>
      </c>
      <c r="X10" s="11"/>
      <c r="Y10" s="11">
        <v>1178462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140925904</v>
      </c>
      <c r="D11" s="50">
        <f t="shared" si="1"/>
        <v>0</v>
      </c>
      <c r="E11" s="51">
        <f t="shared" si="1"/>
        <v>135276592</v>
      </c>
      <c r="F11" s="51">
        <f t="shared" si="1"/>
        <v>135276592</v>
      </c>
      <c r="G11" s="51">
        <f t="shared" si="1"/>
        <v>10572680</v>
      </c>
      <c r="H11" s="51">
        <f t="shared" si="1"/>
        <v>8836654</v>
      </c>
      <c r="I11" s="51">
        <f t="shared" si="1"/>
        <v>7887575</v>
      </c>
      <c r="J11" s="51">
        <f t="shared" si="1"/>
        <v>27296909</v>
      </c>
      <c r="K11" s="51">
        <f t="shared" si="1"/>
        <v>11786857</v>
      </c>
      <c r="L11" s="51">
        <f t="shared" si="1"/>
        <v>11148274</v>
      </c>
      <c r="M11" s="51">
        <f t="shared" si="1"/>
        <v>25977821</v>
      </c>
      <c r="N11" s="51">
        <f t="shared" si="1"/>
        <v>48912952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76209861</v>
      </c>
      <c r="X11" s="51">
        <f t="shared" si="1"/>
        <v>67638297</v>
      </c>
      <c r="Y11" s="51">
        <f t="shared" si="1"/>
        <v>8571564</v>
      </c>
      <c r="Z11" s="52">
        <f>+IF(X11&lt;&gt;0,+(Y11/X11)*100,0)</f>
        <v>12.672649046737531</v>
      </c>
      <c r="AA11" s="53">
        <f>SUM(AA6:AA10)</f>
        <v>135276592</v>
      </c>
    </row>
    <row r="12" spans="1:27" ht="13.5">
      <c r="A12" s="54" t="s">
        <v>38</v>
      </c>
      <c r="B12" s="35"/>
      <c r="C12" s="9">
        <v>20759590</v>
      </c>
      <c r="D12" s="10"/>
      <c r="E12" s="11">
        <v>23490000</v>
      </c>
      <c r="F12" s="11">
        <v>23490000</v>
      </c>
      <c r="G12" s="11">
        <v>3500369</v>
      </c>
      <c r="H12" s="11">
        <v>1301162</v>
      </c>
      <c r="I12" s="11">
        <v>1456098</v>
      </c>
      <c r="J12" s="11">
        <v>6257629</v>
      </c>
      <c r="K12" s="11">
        <v>2991847</v>
      </c>
      <c r="L12" s="11">
        <v>4247543</v>
      </c>
      <c r="M12" s="11">
        <v>2979041</v>
      </c>
      <c r="N12" s="11">
        <v>10218431</v>
      </c>
      <c r="O12" s="11"/>
      <c r="P12" s="11"/>
      <c r="Q12" s="11"/>
      <c r="R12" s="11"/>
      <c r="S12" s="11"/>
      <c r="T12" s="11"/>
      <c r="U12" s="11"/>
      <c r="V12" s="11"/>
      <c r="W12" s="11">
        <v>16476060</v>
      </c>
      <c r="X12" s="11">
        <v>11745000</v>
      </c>
      <c r="Y12" s="11">
        <v>4731060</v>
      </c>
      <c r="Z12" s="2">
        <v>40.28</v>
      </c>
      <c r="AA12" s="15">
        <v>23490000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7854538</v>
      </c>
      <c r="D15" s="10"/>
      <c r="E15" s="11">
        <v>35857009</v>
      </c>
      <c r="F15" s="11">
        <v>35857009</v>
      </c>
      <c r="G15" s="11">
        <v>1486</v>
      </c>
      <c r="H15" s="11">
        <v>418662</v>
      </c>
      <c r="I15" s="11">
        <v>48769</v>
      </c>
      <c r="J15" s="11">
        <v>468917</v>
      </c>
      <c r="K15" s="11">
        <v>754101</v>
      </c>
      <c r="L15" s="11">
        <v>1195613</v>
      </c>
      <c r="M15" s="11">
        <v>1555830</v>
      </c>
      <c r="N15" s="11">
        <v>3505544</v>
      </c>
      <c r="O15" s="11"/>
      <c r="P15" s="11"/>
      <c r="Q15" s="11"/>
      <c r="R15" s="11"/>
      <c r="S15" s="11"/>
      <c r="T15" s="11"/>
      <c r="U15" s="11"/>
      <c r="V15" s="11"/>
      <c r="W15" s="11">
        <v>3974461</v>
      </c>
      <c r="X15" s="11">
        <v>17928505</v>
      </c>
      <c r="Y15" s="11">
        <v>-13954044</v>
      </c>
      <c r="Z15" s="2">
        <v>-77.83</v>
      </c>
      <c r="AA15" s="15">
        <v>35857009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226337</v>
      </c>
      <c r="D18" s="17"/>
      <c r="E18" s="18">
        <v>865000</v>
      </c>
      <c r="F18" s="18">
        <v>865000</v>
      </c>
      <c r="G18" s="18"/>
      <c r="H18" s="18"/>
      <c r="I18" s="18">
        <v>7424</v>
      </c>
      <c r="J18" s="18">
        <v>7424</v>
      </c>
      <c r="K18" s="18">
        <v>24000</v>
      </c>
      <c r="L18" s="18"/>
      <c r="M18" s="18"/>
      <c r="N18" s="18">
        <v>24000</v>
      </c>
      <c r="O18" s="18"/>
      <c r="P18" s="18"/>
      <c r="Q18" s="18"/>
      <c r="R18" s="18"/>
      <c r="S18" s="18"/>
      <c r="T18" s="18"/>
      <c r="U18" s="18"/>
      <c r="V18" s="18"/>
      <c r="W18" s="18">
        <v>31424</v>
      </c>
      <c r="X18" s="18">
        <v>432500</v>
      </c>
      <c r="Y18" s="18">
        <v>-401076</v>
      </c>
      <c r="Z18" s="3">
        <v>-92.73</v>
      </c>
      <c r="AA18" s="23">
        <v>865000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83873968</v>
      </c>
      <c r="F20" s="60">
        <f t="shared" si="2"/>
        <v>83873968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41936984</v>
      </c>
      <c r="Y20" s="60">
        <f t="shared" si="2"/>
        <v>-41936984</v>
      </c>
      <c r="Z20" s="61">
        <f>+IF(X20&lt;&gt;0,+(Y20/X20)*100,0)</f>
        <v>-100</v>
      </c>
      <c r="AA20" s="62">
        <f>SUM(AA26:AA33)</f>
        <v>83873968</v>
      </c>
    </row>
    <row r="21" spans="1:27" ht="13.5">
      <c r="A21" s="46" t="s">
        <v>32</v>
      </c>
      <c r="B21" s="47"/>
      <c r="C21" s="9"/>
      <c r="D21" s="10"/>
      <c r="E21" s="11">
        <v>40000000</v>
      </c>
      <c r="F21" s="11">
        <v>40000000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20000000</v>
      </c>
      <c r="Y21" s="11">
        <v>-20000000</v>
      </c>
      <c r="Z21" s="2">
        <v>-100</v>
      </c>
      <c r="AA21" s="15">
        <v>40000000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36641560</v>
      </c>
      <c r="F23" s="11">
        <v>36641560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18320780</v>
      </c>
      <c r="Y23" s="11">
        <v>-18320780</v>
      </c>
      <c r="Z23" s="2">
        <v>-100</v>
      </c>
      <c r="AA23" s="15">
        <v>36641560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76641560</v>
      </c>
      <c r="F26" s="51">
        <f t="shared" si="3"/>
        <v>76641560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38320780</v>
      </c>
      <c r="Y26" s="51">
        <f t="shared" si="3"/>
        <v>-38320780</v>
      </c>
      <c r="Z26" s="52">
        <f>+IF(X26&lt;&gt;0,+(Y26/X26)*100,0)</f>
        <v>-100</v>
      </c>
      <c r="AA26" s="53">
        <f>SUM(AA21:AA25)</f>
        <v>76641560</v>
      </c>
    </row>
    <row r="27" spans="1:27" ht="13.5">
      <c r="A27" s="54" t="s">
        <v>38</v>
      </c>
      <c r="B27" s="64"/>
      <c r="C27" s="9"/>
      <c r="D27" s="10"/>
      <c r="E27" s="11">
        <v>7232408</v>
      </c>
      <c r="F27" s="11">
        <v>7232408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3616204</v>
      </c>
      <c r="Y27" s="11">
        <v>-3616204</v>
      </c>
      <c r="Z27" s="2">
        <v>-100</v>
      </c>
      <c r="AA27" s="15">
        <v>7232408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24241872</v>
      </c>
      <c r="D36" s="10">
        <f t="shared" si="4"/>
        <v>0</v>
      </c>
      <c r="E36" s="11">
        <f t="shared" si="4"/>
        <v>107123365</v>
      </c>
      <c r="F36" s="11">
        <f t="shared" si="4"/>
        <v>107123365</v>
      </c>
      <c r="G36" s="11">
        <f t="shared" si="4"/>
        <v>7035112</v>
      </c>
      <c r="H36" s="11">
        <f t="shared" si="4"/>
        <v>6986469</v>
      </c>
      <c r="I36" s="11">
        <f t="shared" si="4"/>
        <v>6667522</v>
      </c>
      <c r="J36" s="11">
        <f t="shared" si="4"/>
        <v>20689103</v>
      </c>
      <c r="K36" s="11">
        <f t="shared" si="4"/>
        <v>8568323</v>
      </c>
      <c r="L36" s="11">
        <f t="shared" si="4"/>
        <v>6588844</v>
      </c>
      <c r="M36" s="11">
        <f t="shared" si="4"/>
        <v>6355274</v>
      </c>
      <c r="N36" s="11">
        <f t="shared" si="4"/>
        <v>21512441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42201544</v>
      </c>
      <c r="X36" s="11">
        <f t="shared" si="4"/>
        <v>53561683</v>
      </c>
      <c r="Y36" s="11">
        <f t="shared" si="4"/>
        <v>-11360139</v>
      </c>
      <c r="Z36" s="2">
        <f aca="true" t="shared" si="5" ref="Z36:Z49">+IF(X36&lt;&gt;0,+(Y36/X36)*100,0)</f>
        <v>-21.209451166797727</v>
      </c>
      <c r="AA36" s="15">
        <f>AA6+AA21</f>
        <v>107123365</v>
      </c>
    </row>
    <row r="37" spans="1:27" ht="13.5">
      <c r="A37" s="46" t="s">
        <v>33</v>
      </c>
      <c r="B37" s="47"/>
      <c r="C37" s="9">
        <f t="shared" si="4"/>
        <v>5358085</v>
      </c>
      <c r="D37" s="10">
        <f t="shared" si="4"/>
        <v>0</v>
      </c>
      <c r="E37" s="11">
        <f t="shared" si="4"/>
        <v>6900000</v>
      </c>
      <c r="F37" s="11">
        <f t="shared" si="4"/>
        <v>6900000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120000</v>
      </c>
      <c r="L37" s="11">
        <f t="shared" si="4"/>
        <v>0</v>
      </c>
      <c r="M37" s="11">
        <f t="shared" si="4"/>
        <v>35625</v>
      </c>
      <c r="N37" s="11">
        <f t="shared" si="4"/>
        <v>155625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155625</v>
      </c>
      <c r="X37" s="11">
        <f t="shared" si="4"/>
        <v>3450000</v>
      </c>
      <c r="Y37" s="11">
        <f t="shared" si="4"/>
        <v>-3294375</v>
      </c>
      <c r="Z37" s="2">
        <f t="shared" si="5"/>
        <v>-95.48913043478261</v>
      </c>
      <c r="AA37" s="15">
        <f>AA7+AA22</f>
        <v>6900000</v>
      </c>
    </row>
    <row r="38" spans="1:27" ht="13.5">
      <c r="A38" s="46" t="s">
        <v>34</v>
      </c>
      <c r="B38" s="47"/>
      <c r="C38" s="9">
        <f t="shared" si="4"/>
        <v>111161100</v>
      </c>
      <c r="D38" s="10">
        <f t="shared" si="4"/>
        <v>0</v>
      </c>
      <c r="E38" s="11">
        <f t="shared" si="4"/>
        <v>92969415</v>
      </c>
      <c r="F38" s="11">
        <f t="shared" si="4"/>
        <v>92969415</v>
      </c>
      <c r="G38" s="11">
        <f t="shared" si="4"/>
        <v>3537568</v>
      </c>
      <c r="H38" s="11">
        <f t="shared" si="4"/>
        <v>1536921</v>
      </c>
      <c r="I38" s="11">
        <f t="shared" si="4"/>
        <v>1220053</v>
      </c>
      <c r="J38" s="11">
        <f t="shared" si="4"/>
        <v>6294542</v>
      </c>
      <c r="K38" s="11">
        <f t="shared" si="4"/>
        <v>1920072</v>
      </c>
      <c r="L38" s="11">
        <f t="shared" si="4"/>
        <v>4467421</v>
      </c>
      <c r="M38" s="11">
        <f t="shared" si="4"/>
        <v>19586922</v>
      </c>
      <c r="N38" s="11">
        <f t="shared" si="4"/>
        <v>25974415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32268957</v>
      </c>
      <c r="X38" s="11">
        <f t="shared" si="4"/>
        <v>46484708</v>
      </c>
      <c r="Y38" s="11">
        <f t="shared" si="4"/>
        <v>-14215751</v>
      </c>
      <c r="Z38" s="2">
        <f t="shared" si="5"/>
        <v>-30.581564586788414</v>
      </c>
      <c r="AA38" s="15">
        <f>AA8+AA23</f>
        <v>92969415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4925372</v>
      </c>
      <c r="F39" s="11">
        <f t="shared" si="4"/>
        <v>4925372</v>
      </c>
      <c r="G39" s="11">
        <f t="shared" si="4"/>
        <v>0</v>
      </c>
      <c r="H39" s="11">
        <f t="shared" si="4"/>
        <v>313264</v>
      </c>
      <c r="I39" s="11">
        <f t="shared" si="4"/>
        <v>0</v>
      </c>
      <c r="J39" s="11">
        <f t="shared" si="4"/>
        <v>313264</v>
      </c>
      <c r="K39" s="11">
        <f t="shared" si="4"/>
        <v>0</v>
      </c>
      <c r="L39" s="11">
        <f t="shared" si="4"/>
        <v>92009</v>
      </c>
      <c r="M39" s="11">
        <f t="shared" si="4"/>
        <v>0</v>
      </c>
      <c r="N39" s="11">
        <f t="shared" si="4"/>
        <v>92009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405273</v>
      </c>
      <c r="X39" s="11">
        <f t="shared" si="4"/>
        <v>2462686</v>
      </c>
      <c r="Y39" s="11">
        <f t="shared" si="4"/>
        <v>-2057413</v>
      </c>
      <c r="Z39" s="2">
        <f t="shared" si="5"/>
        <v>-83.54345621000809</v>
      </c>
      <c r="AA39" s="15">
        <f>AA9+AA24</f>
        <v>4925372</v>
      </c>
    </row>
    <row r="40" spans="1:27" ht="13.5">
      <c r="A40" s="46" t="s">
        <v>36</v>
      </c>
      <c r="B40" s="47"/>
      <c r="C40" s="9">
        <f t="shared" si="4"/>
        <v>164847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1178462</v>
      </c>
      <c r="L40" s="11">
        <f t="shared" si="4"/>
        <v>0</v>
      </c>
      <c r="M40" s="11">
        <f t="shared" si="4"/>
        <v>0</v>
      </c>
      <c r="N40" s="11">
        <f t="shared" si="4"/>
        <v>1178462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1178462</v>
      </c>
      <c r="X40" s="11">
        <f t="shared" si="4"/>
        <v>0</v>
      </c>
      <c r="Y40" s="11">
        <f t="shared" si="4"/>
        <v>1178462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140925904</v>
      </c>
      <c r="D41" s="50">
        <f t="shared" si="6"/>
        <v>0</v>
      </c>
      <c r="E41" s="51">
        <f t="shared" si="6"/>
        <v>211918152</v>
      </c>
      <c r="F41" s="51">
        <f t="shared" si="6"/>
        <v>211918152</v>
      </c>
      <c r="G41" s="51">
        <f t="shared" si="6"/>
        <v>10572680</v>
      </c>
      <c r="H41" s="51">
        <f t="shared" si="6"/>
        <v>8836654</v>
      </c>
      <c r="I41" s="51">
        <f t="shared" si="6"/>
        <v>7887575</v>
      </c>
      <c r="J41" s="51">
        <f t="shared" si="6"/>
        <v>27296909</v>
      </c>
      <c r="K41" s="51">
        <f t="shared" si="6"/>
        <v>11786857</v>
      </c>
      <c r="L41" s="51">
        <f t="shared" si="6"/>
        <v>11148274</v>
      </c>
      <c r="M41" s="51">
        <f t="shared" si="6"/>
        <v>25977821</v>
      </c>
      <c r="N41" s="51">
        <f t="shared" si="6"/>
        <v>48912952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76209861</v>
      </c>
      <c r="X41" s="51">
        <f t="shared" si="6"/>
        <v>105959077</v>
      </c>
      <c r="Y41" s="51">
        <f t="shared" si="6"/>
        <v>-29749216</v>
      </c>
      <c r="Z41" s="52">
        <f t="shared" si="5"/>
        <v>-28.076137356311627</v>
      </c>
      <c r="AA41" s="53">
        <f>SUM(AA36:AA40)</f>
        <v>211918152</v>
      </c>
    </row>
    <row r="42" spans="1:27" ht="13.5">
      <c r="A42" s="54" t="s">
        <v>38</v>
      </c>
      <c r="B42" s="35"/>
      <c r="C42" s="65">
        <f aca="true" t="shared" si="7" ref="C42:Y48">C12+C27</f>
        <v>20759590</v>
      </c>
      <c r="D42" s="66">
        <f t="shared" si="7"/>
        <v>0</v>
      </c>
      <c r="E42" s="67">
        <f t="shared" si="7"/>
        <v>30722408</v>
      </c>
      <c r="F42" s="67">
        <f t="shared" si="7"/>
        <v>30722408</v>
      </c>
      <c r="G42" s="67">
        <f t="shared" si="7"/>
        <v>3500369</v>
      </c>
      <c r="H42" s="67">
        <f t="shared" si="7"/>
        <v>1301162</v>
      </c>
      <c r="I42" s="67">
        <f t="shared" si="7"/>
        <v>1456098</v>
      </c>
      <c r="J42" s="67">
        <f t="shared" si="7"/>
        <v>6257629</v>
      </c>
      <c r="K42" s="67">
        <f t="shared" si="7"/>
        <v>2991847</v>
      </c>
      <c r="L42" s="67">
        <f t="shared" si="7"/>
        <v>4247543</v>
      </c>
      <c r="M42" s="67">
        <f t="shared" si="7"/>
        <v>2979041</v>
      </c>
      <c r="N42" s="67">
        <f t="shared" si="7"/>
        <v>10218431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16476060</v>
      </c>
      <c r="X42" s="67">
        <f t="shared" si="7"/>
        <v>15361204</v>
      </c>
      <c r="Y42" s="67">
        <f t="shared" si="7"/>
        <v>1114856</v>
      </c>
      <c r="Z42" s="69">
        <f t="shared" si="5"/>
        <v>7.257608192691147</v>
      </c>
      <c r="AA42" s="68">
        <f aca="true" t="shared" si="8" ref="AA42:AA48">AA12+AA27</f>
        <v>30722408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7854538</v>
      </c>
      <c r="D45" s="66">
        <f t="shared" si="7"/>
        <v>0</v>
      </c>
      <c r="E45" s="67">
        <f t="shared" si="7"/>
        <v>35857009</v>
      </c>
      <c r="F45" s="67">
        <f t="shared" si="7"/>
        <v>35857009</v>
      </c>
      <c r="G45" s="67">
        <f t="shared" si="7"/>
        <v>1486</v>
      </c>
      <c r="H45" s="67">
        <f t="shared" si="7"/>
        <v>418662</v>
      </c>
      <c r="I45" s="67">
        <f t="shared" si="7"/>
        <v>48769</v>
      </c>
      <c r="J45" s="67">
        <f t="shared" si="7"/>
        <v>468917</v>
      </c>
      <c r="K45" s="67">
        <f t="shared" si="7"/>
        <v>754101</v>
      </c>
      <c r="L45" s="67">
        <f t="shared" si="7"/>
        <v>1195613</v>
      </c>
      <c r="M45" s="67">
        <f t="shared" si="7"/>
        <v>1555830</v>
      </c>
      <c r="N45" s="67">
        <f t="shared" si="7"/>
        <v>3505544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3974461</v>
      </c>
      <c r="X45" s="67">
        <f t="shared" si="7"/>
        <v>17928505</v>
      </c>
      <c r="Y45" s="67">
        <f t="shared" si="7"/>
        <v>-13954044</v>
      </c>
      <c r="Z45" s="69">
        <f t="shared" si="5"/>
        <v>-77.83160949560491</v>
      </c>
      <c r="AA45" s="68">
        <f t="shared" si="8"/>
        <v>35857009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226337</v>
      </c>
      <c r="D48" s="66">
        <f t="shared" si="7"/>
        <v>0</v>
      </c>
      <c r="E48" s="67">
        <f t="shared" si="7"/>
        <v>865000</v>
      </c>
      <c r="F48" s="67">
        <f t="shared" si="7"/>
        <v>865000</v>
      </c>
      <c r="G48" s="67">
        <f t="shared" si="7"/>
        <v>0</v>
      </c>
      <c r="H48" s="67">
        <f t="shared" si="7"/>
        <v>0</v>
      </c>
      <c r="I48" s="67">
        <f t="shared" si="7"/>
        <v>7424</v>
      </c>
      <c r="J48" s="67">
        <f t="shared" si="7"/>
        <v>7424</v>
      </c>
      <c r="K48" s="67">
        <f t="shared" si="7"/>
        <v>24000</v>
      </c>
      <c r="L48" s="67">
        <f t="shared" si="7"/>
        <v>0</v>
      </c>
      <c r="M48" s="67">
        <f t="shared" si="7"/>
        <v>0</v>
      </c>
      <c r="N48" s="67">
        <f t="shared" si="7"/>
        <v>24000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31424</v>
      </c>
      <c r="X48" s="67">
        <f t="shared" si="7"/>
        <v>432500</v>
      </c>
      <c r="Y48" s="67">
        <f t="shared" si="7"/>
        <v>-401076</v>
      </c>
      <c r="Z48" s="69">
        <f t="shared" si="5"/>
        <v>-92.73433526011561</v>
      </c>
      <c r="AA48" s="68">
        <f t="shared" si="8"/>
        <v>865000</v>
      </c>
    </row>
    <row r="49" spans="1:27" ht="13.5">
      <c r="A49" s="75" t="s">
        <v>49</v>
      </c>
      <c r="B49" s="76"/>
      <c r="C49" s="77">
        <f aca="true" t="shared" si="9" ref="C49:Y49">SUM(C41:C48)</f>
        <v>169766369</v>
      </c>
      <c r="D49" s="78">
        <f t="shared" si="9"/>
        <v>0</v>
      </c>
      <c r="E49" s="79">
        <f t="shared" si="9"/>
        <v>279362569</v>
      </c>
      <c r="F49" s="79">
        <f t="shared" si="9"/>
        <v>279362569</v>
      </c>
      <c r="G49" s="79">
        <f t="shared" si="9"/>
        <v>14074535</v>
      </c>
      <c r="H49" s="79">
        <f t="shared" si="9"/>
        <v>10556478</v>
      </c>
      <c r="I49" s="79">
        <f t="shared" si="9"/>
        <v>9399866</v>
      </c>
      <c r="J49" s="79">
        <f t="shared" si="9"/>
        <v>34030879</v>
      </c>
      <c r="K49" s="79">
        <f t="shared" si="9"/>
        <v>15556805</v>
      </c>
      <c r="L49" s="79">
        <f t="shared" si="9"/>
        <v>16591430</v>
      </c>
      <c r="M49" s="79">
        <f t="shared" si="9"/>
        <v>30512692</v>
      </c>
      <c r="N49" s="79">
        <f t="shared" si="9"/>
        <v>62660927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96691806</v>
      </c>
      <c r="X49" s="79">
        <f t="shared" si="9"/>
        <v>139681286</v>
      </c>
      <c r="Y49" s="79">
        <f t="shared" si="9"/>
        <v>-42989480</v>
      </c>
      <c r="Z49" s="80">
        <f t="shared" si="5"/>
        <v>-30.77683577455036</v>
      </c>
      <c r="AA49" s="81">
        <f>SUM(AA41:AA48)</f>
        <v>279362569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34536799</v>
      </c>
      <c r="D51" s="66">
        <f t="shared" si="10"/>
        <v>0</v>
      </c>
      <c r="E51" s="67">
        <f t="shared" si="10"/>
        <v>32913756</v>
      </c>
      <c r="F51" s="67">
        <f t="shared" si="10"/>
        <v>32913756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16456880</v>
      </c>
      <c r="Y51" s="67">
        <f t="shared" si="10"/>
        <v>-16456880</v>
      </c>
      <c r="Z51" s="69">
        <f>+IF(X51&lt;&gt;0,+(Y51/X51)*100,0)</f>
        <v>-100</v>
      </c>
      <c r="AA51" s="68">
        <f>SUM(AA57:AA61)</f>
        <v>32913756</v>
      </c>
    </row>
    <row r="52" spans="1:27" ht="13.5">
      <c r="A52" s="84" t="s">
        <v>32</v>
      </c>
      <c r="B52" s="47"/>
      <c r="C52" s="9">
        <v>1709369</v>
      </c>
      <c r="D52" s="10"/>
      <c r="E52" s="11">
        <v>4758345</v>
      </c>
      <c r="F52" s="11">
        <v>4758345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2379173</v>
      </c>
      <c r="Y52" s="11">
        <v>-2379173</v>
      </c>
      <c r="Z52" s="2">
        <v>-100</v>
      </c>
      <c r="AA52" s="15">
        <v>4758345</v>
      </c>
    </row>
    <row r="53" spans="1:27" ht="13.5">
      <c r="A53" s="84" t="s">
        <v>33</v>
      </c>
      <c r="B53" s="47"/>
      <c r="C53" s="9">
        <v>1622324</v>
      </c>
      <c r="D53" s="10"/>
      <c r="E53" s="11">
        <v>4627304</v>
      </c>
      <c r="F53" s="11">
        <v>4627304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2313652</v>
      </c>
      <c r="Y53" s="11">
        <v>-2313652</v>
      </c>
      <c r="Z53" s="2">
        <v>-100</v>
      </c>
      <c r="AA53" s="15">
        <v>4627304</v>
      </c>
    </row>
    <row r="54" spans="1:27" ht="13.5">
      <c r="A54" s="84" t="s">
        <v>34</v>
      </c>
      <c r="B54" s="47"/>
      <c r="C54" s="9"/>
      <c r="D54" s="10"/>
      <c r="E54" s="11">
        <v>5540404</v>
      </c>
      <c r="F54" s="11">
        <v>5540404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2770202</v>
      </c>
      <c r="Y54" s="11">
        <v>-2770202</v>
      </c>
      <c r="Z54" s="2">
        <v>-100</v>
      </c>
      <c r="AA54" s="15">
        <v>5540404</v>
      </c>
    </row>
    <row r="55" spans="1:27" ht="13.5">
      <c r="A55" s="84" t="s">
        <v>35</v>
      </c>
      <c r="B55" s="47"/>
      <c r="C55" s="9"/>
      <c r="D55" s="10"/>
      <c r="E55" s="11">
        <v>5141129</v>
      </c>
      <c r="F55" s="11">
        <v>5141129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2570565</v>
      </c>
      <c r="Y55" s="11">
        <v>-2570565</v>
      </c>
      <c r="Z55" s="2">
        <v>-100</v>
      </c>
      <c r="AA55" s="15">
        <v>5141129</v>
      </c>
    </row>
    <row r="56" spans="1:27" ht="13.5">
      <c r="A56" s="84" t="s">
        <v>36</v>
      </c>
      <c r="B56" s="47"/>
      <c r="C56" s="9">
        <v>7871954</v>
      </c>
      <c r="D56" s="10"/>
      <c r="E56" s="11">
        <v>5237694</v>
      </c>
      <c r="F56" s="11">
        <v>5237694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2618847</v>
      </c>
      <c r="Y56" s="11">
        <v>-2618847</v>
      </c>
      <c r="Z56" s="2">
        <v>-100</v>
      </c>
      <c r="AA56" s="15">
        <v>5237694</v>
      </c>
    </row>
    <row r="57" spans="1:27" ht="13.5">
      <c r="A57" s="85" t="s">
        <v>37</v>
      </c>
      <c r="B57" s="47"/>
      <c r="C57" s="49">
        <f aca="true" t="shared" si="11" ref="C57:Y57">SUM(C52:C56)</f>
        <v>11203647</v>
      </c>
      <c r="D57" s="50">
        <f t="shared" si="11"/>
        <v>0</v>
      </c>
      <c r="E57" s="51">
        <f t="shared" si="11"/>
        <v>25304876</v>
      </c>
      <c r="F57" s="51">
        <f t="shared" si="11"/>
        <v>25304876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12652439</v>
      </c>
      <c r="Y57" s="51">
        <f t="shared" si="11"/>
        <v>-12652439</v>
      </c>
      <c r="Z57" s="52">
        <f>+IF(X57&lt;&gt;0,+(Y57/X57)*100,0)</f>
        <v>-100</v>
      </c>
      <c r="AA57" s="53">
        <f>SUM(AA52:AA56)</f>
        <v>25304876</v>
      </c>
    </row>
    <row r="58" spans="1:27" ht="13.5">
      <c r="A58" s="86" t="s">
        <v>38</v>
      </c>
      <c r="B58" s="35"/>
      <c r="C58" s="9">
        <v>346734</v>
      </c>
      <c r="D58" s="10"/>
      <c r="E58" s="11">
        <v>731113</v>
      </c>
      <c r="F58" s="11">
        <v>731113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365557</v>
      </c>
      <c r="Y58" s="11">
        <v>-365557</v>
      </c>
      <c r="Z58" s="2">
        <v>-100</v>
      </c>
      <c r="AA58" s="15">
        <v>731113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22986418</v>
      </c>
      <c r="D61" s="10"/>
      <c r="E61" s="11">
        <v>6877767</v>
      </c>
      <c r="F61" s="11">
        <v>6877767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3438884</v>
      </c>
      <c r="Y61" s="11">
        <v>-3438884</v>
      </c>
      <c r="Z61" s="2">
        <v>-100</v>
      </c>
      <c r="AA61" s="15">
        <v>6877767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255202</v>
      </c>
      <c r="I66" s="14"/>
      <c r="J66" s="14">
        <v>255202</v>
      </c>
      <c r="K66" s="14">
        <v>691360</v>
      </c>
      <c r="L66" s="14">
        <v>286272</v>
      </c>
      <c r="M66" s="14">
        <v>774729</v>
      </c>
      <c r="N66" s="14">
        <v>1752361</v>
      </c>
      <c r="O66" s="14"/>
      <c r="P66" s="14"/>
      <c r="Q66" s="14"/>
      <c r="R66" s="14"/>
      <c r="S66" s="14"/>
      <c r="T66" s="14"/>
      <c r="U66" s="14"/>
      <c r="V66" s="14"/>
      <c r="W66" s="14">
        <v>2007563</v>
      </c>
      <c r="X66" s="14"/>
      <c r="Y66" s="14">
        <v>2007563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232634</v>
      </c>
      <c r="H67" s="11">
        <v>422730</v>
      </c>
      <c r="I67" s="11">
        <v>556410</v>
      </c>
      <c r="J67" s="11">
        <v>1211774</v>
      </c>
      <c r="K67" s="11">
        <v>481536</v>
      </c>
      <c r="L67" s="11">
        <v>1722022</v>
      </c>
      <c r="M67" s="11">
        <v>1344267</v>
      </c>
      <c r="N67" s="11">
        <v>3547825</v>
      </c>
      <c r="O67" s="11"/>
      <c r="P67" s="11"/>
      <c r="Q67" s="11"/>
      <c r="R67" s="11"/>
      <c r="S67" s="11"/>
      <c r="T67" s="11"/>
      <c r="U67" s="11"/>
      <c r="V67" s="11"/>
      <c r="W67" s="11">
        <v>4759599</v>
      </c>
      <c r="X67" s="11"/>
      <c r="Y67" s="11">
        <v>4759599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25767</v>
      </c>
      <c r="H68" s="11">
        <v>31551</v>
      </c>
      <c r="I68" s="11">
        <v>40569</v>
      </c>
      <c r="J68" s="11">
        <v>97887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97887</v>
      </c>
      <c r="X68" s="11"/>
      <c r="Y68" s="11">
        <v>97887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258401</v>
      </c>
      <c r="H69" s="79">
        <f t="shared" si="12"/>
        <v>709483</v>
      </c>
      <c r="I69" s="79">
        <f t="shared" si="12"/>
        <v>596979</v>
      </c>
      <c r="J69" s="79">
        <f t="shared" si="12"/>
        <v>1564863</v>
      </c>
      <c r="K69" s="79">
        <f t="shared" si="12"/>
        <v>1172896</v>
      </c>
      <c r="L69" s="79">
        <f t="shared" si="12"/>
        <v>2008294</v>
      </c>
      <c r="M69" s="79">
        <f t="shared" si="12"/>
        <v>2118996</v>
      </c>
      <c r="N69" s="79">
        <f t="shared" si="12"/>
        <v>5300186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6865049</v>
      </c>
      <c r="X69" s="79">
        <f t="shared" si="12"/>
        <v>0</v>
      </c>
      <c r="Y69" s="79">
        <f t="shared" si="12"/>
        <v>6865049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628693550</v>
      </c>
      <c r="D5" s="42">
        <f t="shared" si="0"/>
        <v>0</v>
      </c>
      <c r="E5" s="43">
        <f t="shared" si="0"/>
        <v>559596000</v>
      </c>
      <c r="F5" s="43">
        <f t="shared" si="0"/>
        <v>559596000</v>
      </c>
      <c r="G5" s="43">
        <f t="shared" si="0"/>
        <v>48256684</v>
      </c>
      <c r="H5" s="43">
        <f t="shared" si="0"/>
        <v>15067564</v>
      </c>
      <c r="I5" s="43">
        <f t="shared" si="0"/>
        <v>15790000</v>
      </c>
      <c r="J5" s="43">
        <f t="shared" si="0"/>
        <v>79114248</v>
      </c>
      <c r="K5" s="43">
        <f t="shared" si="0"/>
        <v>33039125</v>
      </c>
      <c r="L5" s="43">
        <f t="shared" si="0"/>
        <v>26001056</v>
      </c>
      <c r="M5" s="43">
        <f t="shared" si="0"/>
        <v>67813410</v>
      </c>
      <c r="N5" s="43">
        <f t="shared" si="0"/>
        <v>126853591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205967839</v>
      </c>
      <c r="X5" s="43">
        <f t="shared" si="0"/>
        <v>279798000</v>
      </c>
      <c r="Y5" s="43">
        <f t="shared" si="0"/>
        <v>-73830161</v>
      </c>
      <c r="Z5" s="44">
        <f>+IF(X5&lt;&gt;0,+(Y5/X5)*100,0)</f>
        <v>-26.386950943180437</v>
      </c>
      <c r="AA5" s="45">
        <f>SUM(AA11:AA18)</f>
        <v>559596000</v>
      </c>
    </row>
    <row r="6" spans="1:27" ht="13.5">
      <c r="A6" s="46" t="s">
        <v>32</v>
      </c>
      <c r="B6" s="47"/>
      <c r="C6" s="9">
        <v>17968139</v>
      </c>
      <c r="D6" s="10"/>
      <c r="E6" s="11">
        <v>102441000</v>
      </c>
      <c r="F6" s="11">
        <v>102441000</v>
      </c>
      <c r="G6" s="11">
        <v>2173553</v>
      </c>
      <c r="H6" s="11">
        <v>1049382</v>
      </c>
      <c r="I6" s="11">
        <v>6850111</v>
      </c>
      <c r="J6" s="11">
        <v>10073046</v>
      </c>
      <c r="K6" s="11">
        <v>7634568</v>
      </c>
      <c r="L6" s="11">
        <v>2740093</v>
      </c>
      <c r="M6" s="11">
        <v>5154906</v>
      </c>
      <c r="N6" s="11">
        <v>15529567</v>
      </c>
      <c r="O6" s="11"/>
      <c r="P6" s="11"/>
      <c r="Q6" s="11"/>
      <c r="R6" s="11"/>
      <c r="S6" s="11"/>
      <c r="T6" s="11"/>
      <c r="U6" s="11"/>
      <c r="V6" s="11"/>
      <c r="W6" s="11">
        <v>25602613</v>
      </c>
      <c r="X6" s="11">
        <v>51220500</v>
      </c>
      <c r="Y6" s="11">
        <v>-25617887</v>
      </c>
      <c r="Z6" s="2">
        <v>-50.01</v>
      </c>
      <c r="AA6" s="15">
        <v>102441000</v>
      </c>
    </row>
    <row r="7" spans="1:27" ht="13.5">
      <c r="A7" s="46" t="s">
        <v>33</v>
      </c>
      <c r="B7" s="47"/>
      <c r="C7" s="9"/>
      <c r="D7" s="10"/>
      <c r="E7" s="11">
        <v>6000000</v>
      </c>
      <c r="F7" s="11">
        <v>6000000</v>
      </c>
      <c r="G7" s="11"/>
      <c r="H7" s="11"/>
      <c r="I7" s="11">
        <v>123021</v>
      </c>
      <c r="J7" s="11">
        <v>123021</v>
      </c>
      <c r="K7" s="11">
        <v>536350</v>
      </c>
      <c r="L7" s="11"/>
      <c r="M7" s="11">
        <v>584892</v>
      </c>
      <c r="N7" s="11">
        <v>1121242</v>
      </c>
      <c r="O7" s="11"/>
      <c r="P7" s="11"/>
      <c r="Q7" s="11"/>
      <c r="R7" s="11"/>
      <c r="S7" s="11"/>
      <c r="T7" s="11"/>
      <c r="U7" s="11"/>
      <c r="V7" s="11"/>
      <c r="W7" s="11">
        <v>1244263</v>
      </c>
      <c r="X7" s="11">
        <v>3000000</v>
      </c>
      <c r="Y7" s="11">
        <v>-1755737</v>
      </c>
      <c r="Z7" s="2">
        <v>-58.52</v>
      </c>
      <c r="AA7" s="15">
        <v>6000000</v>
      </c>
    </row>
    <row r="8" spans="1:27" ht="13.5">
      <c r="A8" s="46" t="s">
        <v>34</v>
      </c>
      <c r="B8" s="47"/>
      <c r="C8" s="9">
        <v>391112519</v>
      </c>
      <c r="D8" s="10"/>
      <c r="E8" s="11">
        <v>291460000</v>
      </c>
      <c r="F8" s="11">
        <v>291460000</v>
      </c>
      <c r="G8" s="11">
        <v>40977799</v>
      </c>
      <c r="H8" s="11">
        <v>13154721</v>
      </c>
      <c r="I8" s="11">
        <v>8816868</v>
      </c>
      <c r="J8" s="11">
        <v>62949388</v>
      </c>
      <c r="K8" s="11">
        <v>22575927</v>
      </c>
      <c r="L8" s="11">
        <v>21739361</v>
      </c>
      <c r="M8" s="11">
        <v>60094630</v>
      </c>
      <c r="N8" s="11">
        <v>104409918</v>
      </c>
      <c r="O8" s="11"/>
      <c r="P8" s="11"/>
      <c r="Q8" s="11"/>
      <c r="R8" s="11"/>
      <c r="S8" s="11"/>
      <c r="T8" s="11"/>
      <c r="U8" s="11"/>
      <c r="V8" s="11"/>
      <c r="W8" s="11">
        <v>167359306</v>
      </c>
      <c r="X8" s="11">
        <v>145730000</v>
      </c>
      <c r="Y8" s="11">
        <v>21629306</v>
      </c>
      <c r="Z8" s="2">
        <v>14.84</v>
      </c>
      <c r="AA8" s="15">
        <v>291460000</v>
      </c>
    </row>
    <row r="9" spans="1:27" ht="13.5">
      <c r="A9" s="46" t="s">
        <v>35</v>
      </c>
      <c r="B9" s="47"/>
      <c r="C9" s="9">
        <v>12443350</v>
      </c>
      <c r="D9" s="10"/>
      <c r="E9" s="11">
        <v>30000000</v>
      </c>
      <c r="F9" s="11">
        <v>30000000</v>
      </c>
      <c r="G9" s="11">
        <v>3957584</v>
      </c>
      <c r="H9" s="11"/>
      <c r="I9" s="11"/>
      <c r="J9" s="11">
        <v>3957584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3957584</v>
      </c>
      <c r="X9" s="11">
        <v>15000000</v>
      </c>
      <c r="Y9" s="11">
        <v>-11042416</v>
      </c>
      <c r="Z9" s="2">
        <v>-73.62</v>
      </c>
      <c r="AA9" s="15">
        <v>30000000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421524008</v>
      </c>
      <c r="D11" s="50">
        <f t="shared" si="1"/>
        <v>0</v>
      </c>
      <c r="E11" s="51">
        <f t="shared" si="1"/>
        <v>429901000</v>
      </c>
      <c r="F11" s="51">
        <f t="shared" si="1"/>
        <v>429901000</v>
      </c>
      <c r="G11" s="51">
        <f t="shared" si="1"/>
        <v>47108936</v>
      </c>
      <c r="H11" s="51">
        <f t="shared" si="1"/>
        <v>14204103</v>
      </c>
      <c r="I11" s="51">
        <f t="shared" si="1"/>
        <v>15790000</v>
      </c>
      <c r="J11" s="51">
        <f t="shared" si="1"/>
        <v>77103039</v>
      </c>
      <c r="K11" s="51">
        <f t="shared" si="1"/>
        <v>30746845</v>
      </c>
      <c r="L11" s="51">
        <f t="shared" si="1"/>
        <v>24479454</v>
      </c>
      <c r="M11" s="51">
        <f t="shared" si="1"/>
        <v>65834428</v>
      </c>
      <c r="N11" s="51">
        <f t="shared" si="1"/>
        <v>121060727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198163766</v>
      </c>
      <c r="X11" s="51">
        <f t="shared" si="1"/>
        <v>214950500</v>
      </c>
      <c r="Y11" s="51">
        <f t="shared" si="1"/>
        <v>-16786734</v>
      </c>
      <c r="Z11" s="52">
        <f>+IF(X11&lt;&gt;0,+(Y11/X11)*100,0)</f>
        <v>-7.8095812756890535</v>
      </c>
      <c r="AA11" s="53">
        <f>SUM(AA6:AA10)</f>
        <v>429901000</v>
      </c>
    </row>
    <row r="12" spans="1:27" ht="13.5">
      <c r="A12" s="54" t="s">
        <v>38</v>
      </c>
      <c r="B12" s="35"/>
      <c r="C12" s="9">
        <v>1282863</v>
      </c>
      <c r="D12" s="10"/>
      <c r="E12" s="11">
        <v>60617000</v>
      </c>
      <c r="F12" s="11">
        <v>60617000</v>
      </c>
      <c r="G12" s="11">
        <v>369635</v>
      </c>
      <c r="H12" s="11"/>
      <c r="I12" s="11"/>
      <c r="J12" s="11">
        <v>369635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369635</v>
      </c>
      <c r="X12" s="11">
        <v>30308500</v>
      </c>
      <c r="Y12" s="11">
        <v>-29938865</v>
      </c>
      <c r="Z12" s="2">
        <v>-98.78</v>
      </c>
      <c r="AA12" s="15">
        <v>60617000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205886679</v>
      </c>
      <c r="D15" s="10"/>
      <c r="E15" s="11">
        <v>69078000</v>
      </c>
      <c r="F15" s="11">
        <v>69078000</v>
      </c>
      <c r="G15" s="11">
        <v>778113</v>
      </c>
      <c r="H15" s="11">
        <v>863461</v>
      </c>
      <c r="I15" s="11"/>
      <c r="J15" s="11">
        <v>1641574</v>
      </c>
      <c r="K15" s="11">
        <v>2292280</v>
      </c>
      <c r="L15" s="11">
        <v>1521602</v>
      </c>
      <c r="M15" s="11">
        <v>1978982</v>
      </c>
      <c r="N15" s="11">
        <v>5792864</v>
      </c>
      <c r="O15" s="11"/>
      <c r="P15" s="11"/>
      <c r="Q15" s="11"/>
      <c r="R15" s="11"/>
      <c r="S15" s="11"/>
      <c r="T15" s="11"/>
      <c r="U15" s="11"/>
      <c r="V15" s="11"/>
      <c r="W15" s="11">
        <v>7434438</v>
      </c>
      <c r="X15" s="11">
        <v>34539000</v>
      </c>
      <c r="Y15" s="11">
        <v>-27104562</v>
      </c>
      <c r="Z15" s="2">
        <v>-78.48</v>
      </c>
      <c r="AA15" s="15">
        <v>69078000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17968139</v>
      </c>
      <c r="D36" s="10">
        <f t="shared" si="4"/>
        <v>0</v>
      </c>
      <c r="E36" s="11">
        <f t="shared" si="4"/>
        <v>102441000</v>
      </c>
      <c r="F36" s="11">
        <f t="shared" si="4"/>
        <v>102441000</v>
      </c>
      <c r="G36" s="11">
        <f t="shared" si="4"/>
        <v>2173553</v>
      </c>
      <c r="H36" s="11">
        <f t="shared" si="4"/>
        <v>1049382</v>
      </c>
      <c r="I36" s="11">
        <f t="shared" si="4"/>
        <v>6850111</v>
      </c>
      <c r="J36" s="11">
        <f t="shared" si="4"/>
        <v>10073046</v>
      </c>
      <c r="K36" s="11">
        <f t="shared" si="4"/>
        <v>7634568</v>
      </c>
      <c r="L36" s="11">
        <f t="shared" si="4"/>
        <v>2740093</v>
      </c>
      <c r="M36" s="11">
        <f t="shared" si="4"/>
        <v>5154906</v>
      </c>
      <c r="N36" s="11">
        <f t="shared" si="4"/>
        <v>15529567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25602613</v>
      </c>
      <c r="X36" s="11">
        <f t="shared" si="4"/>
        <v>51220500</v>
      </c>
      <c r="Y36" s="11">
        <f t="shared" si="4"/>
        <v>-25617887</v>
      </c>
      <c r="Z36" s="2">
        <f aca="true" t="shared" si="5" ref="Z36:Z49">+IF(X36&lt;&gt;0,+(Y36/X36)*100,0)</f>
        <v>-50.01491004578244</v>
      </c>
      <c r="AA36" s="15">
        <f>AA6+AA21</f>
        <v>102441000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6000000</v>
      </c>
      <c r="F37" s="11">
        <f t="shared" si="4"/>
        <v>6000000</v>
      </c>
      <c r="G37" s="11">
        <f t="shared" si="4"/>
        <v>0</v>
      </c>
      <c r="H37" s="11">
        <f t="shared" si="4"/>
        <v>0</v>
      </c>
      <c r="I37" s="11">
        <f t="shared" si="4"/>
        <v>123021</v>
      </c>
      <c r="J37" s="11">
        <f t="shared" si="4"/>
        <v>123021</v>
      </c>
      <c r="K37" s="11">
        <f t="shared" si="4"/>
        <v>536350</v>
      </c>
      <c r="L37" s="11">
        <f t="shared" si="4"/>
        <v>0</v>
      </c>
      <c r="M37" s="11">
        <f t="shared" si="4"/>
        <v>584892</v>
      </c>
      <c r="N37" s="11">
        <f t="shared" si="4"/>
        <v>1121242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1244263</v>
      </c>
      <c r="X37" s="11">
        <f t="shared" si="4"/>
        <v>3000000</v>
      </c>
      <c r="Y37" s="11">
        <f t="shared" si="4"/>
        <v>-1755737</v>
      </c>
      <c r="Z37" s="2">
        <f t="shared" si="5"/>
        <v>-58.524566666666665</v>
      </c>
      <c r="AA37" s="15">
        <f>AA7+AA22</f>
        <v>6000000</v>
      </c>
    </row>
    <row r="38" spans="1:27" ht="13.5">
      <c r="A38" s="46" t="s">
        <v>34</v>
      </c>
      <c r="B38" s="47"/>
      <c r="C38" s="9">
        <f t="shared" si="4"/>
        <v>391112519</v>
      </c>
      <c r="D38" s="10">
        <f t="shared" si="4"/>
        <v>0</v>
      </c>
      <c r="E38" s="11">
        <f t="shared" si="4"/>
        <v>291460000</v>
      </c>
      <c r="F38" s="11">
        <f t="shared" si="4"/>
        <v>291460000</v>
      </c>
      <c r="G38" s="11">
        <f t="shared" si="4"/>
        <v>40977799</v>
      </c>
      <c r="H38" s="11">
        <f t="shared" si="4"/>
        <v>13154721</v>
      </c>
      <c r="I38" s="11">
        <f t="shared" si="4"/>
        <v>8816868</v>
      </c>
      <c r="J38" s="11">
        <f t="shared" si="4"/>
        <v>62949388</v>
      </c>
      <c r="K38" s="11">
        <f t="shared" si="4"/>
        <v>22575927</v>
      </c>
      <c r="L38" s="11">
        <f t="shared" si="4"/>
        <v>21739361</v>
      </c>
      <c r="M38" s="11">
        <f t="shared" si="4"/>
        <v>60094630</v>
      </c>
      <c r="N38" s="11">
        <f t="shared" si="4"/>
        <v>104409918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167359306</v>
      </c>
      <c r="X38" s="11">
        <f t="shared" si="4"/>
        <v>145730000</v>
      </c>
      <c r="Y38" s="11">
        <f t="shared" si="4"/>
        <v>21629306</v>
      </c>
      <c r="Z38" s="2">
        <f t="shared" si="5"/>
        <v>14.842040760310162</v>
      </c>
      <c r="AA38" s="15">
        <f>AA8+AA23</f>
        <v>291460000</v>
      </c>
    </row>
    <row r="39" spans="1:27" ht="13.5">
      <c r="A39" s="46" t="s">
        <v>35</v>
      </c>
      <c r="B39" s="47"/>
      <c r="C39" s="9">
        <f t="shared" si="4"/>
        <v>12443350</v>
      </c>
      <c r="D39" s="10">
        <f t="shared" si="4"/>
        <v>0</v>
      </c>
      <c r="E39" s="11">
        <f t="shared" si="4"/>
        <v>30000000</v>
      </c>
      <c r="F39" s="11">
        <f t="shared" si="4"/>
        <v>30000000</v>
      </c>
      <c r="G39" s="11">
        <f t="shared" si="4"/>
        <v>3957584</v>
      </c>
      <c r="H39" s="11">
        <f t="shared" si="4"/>
        <v>0</v>
      </c>
      <c r="I39" s="11">
        <f t="shared" si="4"/>
        <v>0</v>
      </c>
      <c r="J39" s="11">
        <f t="shared" si="4"/>
        <v>3957584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3957584</v>
      </c>
      <c r="X39" s="11">
        <f t="shared" si="4"/>
        <v>15000000</v>
      </c>
      <c r="Y39" s="11">
        <f t="shared" si="4"/>
        <v>-11042416</v>
      </c>
      <c r="Z39" s="2">
        <f t="shared" si="5"/>
        <v>-73.61610666666667</v>
      </c>
      <c r="AA39" s="15">
        <f>AA9+AA24</f>
        <v>30000000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421524008</v>
      </c>
      <c r="D41" s="50">
        <f t="shared" si="6"/>
        <v>0</v>
      </c>
      <c r="E41" s="51">
        <f t="shared" si="6"/>
        <v>429901000</v>
      </c>
      <c r="F41" s="51">
        <f t="shared" si="6"/>
        <v>429901000</v>
      </c>
      <c r="G41" s="51">
        <f t="shared" si="6"/>
        <v>47108936</v>
      </c>
      <c r="H41" s="51">
        <f t="shared" si="6"/>
        <v>14204103</v>
      </c>
      <c r="I41" s="51">
        <f t="shared" si="6"/>
        <v>15790000</v>
      </c>
      <c r="J41" s="51">
        <f t="shared" si="6"/>
        <v>77103039</v>
      </c>
      <c r="K41" s="51">
        <f t="shared" si="6"/>
        <v>30746845</v>
      </c>
      <c r="L41" s="51">
        <f t="shared" si="6"/>
        <v>24479454</v>
      </c>
      <c r="M41" s="51">
        <f t="shared" si="6"/>
        <v>65834428</v>
      </c>
      <c r="N41" s="51">
        <f t="shared" si="6"/>
        <v>121060727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198163766</v>
      </c>
      <c r="X41" s="51">
        <f t="shared" si="6"/>
        <v>214950500</v>
      </c>
      <c r="Y41" s="51">
        <f t="shared" si="6"/>
        <v>-16786734</v>
      </c>
      <c r="Z41" s="52">
        <f t="shared" si="5"/>
        <v>-7.8095812756890535</v>
      </c>
      <c r="AA41" s="53">
        <f>SUM(AA36:AA40)</f>
        <v>429901000</v>
      </c>
    </row>
    <row r="42" spans="1:27" ht="13.5">
      <c r="A42" s="54" t="s">
        <v>38</v>
      </c>
      <c r="B42" s="35"/>
      <c r="C42" s="65">
        <f aca="true" t="shared" si="7" ref="C42:Y48">C12+C27</f>
        <v>1282863</v>
      </c>
      <c r="D42" s="66">
        <f t="shared" si="7"/>
        <v>0</v>
      </c>
      <c r="E42" s="67">
        <f t="shared" si="7"/>
        <v>60617000</v>
      </c>
      <c r="F42" s="67">
        <f t="shared" si="7"/>
        <v>60617000</v>
      </c>
      <c r="G42" s="67">
        <f t="shared" si="7"/>
        <v>369635</v>
      </c>
      <c r="H42" s="67">
        <f t="shared" si="7"/>
        <v>0</v>
      </c>
      <c r="I42" s="67">
        <f t="shared" si="7"/>
        <v>0</v>
      </c>
      <c r="J42" s="67">
        <f t="shared" si="7"/>
        <v>369635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369635</v>
      </c>
      <c r="X42" s="67">
        <f t="shared" si="7"/>
        <v>30308500</v>
      </c>
      <c r="Y42" s="67">
        <f t="shared" si="7"/>
        <v>-29938865</v>
      </c>
      <c r="Z42" s="69">
        <f t="shared" si="5"/>
        <v>-98.78042463335368</v>
      </c>
      <c r="AA42" s="68">
        <f aca="true" t="shared" si="8" ref="AA42:AA48">AA12+AA27</f>
        <v>60617000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205886679</v>
      </c>
      <c r="D45" s="66">
        <f t="shared" si="7"/>
        <v>0</v>
      </c>
      <c r="E45" s="67">
        <f t="shared" si="7"/>
        <v>69078000</v>
      </c>
      <c r="F45" s="67">
        <f t="shared" si="7"/>
        <v>69078000</v>
      </c>
      <c r="G45" s="67">
        <f t="shared" si="7"/>
        <v>778113</v>
      </c>
      <c r="H45" s="67">
        <f t="shared" si="7"/>
        <v>863461</v>
      </c>
      <c r="I45" s="67">
        <f t="shared" si="7"/>
        <v>0</v>
      </c>
      <c r="J45" s="67">
        <f t="shared" si="7"/>
        <v>1641574</v>
      </c>
      <c r="K45" s="67">
        <f t="shared" si="7"/>
        <v>2292280</v>
      </c>
      <c r="L45" s="67">
        <f t="shared" si="7"/>
        <v>1521602</v>
      </c>
      <c r="M45" s="67">
        <f t="shared" si="7"/>
        <v>1978982</v>
      </c>
      <c r="N45" s="67">
        <f t="shared" si="7"/>
        <v>5792864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7434438</v>
      </c>
      <c r="X45" s="67">
        <f t="shared" si="7"/>
        <v>34539000</v>
      </c>
      <c r="Y45" s="67">
        <f t="shared" si="7"/>
        <v>-27104562</v>
      </c>
      <c r="Z45" s="69">
        <f t="shared" si="5"/>
        <v>-78.47523668896031</v>
      </c>
      <c r="AA45" s="68">
        <f t="shared" si="8"/>
        <v>69078000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628693550</v>
      </c>
      <c r="D49" s="78">
        <f t="shared" si="9"/>
        <v>0</v>
      </c>
      <c r="E49" s="79">
        <f t="shared" si="9"/>
        <v>559596000</v>
      </c>
      <c r="F49" s="79">
        <f t="shared" si="9"/>
        <v>559596000</v>
      </c>
      <c r="G49" s="79">
        <f t="shared" si="9"/>
        <v>48256684</v>
      </c>
      <c r="H49" s="79">
        <f t="shared" si="9"/>
        <v>15067564</v>
      </c>
      <c r="I49" s="79">
        <f t="shared" si="9"/>
        <v>15790000</v>
      </c>
      <c r="J49" s="79">
        <f t="shared" si="9"/>
        <v>79114248</v>
      </c>
      <c r="K49" s="79">
        <f t="shared" si="9"/>
        <v>33039125</v>
      </c>
      <c r="L49" s="79">
        <f t="shared" si="9"/>
        <v>26001056</v>
      </c>
      <c r="M49" s="79">
        <f t="shared" si="9"/>
        <v>67813410</v>
      </c>
      <c r="N49" s="79">
        <f t="shared" si="9"/>
        <v>126853591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205967839</v>
      </c>
      <c r="X49" s="79">
        <f t="shared" si="9"/>
        <v>279798000</v>
      </c>
      <c r="Y49" s="79">
        <f t="shared" si="9"/>
        <v>-73830161</v>
      </c>
      <c r="Z49" s="80">
        <f t="shared" si="5"/>
        <v>-26.386950943180437</v>
      </c>
      <c r="AA49" s="81">
        <f>SUM(AA41:AA48)</f>
        <v>559596000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235555512</v>
      </c>
      <c r="F51" s="67">
        <f t="shared" si="10"/>
        <v>235555512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117777757</v>
      </c>
      <c r="Y51" s="67">
        <f t="shared" si="10"/>
        <v>-117777757</v>
      </c>
      <c r="Z51" s="69">
        <f>+IF(X51&lt;&gt;0,+(Y51/X51)*100,0)</f>
        <v>-100</v>
      </c>
      <c r="AA51" s="68">
        <f>SUM(AA57:AA61)</f>
        <v>235555512</v>
      </c>
    </row>
    <row r="52" spans="1:27" ht="13.5">
      <c r="A52" s="84" t="s">
        <v>32</v>
      </c>
      <c r="B52" s="47"/>
      <c r="C52" s="9"/>
      <c r="D52" s="10"/>
      <c r="E52" s="11">
        <v>62676120</v>
      </c>
      <c r="F52" s="11">
        <v>62676120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31338060</v>
      </c>
      <c r="Y52" s="11">
        <v>-31338060</v>
      </c>
      <c r="Z52" s="2">
        <v>-100</v>
      </c>
      <c r="AA52" s="15">
        <v>62676120</v>
      </c>
    </row>
    <row r="53" spans="1:27" ht="13.5">
      <c r="A53" s="84" t="s">
        <v>33</v>
      </c>
      <c r="B53" s="47"/>
      <c r="C53" s="9"/>
      <c r="D53" s="10"/>
      <c r="E53" s="11">
        <v>4366300</v>
      </c>
      <c r="F53" s="11">
        <v>4366300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2183150</v>
      </c>
      <c r="Y53" s="11">
        <v>-2183150</v>
      </c>
      <c r="Z53" s="2">
        <v>-100</v>
      </c>
      <c r="AA53" s="15">
        <v>4366300</v>
      </c>
    </row>
    <row r="54" spans="1:27" ht="13.5">
      <c r="A54" s="84" t="s">
        <v>34</v>
      </c>
      <c r="B54" s="47"/>
      <c r="C54" s="9"/>
      <c r="D54" s="10"/>
      <c r="E54" s="11">
        <v>145148969</v>
      </c>
      <c r="F54" s="11">
        <v>145148969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72574485</v>
      </c>
      <c r="Y54" s="11">
        <v>-72574485</v>
      </c>
      <c r="Z54" s="2">
        <v>-100</v>
      </c>
      <c r="AA54" s="15">
        <v>145148969</v>
      </c>
    </row>
    <row r="55" spans="1:27" ht="13.5">
      <c r="A55" s="84" t="s">
        <v>35</v>
      </c>
      <c r="B55" s="47"/>
      <c r="C55" s="9"/>
      <c r="D55" s="10"/>
      <c r="E55" s="11">
        <v>8541308</v>
      </c>
      <c r="F55" s="11">
        <v>8541308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4270654</v>
      </c>
      <c r="Y55" s="11">
        <v>-4270654</v>
      </c>
      <c r="Z55" s="2">
        <v>-100</v>
      </c>
      <c r="AA55" s="15">
        <v>8541308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220732697</v>
      </c>
      <c r="F57" s="51">
        <f t="shared" si="11"/>
        <v>220732697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110366349</v>
      </c>
      <c r="Y57" s="51">
        <f t="shared" si="11"/>
        <v>-110366349</v>
      </c>
      <c r="Z57" s="52">
        <f>+IF(X57&lt;&gt;0,+(Y57/X57)*100,0)</f>
        <v>-100</v>
      </c>
      <c r="AA57" s="53">
        <f>SUM(AA52:AA56)</f>
        <v>220732697</v>
      </c>
    </row>
    <row r="58" spans="1:27" ht="13.5">
      <c r="A58" s="86" t="s">
        <v>38</v>
      </c>
      <c r="B58" s="35"/>
      <c r="C58" s="9"/>
      <c r="D58" s="10"/>
      <c r="E58" s="11">
        <v>5795535</v>
      </c>
      <c r="F58" s="11">
        <v>5795535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2897768</v>
      </c>
      <c r="Y58" s="11">
        <v>-2897768</v>
      </c>
      <c r="Z58" s="2">
        <v>-100</v>
      </c>
      <c r="AA58" s="15">
        <v>5795535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9027280</v>
      </c>
      <c r="F61" s="11">
        <v>9027280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4513640</v>
      </c>
      <c r="Y61" s="11">
        <v>-4513640</v>
      </c>
      <c r="Z61" s="2">
        <v>-100</v>
      </c>
      <c r="AA61" s="15">
        <v>9027280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25705000</v>
      </c>
      <c r="H65" s="11">
        <v>28364000</v>
      </c>
      <c r="I65" s="11">
        <v>32658000</v>
      </c>
      <c r="J65" s="11">
        <v>86727000</v>
      </c>
      <c r="K65" s="11">
        <v>32990000</v>
      </c>
      <c r="L65" s="11">
        <v>33681000</v>
      </c>
      <c r="M65" s="11">
        <v>51198000</v>
      </c>
      <c r="N65" s="11">
        <v>117869000</v>
      </c>
      <c r="O65" s="11"/>
      <c r="P65" s="11"/>
      <c r="Q65" s="11"/>
      <c r="R65" s="11"/>
      <c r="S65" s="11"/>
      <c r="T65" s="11"/>
      <c r="U65" s="11"/>
      <c r="V65" s="11"/>
      <c r="W65" s="11">
        <v>204596000</v>
      </c>
      <c r="X65" s="11"/>
      <c r="Y65" s="11">
        <v>204596000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605834</v>
      </c>
      <c r="H66" s="14">
        <v>468486</v>
      </c>
      <c r="I66" s="14">
        <v>229375</v>
      </c>
      <c r="J66" s="14">
        <v>1303695</v>
      </c>
      <c r="K66" s="14">
        <v>2390156</v>
      </c>
      <c r="L66" s="14">
        <v>4877500</v>
      </c>
      <c r="M66" s="14">
        <v>437760</v>
      </c>
      <c r="N66" s="14">
        <v>7705416</v>
      </c>
      <c r="O66" s="14"/>
      <c r="P66" s="14"/>
      <c r="Q66" s="14"/>
      <c r="R66" s="14"/>
      <c r="S66" s="14"/>
      <c r="T66" s="14"/>
      <c r="U66" s="14"/>
      <c r="V66" s="14"/>
      <c r="W66" s="14">
        <v>9009111</v>
      </c>
      <c r="X66" s="14"/>
      <c r="Y66" s="14">
        <v>9009111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1363901</v>
      </c>
      <c r="H67" s="11">
        <v>7613191</v>
      </c>
      <c r="I67" s="11">
        <v>7023332</v>
      </c>
      <c r="J67" s="11">
        <v>16000424</v>
      </c>
      <c r="K67" s="11">
        <v>4831636</v>
      </c>
      <c r="L67" s="11">
        <v>4461312</v>
      </c>
      <c r="M67" s="11">
        <v>4151514</v>
      </c>
      <c r="N67" s="11">
        <v>13444462</v>
      </c>
      <c r="O67" s="11"/>
      <c r="P67" s="11"/>
      <c r="Q67" s="11"/>
      <c r="R67" s="11"/>
      <c r="S67" s="11"/>
      <c r="T67" s="11"/>
      <c r="U67" s="11"/>
      <c r="V67" s="11"/>
      <c r="W67" s="11">
        <v>29444886</v>
      </c>
      <c r="X67" s="11"/>
      <c r="Y67" s="11">
        <v>29444886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1497939</v>
      </c>
      <c r="H68" s="11">
        <v>3254324</v>
      </c>
      <c r="I68" s="11">
        <v>2745222</v>
      </c>
      <c r="J68" s="11">
        <v>7497485</v>
      </c>
      <c r="K68" s="11">
        <v>4595354</v>
      </c>
      <c r="L68" s="11">
        <v>6033038</v>
      </c>
      <c r="M68" s="11">
        <v>6780135</v>
      </c>
      <c r="N68" s="11">
        <v>17408527</v>
      </c>
      <c r="O68" s="11"/>
      <c r="P68" s="11"/>
      <c r="Q68" s="11"/>
      <c r="R68" s="11"/>
      <c r="S68" s="11"/>
      <c r="T68" s="11"/>
      <c r="U68" s="11"/>
      <c r="V68" s="11"/>
      <c r="W68" s="11">
        <v>24906012</v>
      </c>
      <c r="X68" s="11"/>
      <c r="Y68" s="11">
        <v>24906012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29172674</v>
      </c>
      <c r="H69" s="79">
        <f t="shared" si="12"/>
        <v>39700001</v>
      </c>
      <c r="I69" s="79">
        <f t="shared" si="12"/>
        <v>42655929</v>
      </c>
      <c r="J69" s="79">
        <f t="shared" si="12"/>
        <v>111528604</v>
      </c>
      <c r="K69" s="79">
        <f t="shared" si="12"/>
        <v>44807146</v>
      </c>
      <c r="L69" s="79">
        <f t="shared" si="12"/>
        <v>49052850</v>
      </c>
      <c r="M69" s="79">
        <f t="shared" si="12"/>
        <v>62567409</v>
      </c>
      <c r="N69" s="79">
        <f t="shared" si="12"/>
        <v>156427405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267956009</v>
      </c>
      <c r="X69" s="79">
        <f t="shared" si="12"/>
        <v>0</v>
      </c>
      <c r="Y69" s="79">
        <f t="shared" si="12"/>
        <v>267956009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89572042</v>
      </c>
      <c r="D5" s="42">
        <f t="shared" si="0"/>
        <v>0</v>
      </c>
      <c r="E5" s="43">
        <f t="shared" si="0"/>
        <v>64979001</v>
      </c>
      <c r="F5" s="43">
        <f t="shared" si="0"/>
        <v>64979001</v>
      </c>
      <c r="G5" s="43">
        <f t="shared" si="0"/>
        <v>34927981</v>
      </c>
      <c r="H5" s="43">
        <f t="shared" si="0"/>
        <v>9780021</v>
      </c>
      <c r="I5" s="43">
        <f t="shared" si="0"/>
        <v>8319199</v>
      </c>
      <c r="J5" s="43">
        <f t="shared" si="0"/>
        <v>53027201</v>
      </c>
      <c r="K5" s="43">
        <f t="shared" si="0"/>
        <v>9880816</v>
      </c>
      <c r="L5" s="43">
        <f t="shared" si="0"/>
        <v>6234114</v>
      </c>
      <c r="M5" s="43">
        <f t="shared" si="0"/>
        <v>20041828</v>
      </c>
      <c r="N5" s="43">
        <f t="shared" si="0"/>
        <v>36156758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89183959</v>
      </c>
      <c r="X5" s="43">
        <f t="shared" si="0"/>
        <v>32489501</v>
      </c>
      <c r="Y5" s="43">
        <f t="shared" si="0"/>
        <v>56694458</v>
      </c>
      <c r="Z5" s="44">
        <f>+IF(X5&lt;&gt;0,+(Y5/X5)*100,0)</f>
        <v>174.500857984861</v>
      </c>
      <c r="AA5" s="45">
        <f>SUM(AA11:AA18)</f>
        <v>64979001</v>
      </c>
    </row>
    <row r="6" spans="1:27" ht="13.5">
      <c r="A6" s="46" t="s">
        <v>32</v>
      </c>
      <c r="B6" s="47"/>
      <c r="C6" s="9"/>
      <c r="D6" s="10"/>
      <c r="E6" s="11">
        <v>28059070</v>
      </c>
      <c r="F6" s="11">
        <v>28059070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14029535</v>
      </c>
      <c r="Y6" s="11">
        <v>-14029535</v>
      </c>
      <c r="Z6" s="2">
        <v>-100</v>
      </c>
      <c r="AA6" s="15">
        <v>28059070</v>
      </c>
    </row>
    <row r="7" spans="1:27" ht="13.5">
      <c r="A7" s="46" t="s">
        <v>33</v>
      </c>
      <c r="B7" s="47"/>
      <c r="C7" s="9"/>
      <c r="D7" s="10"/>
      <c r="E7" s="11">
        <v>6264000</v>
      </c>
      <c r="F7" s="11">
        <v>6264000</v>
      </c>
      <c r="G7" s="11"/>
      <c r="H7" s="11">
        <v>3650243</v>
      </c>
      <c r="I7" s="11">
        <v>2976201</v>
      </c>
      <c r="J7" s="11">
        <v>6626444</v>
      </c>
      <c r="K7" s="11">
        <v>767520</v>
      </c>
      <c r="L7" s="11">
        <v>767520</v>
      </c>
      <c r="M7" s="11">
        <v>10990119</v>
      </c>
      <c r="N7" s="11">
        <v>12525159</v>
      </c>
      <c r="O7" s="11"/>
      <c r="P7" s="11"/>
      <c r="Q7" s="11"/>
      <c r="R7" s="11"/>
      <c r="S7" s="11"/>
      <c r="T7" s="11"/>
      <c r="U7" s="11"/>
      <c r="V7" s="11"/>
      <c r="W7" s="11">
        <v>19151603</v>
      </c>
      <c r="X7" s="11">
        <v>3132000</v>
      </c>
      <c r="Y7" s="11">
        <v>16019603</v>
      </c>
      <c r="Z7" s="2">
        <v>511.48</v>
      </c>
      <c r="AA7" s="15">
        <v>6264000</v>
      </c>
    </row>
    <row r="8" spans="1:27" ht="13.5">
      <c r="A8" s="46" t="s">
        <v>34</v>
      </c>
      <c r="B8" s="47"/>
      <c r="C8" s="9"/>
      <c r="D8" s="10"/>
      <c r="E8" s="11"/>
      <c r="F8" s="11"/>
      <c r="G8" s="11">
        <v>34927981</v>
      </c>
      <c r="H8" s="11">
        <v>9</v>
      </c>
      <c r="I8" s="11"/>
      <c r="J8" s="11">
        <v>34927990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34927990</v>
      </c>
      <c r="X8" s="11"/>
      <c r="Y8" s="11">
        <v>34927990</v>
      </c>
      <c r="Z8" s="2"/>
      <c r="AA8" s="15"/>
    </row>
    <row r="9" spans="1:27" ht="13.5">
      <c r="A9" s="46" t="s">
        <v>35</v>
      </c>
      <c r="B9" s="47"/>
      <c r="C9" s="9"/>
      <c r="D9" s="10"/>
      <c r="E9" s="11">
        <v>5157950</v>
      </c>
      <c r="F9" s="11">
        <v>5157950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2578975</v>
      </c>
      <c r="Y9" s="11">
        <v>-2578975</v>
      </c>
      <c r="Z9" s="2">
        <v>-100</v>
      </c>
      <c r="AA9" s="15">
        <v>5157950</v>
      </c>
    </row>
    <row r="10" spans="1:27" ht="13.5">
      <c r="A10" s="46" t="s">
        <v>36</v>
      </c>
      <c r="B10" s="47"/>
      <c r="C10" s="9">
        <v>87854770</v>
      </c>
      <c r="D10" s="10"/>
      <c r="E10" s="11"/>
      <c r="F10" s="11"/>
      <c r="G10" s="11"/>
      <c r="H10" s="11">
        <v>6129769</v>
      </c>
      <c r="I10" s="11">
        <v>5342998</v>
      </c>
      <c r="J10" s="11">
        <v>11472767</v>
      </c>
      <c r="K10" s="11">
        <v>9113296</v>
      </c>
      <c r="L10" s="11">
        <v>5466594</v>
      </c>
      <c r="M10" s="11">
        <v>9051709</v>
      </c>
      <c r="N10" s="11">
        <v>23631599</v>
      </c>
      <c r="O10" s="11"/>
      <c r="P10" s="11"/>
      <c r="Q10" s="11"/>
      <c r="R10" s="11"/>
      <c r="S10" s="11"/>
      <c r="T10" s="11"/>
      <c r="U10" s="11"/>
      <c r="V10" s="11"/>
      <c r="W10" s="11">
        <v>35104366</v>
      </c>
      <c r="X10" s="11"/>
      <c r="Y10" s="11">
        <v>35104366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87854770</v>
      </c>
      <c r="D11" s="50">
        <f t="shared" si="1"/>
        <v>0</v>
      </c>
      <c r="E11" s="51">
        <f t="shared" si="1"/>
        <v>39481020</v>
      </c>
      <c r="F11" s="51">
        <f t="shared" si="1"/>
        <v>39481020</v>
      </c>
      <c r="G11" s="51">
        <f t="shared" si="1"/>
        <v>34927981</v>
      </c>
      <c r="H11" s="51">
        <f t="shared" si="1"/>
        <v>9780021</v>
      </c>
      <c r="I11" s="51">
        <f t="shared" si="1"/>
        <v>8319199</v>
      </c>
      <c r="J11" s="51">
        <f t="shared" si="1"/>
        <v>53027201</v>
      </c>
      <c r="K11" s="51">
        <f t="shared" si="1"/>
        <v>9880816</v>
      </c>
      <c r="L11" s="51">
        <f t="shared" si="1"/>
        <v>6234114</v>
      </c>
      <c r="M11" s="51">
        <f t="shared" si="1"/>
        <v>20041828</v>
      </c>
      <c r="N11" s="51">
        <f t="shared" si="1"/>
        <v>36156758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89183959</v>
      </c>
      <c r="X11" s="51">
        <f t="shared" si="1"/>
        <v>19740510</v>
      </c>
      <c r="Y11" s="51">
        <f t="shared" si="1"/>
        <v>69443449</v>
      </c>
      <c r="Z11" s="52">
        <f>+IF(X11&lt;&gt;0,+(Y11/X11)*100,0)</f>
        <v>351.7814332051198</v>
      </c>
      <c r="AA11" s="53">
        <f>SUM(AA6:AA10)</f>
        <v>39481020</v>
      </c>
    </row>
    <row r="12" spans="1:27" ht="13.5">
      <c r="A12" s="54" t="s">
        <v>38</v>
      </c>
      <c r="B12" s="35"/>
      <c r="C12" s="9">
        <v>505673</v>
      </c>
      <c r="D12" s="10"/>
      <c r="E12" s="11">
        <v>7999339</v>
      </c>
      <c r="F12" s="11">
        <v>7999339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3999670</v>
      </c>
      <c r="Y12" s="11">
        <v>-3999670</v>
      </c>
      <c r="Z12" s="2">
        <v>-100</v>
      </c>
      <c r="AA12" s="15">
        <v>7999339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1211599</v>
      </c>
      <c r="D15" s="10"/>
      <c r="E15" s="11">
        <v>17498642</v>
      </c>
      <c r="F15" s="11">
        <v>17498642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8749321</v>
      </c>
      <c r="Y15" s="11">
        <v>-8749321</v>
      </c>
      <c r="Z15" s="2">
        <v>-100</v>
      </c>
      <c r="AA15" s="15">
        <v>17498642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70007000</v>
      </c>
      <c r="F20" s="60">
        <f t="shared" si="2"/>
        <v>70007000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35003500</v>
      </c>
      <c r="Y20" s="60">
        <f t="shared" si="2"/>
        <v>-35003500</v>
      </c>
      <c r="Z20" s="61">
        <f>+IF(X20&lt;&gt;0,+(Y20/X20)*100,0)</f>
        <v>-100</v>
      </c>
      <c r="AA20" s="62">
        <f>SUM(AA26:AA33)</f>
        <v>70007000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8333000</v>
      </c>
      <c r="F22" s="11">
        <v>8333000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4166500</v>
      </c>
      <c r="Y22" s="11">
        <v>-4166500</v>
      </c>
      <c r="Z22" s="2">
        <v>-100</v>
      </c>
      <c r="AA22" s="15">
        <v>8333000</v>
      </c>
    </row>
    <row r="23" spans="1:27" ht="13.5">
      <c r="A23" s="46" t="s">
        <v>34</v>
      </c>
      <c r="B23" s="47"/>
      <c r="C23" s="9"/>
      <c r="D23" s="10"/>
      <c r="E23" s="11">
        <v>39674000</v>
      </c>
      <c r="F23" s="11">
        <v>39674000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19837000</v>
      </c>
      <c r="Y23" s="11">
        <v>-19837000</v>
      </c>
      <c r="Z23" s="2">
        <v>-100</v>
      </c>
      <c r="AA23" s="15">
        <v>39674000</v>
      </c>
    </row>
    <row r="24" spans="1:27" ht="13.5">
      <c r="A24" s="46" t="s">
        <v>35</v>
      </c>
      <c r="B24" s="47"/>
      <c r="C24" s="9"/>
      <c r="D24" s="10"/>
      <c r="E24" s="11">
        <v>22000000</v>
      </c>
      <c r="F24" s="11">
        <v>22000000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11000000</v>
      </c>
      <c r="Y24" s="11">
        <v>-11000000</v>
      </c>
      <c r="Z24" s="2">
        <v>-100</v>
      </c>
      <c r="AA24" s="15">
        <v>22000000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70007000</v>
      </c>
      <c r="F26" s="51">
        <f t="shared" si="3"/>
        <v>70007000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35003500</v>
      </c>
      <c r="Y26" s="51">
        <f t="shared" si="3"/>
        <v>-35003500</v>
      </c>
      <c r="Z26" s="52">
        <f>+IF(X26&lt;&gt;0,+(Y26/X26)*100,0)</f>
        <v>-100</v>
      </c>
      <c r="AA26" s="53">
        <f>SUM(AA21:AA25)</f>
        <v>70007000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28059070</v>
      </c>
      <c r="F36" s="11">
        <f t="shared" si="4"/>
        <v>28059070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14029535</v>
      </c>
      <c r="Y36" s="11">
        <f t="shared" si="4"/>
        <v>-14029535</v>
      </c>
      <c r="Z36" s="2">
        <f aca="true" t="shared" si="5" ref="Z36:Z49">+IF(X36&lt;&gt;0,+(Y36/X36)*100,0)</f>
        <v>-100</v>
      </c>
      <c r="AA36" s="15">
        <f>AA6+AA21</f>
        <v>28059070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14597000</v>
      </c>
      <c r="F37" s="11">
        <f t="shared" si="4"/>
        <v>14597000</v>
      </c>
      <c r="G37" s="11">
        <f t="shared" si="4"/>
        <v>0</v>
      </c>
      <c r="H37" s="11">
        <f t="shared" si="4"/>
        <v>3650243</v>
      </c>
      <c r="I37" s="11">
        <f t="shared" si="4"/>
        <v>2976201</v>
      </c>
      <c r="J37" s="11">
        <f t="shared" si="4"/>
        <v>6626444</v>
      </c>
      <c r="K37" s="11">
        <f t="shared" si="4"/>
        <v>767520</v>
      </c>
      <c r="L37" s="11">
        <f t="shared" si="4"/>
        <v>767520</v>
      </c>
      <c r="M37" s="11">
        <f t="shared" si="4"/>
        <v>10990119</v>
      </c>
      <c r="N37" s="11">
        <f t="shared" si="4"/>
        <v>12525159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19151603</v>
      </c>
      <c r="X37" s="11">
        <f t="shared" si="4"/>
        <v>7298500</v>
      </c>
      <c r="Y37" s="11">
        <f t="shared" si="4"/>
        <v>11853103</v>
      </c>
      <c r="Z37" s="2">
        <f t="shared" si="5"/>
        <v>162.40464479002534</v>
      </c>
      <c r="AA37" s="15">
        <f>AA7+AA22</f>
        <v>14597000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39674000</v>
      </c>
      <c r="F38" s="11">
        <f t="shared" si="4"/>
        <v>39674000</v>
      </c>
      <c r="G38" s="11">
        <f t="shared" si="4"/>
        <v>34927981</v>
      </c>
      <c r="H38" s="11">
        <f t="shared" si="4"/>
        <v>9</v>
      </c>
      <c r="I38" s="11">
        <f t="shared" si="4"/>
        <v>0</v>
      </c>
      <c r="J38" s="11">
        <f t="shared" si="4"/>
        <v>34927990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34927990</v>
      </c>
      <c r="X38" s="11">
        <f t="shared" si="4"/>
        <v>19837000</v>
      </c>
      <c r="Y38" s="11">
        <f t="shared" si="4"/>
        <v>15090990</v>
      </c>
      <c r="Z38" s="2">
        <f t="shared" si="5"/>
        <v>76.07496093159249</v>
      </c>
      <c r="AA38" s="15">
        <f>AA8+AA23</f>
        <v>39674000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27157950</v>
      </c>
      <c r="F39" s="11">
        <f t="shared" si="4"/>
        <v>27157950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13578975</v>
      </c>
      <c r="Y39" s="11">
        <f t="shared" si="4"/>
        <v>-13578975</v>
      </c>
      <c r="Z39" s="2">
        <f t="shared" si="5"/>
        <v>-100</v>
      </c>
      <c r="AA39" s="15">
        <f>AA9+AA24</f>
        <v>27157950</v>
      </c>
    </row>
    <row r="40" spans="1:27" ht="13.5">
      <c r="A40" s="46" t="s">
        <v>36</v>
      </c>
      <c r="B40" s="47"/>
      <c r="C40" s="9">
        <f t="shared" si="4"/>
        <v>87854770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6129769</v>
      </c>
      <c r="I40" s="11">
        <f t="shared" si="4"/>
        <v>5342998</v>
      </c>
      <c r="J40" s="11">
        <f t="shared" si="4"/>
        <v>11472767</v>
      </c>
      <c r="K40" s="11">
        <f t="shared" si="4"/>
        <v>9113296</v>
      </c>
      <c r="L40" s="11">
        <f t="shared" si="4"/>
        <v>5466594</v>
      </c>
      <c r="M40" s="11">
        <f t="shared" si="4"/>
        <v>9051709</v>
      </c>
      <c r="N40" s="11">
        <f t="shared" si="4"/>
        <v>23631599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35104366</v>
      </c>
      <c r="X40" s="11">
        <f t="shared" si="4"/>
        <v>0</v>
      </c>
      <c r="Y40" s="11">
        <f t="shared" si="4"/>
        <v>35104366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87854770</v>
      </c>
      <c r="D41" s="50">
        <f t="shared" si="6"/>
        <v>0</v>
      </c>
      <c r="E41" s="51">
        <f t="shared" si="6"/>
        <v>109488020</v>
      </c>
      <c r="F41" s="51">
        <f t="shared" si="6"/>
        <v>109488020</v>
      </c>
      <c r="G41" s="51">
        <f t="shared" si="6"/>
        <v>34927981</v>
      </c>
      <c r="H41" s="51">
        <f t="shared" si="6"/>
        <v>9780021</v>
      </c>
      <c r="I41" s="51">
        <f t="shared" si="6"/>
        <v>8319199</v>
      </c>
      <c r="J41" s="51">
        <f t="shared" si="6"/>
        <v>53027201</v>
      </c>
      <c r="K41" s="51">
        <f t="shared" si="6"/>
        <v>9880816</v>
      </c>
      <c r="L41" s="51">
        <f t="shared" si="6"/>
        <v>6234114</v>
      </c>
      <c r="M41" s="51">
        <f t="shared" si="6"/>
        <v>20041828</v>
      </c>
      <c r="N41" s="51">
        <f t="shared" si="6"/>
        <v>36156758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89183959</v>
      </c>
      <c r="X41" s="51">
        <f t="shared" si="6"/>
        <v>54744010</v>
      </c>
      <c r="Y41" s="51">
        <f t="shared" si="6"/>
        <v>34439949</v>
      </c>
      <c r="Z41" s="52">
        <f t="shared" si="5"/>
        <v>62.91089929290894</v>
      </c>
      <c r="AA41" s="53">
        <f>SUM(AA36:AA40)</f>
        <v>109488020</v>
      </c>
    </row>
    <row r="42" spans="1:27" ht="13.5">
      <c r="A42" s="54" t="s">
        <v>38</v>
      </c>
      <c r="B42" s="35"/>
      <c r="C42" s="65">
        <f aca="true" t="shared" si="7" ref="C42:Y48">C12+C27</f>
        <v>505673</v>
      </c>
      <c r="D42" s="66">
        <f t="shared" si="7"/>
        <v>0</v>
      </c>
      <c r="E42" s="67">
        <f t="shared" si="7"/>
        <v>7999339</v>
      </c>
      <c r="F42" s="67">
        <f t="shared" si="7"/>
        <v>7999339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3999670</v>
      </c>
      <c r="Y42" s="67">
        <f t="shared" si="7"/>
        <v>-3999670</v>
      </c>
      <c r="Z42" s="69">
        <f t="shared" si="5"/>
        <v>-100</v>
      </c>
      <c r="AA42" s="68">
        <f aca="true" t="shared" si="8" ref="AA42:AA48">AA12+AA27</f>
        <v>7999339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1211599</v>
      </c>
      <c r="D45" s="66">
        <f t="shared" si="7"/>
        <v>0</v>
      </c>
      <c r="E45" s="67">
        <f t="shared" si="7"/>
        <v>17498642</v>
      </c>
      <c r="F45" s="67">
        <f t="shared" si="7"/>
        <v>17498642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8749321</v>
      </c>
      <c r="Y45" s="67">
        <f t="shared" si="7"/>
        <v>-8749321</v>
      </c>
      <c r="Z45" s="69">
        <f t="shared" si="5"/>
        <v>-100</v>
      </c>
      <c r="AA45" s="68">
        <f t="shared" si="8"/>
        <v>17498642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89572042</v>
      </c>
      <c r="D49" s="78">
        <f t="shared" si="9"/>
        <v>0</v>
      </c>
      <c r="E49" s="79">
        <f t="shared" si="9"/>
        <v>134986001</v>
      </c>
      <c r="F49" s="79">
        <f t="shared" si="9"/>
        <v>134986001</v>
      </c>
      <c r="G49" s="79">
        <f t="shared" si="9"/>
        <v>34927981</v>
      </c>
      <c r="H49" s="79">
        <f t="shared" si="9"/>
        <v>9780021</v>
      </c>
      <c r="I49" s="79">
        <f t="shared" si="9"/>
        <v>8319199</v>
      </c>
      <c r="J49" s="79">
        <f t="shared" si="9"/>
        <v>53027201</v>
      </c>
      <c r="K49" s="79">
        <f t="shared" si="9"/>
        <v>9880816</v>
      </c>
      <c r="L49" s="79">
        <f t="shared" si="9"/>
        <v>6234114</v>
      </c>
      <c r="M49" s="79">
        <f t="shared" si="9"/>
        <v>20041828</v>
      </c>
      <c r="N49" s="79">
        <f t="shared" si="9"/>
        <v>36156758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89183959</v>
      </c>
      <c r="X49" s="79">
        <f t="shared" si="9"/>
        <v>67493001</v>
      </c>
      <c r="Y49" s="79">
        <f t="shared" si="9"/>
        <v>21690958</v>
      </c>
      <c r="Z49" s="80">
        <f t="shared" si="5"/>
        <v>32.138084954912586</v>
      </c>
      <c r="AA49" s="81">
        <f>SUM(AA41:AA48)</f>
        <v>134986001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284850</v>
      </c>
      <c r="I66" s="14"/>
      <c r="J66" s="14">
        <v>284850</v>
      </c>
      <c r="K66" s="14">
        <v>1247653</v>
      </c>
      <c r="L66" s="14">
        <v>1247653</v>
      </c>
      <c r="M66" s="14">
        <v>174543</v>
      </c>
      <c r="N66" s="14">
        <v>2669849</v>
      </c>
      <c r="O66" s="14"/>
      <c r="P66" s="14"/>
      <c r="Q66" s="14"/>
      <c r="R66" s="14"/>
      <c r="S66" s="14"/>
      <c r="T66" s="14"/>
      <c r="U66" s="14"/>
      <c r="V66" s="14"/>
      <c r="W66" s="14">
        <v>2954699</v>
      </c>
      <c r="X66" s="14"/>
      <c r="Y66" s="14">
        <v>2954699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284850</v>
      </c>
      <c r="I69" s="79">
        <f t="shared" si="12"/>
        <v>0</v>
      </c>
      <c r="J69" s="79">
        <f t="shared" si="12"/>
        <v>284850</v>
      </c>
      <c r="K69" s="79">
        <f t="shared" si="12"/>
        <v>1247653</v>
      </c>
      <c r="L69" s="79">
        <f t="shared" si="12"/>
        <v>1247653</v>
      </c>
      <c r="M69" s="79">
        <f t="shared" si="12"/>
        <v>174543</v>
      </c>
      <c r="N69" s="79">
        <f t="shared" si="12"/>
        <v>2669849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2954699</v>
      </c>
      <c r="X69" s="79">
        <f t="shared" si="12"/>
        <v>0</v>
      </c>
      <c r="Y69" s="79">
        <f t="shared" si="12"/>
        <v>2954699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326569976</v>
      </c>
      <c r="D5" s="42">
        <f t="shared" si="0"/>
        <v>0</v>
      </c>
      <c r="E5" s="43">
        <f t="shared" si="0"/>
        <v>431827887</v>
      </c>
      <c r="F5" s="43">
        <f t="shared" si="0"/>
        <v>431827887</v>
      </c>
      <c r="G5" s="43">
        <f t="shared" si="0"/>
        <v>12893670</v>
      </c>
      <c r="H5" s="43">
        <f t="shared" si="0"/>
        <v>8177796</v>
      </c>
      <c r="I5" s="43">
        <f t="shared" si="0"/>
        <v>11614376</v>
      </c>
      <c r="J5" s="43">
        <f t="shared" si="0"/>
        <v>32685842</v>
      </c>
      <c r="K5" s="43">
        <f t="shared" si="0"/>
        <v>11134493</v>
      </c>
      <c r="L5" s="43">
        <f t="shared" si="0"/>
        <v>17023699</v>
      </c>
      <c r="M5" s="43">
        <f t="shared" si="0"/>
        <v>20313481</v>
      </c>
      <c r="N5" s="43">
        <f t="shared" si="0"/>
        <v>48471673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81157515</v>
      </c>
      <c r="X5" s="43">
        <f t="shared" si="0"/>
        <v>215913944</v>
      </c>
      <c r="Y5" s="43">
        <f t="shared" si="0"/>
        <v>-134756429</v>
      </c>
      <c r="Z5" s="44">
        <f>+IF(X5&lt;&gt;0,+(Y5/X5)*100,0)</f>
        <v>-62.41210109153488</v>
      </c>
      <c r="AA5" s="45">
        <f>SUM(AA11:AA18)</f>
        <v>431827887</v>
      </c>
    </row>
    <row r="6" spans="1:27" ht="13.5">
      <c r="A6" s="46" t="s">
        <v>32</v>
      </c>
      <c r="B6" s="47"/>
      <c r="C6" s="9">
        <v>297674349</v>
      </c>
      <c r="D6" s="10"/>
      <c r="E6" s="11">
        <v>211212286</v>
      </c>
      <c r="F6" s="11">
        <v>211212286</v>
      </c>
      <c r="G6" s="11">
        <v>1982107</v>
      </c>
      <c r="H6" s="11">
        <v>2733675</v>
      </c>
      <c r="I6" s="11">
        <v>804800</v>
      </c>
      <c r="J6" s="11">
        <v>5520582</v>
      </c>
      <c r="K6" s="11">
        <v>307125</v>
      </c>
      <c r="L6" s="11">
        <v>4395647</v>
      </c>
      <c r="M6" s="11">
        <v>5112599</v>
      </c>
      <c r="N6" s="11">
        <v>9815371</v>
      </c>
      <c r="O6" s="11"/>
      <c r="P6" s="11"/>
      <c r="Q6" s="11"/>
      <c r="R6" s="11"/>
      <c r="S6" s="11"/>
      <c r="T6" s="11"/>
      <c r="U6" s="11"/>
      <c r="V6" s="11"/>
      <c r="W6" s="11">
        <v>15335953</v>
      </c>
      <c r="X6" s="11">
        <v>105606143</v>
      </c>
      <c r="Y6" s="11">
        <v>-90270190</v>
      </c>
      <c r="Z6" s="2">
        <v>-85.48</v>
      </c>
      <c r="AA6" s="15">
        <v>211212286</v>
      </c>
    </row>
    <row r="7" spans="1:27" ht="13.5">
      <c r="A7" s="46" t="s">
        <v>33</v>
      </c>
      <c r="B7" s="47"/>
      <c r="C7" s="9">
        <v>27834702</v>
      </c>
      <c r="D7" s="10"/>
      <c r="E7" s="11">
        <v>37947964</v>
      </c>
      <c r="F7" s="11">
        <v>37947964</v>
      </c>
      <c r="G7" s="11"/>
      <c r="H7" s="11">
        <v>759245</v>
      </c>
      <c r="I7" s="11">
        <v>3047902</v>
      </c>
      <c r="J7" s="11">
        <v>3807147</v>
      </c>
      <c r="K7" s="11">
        <v>1718732</v>
      </c>
      <c r="L7" s="11">
        <v>2591706</v>
      </c>
      <c r="M7" s="11">
        <v>1859081</v>
      </c>
      <c r="N7" s="11">
        <v>6169519</v>
      </c>
      <c r="O7" s="11"/>
      <c r="P7" s="11"/>
      <c r="Q7" s="11"/>
      <c r="R7" s="11"/>
      <c r="S7" s="11"/>
      <c r="T7" s="11"/>
      <c r="U7" s="11"/>
      <c r="V7" s="11"/>
      <c r="W7" s="11">
        <v>9976666</v>
      </c>
      <c r="X7" s="11">
        <v>18973982</v>
      </c>
      <c r="Y7" s="11">
        <v>-8997316</v>
      </c>
      <c r="Z7" s="2">
        <v>-47.42</v>
      </c>
      <c r="AA7" s="15">
        <v>37947964</v>
      </c>
    </row>
    <row r="8" spans="1:27" ht="13.5">
      <c r="A8" s="46" t="s">
        <v>34</v>
      </c>
      <c r="B8" s="47"/>
      <c r="C8" s="9"/>
      <c r="D8" s="10"/>
      <c r="E8" s="11">
        <v>90009105</v>
      </c>
      <c r="F8" s="11">
        <v>90009105</v>
      </c>
      <c r="G8" s="11"/>
      <c r="H8" s="11">
        <v>3231883</v>
      </c>
      <c r="I8" s="11">
        <v>8595482</v>
      </c>
      <c r="J8" s="11">
        <v>11827365</v>
      </c>
      <c r="K8" s="11">
        <v>8046072</v>
      </c>
      <c r="L8" s="11">
        <v>8361922</v>
      </c>
      <c r="M8" s="11">
        <v>7382187</v>
      </c>
      <c r="N8" s="11">
        <v>23790181</v>
      </c>
      <c r="O8" s="11"/>
      <c r="P8" s="11"/>
      <c r="Q8" s="11"/>
      <c r="R8" s="11"/>
      <c r="S8" s="11"/>
      <c r="T8" s="11"/>
      <c r="U8" s="11"/>
      <c r="V8" s="11"/>
      <c r="W8" s="11">
        <v>35617546</v>
      </c>
      <c r="X8" s="11">
        <v>45004553</v>
      </c>
      <c r="Y8" s="11">
        <v>-9387007</v>
      </c>
      <c r="Z8" s="2">
        <v>-20.86</v>
      </c>
      <c r="AA8" s="15">
        <v>90009105</v>
      </c>
    </row>
    <row r="9" spans="1:27" ht="13.5">
      <c r="A9" s="46" t="s">
        <v>35</v>
      </c>
      <c r="B9" s="47"/>
      <c r="C9" s="9"/>
      <c r="D9" s="10"/>
      <c r="E9" s="11">
        <v>34045998</v>
      </c>
      <c r="F9" s="11">
        <v>34045998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17022999</v>
      </c>
      <c r="Y9" s="11">
        <v>-17022999</v>
      </c>
      <c r="Z9" s="2">
        <v>-100</v>
      </c>
      <c r="AA9" s="15">
        <v>34045998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325509051</v>
      </c>
      <c r="D11" s="50">
        <f t="shared" si="1"/>
        <v>0</v>
      </c>
      <c r="E11" s="51">
        <f t="shared" si="1"/>
        <v>373215353</v>
      </c>
      <c r="F11" s="51">
        <f t="shared" si="1"/>
        <v>373215353</v>
      </c>
      <c r="G11" s="51">
        <f t="shared" si="1"/>
        <v>1982107</v>
      </c>
      <c r="H11" s="51">
        <f t="shared" si="1"/>
        <v>6724803</v>
      </c>
      <c r="I11" s="51">
        <f t="shared" si="1"/>
        <v>12448184</v>
      </c>
      <c r="J11" s="51">
        <f t="shared" si="1"/>
        <v>21155094</v>
      </c>
      <c r="K11" s="51">
        <f t="shared" si="1"/>
        <v>10071929</v>
      </c>
      <c r="L11" s="51">
        <f t="shared" si="1"/>
        <v>15349275</v>
      </c>
      <c r="M11" s="51">
        <f t="shared" si="1"/>
        <v>14353867</v>
      </c>
      <c r="N11" s="51">
        <f t="shared" si="1"/>
        <v>39775071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60930165</v>
      </c>
      <c r="X11" s="51">
        <f t="shared" si="1"/>
        <v>186607677</v>
      </c>
      <c r="Y11" s="51">
        <f t="shared" si="1"/>
        <v>-125677512</v>
      </c>
      <c r="Z11" s="52">
        <f>+IF(X11&lt;&gt;0,+(Y11/X11)*100,0)</f>
        <v>-67.34852178670012</v>
      </c>
      <c r="AA11" s="53">
        <f>SUM(AA6:AA10)</f>
        <v>373215353</v>
      </c>
    </row>
    <row r="12" spans="1:27" ht="13.5">
      <c r="A12" s="54" t="s">
        <v>38</v>
      </c>
      <c r="B12" s="35"/>
      <c r="C12" s="9"/>
      <c r="D12" s="10"/>
      <c r="E12" s="11">
        <v>57112534</v>
      </c>
      <c r="F12" s="11">
        <v>57112534</v>
      </c>
      <c r="G12" s="11">
        <v>452308</v>
      </c>
      <c r="H12" s="11"/>
      <c r="I12" s="11">
        <v>2303145</v>
      </c>
      <c r="J12" s="11">
        <v>2755453</v>
      </c>
      <c r="K12" s="11">
        <v>756500</v>
      </c>
      <c r="L12" s="11">
        <v>1521797</v>
      </c>
      <c r="M12" s="11"/>
      <c r="N12" s="11">
        <v>2278297</v>
      </c>
      <c r="O12" s="11"/>
      <c r="P12" s="11"/>
      <c r="Q12" s="11"/>
      <c r="R12" s="11"/>
      <c r="S12" s="11"/>
      <c r="T12" s="11"/>
      <c r="U12" s="11"/>
      <c r="V12" s="11"/>
      <c r="W12" s="11">
        <v>5033750</v>
      </c>
      <c r="X12" s="11">
        <v>28556267</v>
      </c>
      <c r="Y12" s="11">
        <v>-23522517</v>
      </c>
      <c r="Z12" s="2">
        <v>-82.37</v>
      </c>
      <c r="AA12" s="15">
        <v>57112534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1060925</v>
      </c>
      <c r="D15" s="10"/>
      <c r="E15" s="11">
        <v>1500000</v>
      </c>
      <c r="F15" s="11">
        <v>1500000</v>
      </c>
      <c r="G15" s="11">
        <v>10459255</v>
      </c>
      <c r="H15" s="11">
        <v>1452993</v>
      </c>
      <c r="I15" s="11">
        <v>-3136953</v>
      </c>
      <c r="J15" s="11">
        <v>8775295</v>
      </c>
      <c r="K15" s="11">
        <v>306064</v>
      </c>
      <c r="L15" s="11">
        <v>152627</v>
      </c>
      <c r="M15" s="11">
        <v>5959614</v>
      </c>
      <c r="N15" s="11">
        <v>6418305</v>
      </c>
      <c r="O15" s="11"/>
      <c r="P15" s="11"/>
      <c r="Q15" s="11"/>
      <c r="R15" s="11"/>
      <c r="S15" s="11"/>
      <c r="T15" s="11"/>
      <c r="U15" s="11"/>
      <c r="V15" s="11"/>
      <c r="W15" s="11">
        <v>15193600</v>
      </c>
      <c r="X15" s="11">
        <v>750000</v>
      </c>
      <c r="Y15" s="11">
        <v>14443600</v>
      </c>
      <c r="Z15" s="2">
        <v>1925.81</v>
      </c>
      <c r="AA15" s="15">
        <v>1500000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114568403</v>
      </c>
      <c r="D20" s="59">
        <f t="shared" si="2"/>
        <v>0</v>
      </c>
      <c r="E20" s="60">
        <f t="shared" si="2"/>
        <v>198764419</v>
      </c>
      <c r="F20" s="60">
        <f t="shared" si="2"/>
        <v>198764419</v>
      </c>
      <c r="G20" s="60">
        <f t="shared" si="2"/>
        <v>17080705</v>
      </c>
      <c r="H20" s="60">
        <f t="shared" si="2"/>
        <v>22264580</v>
      </c>
      <c r="I20" s="60">
        <f t="shared" si="2"/>
        <v>15359132</v>
      </c>
      <c r="J20" s="60">
        <f t="shared" si="2"/>
        <v>54704417</v>
      </c>
      <c r="K20" s="60">
        <f t="shared" si="2"/>
        <v>23693967</v>
      </c>
      <c r="L20" s="60">
        <f t="shared" si="2"/>
        <v>20388417</v>
      </c>
      <c r="M20" s="60">
        <f t="shared" si="2"/>
        <v>32029246</v>
      </c>
      <c r="N20" s="60">
        <f t="shared" si="2"/>
        <v>76111630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130816047</v>
      </c>
      <c r="X20" s="60">
        <f t="shared" si="2"/>
        <v>99382211</v>
      </c>
      <c r="Y20" s="60">
        <f t="shared" si="2"/>
        <v>31433836</v>
      </c>
      <c r="Z20" s="61">
        <f>+IF(X20&lt;&gt;0,+(Y20/X20)*100,0)</f>
        <v>31.62923795285657</v>
      </c>
      <c r="AA20" s="62">
        <f>SUM(AA26:AA33)</f>
        <v>198764419</v>
      </c>
    </row>
    <row r="21" spans="1:27" ht="13.5">
      <c r="A21" s="46" t="s">
        <v>32</v>
      </c>
      <c r="B21" s="47"/>
      <c r="C21" s="9"/>
      <c r="D21" s="10"/>
      <c r="E21" s="11">
        <v>84963199</v>
      </c>
      <c r="F21" s="11">
        <v>84963199</v>
      </c>
      <c r="G21" s="11">
        <v>17080705</v>
      </c>
      <c r="H21" s="11">
        <v>20420904</v>
      </c>
      <c r="I21" s="11">
        <v>12437783</v>
      </c>
      <c r="J21" s="11">
        <v>49939392</v>
      </c>
      <c r="K21" s="11">
        <v>23387116</v>
      </c>
      <c r="L21" s="11">
        <v>19431594</v>
      </c>
      <c r="M21" s="11">
        <v>30025063</v>
      </c>
      <c r="N21" s="11">
        <v>72843773</v>
      </c>
      <c r="O21" s="11"/>
      <c r="P21" s="11"/>
      <c r="Q21" s="11"/>
      <c r="R21" s="11"/>
      <c r="S21" s="11"/>
      <c r="T21" s="11"/>
      <c r="U21" s="11"/>
      <c r="V21" s="11"/>
      <c r="W21" s="11">
        <v>122783165</v>
      </c>
      <c r="X21" s="11">
        <v>42481600</v>
      </c>
      <c r="Y21" s="11">
        <v>80301565</v>
      </c>
      <c r="Z21" s="2">
        <v>189.03</v>
      </c>
      <c r="AA21" s="15">
        <v>84963199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>
        <v>1418349</v>
      </c>
      <c r="N22" s="11">
        <v>1418349</v>
      </c>
      <c r="O22" s="11"/>
      <c r="P22" s="11"/>
      <c r="Q22" s="11"/>
      <c r="R22" s="11"/>
      <c r="S22" s="11"/>
      <c r="T22" s="11"/>
      <c r="U22" s="11"/>
      <c r="V22" s="11"/>
      <c r="W22" s="11">
        <v>1418349</v>
      </c>
      <c r="X22" s="11"/>
      <c r="Y22" s="11">
        <v>1418349</v>
      </c>
      <c r="Z22" s="2"/>
      <c r="AA22" s="15"/>
    </row>
    <row r="23" spans="1:27" ht="13.5">
      <c r="A23" s="46" t="s">
        <v>34</v>
      </c>
      <c r="B23" s="47"/>
      <c r="C23" s="9">
        <v>105492378</v>
      </c>
      <c r="D23" s="10"/>
      <c r="E23" s="11">
        <v>67165920</v>
      </c>
      <c r="F23" s="11">
        <v>67165920</v>
      </c>
      <c r="G23" s="11"/>
      <c r="H23" s="11">
        <v>1843676</v>
      </c>
      <c r="I23" s="11">
        <v>1518162</v>
      </c>
      <c r="J23" s="11">
        <v>3361838</v>
      </c>
      <c r="K23" s="11"/>
      <c r="L23" s="11">
        <v>850214</v>
      </c>
      <c r="M23" s="11"/>
      <c r="N23" s="11">
        <v>850214</v>
      </c>
      <c r="O23" s="11"/>
      <c r="P23" s="11"/>
      <c r="Q23" s="11"/>
      <c r="R23" s="11"/>
      <c r="S23" s="11"/>
      <c r="T23" s="11"/>
      <c r="U23" s="11"/>
      <c r="V23" s="11"/>
      <c r="W23" s="11">
        <v>4212052</v>
      </c>
      <c r="X23" s="11">
        <v>33582960</v>
      </c>
      <c r="Y23" s="11">
        <v>-29370908</v>
      </c>
      <c r="Z23" s="2">
        <v>-87.46</v>
      </c>
      <c r="AA23" s="15">
        <v>67165920</v>
      </c>
    </row>
    <row r="24" spans="1:27" ht="13.5">
      <c r="A24" s="46" t="s">
        <v>35</v>
      </c>
      <c r="B24" s="47"/>
      <c r="C24" s="9"/>
      <c r="D24" s="10"/>
      <c r="E24" s="11">
        <v>6500000</v>
      </c>
      <c r="F24" s="11">
        <v>6500000</v>
      </c>
      <c r="G24" s="11"/>
      <c r="H24" s="11"/>
      <c r="I24" s="11">
        <v>491464</v>
      </c>
      <c r="J24" s="11">
        <v>491464</v>
      </c>
      <c r="K24" s="11">
        <v>270159</v>
      </c>
      <c r="L24" s="11"/>
      <c r="M24" s="11">
        <v>585834</v>
      </c>
      <c r="N24" s="11">
        <v>855993</v>
      </c>
      <c r="O24" s="11"/>
      <c r="P24" s="11"/>
      <c r="Q24" s="11"/>
      <c r="R24" s="11"/>
      <c r="S24" s="11"/>
      <c r="T24" s="11"/>
      <c r="U24" s="11"/>
      <c r="V24" s="11"/>
      <c r="W24" s="11">
        <v>1347457</v>
      </c>
      <c r="X24" s="11">
        <v>3250000</v>
      </c>
      <c r="Y24" s="11">
        <v>-1902543</v>
      </c>
      <c r="Z24" s="2">
        <v>-58.54</v>
      </c>
      <c r="AA24" s="15">
        <v>6500000</v>
      </c>
    </row>
    <row r="25" spans="1:27" ht="13.5">
      <c r="A25" s="46" t="s">
        <v>36</v>
      </c>
      <c r="B25" s="47"/>
      <c r="C25" s="9">
        <v>2758186</v>
      </c>
      <c r="D25" s="10"/>
      <c r="E25" s="11">
        <v>25228633</v>
      </c>
      <c r="F25" s="11">
        <v>25228633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12614317</v>
      </c>
      <c r="Y25" s="11">
        <v>-12614317</v>
      </c>
      <c r="Z25" s="2">
        <v>-100</v>
      </c>
      <c r="AA25" s="15">
        <v>25228633</v>
      </c>
    </row>
    <row r="26" spans="1:27" ht="13.5">
      <c r="A26" s="48" t="s">
        <v>37</v>
      </c>
      <c r="B26" s="63"/>
      <c r="C26" s="49">
        <f aca="true" t="shared" si="3" ref="C26:Y26">SUM(C21:C25)</f>
        <v>108250564</v>
      </c>
      <c r="D26" s="50">
        <f t="shared" si="3"/>
        <v>0</v>
      </c>
      <c r="E26" s="51">
        <f t="shared" si="3"/>
        <v>183857752</v>
      </c>
      <c r="F26" s="51">
        <f t="shared" si="3"/>
        <v>183857752</v>
      </c>
      <c r="G26" s="51">
        <f t="shared" si="3"/>
        <v>17080705</v>
      </c>
      <c r="H26" s="51">
        <f t="shared" si="3"/>
        <v>22264580</v>
      </c>
      <c r="I26" s="51">
        <f t="shared" si="3"/>
        <v>14447409</v>
      </c>
      <c r="J26" s="51">
        <f t="shared" si="3"/>
        <v>53792694</v>
      </c>
      <c r="K26" s="51">
        <f t="shared" si="3"/>
        <v>23657275</v>
      </c>
      <c r="L26" s="51">
        <f t="shared" si="3"/>
        <v>20281808</v>
      </c>
      <c r="M26" s="51">
        <f t="shared" si="3"/>
        <v>32029246</v>
      </c>
      <c r="N26" s="51">
        <f t="shared" si="3"/>
        <v>75968329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129761023</v>
      </c>
      <c r="X26" s="51">
        <f t="shared" si="3"/>
        <v>91928877</v>
      </c>
      <c r="Y26" s="51">
        <f t="shared" si="3"/>
        <v>37832146</v>
      </c>
      <c r="Z26" s="52">
        <f>+IF(X26&lt;&gt;0,+(Y26/X26)*100,0)</f>
        <v>41.153712777324586</v>
      </c>
      <c r="AA26" s="53">
        <f>SUM(AA21:AA25)</f>
        <v>183857752</v>
      </c>
    </row>
    <row r="27" spans="1:27" ht="13.5">
      <c r="A27" s="54" t="s">
        <v>38</v>
      </c>
      <c r="B27" s="64"/>
      <c r="C27" s="9"/>
      <c r="D27" s="10"/>
      <c r="E27" s="11">
        <v>10156667</v>
      </c>
      <c r="F27" s="11">
        <v>10156667</v>
      </c>
      <c r="G27" s="11"/>
      <c r="H27" s="11"/>
      <c r="I27" s="11">
        <v>742723</v>
      </c>
      <c r="J27" s="11">
        <v>742723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742723</v>
      </c>
      <c r="X27" s="11">
        <v>5078334</v>
      </c>
      <c r="Y27" s="11">
        <v>-4335611</v>
      </c>
      <c r="Z27" s="2">
        <v>-85.37</v>
      </c>
      <c r="AA27" s="15">
        <v>10156667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6317839</v>
      </c>
      <c r="D30" s="10"/>
      <c r="E30" s="11">
        <v>4750000</v>
      </c>
      <c r="F30" s="11">
        <v>4750000</v>
      </c>
      <c r="G30" s="11"/>
      <c r="H30" s="11"/>
      <c r="I30" s="11">
        <v>169000</v>
      </c>
      <c r="J30" s="11">
        <v>169000</v>
      </c>
      <c r="K30" s="11">
        <v>36692</v>
      </c>
      <c r="L30" s="11">
        <v>106609</v>
      </c>
      <c r="M30" s="11"/>
      <c r="N30" s="11">
        <v>143301</v>
      </c>
      <c r="O30" s="11"/>
      <c r="P30" s="11"/>
      <c r="Q30" s="11"/>
      <c r="R30" s="11"/>
      <c r="S30" s="11"/>
      <c r="T30" s="11"/>
      <c r="U30" s="11"/>
      <c r="V30" s="11"/>
      <c r="W30" s="11">
        <v>312301</v>
      </c>
      <c r="X30" s="11">
        <v>2375000</v>
      </c>
      <c r="Y30" s="11">
        <v>-2062699</v>
      </c>
      <c r="Z30" s="2">
        <v>-86.85</v>
      </c>
      <c r="AA30" s="15">
        <v>4750000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297674349</v>
      </c>
      <c r="D36" s="10">
        <f t="shared" si="4"/>
        <v>0</v>
      </c>
      <c r="E36" s="11">
        <f t="shared" si="4"/>
        <v>296175485</v>
      </c>
      <c r="F36" s="11">
        <f t="shared" si="4"/>
        <v>296175485</v>
      </c>
      <c r="G36" s="11">
        <f t="shared" si="4"/>
        <v>19062812</v>
      </c>
      <c r="H36" s="11">
        <f t="shared" si="4"/>
        <v>23154579</v>
      </c>
      <c r="I36" s="11">
        <f t="shared" si="4"/>
        <v>13242583</v>
      </c>
      <c r="J36" s="11">
        <f t="shared" si="4"/>
        <v>55459974</v>
      </c>
      <c r="K36" s="11">
        <f t="shared" si="4"/>
        <v>23694241</v>
      </c>
      <c r="L36" s="11">
        <f t="shared" si="4"/>
        <v>23827241</v>
      </c>
      <c r="M36" s="11">
        <f t="shared" si="4"/>
        <v>35137662</v>
      </c>
      <c r="N36" s="11">
        <f t="shared" si="4"/>
        <v>82659144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138119118</v>
      </c>
      <c r="X36" s="11">
        <f t="shared" si="4"/>
        <v>148087743</v>
      </c>
      <c r="Y36" s="11">
        <f t="shared" si="4"/>
        <v>-9968625</v>
      </c>
      <c r="Z36" s="2">
        <f aca="true" t="shared" si="5" ref="Z36:Z49">+IF(X36&lt;&gt;0,+(Y36/X36)*100,0)</f>
        <v>-6.731566568611962</v>
      </c>
      <c r="AA36" s="15">
        <f>AA6+AA21</f>
        <v>296175485</v>
      </c>
    </row>
    <row r="37" spans="1:27" ht="13.5">
      <c r="A37" s="46" t="s">
        <v>33</v>
      </c>
      <c r="B37" s="47"/>
      <c r="C37" s="9">
        <f t="shared" si="4"/>
        <v>27834702</v>
      </c>
      <c r="D37" s="10">
        <f t="shared" si="4"/>
        <v>0</v>
      </c>
      <c r="E37" s="11">
        <f t="shared" si="4"/>
        <v>37947964</v>
      </c>
      <c r="F37" s="11">
        <f t="shared" si="4"/>
        <v>37947964</v>
      </c>
      <c r="G37" s="11">
        <f t="shared" si="4"/>
        <v>0</v>
      </c>
      <c r="H37" s="11">
        <f t="shared" si="4"/>
        <v>759245</v>
      </c>
      <c r="I37" s="11">
        <f t="shared" si="4"/>
        <v>3047902</v>
      </c>
      <c r="J37" s="11">
        <f t="shared" si="4"/>
        <v>3807147</v>
      </c>
      <c r="K37" s="11">
        <f t="shared" si="4"/>
        <v>1718732</v>
      </c>
      <c r="L37" s="11">
        <f t="shared" si="4"/>
        <v>2591706</v>
      </c>
      <c r="M37" s="11">
        <f t="shared" si="4"/>
        <v>3277430</v>
      </c>
      <c r="N37" s="11">
        <f t="shared" si="4"/>
        <v>7587868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11395015</v>
      </c>
      <c r="X37" s="11">
        <f t="shared" si="4"/>
        <v>18973982</v>
      </c>
      <c r="Y37" s="11">
        <f t="shared" si="4"/>
        <v>-7578967</v>
      </c>
      <c r="Z37" s="2">
        <f t="shared" si="5"/>
        <v>-39.94399804953962</v>
      </c>
      <c r="AA37" s="15">
        <f>AA7+AA22</f>
        <v>37947964</v>
      </c>
    </row>
    <row r="38" spans="1:27" ht="13.5">
      <c r="A38" s="46" t="s">
        <v>34</v>
      </c>
      <c r="B38" s="47"/>
      <c r="C38" s="9">
        <f t="shared" si="4"/>
        <v>105492378</v>
      </c>
      <c r="D38" s="10">
        <f t="shared" si="4"/>
        <v>0</v>
      </c>
      <c r="E38" s="11">
        <f t="shared" si="4"/>
        <v>157175025</v>
      </c>
      <c r="F38" s="11">
        <f t="shared" si="4"/>
        <v>157175025</v>
      </c>
      <c r="G38" s="11">
        <f t="shared" si="4"/>
        <v>0</v>
      </c>
      <c r="H38" s="11">
        <f t="shared" si="4"/>
        <v>5075559</v>
      </c>
      <c r="I38" s="11">
        <f t="shared" si="4"/>
        <v>10113644</v>
      </c>
      <c r="J38" s="11">
        <f t="shared" si="4"/>
        <v>15189203</v>
      </c>
      <c r="K38" s="11">
        <f t="shared" si="4"/>
        <v>8046072</v>
      </c>
      <c r="L38" s="11">
        <f t="shared" si="4"/>
        <v>9212136</v>
      </c>
      <c r="M38" s="11">
        <f t="shared" si="4"/>
        <v>7382187</v>
      </c>
      <c r="N38" s="11">
        <f t="shared" si="4"/>
        <v>24640395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39829598</v>
      </c>
      <c r="X38" s="11">
        <f t="shared" si="4"/>
        <v>78587513</v>
      </c>
      <c r="Y38" s="11">
        <f t="shared" si="4"/>
        <v>-38757915</v>
      </c>
      <c r="Z38" s="2">
        <f t="shared" si="5"/>
        <v>-49.31815948928172</v>
      </c>
      <c r="AA38" s="15">
        <f>AA8+AA23</f>
        <v>157175025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40545998</v>
      </c>
      <c r="F39" s="11">
        <f t="shared" si="4"/>
        <v>40545998</v>
      </c>
      <c r="G39" s="11">
        <f t="shared" si="4"/>
        <v>0</v>
      </c>
      <c r="H39" s="11">
        <f t="shared" si="4"/>
        <v>0</v>
      </c>
      <c r="I39" s="11">
        <f t="shared" si="4"/>
        <v>491464</v>
      </c>
      <c r="J39" s="11">
        <f t="shared" si="4"/>
        <v>491464</v>
      </c>
      <c r="K39" s="11">
        <f t="shared" si="4"/>
        <v>270159</v>
      </c>
      <c r="L39" s="11">
        <f t="shared" si="4"/>
        <v>0</v>
      </c>
      <c r="M39" s="11">
        <f t="shared" si="4"/>
        <v>585834</v>
      </c>
      <c r="N39" s="11">
        <f t="shared" si="4"/>
        <v>855993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1347457</v>
      </c>
      <c r="X39" s="11">
        <f t="shared" si="4"/>
        <v>20272999</v>
      </c>
      <c r="Y39" s="11">
        <f t="shared" si="4"/>
        <v>-18925542</v>
      </c>
      <c r="Z39" s="2">
        <f t="shared" si="5"/>
        <v>-93.3534402088216</v>
      </c>
      <c r="AA39" s="15">
        <f>AA9+AA24</f>
        <v>40545998</v>
      </c>
    </row>
    <row r="40" spans="1:27" ht="13.5">
      <c r="A40" s="46" t="s">
        <v>36</v>
      </c>
      <c r="B40" s="47"/>
      <c r="C40" s="9">
        <f t="shared" si="4"/>
        <v>2758186</v>
      </c>
      <c r="D40" s="10">
        <f t="shared" si="4"/>
        <v>0</v>
      </c>
      <c r="E40" s="11">
        <f t="shared" si="4"/>
        <v>25228633</v>
      </c>
      <c r="F40" s="11">
        <f t="shared" si="4"/>
        <v>25228633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12614317</v>
      </c>
      <c r="Y40" s="11">
        <f t="shared" si="4"/>
        <v>-12614317</v>
      </c>
      <c r="Z40" s="2">
        <f t="shared" si="5"/>
        <v>-100</v>
      </c>
      <c r="AA40" s="15">
        <f>AA10+AA25</f>
        <v>25228633</v>
      </c>
    </row>
    <row r="41" spans="1:27" ht="13.5">
      <c r="A41" s="48" t="s">
        <v>37</v>
      </c>
      <c r="B41" s="47"/>
      <c r="C41" s="49">
        <f aca="true" t="shared" si="6" ref="C41:Y41">SUM(C36:C40)</f>
        <v>433759615</v>
      </c>
      <c r="D41" s="50">
        <f t="shared" si="6"/>
        <v>0</v>
      </c>
      <c r="E41" s="51">
        <f t="shared" si="6"/>
        <v>557073105</v>
      </c>
      <c r="F41" s="51">
        <f t="shared" si="6"/>
        <v>557073105</v>
      </c>
      <c r="G41" s="51">
        <f t="shared" si="6"/>
        <v>19062812</v>
      </c>
      <c r="H41" s="51">
        <f t="shared" si="6"/>
        <v>28989383</v>
      </c>
      <c r="I41" s="51">
        <f t="shared" si="6"/>
        <v>26895593</v>
      </c>
      <c r="J41" s="51">
        <f t="shared" si="6"/>
        <v>74947788</v>
      </c>
      <c r="K41" s="51">
        <f t="shared" si="6"/>
        <v>33729204</v>
      </c>
      <c r="L41" s="51">
        <f t="shared" si="6"/>
        <v>35631083</v>
      </c>
      <c r="M41" s="51">
        <f t="shared" si="6"/>
        <v>46383113</v>
      </c>
      <c r="N41" s="51">
        <f t="shared" si="6"/>
        <v>115743400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190691188</v>
      </c>
      <c r="X41" s="51">
        <f t="shared" si="6"/>
        <v>278536554</v>
      </c>
      <c r="Y41" s="51">
        <f t="shared" si="6"/>
        <v>-87845366</v>
      </c>
      <c r="Z41" s="52">
        <f t="shared" si="5"/>
        <v>-31.538182238012464</v>
      </c>
      <c r="AA41" s="53">
        <f>SUM(AA36:AA40)</f>
        <v>557073105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67269201</v>
      </c>
      <c r="F42" s="67">
        <f t="shared" si="7"/>
        <v>67269201</v>
      </c>
      <c r="G42" s="67">
        <f t="shared" si="7"/>
        <v>452308</v>
      </c>
      <c r="H42" s="67">
        <f t="shared" si="7"/>
        <v>0</v>
      </c>
      <c r="I42" s="67">
        <f t="shared" si="7"/>
        <v>3045868</v>
      </c>
      <c r="J42" s="67">
        <f t="shared" si="7"/>
        <v>3498176</v>
      </c>
      <c r="K42" s="67">
        <f t="shared" si="7"/>
        <v>756500</v>
      </c>
      <c r="L42" s="67">
        <f t="shared" si="7"/>
        <v>1521797</v>
      </c>
      <c r="M42" s="67">
        <f t="shared" si="7"/>
        <v>0</v>
      </c>
      <c r="N42" s="67">
        <f t="shared" si="7"/>
        <v>2278297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5776473</v>
      </c>
      <c r="X42" s="67">
        <f t="shared" si="7"/>
        <v>33634601</v>
      </c>
      <c r="Y42" s="67">
        <f t="shared" si="7"/>
        <v>-27858128</v>
      </c>
      <c r="Z42" s="69">
        <f t="shared" si="5"/>
        <v>-82.82580191749561</v>
      </c>
      <c r="AA42" s="68">
        <f aca="true" t="shared" si="8" ref="AA42:AA48">AA12+AA27</f>
        <v>67269201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7378764</v>
      </c>
      <c r="D45" s="66">
        <f t="shared" si="7"/>
        <v>0</v>
      </c>
      <c r="E45" s="67">
        <f t="shared" si="7"/>
        <v>6250000</v>
      </c>
      <c r="F45" s="67">
        <f t="shared" si="7"/>
        <v>6250000</v>
      </c>
      <c r="G45" s="67">
        <f t="shared" si="7"/>
        <v>10459255</v>
      </c>
      <c r="H45" s="67">
        <f t="shared" si="7"/>
        <v>1452993</v>
      </c>
      <c r="I45" s="67">
        <f t="shared" si="7"/>
        <v>-2967953</v>
      </c>
      <c r="J45" s="67">
        <f t="shared" si="7"/>
        <v>8944295</v>
      </c>
      <c r="K45" s="67">
        <f t="shared" si="7"/>
        <v>342756</v>
      </c>
      <c r="L45" s="67">
        <f t="shared" si="7"/>
        <v>259236</v>
      </c>
      <c r="M45" s="67">
        <f t="shared" si="7"/>
        <v>5959614</v>
      </c>
      <c r="N45" s="67">
        <f t="shared" si="7"/>
        <v>6561606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15505901</v>
      </c>
      <c r="X45" s="67">
        <f t="shared" si="7"/>
        <v>3125000</v>
      </c>
      <c r="Y45" s="67">
        <f t="shared" si="7"/>
        <v>12380901</v>
      </c>
      <c r="Z45" s="69">
        <f t="shared" si="5"/>
        <v>396.188832</v>
      </c>
      <c r="AA45" s="68">
        <f t="shared" si="8"/>
        <v>6250000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441138379</v>
      </c>
      <c r="D49" s="78">
        <f t="shared" si="9"/>
        <v>0</v>
      </c>
      <c r="E49" s="79">
        <f t="shared" si="9"/>
        <v>630592306</v>
      </c>
      <c r="F49" s="79">
        <f t="shared" si="9"/>
        <v>630592306</v>
      </c>
      <c r="G49" s="79">
        <f t="shared" si="9"/>
        <v>29974375</v>
      </c>
      <c r="H49" s="79">
        <f t="shared" si="9"/>
        <v>30442376</v>
      </c>
      <c r="I49" s="79">
        <f t="shared" si="9"/>
        <v>26973508</v>
      </c>
      <c r="J49" s="79">
        <f t="shared" si="9"/>
        <v>87390259</v>
      </c>
      <c r="K49" s="79">
        <f t="shared" si="9"/>
        <v>34828460</v>
      </c>
      <c r="L49" s="79">
        <f t="shared" si="9"/>
        <v>37412116</v>
      </c>
      <c r="M49" s="79">
        <f t="shared" si="9"/>
        <v>52342727</v>
      </c>
      <c r="N49" s="79">
        <f t="shared" si="9"/>
        <v>124583303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211973562</v>
      </c>
      <c r="X49" s="79">
        <f t="shared" si="9"/>
        <v>315296155</v>
      </c>
      <c r="Y49" s="79">
        <f t="shared" si="9"/>
        <v>-103322593</v>
      </c>
      <c r="Z49" s="80">
        <f t="shared" si="5"/>
        <v>-32.77001364003313</v>
      </c>
      <c r="AA49" s="81">
        <f>SUM(AA41:AA48)</f>
        <v>630592306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270415550</v>
      </c>
      <c r="F51" s="67">
        <f t="shared" si="10"/>
        <v>270415550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135207777</v>
      </c>
      <c r="Y51" s="67">
        <f t="shared" si="10"/>
        <v>-135207777</v>
      </c>
      <c r="Z51" s="69">
        <f>+IF(X51&lt;&gt;0,+(Y51/X51)*100,0)</f>
        <v>-100</v>
      </c>
      <c r="AA51" s="68">
        <f>SUM(AA57:AA61)</f>
        <v>270415550</v>
      </c>
    </row>
    <row r="52" spans="1:27" ht="13.5">
      <c r="A52" s="84" t="s">
        <v>32</v>
      </c>
      <c r="B52" s="47"/>
      <c r="C52" s="9"/>
      <c r="D52" s="10"/>
      <c r="E52" s="11">
        <v>76897082</v>
      </c>
      <c r="F52" s="11">
        <v>76897082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38448541</v>
      </c>
      <c r="Y52" s="11">
        <v>-38448541</v>
      </c>
      <c r="Z52" s="2">
        <v>-100</v>
      </c>
      <c r="AA52" s="15">
        <v>76897082</v>
      </c>
    </row>
    <row r="53" spans="1:27" ht="13.5">
      <c r="A53" s="84" t="s">
        <v>33</v>
      </c>
      <c r="B53" s="47"/>
      <c r="C53" s="9"/>
      <c r="D53" s="10"/>
      <c r="E53" s="11">
        <v>32909641</v>
      </c>
      <c r="F53" s="11">
        <v>32909641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16454821</v>
      </c>
      <c r="Y53" s="11">
        <v>-16454821</v>
      </c>
      <c r="Z53" s="2">
        <v>-100</v>
      </c>
      <c r="AA53" s="15">
        <v>32909641</v>
      </c>
    </row>
    <row r="54" spans="1:27" ht="13.5">
      <c r="A54" s="84" t="s">
        <v>34</v>
      </c>
      <c r="B54" s="47"/>
      <c r="C54" s="9"/>
      <c r="D54" s="10"/>
      <c r="E54" s="11">
        <v>40905171</v>
      </c>
      <c r="F54" s="11">
        <v>40905171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20452586</v>
      </c>
      <c r="Y54" s="11">
        <v>-20452586</v>
      </c>
      <c r="Z54" s="2">
        <v>-100</v>
      </c>
      <c r="AA54" s="15">
        <v>40905171</v>
      </c>
    </row>
    <row r="55" spans="1:27" ht="13.5">
      <c r="A55" s="84" t="s">
        <v>35</v>
      </c>
      <c r="B55" s="47"/>
      <c r="C55" s="9"/>
      <c r="D55" s="10"/>
      <c r="E55" s="11">
        <v>20700295</v>
      </c>
      <c r="F55" s="11">
        <v>20700295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10350148</v>
      </c>
      <c r="Y55" s="11">
        <v>-10350148</v>
      </c>
      <c r="Z55" s="2">
        <v>-100</v>
      </c>
      <c r="AA55" s="15">
        <v>20700295</v>
      </c>
    </row>
    <row r="56" spans="1:27" ht="13.5">
      <c r="A56" s="84" t="s">
        <v>36</v>
      </c>
      <c r="B56" s="47"/>
      <c r="C56" s="9"/>
      <c r="D56" s="10"/>
      <c r="E56" s="11">
        <v>21037774</v>
      </c>
      <c r="F56" s="11">
        <v>21037774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10518887</v>
      </c>
      <c r="Y56" s="11">
        <v>-10518887</v>
      </c>
      <c r="Z56" s="2">
        <v>-100</v>
      </c>
      <c r="AA56" s="15">
        <v>21037774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192449963</v>
      </c>
      <c r="F57" s="51">
        <f t="shared" si="11"/>
        <v>192449963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96224983</v>
      </c>
      <c r="Y57" s="51">
        <f t="shared" si="11"/>
        <v>-96224983</v>
      </c>
      <c r="Z57" s="52">
        <f>+IF(X57&lt;&gt;0,+(Y57/X57)*100,0)</f>
        <v>-100</v>
      </c>
      <c r="AA57" s="53">
        <f>SUM(AA52:AA56)</f>
        <v>192449963</v>
      </c>
    </row>
    <row r="58" spans="1:27" ht="13.5">
      <c r="A58" s="86" t="s">
        <v>38</v>
      </c>
      <c r="B58" s="35"/>
      <c r="C58" s="9"/>
      <c r="D58" s="10"/>
      <c r="E58" s="11">
        <v>32838362</v>
      </c>
      <c r="F58" s="11">
        <v>32838362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16419181</v>
      </c>
      <c r="Y58" s="11">
        <v>-16419181</v>
      </c>
      <c r="Z58" s="2">
        <v>-100</v>
      </c>
      <c r="AA58" s="15">
        <v>32838362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45127225</v>
      </c>
      <c r="F61" s="11">
        <v>45127225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22563613</v>
      </c>
      <c r="Y61" s="11">
        <v>-22563613</v>
      </c>
      <c r="Z61" s="2">
        <v>-100</v>
      </c>
      <c r="AA61" s="15">
        <v>45127225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23535096</v>
      </c>
      <c r="D5" s="42">
        <f t="shared" si="0"/>
        <v>0</v>
      </c>
      <c r="E5" s="43">
        <f t="shared" si="0"/>
        <v>29052000</v>
      </c>
      <c r="F5" s="43">
        <f t="shared" si="0"/>
        <v>29052000</v>
      </c>
      <c r="G5" s="43">
        <f t="shared" si="0"/>
        <v>0</v>
      </c>
      <c r="H5" s="43">
        <f t="shared" si="0"/>
        <v>3481792</v>
      </c>
      <c r="I5" s="43">
        <f t="shared" si="0"/>
        <v>2986696</v>
      </c>
      <c r="J5" s="43">
        <f t="shared" si="0"/>
        <v>6468488</v>
      </c>
      <c r="K5" s="43">
        <f t="shared" si="0"/>
        <v>195994</v>
      </c>
      <c r="L5" s="43">
        <f t="shared" si="0"/>
        <v>1007534</v>
      </c>
      <c r="M5" s="43">
        <f t="shared" si="0"/>
        <v>592173</v>
      </c>
      <c r="N5" s="43">
        <f t="shared" si="0"/>
        <v>1795701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8264189</v>
      </c>
      <c r="X5" s="43">
        <f t="shared" si="0"/>
        <v>14526000</v>
      </c>
      <c r="Y5" s="43">
        <f t="shared" si="0"/>
        <v>-6261811</v>
      </c>
      <c r="Z5" s="44">
        <f>+IF(X5&lt;&gt;0,+(Y5/X5)*100,0)</f>
        <v>-43.10760704942861</v>
      </c>
      <c r="AA5" s="45">
        <f>SUM(AA11:AA18)</f>
        <v>29052000</v>
      </c>
    </row>
    <row r="6" spans="1:27" ht="13.5">
      <c r="A6" s="46" t="s">
        <v>32</v>
      </c>
      <c r="B6" s="47"/>
      <c r="C6" s="9">
        <v>1595614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7162790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1638259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>
        <v>6918969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6219464</v>
      </c>
      <c r="D10" s="10"/>
      <c r="E10" s="11">
        <v>29052000</v>
      </c>
      <c r="F10" s="11">
        <v>29052000</v>
      </c>
      <c r="G10" s="11"/>
      <c r="H10" s="11">
        <v>3481792</v>
      </c>
      <c r="I10" s="11">
        <v>2986696</v>
      </c>
      <c r="J10" s="11">
        <v>6468488</v>
      </c>
      <c r="K10" s="11">
        <v>195994</v>
      </c>
      <c r="L10" s="11">
        <v>1007534</v>
      </c>
      <c r="M10" s="11">
        <v>592173</v>
      </c>
      <c r="N10" s="11">
        <v>1795701</v>
      </c>
      <c r="O10" s="11"/>
      <c r="P10" s="11"/>
      <c r="Q10" s="11"/>
      <c r="R10" s="11"/>
      <c r="S10" s="11"/>
      <c r="T10" s="11"/>
      <c r="U10" s="11"/>
      <c r="V10" s="11"/>
      <c r="W10" s="11">
        <v>8264189</v>
      </c>
      <c r="X10" s="11">
        <v>14526000</v>
      </c>
      <c r="Y10" s="11">
        <v>-6261811</v>
      </c>
      <c r="Z10" s="2">
        <v>-43.11</v>
      </c>
      <c r="AA10" s="15">
        <v>29052000</v>
      </c>
    </row>
    <row r="11" spans="1:27" ht="13.5">
      <c r="A11" s="48" t="s">
        <v>37</v>
      </c>
      <c r="B11" s="47"/>
      <c r="C11" s="49">
        <f aca="true" t="shared" si="1" ref="C11:Y11">SUM(C6:C10)</f>
        <v>23535096</v>
      </c>
      <c r="D11" s="50">
        <f t="shared" si="1"/>
        <v>0</v>
      </c>
      <c r="E11" s="51">
        <f t="shared" si="1"/>
        <v>29052000</v>
      </c>
      <c r="F11" s="51">
        <f t="shared" si="1"/>
        <v>29052000</v>
      </c>
      <c r="G11" s="51">
        <f t="shared" si="1"/>
        <v>0</v>
      </c>
      <c r="H11" s="51">
        <f t="shared" si="1"/>
        <v>3481792</v>
      </c>
      <c r="I11" s="51">
        <f t="shared" si="1"/>
        <v>2986696</v>
      </c>
      <c r="J11" s="51">
        <f t="shared" si="1"/>
        <v>6468488</v>
      </c>
      <c r="K11" s="51">
        <f t="shared" si="1"/>
        <v>195994</v>
      </c>
      <c r="L11" s="51">
        <f t="shared" si="1"/>
        <v>1007534</v>
      </c>
      <c r="M11" s="51">
        <f t="shared" si="1"/>
        <v>592173</v>
      </c>
      <c r="N11" s="51">
        <f t="shared" si="1"/>
        <v>1795701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8264189</v>
      </c>
      <c r="X11" s="51">
        <f t="shared" si="1"/>
        <v>14526000</v>
      </c>
      <c r="Y11" s="51">
        <f t="shared" si="1"/>
        <v>-6261811</v>
      </c>
      <c r="Z11" s="52">
        <f>+IF(X11&lt;&gt;0,+(Y11/X11)*100,0)</f>
        <v>-43.10760704942861</v>
      </c>
      <c r="AA11" s="53">
        <f>SUM(AA6:AA10)</f>
        <v>29052000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1595614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7162790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1638259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6918969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6219464</v>
      </c>
      <c r="D40" s="10">
        <f t="shared" si="4"/>
        <v>0</v>
      </c>
      <c r="E40" s="11">
        <f t="shared" si="4"/>
        <v>29052000</v>
      </c>
      <c r="F40" s="11">
        <f t="shared" si="4"/>
        <v>29052000</v>
      </c>
      <c r="G40" s="11">
        <f t="shared" si="4"/>
        <v>0</v>
      </c>
      <c r="H40" s="11">
        <f t="shared" si="4"/>
        <v>3481792</v>
      </c>
      <c r="I40" s="11">
        <f t="shared" si="4"/>
        <v>2986696</v>
      </c>
      <c r="J40" s="11">
        <f t="shared" si="4"/>
        <v>6468488</v>
      </c>
      <c r="K40" s="11">
        <f t="shared" si="4"/>
        <v>195994</v>
      </c>
      <c r="L40" s="11">
        <f t="shared" si="4"/>
        <v>1007534</v>
      </c>
      <c r="M40" s="11">
        <f t="shared" si="4"/>
        <v>592173</v>
      </c>
      <c r="N40" s="11">
        <f t="shared" si="4"/>
        <v>1795701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8264189</v>
      </c>
      <c r="X40" s="11">
        <f t="shared" si="4"/>
        <v>14526000</v>
      </c>
      <c r="Y40" s="11">
        <f t="shared" si="4"/>
        <v>-6261811</v>
      </c>
      <c r="Z40" s="2">
        <f t="shared" si="5"/>
        <v>-43.10760704942861</v>
      </c>
      <c r="AA40" s="15">
        <f>AA10+AA25</f>
        <v>29052000</v>
      </c>
    </row>
    <row r="41" spans="1:27" ht="13.5">
      <c r="A41" s="48" t="s">
        <v>37</v>
      </c>
      <c r="B41" s="47"/>
      <c r="C41" s="49">
        <f aca="true" t="shared" si="6" ref="C41:Y41">SUM(C36:C40)</f>
        <v>23535096</v>
      </c>
      <c r="D41" s="50">
        <f t="shared" si="6"/>
        <v>0</v>
      </c>
      <c r="E41" s="51">
        <f t="shared" si="6"/>
        <v>29052000</v>
      </c>
      <c r="F41" s="51">
        <f t="shared" si="6"/>
        <v>29052000</v>
      </c>
      <c r="G41" s="51">
        <f t="shared" si="6"/>
        <v>0</v>
      </c>
      <c r="H41" s="51">
        <f t="shared" si="6"/>
        <v>3481792</v>
      </c>
      <c r="I41" s="51">
        <f t="shared" si="6"/>
        <v>2986696</v>
      </c>
      <c r="J41" s="51">
        <f t="shared" si="6"/>
        <v>6468488</v>
      </c>
      <c r="K41" s="51">
        <f t="shared" si="6"/>
        <v>195994</v>
      </c>
      <c r="L41" s="51">
        <f t="shared" si="6"/>
        <v>1007534</v>
      </c>
      <c r="M41" s="51">
        <f t="shared" si="6"/>
        <v>592173</v>
      </c>
      <c r="N41" s="51">
        <f t="shared" si="6"/>
        <v>1795701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8264189</v>
      </c>
      <c r="X41" s="51">
        <f t="shared" si="6"/>
        <v>14526000</v>
      </c>
      <c r="Y41" s="51">
        <f t="shared" si="6"/>
        <v>-6261811</v>
      </c>
      <c r="Z41" s="52">
        <f t="shared" si="5"/>
        <v>-43.10760704942861</v>
      </c>
      <c r="AA41" s="53">
        <f>SUM(AA36:AA40)</f>
        <v>29052000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23535096</v>
      </c>
      <c r="D49" s="78">
        <f t="shared" si="9"/>
        <v>0</v>
      </c>
      <c r="E49" s="79">
        <f t="shared" si="9"/>
        <v>29052000</v>
      </c>
      <c r="F49" s="79">
        <f t="shared" si="9"/>
        <v>29052000</v>
      </c>
      <c r="G49" s="79">
        <f t="shared" si="9"/>
        <v>0</v>
      </c>
      <c r="H49" s="79">
        <f t="shared" si="9"/>
        <v>3481792</v>
      </c>
      <c r="I49" s="79">
        <f t="shared" si="9"/>
        <v>2986696</v>
      </c>
      <c r="J49" s="79">
        <f t="shared" si="9"/>
        <v>6468488</v>
      </c>
      <c r="K49" s="79">
        <f t="shared" si="9"/>
        <v>195994</v>
      </c>
      <c r="L49" s="79">
        <f t="shared" si="9"/>
        <v>1007534</v>
      </c>
      <c r="M49" s="79">
        <f t="shared" si="9"/>
        <v>592173</v>
      </c>
      <c r="N49" s="79">
        <f t="shared" si="9"/>
        <v>1795701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8264189</v>
      </c>
      <c r="X49" s="79">
        <f t="shared" si="9"/>
        <v>14526000</v>
      </c>
      <c r="Y49" s="79">
        <f t="shared" si="9"/>
        <v>-6261811</v>
      </c>
      <c r="Z49" s="80">
        <f t="shared" si="5"/>
        <v>-43.10760704942861</v>
      </c>
      <c r="AA49" s="81">
        <f>SUM(AA41:AA48)</f>
        <v>29052000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1808735</v>
      </c>
      <c r="D5" s="42">
        <f t="shared" si="0"/>
        <v>0</v>
      </c>
      <c r="E5" s="43">
        <f t="shared" si="0"/>
        <v>94183571</v>
      </c>
      <c r="F5" s="43">
        <f t="shared" si="0"/>
        <v>94183571</v>
      </c>
      <c r="G5" s="43">
        <f t="shared" si="0"/>
        <v>0</v>
      </c>
      <c r="H5" s="43">
        <f t="shared" si="0"/>
        <v>6557149</v>
      </c>
      <c r="I5" s="43">
        <f t="shared" si="0"/>
        <v>1394994</v>
      </c>
      <c r="J5" s="43">
        <f t="shared" si="0"/>
        <v>7952143</v>
      </c>
      <c r="K5" s="43">
        <f t="shared" si="0"/>
        <v>5362192</v>
      </c>
      <c r="L5" s="43">
        <f t="shared" si="0"/>
        <v>2735433</v>
      </c>
      <c r="M5" s="43">
        <f t="shared" si="0"/>
        <v>5726620</v>
      </c>
      <c r="N5" s="43">
        <f t="shared" si="0"/>
        <v>13824245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21776388</v>
      </c>
      <c r="X5" s="43">
        <f t="shared" si="0"/>
        <v>47091786</v>
      </c>
      <c r="Y5" s="43">
        <f t="shared" si="0"/>
        <v>-25315398</v>
      </c>
      <c r="Z5" s="44">
        <f>+IF(X5&lt;&gt;0,+(Y5/X5)*100,0)</f>
        <v>-53.75756612841144</v>
      </c>
      <c r="AA5" s="45">
        <f>SUM(AA11:AA18)</f>
        <v>94183571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>
        <v>640299</v>
      </c>
      <c r="I6" s="11"/>
      <c r="J6" s="11">
        <v>640299</v>
      </c>
      <c r="K6" s="11">
        <v>75375</v>
      </c>
      <c r="L6" s="11"/>
      <c r="M6" s="11">
        <v>20940</v>
      </c>
      <c r="N6" s="11">
        <v>96315</v>
      </c>
      <c r="O6" s="11"/>
      <c r="P6" s="11"/>
      <c r="Q6" s="11"/>
      <c r="R6" s="11"/>
      <c r="S6" s="11"/>
      <c r="T6" s="11"/>
      <c r="U6" s="11"/>
      <c r="V6" s="11"/>
      <c r="W6" s="11">
        <v>736614</v>
      </c>
      <c r="X6" s="11"/>
      <c r="Y6" s="11">
        <v>736614</v>
      </c>
      <c r="Z6" s="2"/>
      <c r="AA6" s="15"/>
    </row>
    <row r="7" spans="1:27" ht="13.5">
      <c r="A7" s="46" t="s">
        <v>33</v>
      </c>
      <c r="B7" s="47"/>
      <c r="C7" s="9">
        <v>138986</v>
      </c>
      <c r="D7" s="10"/>
      <c r="E7" s="11">
        <v>10075000</v>
      </c>
      <c r="F7" s="11">
        <v>10075000</v>
      </c>
      <c r="G7" s="11"/>
      <c r="H7" s="11">
        <v>193029</v>
      </c>
      <c r="I7" s="11"/>
      <c r="J7" s="11">
        <v>193029</v>
      </c>
      <c r="K7" s="11">
        <v>1769376</v>
      </c>
      <c r="L7" s="11"/>
      <c r="M7" s="11"/>
      <c r="N7" s="11">
        <v>1769376</v>
      </c>
      <c r="O7" s="11"/>
      <c r="P7" s="11"/>
      <c r="Q7" s="11"/>
      <c r="R7" s="11"/>
      <c r="S7" s="11"/>
      <c r="T7" s="11"/>
      <c r="U7" s="11"/>
      <c r="V7" s="11"/>
      <c r="W7" s="11">
        <v>1962405</v>
      </c>
      <c r="X7" s="11">
        <v>5037500</v>
      </c>
      <c r="Y7" s="11">
        <v>-3075095</v>
      </c>
      <c r="Z7" s="2">
        <v>-61.04</v>
      </c>
      <c r="AA7" s="15">
        <v>10075000</v>
      </c>
    </row>
    <row r="8" spans="1:27" ht="13.5">
      <c r="A8" s="46" t="s">
        <v>34</v>
      </c>
      <c r="B8" s="47"/>
      <c r="C8" s="9">
        <v>469776</v>
      </c>
      <c r="D8" s="10"/>
      <c r="E8" s="11">
        <v>49208571</v>
      </c>
      <c r="F8" s="11">
        <v>49208571</v>
      </c>
      <c r="G8" s="11"/>
      <c r="H8" s="11">
        <v>771497</v>
      </c>
      <c r="I8" s="11">
        <v>391871</v>
      </c>
      <c r="J8" s="11">
        <v>1163368</v>
      </c>
      <c r="K8" s="11"/>
      <c r="L8" s="11">
        <v>1457044</v>
      </c>
      <c r="M8" s="11">
        <v>218667</v>
      </c>
      <c r="N8" s="11">
        <v>1675711</v>
      </c>
      <c r="O8" s="11"/>
      <c r="P8" s="11"/>
      <c r="Q8" s="11"/>
      <c r="R8" s="11"/>
      <c r="S8" s="11"/>
      <c r="T8" s="11"/>
      <c r="U8" s="11"/>
      <c r="V8" s="11"/>
      <c r="W8" s="11">
        <v>2839079</v>
      </c>
      <c r="X8" s="11">
        <v>24604286</v>
      </c>
      <c r="Y8" s="11">
        <v>-21765207</v>
      </c>
      <c r="Z8" s="2">
        <v>-88.46</v>
      </c>
      <c r="AA8" s="15">
        <v>49208571</v>
      </c>
    </row>
    <row r="9" spans="1:27" ht="13.5">
      <c r="A9" s="46" t="s">
        <v>35</v>
      </c>
      <c r="B9" s="47"/>
      <c r="C9" s="9">
        <v>2057954</v>
      </c>
      <c r="D9" s="10"/>
      <c r="E9" s="11">
        <v>30000000</v>
      </c>
      <c r="F9" s="11">
        <v>30000000</v>
      </c>
      <c r="G9" s="11"/>
      <c r="H9" s="11">
        <v>4952324</v>
      </c>
      <c r="I9" s="11">
        <v>1003123</v>
      </c>
      <c r="J9" s="11">
        <v>5955447</v>
      </c>
      <c r="K9" s="11">
        <v>3431678</v>
      </c>
      <c r="L9" s="11">
        <v>1265189</v>
      </c>
      <c r="M9" s="11">
        <v>5353182</v>
      </c>
      <c r="N9" s="11">
        <v>10050049</v>
      </c>
      <c r="O9" s="11"/>
      <c r="P9" s="11"/>
      <c r="Q9" s="11"/>
      <c r="R9" s="11"/>
      <c r="S9" s="11"/>
      <c r="T9" s="11"/>
      <c r="U9" s="11"/>
      <c r="V9" s="11"/>
      <c r="W9" s="11">
        <v>16005496</v>
      </c>
      <c r="X9" s="11">
        <v>15000000</v>
      </c>
      <c r="Y9" s="11">
        <v>1005496</v>
      </c>
      <c r="Z9" s="2">
        <v>6.7</v>
      </c>
      <c r="AA9" s="15">
        <v>30000000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2666716</v>
      </c>
      <c r="D11" s="50">
        <f t="shared" si="1"/>
        <v>0</v>
      </c>
      <c r="E11" s="51">
        <f t="shared" si="1"/>
        <v>89283571</v>
      </c>
      <c r="F11" s="51">
        <f t="shared" si="1"/>
        <v>89283571</v>
      </c>
      <c r="G11" s="51">
        <f t="shared" si="1"/>
        <v>0</v>
      </c>
      <c r="H11" s="51">
        <f t="shared" si="1"/>
        <v>6557149</v>
      </c>
      <c r="I11" s="51">
        <f t="shared" si="1"/>
        <v>1394994</v>
      </c>
      <c r="J11" s="51">
        <f t="shared" si="1"/>
        <v>7952143</v>
      </c>
      <c r="K11" s="51">
        <f t="shared" si="1"/>
        <v>5276429</v>
      </c>
      <c r="L11" s="51">
        <f t="shared" si="1"/>
        <v>2722233</v>
      </c>
      <c r="M11" s="51">
        <f t="shared" si="1"/>
        <v>5592789</v>
      </c>
      <c r="N11" s="51">
        <f t="shared" si="1"/>
        <v>13591451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21543594</v>
      </c>
      <c r="X11" s="51">
        <f t="shared" si="1"/>
        <v>44641786</v>
      </c>
      <c r="Y11" s="51">
        <f t="shared" si="1"/>
        <v>-23098192</v>
      </c>
      <c r="Z11" s="52">
        <f>+IF(X11&lt;&gt;0,+(Y11/X11)*100,0)</f>
        <v>-51.74119153745327</v>
      </c>
      <c r="AA11" s="53">
        <f>SUM(AA6:AA10)</f>
        <v>89283571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-857981</v>
      </c>
      <c r="D15" s="10"/>
      <c r="E15" s="11">
        <v>4900000</v>
      </c>
      <c r="F15" s="11">
        <v>4900000</v>
      </c>
      <c r="G15" s="11"/>
      <c r="H15" s="11"/>
      <c r="I15" s="11"/>
      <c r="J15" s="11"/>
      <c r="K15" s="11">
        <v>85763</v>
      </c>
      <c r="L15" s="11">
        <v>13200</v>
      </c>
      <c r="M15" s="11">
        <v>133831</v>
      </c>
      <c r="N15" s="11">
        <v>232794</v>
      </c>
      <c r="O15" s="11"/>
      <c r="P15" s="11"/>
      <c r="Q15" s="11"/>
      <c r="R15" s="11"/>
      <c r="S15" s="11"/>
      <c r="T15" s="11"/>
      <c r="U15" s="11"/>
      <c r="V15" s="11"/>
      <c r="W15" s="11">
        <v>232794</v>
      </c>
      <c r="X15" s="11">
        <v>2450000</v>
      </c>
      <c r="Y15" s="11">
        <v>-2217206</v>
      </c>
      <c r="Z15" s="2">
        <v>-90.5</v>
      </c>
      <c r="AA15" s="15">
        <v>4900000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100000</v>
      </c>
      <c r="F20" s="60">
        <f t="shared" si="2"/>
        <v>100000</v>
      </c>
      <c r="G20" s="60">
        <f t="shared" si="2"/>
        <v>0</v>
      </c>
      <c r="H20" s="60">
        <f t="shared" si="2"/>
        <v>683680</v>
      </c>
      <c r="I20" s="60">
        <f t="shared" si="2"/>
        <v>1525279</v>
      </c>
      <c r="J20" s="60">
        <f t="shared" si="2"/>
        <v>2208959</v>
      </c>
      <c r="K20" s="60">
        <f t="shared" si="2"/>
        <v>14298</v>
      </c>
      <c r="L20" s="60">
        <f t="shared" si="2"/>
        <v>120912</v>
      </c>
      <c r="M20" s="60">
        <f t="shared" si="2"/>
        <v>0</v>
      </c>
      <c r="N20" s="60">
        <f t="shared" si="2"/>
        <v>135210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2344169</v>
      </c>
      <c r="X20" s="60">
        <f t="shared" si="2"/>
        <v>50000</v>
      </c>
      <c r="Y20" s="60">
        <f t="shared" si="2"/>
        <v>2294169</v>
      </c>
      <c r="Z20" s="61">
        <f>+IF(X20&lt;&gt;0,+(Y20/X20)*100,0)</f>
        <v>4588.338000000001</v>
      </c>
      <c r="AA20" s="62">
        <f>SUM(AA26:AA33)</f>
        <v>100000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>
        <v>683680</v>
      </c>
      <c r="I21" s="11"/>
      <c r="J21" s="11">
        <v>683680</v>
      </c>
      <c r="K21" s="11"/>
      <c r="L21" s="11">
        <v>133715</v>
      </c>
      <c r="M21" s="11"/>
      <c r="N21" s="11">
        <v>133715</v>
      </c>
      <c r="O21" s="11"/>
      <c r="P21" s="11"/>
      <c r="Q21" s="11"/>
      <c r="R21" s="11"/>
      <c r="S21" s="11"/>
      <c r="T21" s="11"/>
      <c r="U21" s="11"/>
      <c r="V21" s="11"/>
      <c r="W21" s="11">
        <v>817395</v>
      </c>
      <c r="X21" s="11"/>
      <c r="Y21" s="11">
        <v>817395</v>
      </c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>
        <v>1525279</v>
      </c>
      <c r="J24" s="11">
        <v>1525279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1525279</v>
      </c>
      <c r="X24" s="11"/>
      <c r="Y24" s="11">
        <v>1525279</v>
      </c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683680</v>
      </c>
      <c r="I26" s="51">
        <f t="shared" si="3"/>
        <v>1525279</v>
      </c>
      <c r="J26" s="51">
        <f t="shared" si="3"/>
        <v>2208959</v>
      </c>
      <c r="K26" s="51">
        <f t="shared" si="3"/>
        <v>0</v>
      </c>
      <c r="L26" s="51">
        <f t="shared" si="3"/>
        <v>133715</v>
      </c>
      <c r="M26" s="51">
        <f t="shared" si="3"/>
        <v>0</v>
      </c>
      <c r="N26" s="51">
        <f t="shared" si="3"/>
        <v>133715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2342674</v>
      </c>
      <c r="X26" s="51">
        <f t="shared" si="3"/>
        <v>0</v>
      </c>
      <c r="Y26" s="51">
        <f t="shared" si="3"/>
        <v>2342674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100000</v>
      </c>
      <c r="F30" s="11">
        <v>100000</v>
      </c>
      <c r="G30" s="11"/>
      <c r="H30" s="11"/>
      <c r="I30" s="11"/>
      <c r="J30" s="11"/>
      <c r="K30" s="11">
        <v>14298</v>
      </c>
      <c r="L30" s="11">
        <v>-12803</v>
      </c>
      <c r="M30" s="11"/>
      <c r="N30" s="11">
        <v>1495</v>
      </c>
      <c r="O30" s="11"/>
      <c r="P30" s="11"/>
      <c r="Q30" s="11"/>
      <c r="R30" s="11"/>
      <c r="S30" s="11"/>
      <c r="T30" s="11"/>
      <c r="U30" s="11"/>
      <c r="V30" s="11"/>
      <c r="W30" s="11">
        <v>1495</v>
      </c>
      <c r="X30" s="11">
        <v>50000</v>
      </c>
      <c r="Y30" s="11">
        <v>-48505</v>
      </c>
      <c r="Z30" s="2">
        <v>-97.01</v>
      </c>
      <c r="AA30" s="15">
        <v>100000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1323979</v>
      </c>
      <c r="I36" s="11">
        <f t="shared" si="4"/>
        <v>0</v>
      </c>
      <c r="J36" s="11">
        <f t="shared" si="4"/>
        <v>1323979</v>
      </c>
      <c r="K36" s="11">
        <f t="shared" si="4"/>
        <v>75375</v>
      </c>
      <c r="L36" s="11">
        <f t="shared" si="4"/>
        <v>133715</v>
      </c>
      <c r="M36" s="11">
        <f t="shared" si="4"/>
        <v>20940</v>
      </c>
      <c r="N36" s="11">
        <f t="shared" si="4"/>
        <v>230030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1554009</v>
      </c>
      <c r="X36" s="11">
        <f t="shared" si="4"/>
        <v>0</v>
      </c>
      <c r="Y36" s="11">
        <f t="shared" si="4"/>
        <v>1554009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138986</v>
      </c>
      <c r="D37" s="10">
        <f t="shared" si="4"/>
        <v>0</v>
      </c>
      <c r="E37" s="11">
        <f t="shared" si="4"/>
        <v>10075000</v>
      </c>
      <c r="F37" s="11">
        <f t="shared" si="4"/>
        <v>10075000</v>
      </c>
      <c r="G37" s="11">
        <f t="shared" si="4"/>
        <v>0</v>
      </c>
      <c r="H37" s="11">
        <f t="shared" si="4"/>
        <v>193029</v>
      </c>
      <c r="I37" s="11">
        <f t="shared" si="4"/>
        <v>0</v>
      </c>
      <c r="J37" s="11">
        <f t="shared" si="4"/>
        <v>193029</v>
      </c>
      <c r="K37" s="11">
        <f t="shared" si="4"/>
        <v>1769376</v>
      </c>
      <c r="L37" s="11">
        <f t="shared" si="4"/>
        <v>0</v>
      </c>
      <c r="M37" s="11">
        <f t="shared" si="4"/>
        <v>0</v>
      </c>
      <c r="N37" s="11">
        <f t="shared" si="4"/>
        <v>1769376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1962405</v>
      </c>
      <c r="X37" s="11">
        <f t="shared" si="4"/>
        <v>5037500</v>
      </c>
      <c r="Y37" s="11">
        <f t="shared" si="4"/>
        <v>-3075095</v>
      </c>
      <c r="Z37" s="2">
        <f t="shared" si="5"/>
        <v>-61.04406947890819</v>
      </c>
      <c r="AA37" s="15">
        <f>AA7+AA22</f>
        <v>10075000</v>
      </c>
    </row>
    <row r="38" spans="1:27" ht="13.5">
      <c r="A38" s="46" t="s">
        <v>34</v>
      </c>
      <c r="B38" s="47"/>
      <c r="C38" s="9">
        <f t="shared" si="4"/>
        <v>469776</v>
      </c>
      <c r="D38" s="10">
        <f t="shared" si="4"/>
        <v>0</v>
      </c>
      <c r="E38" s="11">
        <f t="shared" si="4"/>
        <v>49208571</v>
      </c>
      <c r="F38" s="11">
        <f t="shared" si="4"/>
        <v>49208571</v>
      </c>
      <c r="G38" s="11">
        <f t="shared" si="4"/>
        <v>0</v>
      </c>
      <c r="H38" s="11">
        <f t="shared" si="4"/>
        <v>771497</v>
      </c>
      <c r="I38" s="11">
        <f t="shared" si="4"/>
        <v>391871</v>
      </c>
      <c r="J38" s="11">
        <f t="shared" si="4"/>
        <v>1163368</v>
      </c>
      <c r="K38" s="11">
        <f t="shared" si="4"/>
        <v>0</v>
      </c>
      <c r="L38" s="11">
        <f t="shared" si="4"/>
        <v>1457044</v>
      </c>
      <c r="M38" s="11">
        <f t="shared" si="4"/>
        <v>218667</v>
      </c>
      <c r="N38" s="11">
        <f t="shared" si="4"/>
        <v>1675711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2839079</v>
      </c>
      <c r="X38" s="11">
        <f t="shared" si="4"/>
        <v>24604286</v>
      </c>
      <c r="Y38" s="11">
        <f t="shared" si="4"/>
        <v>-21765207</v>
      </c>
      <c r="Z38" s="2">
        <f t="shared" si="5"/>
        <v>-88.46103886127807</v>
      </c>
      <c r="AA38" s="15">
        <f>AA8+AA23</f>
        <v>49208571</v>
      </c>
    </row>
    <row r="39" spans="1:27" ht="13.5">
      <c r="A39" s="46" t="s">
        <v>35</v>
      </c>
      <c r="B39" s="47"/>
      <c r="C39" s="9">
        <f t="shared" si="4"/>
        <v>2057954</v>
      </c>
      <c r="D39" s="10">
        <f t="shared" si="4"/>
        <v>0</v>
      </c>
      <c r="E39" s="11">
        <f t="shared" si="4"/>
        <v>30000000</v>
      </c>
      <c r="F39" s="11">
        <f t="shared" si="4"/>
        <v>30000000</v>
      </c>
      <c r="G39" s="11">
        <f t="shared" si="4"/>
        <v>0</v>
      </c>
      <c r="H39" s="11">
        <f t="shared" si="4"/>
        <v>4952324</v>
      </c>
      <c r="I39" s="11">
        <f t="shared" si="4"/>
        <v>2528402</v>
      </c>
      <c r="J39" s="11">
        <f t="shared" si="4"/>
        <v>7480726</v>
      </c>
      <c r="K39" s="11">
        <f t="shared" si="4"/>
        <v>3431678</v>
      </c>
      <c r="L39" s="11">
        <f t="shared" si="4"/>
        <v>1265189</v>
      </c>
      <c r="M39" s="11">
        <f t="shared" si="4"/>
        <v>5353182</v>
      </c>
      <c r="N39" s="11">
        <f t="shared" si="4"/>
        <v>10050049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17530775</v>
      </c>
      <c r="X39" s="11">
        <f t="shared" si="4"/>
        <v>15000000</v>
      </c>
      <c r="Y39" s="11">
        <f t="shared" si="4"/>
        <v>2530775</v>
      </c>
      <c r="Z39" s="2">
        <f t="shared" si="5"/>
        <v>16.871833333333335</v>
      </c>
      <c r="AA39" s="15">
        <f>AA9+AA24</f>
        <v>30000000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2666716</v>
      </c>
      <c r="D41" s="50">
        <f t="shared" si="6"/>
        <v>0</v>
      </c>
      <c r="E41" s="51">
        <f t="shared" si="6"/>
        <v>89283571</v>
      </c>
      <c r="F41" s="51">
        <f t="shared" si="6"/>
        <v>89283571</v>
      </c>
      <c r="G41" s="51">
        <f t="shared" si="6"/>
        <v>0</v>
      </c>
      <c r="H41" s="51">
        <f t="shared" si="6"/>
        <v>7240829</v>
      </c>
      <c r="I41" s="51">
        <f t="shared" si="6"/>
        <v>2920273</v>
      </c>
      <c r="J41" s="51">
        <f t="shared" si="6"/>
        <v>10161102</v>
      </c>
      <c r="K41" s="51">
        <f t="shared" si="6"/>
        <v>5276429</v>
      </c>
      <c r="L41" s="51">
        <f t="shared" si="6"/>
        <v>2855948</v>
      </c>
      <c r="M41" s="51">
        <f t="shared" si="6"/>
        <v>5592789</v>
      </c>
      <c r="N41" s="51">
        <f t="shared" si="6"/>
        <v>13725166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23886268</v>
      </c>
      <c r="X41" s="51">
        <f t="shared" si="6"/>
        <v>44641786</v>
      </c>
      <c r="Y41" s="51">
        <f t="shared" si="6"/>
        <v>-20755518</v>
      </c>
      <c r="Z41" s="52">
        <f t="shared" si="5"/>
        <v>-46.493475865862536</v>
      </c>
      <c r="AA41" s="53">
        <f>SUM(AA36:AA40)</f>
        <v>89283571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-857981</v>
      </c>
      <c r="D45" s="66">
        <f t="shared" si="7"/>
        <v>0</v>
      </c>
      <c r="E45" s="67">
        <f t="shared" si="7"/>
        <v>5000000</v>
      </c>
      <c r="F45" s="67">
        <f t="shared" si="7"/>
        <v>5000000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100061</v>
      </c>
      <c r="L45" s="67">
        <f t="shared" si="7"/>
        <v>397</v>
      </c>
      <c r="M45" s="67">
        <f t="shared" si="7"/>
        <v>133831</v>
      </c>
      <c r="N45" s="67">
        <f t="shared" si="7"/>
        <v>234289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234289</v>
      </c>
      <c r="X45" s="67">
        <f t="shared" si="7"/>
        <v>2500000</v>
      </c>
      <c r="Y45" s="67">
        <f t="shared" si="7"/>
        <v>-2265711</v>
      </c>
      <c r="Z45" s="69">
        <f t="shared" si="5"/>
        <v>-90.62844</v>
      </c>
      <c r="AA45" s="68">
        <f t="shared" si="8"/>
        <v>5000000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1808735</v>
      </c>
      <c r="D49" s="78">
        <f t="shared" si="9"/>
        <v>0</v>
      </c>
      <c r="E49" s="79">
        <f t="shared" si="9"/>
        <v>94283571</v>
      </c>
      <c r="F49" s="79">
        <f t="shared" si="9"/>
        <v>94283571</v>
      </c>
      <c r="G49" s="79">
        <f t="shared" si="9"/>
        <v>0</v>
      </c>
      <c r="H49" s="79">
        <f t="shared" si="9"/>
        <v>7240829</v>
      </c>
      <c r="I49" s="79">
        <f t="shared" si="9"/>
        <v>2920273</v>
      </c>
      <c r="J49" s="79">
        <f t="shared" si="9"/>
        <v>10161102</v>
      </c>
      <c r="K49" s="79">
        <f t="shared" si="9"/>
        <v>5376490</v>
      </c>
      <c r="L49" s="79">
        <f t="shared" si="9"/>
        <v>2856345</v>
      </c>
      <c r="M49" s="79">
        <f t="shared" si="9"/>
        <v>5726620</v>
      </c>
      <c r="N49" s="79">
        <f t="shared" si="9"/>
        <v>13959455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24120557</v>
      </c>
      <c r="X49" s="79">
        <f t="shared" si="9"/>
        <v>47141786</v>
      </c>
      <c r="Y49" s="79">
        <f t="shared" si="9"/>
        <v>-23021229</v>
      </c>
      <c r="Z49" s="80">
        <f t="shared" si="5"/>
        <v>-48.834019568117334</v>
      </c>
      <c r="AA49" s="81">
        <f>SUM(AA41:AA48)</f>
        <v>94283571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-33047396</v>
      </c>
      <c r="D51" s="66">
        <f t="shared" si="10"/>
        <v>0</v>
      </c>
      <c r="E51" s="67">
        <f t="shared" si="10"/>
        <v>52645448</v>
      </c>
      <c r="F51" s="67">
        <f t="shared" si="10"/>
        <v>52645448</v>
      </c>
      <c r="G51" s="67">
        <f t="shared" si="10"/>
        <v>196379</v>
      </c>
      <c r="H51" s="67">
        <f t="shared" si="10"/>
        <v>2749344</v>
      </c>
      <c r="I51" s="67">
        <f t="shared" si="10"/>
        <v>8962690</v>
      </c>
      <c r="J51" s="67">
        <f t="shared" si="10"/>
        <v>11908413</v>
      </c>
      <c r="K51" s="67">
        <f t="shared" si="10"/>
        <v>4183007</v>
      </c>
      <c r="L51" s="67">
        <f t="shared" si="10"/>
        <v>3394335</v>
      </c>
      <c r="M51" s="67">
        <f t="shared" si="10"/>
        <v>3407792</v>
      </c>
      <c r="N51" s="67">
        <f t="shared" si="10"/>
        <v>10985134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22893547</v>
      </c>
      <c r="X51" s="67">
        <f t="shared" si="10"/>
        <v>26322724</v>
      </c>
      <c r="Y51" s="67">
        <f t="shared" si="10"/>
        <v>-3429177</v>
      </c>
      <c r="Z51" s="69">
        <f>+IF(X51&lt;&gt;0,+(Y51/X51)*100,0)</f>
        <v>-13.027439713306268</v>
      </c>
      <c r="AA51" s="68">
        <f>SUM(AA57:AA61)</f>
        <v>52645448</v>
      </c>
    </row>
    <row r="52" spans="1:27" ht="13.5">
      <c r="A52" s="84" t="s">
        <v>32</v>
      </c>
      <c r="B52" s="47"/>
      <c r="C52" s="9">
        <v>-2157462</v>
      </c>
      <c r="D52" s="10"/>
      <c r="E52" s="11">
        <v>8365000</v>
      </c>
      <c r="F52" s="11">
        <v>8365000</v>
      </c>
      <c r="G52" s="11">
        <v>2074</v>
      </c>
      <c r="H52" s="11">
        <v>1075209</v>
      </c>
      <c r="I52" s="11">
        <v>5393830</v>
      </c>
      <c r="J52" s="11">
        <v>6471113</v>
      </c>
      <c r="K52" s="11">
        <v>1577428</v>
      </c>
      <c r="L52" s="11">
        <v>2001664</v>
      </c>
      <c r="M52" s="11">
        <v>1353079</v>
      </c>
      <c r="N52" s="11">
        <v>4932171</v>
      </c>
      <c r="O52" s="11"/>
      <c r="P52" s="11"/>
      <c r="Q52" s="11"/>
      <c r="R52" s="11"/>
      <c r="S52" s="11"/>
      <c r="T52" s="11"/>
      <c r="U52" s="11"/>
      <c r="V52" s="11"/>
      <c r="W52" s="11">
        <v>11403284</v>
      </c>
      <c r="X52" s="11">
        <v>4182500</v>
      </c>
      <c r="Y52" s="11">
        <v>7220784</v>
      </c>
      <c r="Z52" s="2">
        <v>172.64</v>
      </c>
      <c r="AA52" s="15">
        <v>8365000</v>
      </c>
    </row>
    <row r="53" spans="1:27" ht="13.5">
      <c r="A53" s="84" t="s">
        <v>33</v>
      </c>
      <c r="B53" s="47"/>
      <c r="C53" s="9">
        <v>-16030300</v>
      </c>
      <c r="D53" s="10"/>
      <c r="E53" s="11">
        <v>17870000</v>
      </c>
      <c r="F53" s="11">
        <v>17870000</v>
      </c>
      <c r="G53" s="11">
        <v>17726</v>
      </c>
      <c r="H53" s="11">
        <v>180858</v>
      </c>
      <c r="I53" s="11">
        <v>1838309</v>
      </c>
      <c r="J53" s="11">
        <v>2036893</v>
      </c>
      <c r="K53" s="11">
        <v>66748</v>
      </c>
      <c r="L53" s="11">
        <v>690593</v>
      </c>
      <c r="M53" s="11">
        <v>1696967</v>
      </c>
      <c r="N53" s="11">
        <v>2454308</v>
      </c>
      <c r="O53" s="11"/>
      <c r="P53" s="11"/>
      <c r="Q53" s="11"/>
      <c r="R53" s="11"/>
      <c r="S53" s="11"/>
      <c r="T53" s="11"/>
      <c r="U53" s="11"/>
      <c r="V53" s="11"/>
      <c r="W53" s="11">
        <v>4491201</v>
      </c>
      <c r="X53" s="11">
        <v>8935000</v>
      </c>
      <c r="Y53" s="11">
        <v>-4443799</v>
      </c>
      <c r="Z53" s="2">
        <v>-49.73</v>
      </c>
      <c r="AA53" s="15">
        <v>17870000</v>
      </c>
    </row>
    <row r="54" spans="1:27" ht="13.5">
      <c r="A54" s="84" t="s">
        <v>34</v>
      </c>
      <c r="B54" s="47"/>
      <c r="C54" s="9">
        <v>-2121352</v>
      </c>
      <c r="D54" s="10"/>
      <c r="E54" s="11">
        <v>6900000</v>
      </c>
      <c r="F54" s="11">
        <v>6900000</v>
      </c>
      <c r="G54" s="11">
        <v>138940</v>
      </c>
      <c r="H54" s="11">
        <v>119098</v>
      </c>
      <c r="I54" s="11">
        <v>576705</v>
      </c>
      <c r="J54" s="11">
        <v>834743</v>
      </c>
      <c r="K54" s="11">
        <v>720080</v>
      </c>
      <c r="L54" s="11">
        <v>142110</v>
      </c>
      <c r="M54" s="11">
        <v>24395</v>
      </c>
      <c r="N54" s="11">
        <v>886585</v>
      </c>
      <c r="O54" s="11"/>
      <c r="P54" s="11"/>
      <c r="Q54" s="11"/>
      <c r="R54" s="11"/>
      <c r="S54" s="11"/>
      <c r="T54" s="11"/>
      <c r="U54" s="11"/>
      <c r="V54" s="11"/>
      <c r="W54" s="11">
        <v>1721328</v>
      </c>
      <c r="X54" s="11">
        <v>3450000</v>
      </c>
      <c r="Y54" s="11">
        <v>-1728672</v>
      </c>
      <c r="Z54" s="2">
        <v>-50.11</v>
      </c>
      <c r="AA54" s="15">
        <v>6900000</v>
      </c>
    </row>
    <row r="55" spans="1:27" ht="13.5">
      <c r="A55" s="84" t="s">
        <v>35</v>
      </c>
      <c r="B55" s="47"/>
      <c r="C55" s="9">
        <v>-4879913</v>
      </c>
      <c r="D55" s="10"/>
      <c r="E55" s="11">
        <v>6048000</v>
      </c>
      <c r="F55" s="11">
        <v>6048000</v>
      </c>
      <c r="G55" s="11"/>
      <c r="H55" s="11">
        <v>637145</v>
      </c>
      <c r="I55" s="11">
        <v>506500</v>
      </c>
      <c r="J55" s="11">
        <v>1143645</v>
      </c>
      <c r="K55" s="11">
        <v>424758</v>
      </c>
      <c r="L55" s="11">
        <v>151567</v>
      </c>
      <c r="M55" s="11">
        <v>10402</v>
      </c>
      <c r="N55" s="11">
        <v>586727</v>
      </c>
      <c r="O55" s="11"/>
      <c r="P55" s="11"/>
      <c r="Q55" s="11"/>
      <c r="R55" s="11"/>
      <c r="S55" s="11"/>
      <c r="T55" s="11"/>
      <c r="U55" s="11"/>
      <c r="V55" s="11"/>
      <c r="W55" s="11">
        <v>1730372</v>
      </c>
      <c r="X55" s="11">
        <v>3024000</v>
      </c>
      <c r="Y55" s="11">
        <v>-1293628</v>
      </c>
      <c r="Z55" s="2">
        <v>-42.78</v>
      </c>
      <c r="AA55" s="15">
        <v>6048000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-25189027</v>
      </c>
      <c r="D57" s="50">
        <f t="shared" si="11"/>
        <v>0</v>
      </c>
      <c r="E57" s="51">
        <f t="shared" si="11"/>
        <v>39183000</v>
      </c>
      <c r="F57" s="51">
        <f t="shared" si="11"/>
        <v>39183000</v>
      </c>
      <c r="G57" s="51">
        <f t="shared" si="11"/>
        <v>158740</v>
      </c>
      <c r="H57" s="51">
        <f t="shared" si="11"/>
        <v>2012310</v>
      </c>
      <c r="I57" s="51">
        <f t="shared" si="11"/>
        <v>8315344</v>
      </c>
      <c r="J57" s="51">
        <f t="shared" si="11"/>
        <v>10486394</v>
      </c>
      <c r="K57" s="51">
        <f t="shared" si="11"/>
        <v>2789014</v>
      </c>
      <c r="L57" s="51">
        <f t="shared" si="11"/>
        <v>2985934</v>
      </c>
      <c r="M57" s="51">
        <f t="shared" si="11"/>
        <v>3084843</v>
      </c>
      <c r="N57" s="51">
        <f t="shared" si="11"/>
        <v>8859791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19346185</v>
      </c>
      <c r="X57" s="51">
        <f t="shared" si="11"/>
        <v>19591500</v>
      </c>
      <c r="Y57" s="51">
        <f t="shared" si="11"/>
        <v>-245315</v>
      </c>
      <c r="Z57" s="52">
        <f>+IF(X57&lt;&gt;0,+(Y57/X57)*100,0)</f>
        <v>-1.2521501671643316</v>
      </c>
      <c r="AA57" s="53">
        <f>SUM(AA52:AA56)</f>
        <v>39183000</v>
      </c>
    </row>
    <row r="58" spans="1:27" ht="13.5">
      <c r="A58" s="86" t="s">
        <v>38</v>
      </c>
      <c r="B58" s="35"/>
      <c r="C58" s="9">
        <v>-1690399</v>
      </c>
      <c r="D58" s="10"/>
      <c r="E58" s="11">
        <v>2144300</v>
      </c>
      <c r="F58" s="11">
        <v>2144300</v>
      </c>
      <c r="G58" s="11">
        <v>3500</v>
      </c>
      <c r="H58" s="11">
        <v>201780</v>
      </c>
      <c r="I58" s="11">
        <v>310163</v>
      </c>
      <c r="J58" s="11">
        <v>515443</v>
      </c>
      <c r="K58" s="11">
        <v>568731</v>
      </c>
      <c r="L58" s="11">
        <v>199499</v>
      </c>
      <c r="M58" s="11">
        <v>30000</v>
      </c>
      <c r="N58" s="11">
        <v>798230</v>
      </c>
      <c r="O58" s="11"/>
      <c r="P58" s="11"/>
      <c r="Q58" s="11"/>
      <c r="R58" s="11"/>
      <c r="S58" s="11"/>
      <c r="T58" s="11"/>
      <c r="U58" s="11"/>
      <c r="V58" s="11"/>
      <c r="W58" s="11">
        <v>1313673</v>
      </c>
      <c r="X58" s="11">
        <v>1072150</v>
      </c>
      <c r="Y58" s="11">
        <v>241523</v>
      </c>
      <c r="Z58" s="2">
        <v>22.53</v>
      </c>
      <c r="AA58" s="15">
        <v>2144300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-6167970</v>
      </c>
      <c r="D61" s="10"/>
      <c r="E61" s="11">
        <v>11318148</v>
      </c>
      <c r="F61" s="11">
        <v>11318148</v>
      </c>
      <c r="G61" s="11">
        <v>34139</v>
      </c>
      <c r="H61" s="11">
        <v>535254</v>
      </c>
      <c r="I61" s="11">
        <v>337183</v>
      </c>
      <c r="J61" s="11">
        <v>906576</v>
      </c>
      <c r="K61" s="11">
        <v>825262</v>
      </c>
      <c r="L61" s="11">
        <v>208902</v>
      </c>
      <c r="M61" s="11">
        <v>292949</v>
      </c>
      <c r="N61" s="11">
        <v>1327113</v>
      </c>
      <c r="O61" s="11"/>
      <c r="P61" s="11"/>
      <c r="Q61" s="11"/>
      <c r="R61" s="11"/>
      <c r="S61" s="11"/>
      <c r="T61" s="11"/>
      <c r="U61" s="11"/>
      <c r="V61" s="11"/>
      <c r="W61" s="11">
        <v>2233689</v>
      </c>
      <c r="X61" s="11">
        <v>5659074</v>
      </c>
      <c r="Y61" s="11">
        <v>-3425385</v>
      </c>
      <c r="Z61" s="2">
        <v>-60.53</v>
      </c>
      <c r="AA61" s="15">
        <v>11318148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196379</v>
      </c>
      <c r="H68" s="11">
        <v>1703937</v>
      </c>
      <c r="I68" s="11">
        <v>3598459</v>
      </c>
      <c r="J68" s="11">
        <v>5498775</v>
      </c>
      <c r="K68" s="11">
        <v>2735814</v>
      </c>
      <c r="L68" s="11">
        <v>1392672</v>
      </c>
      <c r="M68" s="11">
        <v>2997618</v>
      </c>
      <c r="N68" s="11">
        <v>7126104</v>
      </c>
      <c r="O68" s="11"/>
      <c r="P68" s="11"/>
      <c r="Q68" s="11"/>
      <c r="R68" s="11"/>
      <c r="S68" s="11"/>
      <c r="T68" s="11"/>
      <c r="U68" s="11"/>
      <c r="V68" s="11"/>
      <c r="W68" s="11">
        <v>12624879</v>
      </c>
      <c r="X68" s="11"/>
      <c r="Y68" s="11">
        <v>12624879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196379</v>
      </c>
      <c r="H69" s="79">
        <f t="shared" si="12"/>
        <v>1703937</v>
      </c>
      <c r="I69" s="79">
        <f t="shared" si="12"/>
        <v>3598459</v>
      </c>
      <c r="J69" s="79">
        <f t="shared" si="12"/>
        <v>5498775</v>
      </c>
      <c r="K69" s="79">
        <f t="shared" si="12"/>
        <v>2735814</v>
      </c>
      <c r="L69" s="79">
        <f t="shared" si="12"/>
        <v>1392672</v>
      </c>
      <c r="M69" s="79">
        <f t="shared" si="12"/>
        <v>2997618</v>
      </c>
      <c r="N69" s="79">
        <f t="shared" si="12"/>
        <v>7126104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12624879</v>
      </c>
      <c r="X69" s="79">
        <f t="shared" si="12"/>
        <v>0</v>
      </c>
      <c r="Y69" s="79">
        <f t="shared" si="12"/>
        <v>12624879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151251236</v>
      </c>
      <c r="D5" s="42">
        <f t="shared" si="0"/>
        <v>0</v>
      </c>
      <c r="E5" s="43">
        <f t="shared" si="0"/>
        <v>115703665</v>
      </c>
      <c r="F5" s="43">
        <f t="shared" si="0"/>
        <v>115703665</v>
      </c>
      <c r="G5" s="43">
        <f t="shared" si="0"/>
        <v>13063198</v>
      </c>
      <c r="H5" s="43">
        <f t="shared" si="0"/>
        <v>13713405</v>
      </c>
      <c r="I5" s="43">
        <f t="shared" si="0"/>
        <v>8992676</v>
      </c>
      <c r="J5" s="43">
        <f t="shared" si="0"/>
        <v>35769279</v>
      </c>
      <c r="K5" s="43">
        <f t="shared" si="0"/>
        <v>15833547</v>
      </c>
      <c r="L5" s="43">
        <f t="shared" si="0"/>
        <v>886118</v>
      </c>
      <c r="M5" s="43">
        <f t="shared" si="0"/>
        <v>20859042</v>
      </c>
      <c r="N5" s="43">
        <f t="shared" si="0"/>
        <v>37578707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73347986</v>
      </c>
      <c r="X5" s="43">
        <f t="shared" si="0"/>
        <v>57851833</v>
      </c>
      <c r="Y5" s="43">
        <f t="shared" si="0"/>
        <v>15496153</v>
      </c>
      <c r="Z5" s="44">
        <f>+IF(X5&lt;&gt;0,+(Y5/X5)*100,0)</f>
        <v>26.785932608220037</v>
      </c>
      <c r="AA5" s="45">
        <f>SUM(AA11:AA18)</f>
        <v>115703665</v>
      </c>
    </row>
    <row r="6" spans="1:27" ht="13.5">
      <c r="A6" s="46" t="s">
        <v>32</v>
      </c>
      <c r="B6" s="47"/>
      <c r="C6" s="9">
        <v>60593804</v>
      </c>
      <c r="D6" s="10"/>
      <c r="E6" s="11">
        <v>27637900</v>
      </c>
      <c r="F6" s="11">
        <v>27637900</v>
      </c>
      <c r="G6" s="11">
        <v>9579770</v>
      </c>
      <c r="H6" s="11">
        <v>5538047</v>
      </c>
      <c r="I6" s="11">
        <v>1250000</v>
      </c>
      <c r="J6" s="11">
        <v>16367817</v>
      </c>
      <c r="K6" s="11">
        <v>7057383</v>
      </c>
      <c r="L6" s="11"/>
      <c r="M6" s="11">
        <v>7980750</v>
      </c>
      <c r="N6" s="11">
        <v>15038133</v>
      </c>
      <c r="O6" s="11"/>
      <c r="P6" s="11"/>
      <c r="Q6" s="11"/>
      <c r="R6" s="11"/>
      <c r="S6" s="11"/>
      <c r="T6" s="11"/>
      <c r="U6" s="11"/>
      <c r="V6" s="11"/>
      <c r="W6" s="11">
        <v>31405950</v>
      </c>
      <c r="X6" s="11">
        <v>13818950</v>
      </c>
      <c r="Y6" s="11">
        <v>17587000</v>
      </c>
      <c r="Z6" s="2">
        <v>127.27</v>
      </c>
      <c r="AA6" s="15">
        <v>27637900</v>
      </c>
    </row>
    <row r="7" spans="1:27" ht="13.5">
      <c r="A7" s="46" t="s">
        <v>33</v>
      </c>
      <c r="B7" s="47"/>
      <c r="C7" s="9">
        <v>12619441</v>
      </c>
      <c r="D7" s="10"/>
      <c r="E7" s="11">
        <v>8500000</v>
      </c>
      <c r="F7" s="11">
        <v>8500000</v>
      </c>
      <c r="G7" s="11"/>
      <c r="H7" s="11"/>
      <c r="I7" s="11">
        <v>7300000</v>
      </c>
      <c r="J7" s="11">
        <v>7300000</v>
      </c>
      <c r="K7" s="11">
        <v>1325000</v>
      </c>
      <c r="L7" s="11"/>
      <c r="M7" s="11">
        <v>677716</v>
      </c>
      <c r="N7" s="11">
        <v>2002716</v>
      </c>
      <c r="O7" s="11"/>
      <c r="P7" s="11"/>
      <c r="Q7" s="11"/>
      <c r="R7" s="11"/>
      <c r="S7" s="11"/>
      <c r="T7" s="11"/>
      <c r="U7" s="11"/>
      <c r="V7" s="11"/>
      <c r="W7" s="11">
        <v>9302716</v>
      </c>
      <c r="X7" s="11">
        <v>4250000</v>
      </c>
      <c r="Y7" s="11">
        <v>5052716</v>
      </c>
      <c r="Z7" s="2">
        <v>118.89</v>
      </c>
      <c r="AA7" s="15">
        <v>8500000</v>
      </c>
    </row>
    <row r="8" spans="1:27" ht="13.5">
      <c r="A8" s="46" t="s">
        <v>34</v>
      </c>
      <c r="B8" s="47"/>
      <c r="C8" s="9">
        <v>36820311</v>
      </c>
      <c r="D8" s="10"/>
      <c r="E8" s="11">
        <v>20260400</v>
      </c>
      <c r="F8" s="11">
        <v>20260400</v>
      </c>
      <c r="G8" s="11">
        <v>3453832</v>
      </c>
      <c r="H8" s="11"/>
      <c r="I8" s="11"/>
      <c r="J8" s="11">
        <v>3453832</v>
      </c>
      <c r="K8" s="11"/>
      <c r="L8" s="11"/>
      <c r="M8" s="11">
        <v>6476898</v>
      </c>
      <c r="N8" s="11">
        <v>6476898</v>
      </c>
      <c r="O8" s="11"/>
      <c r="P8" s="11"/>
      <c r="Q8" s="11"/>
      <c r="R8" s="11"/>
      <c r="S8" s="11"/>
      <c r="T8" s="11"/>
      <c r="U8" s="11"/>
      <c r="V8" s="11"/>
      <c r="W8" s="11">
        <v>9930730</v>
      </c>
      <c r="X8" s="11">
        <v>10130200</v>
      </c>
      <c r="Y8" s="11">
        <v>-199470</v>
      </c>
      <c r="Z8" s="2">
        <v>-1.97</v>
      </c>
      <c r="AA8" s="15">
        <v>20260400</v>
      </c>
    </row>
    <row r="9" spans="1:27" ht="13.5">
      <c r="A9" s="46" t="s">
        <v>35</v>
      </c>
      <c r="B9" s="47"/>
      <c r="C9" s="9"/>
      <c r="D9" s="10"/>
      <c r="E9" s="11">
        <v>55205365</v>
      </c>
      <c r="F9" s="11">
        <v>55205365</v>
      </c>
      <c r="G9" s="11"/>
      <c r="H9" s="11">
        <v>8084464</v>
      </c>
      <c r="I9" s="11">
        <v>395653</v>
      </c>
      <c r="J9" s="11">
        <v>8480117</v>
      </c>
      <c r="K9" s="11">
        <v>7189967</v>
      </c>
      <c r="L9" s="11"/>
      <c r="M9" s="11">
        <v>4676223</v>
      </c>
      <c r="N9" s="11">
        <v>11866190</v>
      </c>
      <c r="O9" s="11"/>
      <c r="P9" s="11"/>
      <c r="Q9" s="11"/>
      <c r="R9" s="11"/>
      <c r="S9" s="11"/>
      <c r="T9" s="11"/>
      <c r="U9" s="11"/>
      <c r="V9" s="11"/>
      <c r="W9" s="11">
        <v>20346307</v>
      </c>
      <c r="X9" s="11">
        <v>27602683</v>
      </c>
      <c r="Y9" s="11">
        <v>-7256376</v>
      </c>
      <c r="Z9" s="2">
        <v>-26.29</v>
      </c>
      <c r="AA9" s="15">
        <v>55205365</v>
      </c>
    </row>
    <row r="10" spans="1:27" ht="13.5">
      <c r="A10" s="46" t="s">
        <v>36</v>
      </c>
      <c r="B10" s="47"/>
      <c r="C10" s="9">
        <v>34781240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144814796</v>
      </c>
      <c r="D11" s="50">
        <f t="shared" si="1"/>
        <v>0</v>
      </c>
      <c r="E11" s="51">
        <f t="shared" si="1"/>
        <v>111603665</v>
      </c>
      <c r="F11" s="51">
        <f t="shared" si="1"/>
        <v>111603665</v>
      </c>
      <c r="G11" s="51">
        <f t="shared" si="1"/>
        <v>13033602</v>
      </c>
      <c r="H11" s="51">
        <f t="shared" si="1"/>
        <v>13622511</v>
      </c>
      <c r="I11" s="51">
        <f t="shared" si="1"/>
        <v>8945653</v>
      </c>
      <c r="J11" s="51">
        <f t="shared" si="1"/>
        <v>35601766</v>
      </c>
      <c r="K11" s="51">
        <f t="shared" si="1"/>
        <v>15572350</v>
      </c>
      <c r="L11" s="51">
        <f t="shared" si="1"/>
        <v>0</v>
      </c>
      <c r="M11" s="51">
        <f t="shared" si="1"/>
        <v>19811587</v>
      </c>
      <c r="N11" s="51">
        <f t="shared" si="1"/>
        <v>35383937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70985703</v>
      </c>
      <c r="X11" s="51">
        <f t="shared" si="1"/>
        <v>55801833</v>
      </c>
      <c r="Y11" s="51">
        <f t="shared" si="1"/>
        <v>15183870</v>
      </c>
      <c r="Z11" s="52">
        <f>+IF(X11&lt;&gt;0,+(Y11/X11)*100,0)</f>
        <v>27.21034271401085</v>
      </c>
      <c r="AA11" s="53">
        <f>SUM(AA6:AA10)</f>
        <v>111603665</v>
      </c>
    </row>
    <row r="12" spans="1:27" ht="13.5">
      <c r="A12" s="54" t="s">
        <v>38</v>
      </c>
      <c r="B12" s="35"/>
      <c r="C12" s="9">
        <v>6204019</v>
      </c>
      <c r="D12" s="10"/>
      <c r="E12" s="11">
        <v>3500000</v>
      </c>
      <c r="F12" s="11">
        <v>3500000</v>
      </c>
      <c r="G12" s="11"/>
      <c r="H12" s="11"/>
      <c r="I12" s="11"/>
      <c r="J12" s="11"/>
      <c r="K12" s="11"/>
      <c r="L12" s="11">
        <v>716234</v>
      </c>
      <c r="M12" s="11">
        <v>920955</v>
      </c>
      <c r="N12" s="11">
        <v>1637189</v>
      </c>
      <c r="O12" s="11"/>
      <c r="P12" s="11"/>
      <c r="Q12" s="11"/>
      <c r="R12" s="11"/>
      <c r="S12" s="11"/>
      <c r="T12" s="11"/>
      <c r="U12" s="11"/>
      <c r="V12" s="11"/>
      <c r="W12" s="11">
        <v>1637189</v>
      </c>
      <c r="X12" s="11">
        <v>1750000</v>
      </c>
      <c r="Y12" s="11">
        <v>-112811</v>
      </c>
      <c r="Z12" s="2">
        <v>-6.45</v>
      </c>
      <c r="AA12" s="15">
        <v>3500000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232421</v>
      </c>
      <c r="D15" s="10"/>
      <c r="E15" s="11">
        <v>600000</v>
      </c>
      <c r="F15" s="11">
        <v>600000</v>
      </c>
      <c r="G15" s="11">
        <v>29596</v>
      </c>
      <c r="H15" s="11">
        <v>90894</v>
      </c>
      <c r="I15" s="11">
        <v>47023</v>
      </c>
      <c r="J15" s="11">
        <v>167513</v>
      </c>
      <c r="K15" s="11">
        <v>261197</v>
      </c>
      <c r="L15" s="11">
        <v>169884</v>
      </c>
      <c r="M15" s="11">
        <v>126500</v>
      </c>
      <c r="N15" s="11">
        <v>557581</v>
      </c>
      <c r="O15" s="11"/>
      <c r="P15" s="11"/>
      <c r="Q15" s="11"/>
      <c r="R15" s="11"/>
      <c r="S15" s="11"/>
      <c r="T15" s="11"/>
      <c r="U15" s="11"/>
      <c r="V15" s="11"/>
      <c r="W15" s="11">
        <v>725094</v>
      </c>
      <c r="X15" s="11">
        <v>300000</v>
      </c>
      <c r="Y15" s="11">
        <v>425094</v>
      </c>
      <c r="Z15" s="2">
        <v>141.7</v>
      </c>
      <c r="AA15" s="15">
        <v>600000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60593804</v>
      </c>
      <c r="D36" s="10">
        <f t="shared" si="4"/>
        <v>0</v>
      </c>
      <c r="E36" s="11">
        <f t="shared" si="4"/>
        <v>27637900</v>
      </c>
      <c r="F36" s="11">
        <f t="shared" si="4"/>
        <v>27637900</v>
      </c>
      <c r="G36" s="11">
        <f t="shared" si="4"/>
        <v>9579770</v>
      </c>
      <c r="H36" s="11">
        <f t="shared" si="4"/>
        <v>5538047</v>
      </c>
      <c r="I36" s="11">
        <f t="shared" si="4"/>
        <v>1250000</v>
      </c>
      <c r="J36" s="11">
        <f t="shared" si="4"/>
        <v>16367817</v>
      </c>
      <c r="K36" s="11">
        <f t="shared" si="4"/>
        <v>7057383</v>
      </c>
      <c r="L36" s="11">
        <f t="shared" si="4"/>
        <v>0</v>
      </c>
      <c r="M36" s="11">
        <f t="shared" si="4"/>
        <v>7980750</v>
      </c>
      <c r="N36" s="11">
        <f t="shared" si="4"/>
        <v>15038133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31405950</v>
      </c>
      <c r="X36" s="11">
        <f t="shared" si="4"/>
        <v>13818950</v>
      </c>
      <c r="Y36" s="11">
        <f t="shared" si="4"/>
        <v>17587000</v>
      </c>
      <c r="Z36" s="2">
        <f aca="true" t="shared" si="5" ref="Z36:Z49">+IF(X36&lt;&gt;0,+(Y36/X36)*100,0)</f>
        <v>127.26726704995677</v>
      </c>
      <c r="AA36" s="15">
        <f>AA6+AA21</f>
        <v>27637900</v>
      </c>
    </row>
    <row r="37" spans="1:27" ht="13.5">
      <c r="A37" s="46" t="s">
        <v>33</v>
      </c>
      <c r="B37" s="47"/>
      <c r="C37" s="9">
        <f t="shared" si="4"/>
        <v>12619441</v>
      </c>
      <c r="D37" s="10">
        <f t="shared" si="4"/>
        <v>0</v>
      </c>
      <c r="E37" s="11">
        <f t="shared" si="4"/>
        <v>8500000</v>
      </c>
      <c r="F37" s="11">
        <f t="shared" si="4"/>
        <v>8500000</v>
      </c>
      <c r="G37" s="11">
        <f t="shared" si="4"/>
        <v>0</v>
      </c>
      <c r="H37" s="11">
        <f t="shared" si="4"/>
        <v>0</v>
      </c>
      <c r="I37" s="11">
        <f t="shared" si="4"/>
        <v>7300000</v>
      </c>
      <c r="J37" s="11">
        <f t="shared" si="4"/>
        <v>7300000</v>
      </c>
      <c r="K37" s="11">
        <f t="shared" si="4"/>
        <v>1325000</v>
      </c>
      <c r="L37" s="11">
        <f t="shared" si="4"/>
        <v>0</v>
      </c>
      <c r="M37" s="11">
        <f t="shared" si="4"/>
        <v>677716</v>
      </c>
      <c r="N37" s="11">
        <f t="shared" si="4"/>
        <v>2002716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9302716</v>
      </c>
      <c r="X37" s="11">
        <f t="shared" si="4"/>
        <v>4250000</v>
      </c>
      <c r="Y37" s="11">
        <f t="shared" si="4"/>
        <v>5052716</v>
      </c>
      <c r="Z37" s="2">
        <f t="shared" si="5"/>
        <v>118.88743529411765</v>
      </c>
      <c r="AA37" s="15">
        <f>AA7+AA22</f>
        <v>8500000</v>
      </c>
    </row>
    <row r="38" spans="1:27" ht="13.5">
      <c r="A38" s="46" t="s">
        <v>34</v>
      </c>
      <c r="B38" s="47"/>
      <c r="C38" s="9">
        <f t="shared" si="4"/>
        <v>36820311</v>
      </c>
      <c r="D38" s="10">
        <f t="shared" si="4"/>
        <v>0</v>
      </c>
      <c r="E38" s="11">
        <f t="shared" si="4"/>
        <v>20260400</v>
      </c>
      <c r="F38" s="11">
        <f t="shared" si="4"/>
        <v>20260400</v>
      </c>
      <c r="G38" s="11">
        <f t="shared" si="4"/>
        <v>3453832</v>
      </c>
      <c r="H38" s="11">
        <f t="shared" si="4"/>
        <v>0</v>
      </c>
      <c r="I38" s="11">
        <f t="shared" si="4"/>
        <v>0</v>
      </c>
      <c r="J38" s="11">
        <f t="shared" si="4"/>
        <v>3453832</v>
      </c>
      <c r="K38" s="11">
        <f t="shared" si="4"/>
        <v>0</v>
      </c>
      <c r="L38" s="11">
        <f t="shared" si="4"/>
        <v>0</v>
      </c>
      <c r="M38" s="11">
        <f t="shared" si="4"/>
        <v>6476898</v>
      </c>
      <c r="N38" s="11">
        <f t="shared" si="4"/>
        <v>6476898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9930730</v>
      </c>
      <c r="X38" s="11">
        <f t="shared" si="4"/>
        <v>10130200</v>
      </c>
      <c r="Y38" s="11">
        <f t="shared" si="4"/>
        <v>-199470</v>
      </c>
      <c r="Z38" s="2">
        <f t="shared" si="5"/>
        <v>-1.9690628023138732</v>
      </c>
      <c r="AA38" s="15">
        <f>AA8+AA23</f>
        <v>20260400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55205365</v>
      </c>
      <c r="F39" s="11">
        <f t="shared" si="4"/>
        <v>55205365</v>
      </c>
      <c r="G39" s="11">
        <f t="shared" si="4"/>
        <v>0</v>
      </c>
      <c r="H39" s="11">
        <f t="shared" si="4"/>
        <v>8084464</v>
      </c>
      <c r="I39" s="11">
        <f t="shared" si="4"/>
        <v>395653</v>
      </c>
      <c r="J39" s="11">
        <f t="shared" si="4"/>
        <v>8480117</v>
      </c>
      <c r="K39" s="11">
        <f t="shared" si="4"/>
        <v>7189967</v>
      </c>
      <c r="L39" s="11">
        <f t="shared" si="4"/>
        <v>0</v>
      </c>
      <c r="M39" s="11">
        <f t="shared" si="4"/>
        <v>4676223</v>
      </c>
      <c r="N39" s="11">
        <f t="shared" si="4"/>
        <v>11866190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20346307</v>
      </c>
      <c r="X39" s="11">
        <f t="shared" si="4"/>
        <v>27602683</v>
      </c>
      <c r="Y39" s="11">
        <f t="shared" si="4"/>
        <v>-7256376</v>
      </c>
      <c r="Z39" s="2">
        <f t="shared" si="5"/>
        <v>-26.28866186667434</v>
      </c>
      <c r="AA39" s="15">
        <f>AA9+AA24</f>
        <v>55205365</v>
      </c>
    </row>
    <row r="40" spans="1:27" ht="13.5">
      <c r="A40" s="46" t="s">
        <v>36</v>
      </c>
      <c r="B40" s="47"/>
      <c r="C40" s="9">
        <f t="shared" si="4"/>
        <v>34781240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144814796</v>
      </c>
      <c r="D41" s="50">
        <f t="shared" si="6"/>
        <v>0</v>
      </c>
      <c r="E41" s="51">
        <f t="shared" si="6"/>
        <v>111603665</v>
      </c>
      <c r="F41" s="51">
        <f t="shared" si="6"/>
        <v>111603665</v>
      </c>
      <c r="G41" s="51">
        <f t="shared" si="6"/>
        <v>13033602</v>
      </c>
      <c r="H41" s="51">
        <f t="shared" si="6"/>
        <v>13622511</v>
      </c>
      <c r="I41" s="51">
        <f t="shared" si="6"/>
        <v>8945653</v>
      </c>
      <c r="J41" s="51">
        <f t="shared" si="6"/>
        <v>35601766</v>
      </c>
      <c r="K41" s="51">
        <f t="shared" si="6"/>
        <v>15572350</v>
      </c>
      <c r="L41" s="51">
        <f t="shared" si="6"/>
        <v>0</v>
      </c>
      <c r="M41" s="51">
        <f t="shared" si="6"/>
        <v>19811587</v>
      </c>
      <c r="N41" s="51">
        <f t="shared" si="6"/>
        <v>35383937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70985703</v>
      </c>
      <c r="X41" s="51">
        <f t="shared" si="6"/>
        <v>55801833</v>
      </c>
      <c r="Y41" s="51">
        <f t="shared" si="6"/>
        <v>15183870</v>
      </c>
      <c r="Z41" s="52">
        <f t="shared" si="5"/>
        <v>27.21034271401085</v>
      </c>
      <c r="AA41" s="53">
        <f>SUM(AA36:AA40)</f>
        <v>111603665</v>
      </c>
    </row>
    <row r="42" spans="1:27" ht="13.5">
      <c r="A42" s="54" t="s">
        <v>38</v>
      </c>
      <c r="B42" s="35"/>
      <c r="C42" s="65">
        <f aca="true" t="shared" si="7" ref="C42:Y48">C12+C27</f>
        <v>6204019</v>
      </c>
      <c r="D42" s="66">
        <f t="shared" si="7"/>
        <v>0</v>
      </c>
      <c r="E42" s="67">
        <f t="shared" si="7"/>
        <v>3500000</v>
      </c>
      <c r="F42" s="67">
        <f t="shared" si="7"/>
        <v>3500000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716234</v>
      </c>
      <c r="M42" s="67">
        <f t="shared" si="7"/>
        <v>920955</v>
      </c>
      <c r="N42" s="67">
        <f t="shared" si="7"/>
        <v>1637189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1637189</v>
      </c>
      <c r="X42" s="67">
        <f t="shared" si="7"/>
        <v>1750000</v>
      </c>
      <c r="Y42" s="67">
        <f t="shared" si="7"/>
        <v>-112811</v>
      </c>
      <c r="Z42" s="69">
        <f t="shared" si="5"/>
        <v>-6.446342857142858</v>
      </c>
      <c r="AA42" s="68">
        <f aca="true" t="shared" si="8" ref="AA42:AA48">AA12+AA27</f>
        <v>3500000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232421</v>
      </c>
      <c r="D45" s="66">
        <f t="shared" si="7"/>
        <v>0</v>
      </c>
      <c r="E45" s="67">
        <f t="shared" si="7"/>
        <v>600000</v>
      </c>
      <c r="F45" s="67">
        <f t="shared" si="7"/>
        <v>600000</v>
      </c>
      <c r="G45" s="67">
        <f t="shared" si="7"/>
        <v>29596</v>
      </c>
      <c r="H45" s="67">
        <f t="shared" si="7"/>
        <v>90894</v>
      </c>
      <c r="I45" s="67">
        <f t="shared" si="7"/>
        <v>47023</v>
      </c>
      <c r="J45" s="67">
        <f t="shared" si="7"/>
        <v>167513</v>
      </c>
      <c r="K45" s="67">
        <f t="shared" si="7"/>
        <v>261197</v>
      </c>
      <c r="L45" s="67">
        <f t="shared" si="7"/>
        <v>169884</v>
      </c>
      <c r="M45" s="67">
        <f t="shared" si="7"/>
        <v>126500</v>
      </c>
      <c r="N45" s="67">
        <f t="shared" si="7"/>
        <v>557581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725094</v>
      </c>
      <c r="X45" s="67">
        <f t="shared" si="7"/>
        <v>300000</v>
      </c>
      <c r="Y45" s="67">
        <f t="shared" si="7"/>
        <v>425094</v>
      </c>
      <c r="Z45" s="69">
        <f t="shared" si="5"/>
        <v>141.69799999999998</v>
      </c>
      <c r="AA45" s="68">
        <f t="shared" si="8"/>
        <v>600000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151251236</v>
      </c>
      <c r="D49" s="78">
        <f t="shared" si="9"/>
        <v>0</v>
      </c>
      <c r="E49" s="79">
        <f t="shared" si="9"/>
        <v>115703665</v>
      </c>
      <c r="F49" s="79">
        <f t="shared" si="9"/>
        <v>115703665</v>
      </c>
      <c r="G49" s="79">
        <f t="shared" si="9"/>
        <v>13063198</v>
      </c>
      <c r="H49" s="79">
        <f t="shared" si="9"/>
        <v>13713405</v>
      </c>
      <c r="I49" s="79">
        <f t="shared" si="9"/>
        <v>8992676</v>
      </c>
      <c r="J49" s="79">
        <f t="shared" si="9"/>
        <v>35769279</v>
      </c>
      <c r="K49" s="79">
        <f t="shared" si="9"/>
        <v>15833547</v>
      </c>
      <c r="L49" s="79">
        <f t="shared" si="9"/>
        <v>886118</v>
      </c>
      <c r="M49" s="79">
        <f t="shared" si="9"/>
        <v>20859042</v>
      </c>
      <c r="N49" s="79">
        <f t="shared" si="9"/>
        <v>37578707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73347986</v>
      </c>
      <c r="X49" s="79">
        <f t="shared" si="9"/>
        <v>57851833</v>
      </c>
      <c r="Y49" s="79">
        <f t="shared" si="9"/>
        <v>15496153</v>
      </c>
      <c r="Z49" s="80">
        <f t="shared" si="5"/>
        <v>26.785932608220037</v>
      </c>
      <c r="AA49" s="81">
        <f>SUM(AA41:AA48)</f>
        <v>115703665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29292597</v>
      </c>
      <c r="D51" s="66">
        <f t="shared" si="10"/>
        <v>0</v>
      </c>
      <c r="E51" s="67">
        <f t="shared" si="10"/>
        <v>19165300</v>
      </c>
      <c r="F51" s="67">
        <f t="shared" si="10"/>
        <v>19165300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9582650</v>
      </c>
      <c r="Y51" s="67">
        <f t="shared" si="10"/>
        <v>-9582650</v>
      </c>
      <c r="Z51" s="69">
        <f>+IF(X51&lt;&gt;0,+(Y51/X51)*100,0)</f>
        <v>-100</v>
      </c>
      <c r="AA51" s="68">
        <f>SUM(AA57:AA61)</f>
        <v>19165300</v>
      </c>
    </row>
    <row r="52" spans="1:27" ht="13.5">
      <c r="A52" s="84" t="s">
        <v>32</v>
      </c>
      <c r="B52" s="47"/>
      <c r="C52" s="9">
        <v>7442814</v>
      </c>
      <c r="D52" s="10"/>
      <c r="E52" s="11">
        <v>2231100</v>
      </c>
      <c r="F52" s="11">
        <v>2231100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1115550</v>
      </c>
      <c r="Y52" s="11">
        <v>-1115550</v>
      </c>
      <c r="Z52" s="2">
        <v>-100</v>
      </c>
      <c r="AA52" s="15">
        <v>2231100</v>
      </c>
    </row>
    <row r="53" spans="1:27" ht="13.5">
      <c r="A53" s="84" t="s">
        <v>33</v>
      </c>
      <c r="B53" s="47"/>
      <c r="C53" s="9">
        <v>7500912</v>
      </c>
      <c r="D53" s="10"/>
      <c r="E53" s="11">
        <v>4817800</v>
      </c>
      <c r="F53" s="11">
        <v>4817800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2408900</v>
      </c>
      <c r="Y53" s="11">
        <v>-2408900</v>
      </c>
      <c r="Z53" s="2">
        <v>-100</v>
      </c>
      <c r="AA53" s="15">
        <v>4817800</v>
      </c>
    </row>
    <row r="54" spans="1:27" ht="13.5">
      <c r="A54" s="84" t="s">
        <v>34</v>
      </c>
      <c r="B54" s="47"/>
      <c r="C54" s="9">
        <v>11033186</v>
      </c>
      <c r="D54" s="10"/>
      <c r="E54" s="11">
        <v>3667500</v>
      </c>
      <c r="F54" s="11">
        <v>3667500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1833750</v>
      </c>
      <c r="Y54" s="11">
        <v>-1833750</v>
      </c>
      <c r="Z54" s="2">
        <v>-100</v>
      </c>
      <c r="AA54" s="15">
        <v>3667500</v>
      </c>
    </row>
    <row r="55" spans="1:27" ht="13.5">
      <c r="A55" s="84" t="s">
        <v>35</v>
      </c>
      <c r="B55" s="47"/>
      <c r="C55" s="9"/>
      <c r="D55" s="10"/>
      <c r="E55" s="11">
        <v>345900</v>
      </c>
      <c r="F55" s="11">
        <v>345900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172950</v>
      </c>
      <c r="Y55" s="11">
        <v>-172950</v>
      </c>
      <c r="Z55" s="2">
        <v>-100</v>
      </c>
      <c r="AA55" s="15">
        <v>345900</v>
      </c>
    </row>
    <row r="56" spans="1:27" ht="13.5">
      <c r="A56" s="84" t="s">
        <v>36</v>
      </c>
      <c r="B56" s="47"/>
      <c r="C56" s="9"/>
      <c r="D56" s="10"/>
      <c r="E56" s="11">
        <v>196700</v>
      </c>
      <c r="F56" s="11">
        <v>196700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98350</v>
      </c>
      <c r="Y56" s="11">
        <v>-98350</v>
      </c>
      <c r="Z56" s="2">
        <v>-100</v>
      </c>
      <c r="AA56" s="15">
        <v>196700</v>
      </c>
    </row>
    <row r="57" spans="1:27" ht="13.5">
      <c r="A57" s="85" t="s">
        <v>37</v>
      </c>
      <c r="B57" s="47"/>
      <c r="C57" s="49">
        <f aca="true" t="shared" si="11" ref="C57:Y57">SUM(C52:C56)</f>
        <v>25976912</v>
      </c>
      <c r="D57" s="50">
        <f t="shared" si="11"/>
        <v>0</v>
      </c>
      <c r="E57" s="51">
        <f t="shared" si="11"/>
        <v>11259000</v>
      </c>
      <c r="F57" s="51">
        <f t="shared" si="11"/>
        <v>11259000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5629500</v>
      </c>
      <c r="Y57" s="51">
        <f t="shared" si="11"/>
        <v>-5629500</v>
      </c>
      <c r="Z57" s="52">
        <f>+IF(X57&lt;&gt;0,+(Y57/X57)*100,0)</f>
        <v>-100</v>
      </c>
      <c r="AA57" s="53">
        <f>SUM(AA52:AA56)</f>
        <v>11259000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3315685</v>
      </c>
      <c r="D61" s="10"/>
      <c r="E61" s="11">
        <v>7906300</v>
      </c>
      <c r="F61" s="11">
        <v>7906300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3953150</v>
      </c>
      <c r="Y61" s="11">
        <v>-3953150</v>
      </c>
      <c r="Z61" s="2">
        <v>-100</v>
      </c>
      <c r="AA61" s="15">
        <v>7906300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327208</v>
      </c>
      <c r="H66" s="14">
        <v>162199</v>
      </c>
      <c r="I66" s="14">
        <v>1061846</v>
      </c>
      <c r="J66" s="14">
        <v>1551253</v>
      </c>
      <c r="K66" s="14">
        <v>1962258</v>
      </c>
      <c r="L66" s="14">
        <v>1154237</v>
      </c>
      <c r="M66" s="14">
        <v>1793544</v>
      </c>
      <c r="N66" s="14">
        <v>4910039</v>
      </c>
      <c r="O66" s="14"/>
      <c r="P66" s="14"/>
      <c r="Q66" s="14"/>
      <c r="R66" s="14"/>
      <c r="S66" s="14"/>
      <c r="T66" s="14"/>
      <c r="U66" s="14"/>
      <c r="V66" s="14"/>
      <c r="W66" s="14">
        <v>6461292</v>
      </c>
      <c r="X66" s="14"/>
      <c r="Y66" s="14">
        <v>6461292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19165300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19165300</v>
      </c>
      <c r="F69" s="79">
        <f t="shared" si="12"/>
        <v>0</v>
      </c>
      <c r="G69" s="79">
        <f t="shared" si="12"/>
        <v>327208</v>
      </c>
      <c r="H69" s="79">
        <f t="shared" si="12"/>
        <v>162199</v>
      </c>
      <c r="I69" s="79">
        <f t="shared" si="12"/>
        <v>1061846</v>
      </c>
      <c r="J69" s="79">
        <f t="shared" si="12"/>
        <v>1551253</v>
      </c>
      <c r="K69" s="79">
        <f t="shared" si="12"/>
        <v>1962258</v>
      </c>
      <c r="L69" s="79">
        <f t="shared" si="12"/>
        <v>1154237</v>
      </c>
      <c r="M69" s="79">
        <f t="shared" si="12"/>
        <v>1793544</v>
      </c>
      <c r="N69" s="79">
        <f t="shared" si="12"/>
        <v>4910039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6461292</v>
      </c>
      <c r="X69" s="79">
        <f t="shared" si="12"/>
        <v>0</v>
      </c>
      <c r="Y69" s="79">
        <f t="shared" si="12"/>
        <v>6461292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36719877</v>
      </c>
      <c r="D5" s="42">
        <f t="shared" si="0"/>
        <v>0</v>
      </c>
      <c r="E5" s="43">
        <f t="shared" si="0"/>
        <v>84431000</v>
      </c>
      <c r="F5" s="43">
        <f t="shared" si="0"/>
        <v>84431000</v>
      </c>
      <c r="G5" s="43">
        <f t="shared" si="0"/>
        <v>0</v>
      </c>
      <c r="H5" s="43">
        <f t="shared" si="0"/>
        <v>5065445</v>
      </c>
      <c r="I5" s="43">
        <f t="shared" si="0"/>
        <v>7296984</v>
      </c>
      <c r="J5" s="43">
        <f t="shared" si="0"/>
        <v>12362429</v>
      </c>
      <c r="K5" s="43">
        <f t="shared" si="0"/>
        <v>0</v>
      </c>
      <c r="L5" s="43">
        <f t="shared" si="0"/>
        <v>13432877</v>
      </c>
      <c r="M5" s="43">
        <f t="shared" si="0"/>
        <v>8041210</v>
      </c>
      <c r="N5" s="43">
        <f t="shared" si="0"/>
        <v>21474087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33836516</v>
      </c>
      <c r="X5" s="43">
        <f t="shared" si="0"/>
        <v>42215500</v>
      </c>
      <c r="Y5" s="43">
        <f t="shared" si="0"/>
        <v>-8378984</v>
      </c>
      <c r="Z5" s="44">
        <f>+IF(X5&lt;&gt;0,+(Y5/X5)*100,0)</f>
        <v>-19.84812213523469</v>
      </c>
      <c r="AA5" s="45">
        <f>SUM(AA11:AA18)</f>
        <v>84431000</v>
      </c>
    </row>
    <row r="6" spans="1:27" ht="13.5">
      <c r="A6" s="46" t="s">
        <v>32</v>
      </c>
      <c r="B6" s="47"/>
      <c r="C6" s="9"/>
      <c r="D6" s="10"/>
      <c r="E6" s="11">
        <v>6000000</v>
      </c>
      <c r="F6" s="11">
        <v>6000000</v>
      </c>
      <c r="G6" s="11"/>
      <c r="H6" s="11"/>
      <c r="I6" s="11"/>
      <c r="J6" s="11"/>
      <c r="K6" s="11"/>
      <c r="L6" s="11">
        <v>480920</v>
      </c>
      <c r="M6" s="11"/>
      <c r="N6" s="11">
        <v>480920</v>
      </c>
      <c r="O6" s="11"/>
      <c r="P6" s="11"/>
      <c r="Q6" s="11"/>
      <c r="R6" s="11"/>
      <c r="S6" s="11"/>
      <c r="T6" s="11"/>
      <c r="U6" s="11"/>
      <c r="V6" s="11"/>
      <c r="W6" s="11">
        <v>480920</v>
      </c>
      <c r="X6" s="11">
        <v>3000000</v>
      </c>
      <c r="Y6" s="11">
        <v>-2519080</v>
      </c>
      <c r="Z6" s="2">
        <v>-83.97</v>
      </c>
      <c r="AA6" s="15">
        <v>6000000</v>
      </c>
    </row>
    <row r="7" spans="1:27" ht="13.5">
      <c r="A7" s="46" t="s">
        <v>33</v>
      </c>
      <c r="B7" s="47"/>
      <c r="C7" s="9"/>
      <c r="D7" s="10"/>
      <c r="E7" s="11">
        <v>12375000</v>
      </c>
      <c r="F7" s="11">
        <v>12375000</v>
      </c>
      <c r="G7" s="11"/>
      <c r="H7" s="11">
        <v>5065445</v>
      </c>
      <c r="I7" s="11"/>
      <c r="J7" s="11">
        <v>5065445</v>
      </c>
      <c r="K7" s="11"/>
      <c r="L7" s="11">
        <v>3919025</v>
      </c>
      <c r="M7" s="11">
        <v>1839314</v>
      </c>
      <c r="N7" s="11">
        <v>5758339</v>
      </c>
      <c r="O7" s="11"/>
      <c r="P7" s="11"/>
      <c r="Q7" s="11"/>
      <c r="R7" s="11"/>
      <c r="S7" s="11"/>
      <c r="T7" s="11"/>
      <c r="U7" s="11"/>
      <c r="V7" s="11"/>
      <c r="W7" s="11">
        <v>10823784</v>
      </c>
      <c r="X7" s="11">
        <v>6187500</v>
      </c>
      <c r="Y7" s="11">
        <v>4636284</v>
      </c>
      <c r="Z7" s="2">
        <v>74.93</v>
      </c>
      <c r="AA7" s="15">
        <v>12375000</v>
      </c>
    </row>
    <row r="8" spans="1:27" ht="13.5">
      <c r="A8" s="46" t="s">
        <v>34</v>
      </c>
      <c r="B8" s="47"/>
      <c r="C8" s="9"/>
      <c r="D8" s="10"/>
      <c r="E8" s="11">
        <v>30000000</v>
      </c>
      <c r="F8" s="11">
        <v>30000000</v>
      </c>
      <c r="G8" s="11"/>
      <c r="H8" s="11"/>
      <c r="I8" s="11">
        <v>4727821</v>
      </c>
      <c r="J8" s="11">
        <v>4727821</v>
      </c>
      <c r="K8" s="11"/>
      <c r="L8" s="11">
        <v>3198802</v>
      </c>
      <c r="M8" s="11">
        <v>4973762</v>
      </c>
      <c r="N8" s="11">
        <v>8172564</v>
      </c>
      <c r="O8" s="11"/>
      <c r="P8" s="11"/>
      <c r="Q8" s="11"/>
      <c r="R8" s="11"/>
      <c r="S8" s="11"/>
      <c r="T8" s="11"/>
      <c r="U8" s="11"/>
      <c r="V8" s="11"/>
      <c r="W8" s="11">
        <v>12900385</v>
      </c>
      <c r="X8" s="11">
        <v>15000000</v>
      </c>
      <c r="Y8" s="11">
        <v>-2099615</v>
      </c>
      <c r="Z8" s="2">
        <v>-14</v>
      </c>
      <c r="AA8" s="15">
        <v>30000000</v>
      </c>
    </row>
    <row r="9" spans="1:27" ht="13.5">
      <c r="A9" s="46" t="s">
        <v>35</v>
      </c>
      <c r="B9" s="47"/>
      <c r="C9" s="9"/>
      <c r="D9" s="10"/>
      <c r="E9" s="11">
        <v>24658200</v>
      </c>
      <c r="F9" s="11">
        <v>24658200</v>
      </c>
      <c r="G9" s="11"/>
      <c r="H9" s="11"/>
      <c r="I9" s="11">
        <v>2569163</v>
      </c>
      <c r="J9" s="11">
        <v>2569163</v>
      </c>
      <c r="K9" s="11"/>
      <c r="L9" s="11">
        <v>5003348</v>
      </c>
      <c r="M9" s="11">
        <v>1038860</v>
      </c>
      <c r="N9" s="11">
        <v>6042208</v>
      </c>
      <c r="O9" s="11"/>
      <c r="P9" s="11"/>
      <c r="Q9" s="11"/>
      <c r="R9" s="11"/>
      <c r="S9" s="11"/>
      <c r="T9" s="11"/>
      <c r="U9" s="11"/>
      <c r="V9" s="11"/>
      <c r="W9" s="11">
        <v>8611371</v>
      </c>
      <c r="X9" s="11">
        <v>12329100</v>
      </c>
      <c r="Y9" s="11">
        <v>-3717729</v>
      </c>
      <c r="Z9" s="2">
        <v>-30.15</v>
      </c>
      <c r="AA9" s="15">
        <v>24658200</v>
      </c>
    </row>
    <row r="10" spans="1:27" ht="13.5">
      <c r="A10" s="46" t="s">
        <v>36</v>
      </c>
      <c r="B10" s="47"/>
      <c r="C10" s="9">
        <v>36501895</v>
      </c>
      <c r="D10" s="10"/>
      <c r="E10" s="11">
        <v>1297800</v>
      </c>
      <c r="F10" s="11">
        <v>1297800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648900</v>
      </c>
      <c r="Y10" s="11">
        <v>-648900</v>
      </c>
      <c r="Z10" s="2">
        <v>-100</v>
      </c>
      <c r="AA10" s="15">
        <v>1297800</v>
      </c>
    </row>
    <row r="11" spans="1:27" ht="13.5">
      <c r="A11" s="48" t="s">
        <v>37</v>
      </c>
      <c r="B11" s="47"/>
      <c r="C11" s="49">
        <f aca="true" t="shared" si="1" ref="C11:Y11">SUM(C6:C10)</f>
        <v>36501895</v>
      </c>
      <c r="D11" s="50">
        <f t="shared" si="1"/>
        <v>0</v>
      </c>
      <c r="E11" s="51">
        <f t="shared" si="1"/>
        <v>74331000</v>
      </c>
      <c r="F11" s="51">
        <f t="shared" si="1"/>
        <v>74331000</v>
      </c>
      <c r="G11" s="51">
        <f t="shared" si="1"/>
        <v>0</v>
      </c>
      <c r="H11" s="51">
        <f t="shared" si="1"/>
        <v>5065445</v>
      </c>
      <c r="I11" s="51">
        <f t="shared" si="1"/>
        <v>7296984</v>
      </c>
      <c r="J11" s="51">
        <f t="shared" si="1"/>
        <v>12362429</v>
      </c>
      <c r="K11" s="51">
        <f t="shared" si="1"/>
        <v>0</v>
      </c>
      <c r="L11" s="51">
        <f t="shared" si="1"/>
        <v>12602095</v>
      </c>
      <c r="M11" s="51">
        <f t="shared" si="1"/>
        <v>7851936</v>
      </c>
      <c r="N11" s="51">
        <f t="shared" si="1"/>
        <v>20454031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32816460</v>
      </c>
      <c r="X11" s="51">
        <f t="shared" si="1"/>
        <v>37165500</v>
      </c>
      <c r="Y11" s="51">
        <f t="shared" si="1"/>
        <v>-4349040</v>
      </c>
      <c r="Z11" s="52">
        <f>+IF(X11&lt;&gt;0,+(Y11/X11)*100,0)</f>
        <v>-11.701820236509667</v>
      </c>
      <c r="AA11" s="53">
        <f>SUM(AA6:AA10)</f>
        <v>74331000</v>
      </c>
    </row>
    <row r="12" spans="1:27" ht="13.5">
      <c r="A12" s="54" t="s">
        <v>38</v>
      </c>
      <c r="B12" s="35"/>
      <c r="C12" s="9"/>
      <c r="D12" s="10"/>
      <c r="E12" s="11">
        <v>9100000</v>
      </c>
      <c r="F12" s="11">
        <v>9100000</v>
      </c>
      <c r="G12" s="11"/>
      <c r="H12" s="11"/>
      <c r="I12" s="11"/>
      <c r="J12" s="11"/>
      <c r="K12" s="11"/>
      <c r="L12" s="11">
        <v>830782</v>
      </c>
      <c r="M12" s="11">
        <v>189274</v>
      </c>
      <c r="N12" s="11">
        <v>1020056</v>
      </c>
      <c r="O12" s="11"/>
      <c r="P12" s="11"/>
      <c r="Q12" s="11"/>
      <c r="R12" s="11"/>
      <c r="S12" s="11"/>
      <c r="T12" s="11"/>
      <c r="U12" s="11"/>
      <c r="V12" s="11"/>
      <c r="W12" s="11">
        <v>1020056</v>
      </c>
      <c r="X12" s="11">
        <v>4550000</v>
      </c>
      <c r="Y12" s="11">
        <v>-3529944</v>
      </c>
      <c r="Z12" s="2">
        <v>-77.58</v>
      </c>
      <c r="AA12" s="15">
        <v>9100000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217982</v>
      </c>
      <c r="D15" s="10"/>
      <c r="E15" s="11">
        <v>1000000</v>
      </c>
      <c r="F15" s="11">
        <v>1000000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500000</v>
      </c>
      <c r="Y15" s="11">
        <v>-500000</v>
      </c>
      <c r="Z15" s="2">
        <v>-100</v>
      </c>
      <c r="AA15" s="15">
        <v>1000000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6000000</v>
      </c>
      <c r="F36" s="11">
        <f t="shared" si="4"/>
        <v>6000000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480920</v>
      </c>
      <c r="M36" s="11">
        <f t="shared" si="4"/>
        <v>0</v>
      </c>
      <c r="N36" s="11">
        <f t="shared" si="4"/>
        <v>480920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480920</v>
      </c>
      <c r="X36" s="11">
        <f t="shared" si="4"/>
        <v>3000000</v>
      </c>
      <c r="Y36" s="11">
        <f t="shared" si="4"/>
        <v>-2519080</v>
      </c>
      <c r="Z36" s="2">
        <f aca="true" t="shared" si="5" ref="Z36:Z49">+IF(X36&lt;&gt;0,+(Y36/X36)*100,0)</f>
        <v>-83.96933333333332</v>
      </c>
      <c r="AA36" s="15">
        <f>AA6+AA21</f>
        <v>6000000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12375000</v>
      </c>
      <c r="F37" s="11">
        <f t="shared" si="4"/>
        <v>12375000</v>
      </c>
      <c r="G37" s="11">
        <f t="shared" si="4"/>
        <v>0</v>
      </c>
      <c r="H37" s="11">
        <f t="shared" si="4"/>
        <v>5065445</v>
      </c>
      <c r="I37" s="11">
        <f t="shared" si="4"/>
        <v>0</v>
      </c>
      <c r="J37" s="11">
        <f t="shared" si="4"/>
        <v>5065445</v>
      </c>
      <c r="K37" s="11">
        <f t="shared" si="4"/>
        <v>0</v>
      </c>
      <c r="L37" s="11">
        <f t="shared" si="4"/>
        <v>3919025</v>
      </c>
      <c r="M37" s="11">
        <f t="shared" si="4"/>
        <v>1839314</v>
      </c>
      <c r="N37" s="11">
        <f t="shared" si="4"/>
        <v>5758339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10823784</v>
      </c>
      <c r="X37" s="11">
        <f t="shared" si="4"/>
        <v>6187500</v>
      </c>
      <c r="Y37" s="11">
        <f t="shared" si="4"/>
        <v>4636284</v>
      </c>
      <c r="Z37" s="2">
        <f t="shared" si="5"/>
        <v>74.92984242424242</v>
      </c>
      <c r="AA37" s="15">
        <f>AA7+AA22</f>
        <v>12375000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30000000</v>
      </c>
      <c r="F38" s="11">
        <f t="shared" si="4"/>
        <v>30000000</v>
      </c>
      <c r="G38" s="11">
        <f t="shared" si="4"/>
        <v>0</v>
      </c>
      <c r="H38" s="11">
        <f t="shared" si="4"/>
        <v>0</v>
      </c>
      <c r="I38" s="11">
        <f t="shared" si="4"/>
        <v>4727821</v>
      </c>
      <c r="J38" s="11">
        <f t="shared" si="4"/>
        <v>4727821</v>
      </c>
      <c r="K38" s="11">
        <f t="shared" si="4"/>
        <v>0</v>
      </c>
      <c r="L38" s="11">
        <f t="shared" si="4"/>
        <v>3198802</v>
      </c>
      <c r="M38" s="11">
        <f t="shared" si="4"/>
        <v>4973762</v>
      </c>
      <c r="N38" s="11">
        <f t="shared" si="4"/>
        <v>8172564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12900385</v>
      </c>
      <c r="X38" s="11">
        <f t="shared" si="4"/>
        <v>15000000</v>
      </c>
      <c r="Y38" s="11">
        <f t="shared" si="4"/>
        <v>-2099615</v>
      </c>
      <c r="Z38" s="2">
        <f t="shared" si="5"/>
        <v>-13.997433333333333</v>
      </c>
      <c r="AA38" s="15">
        <f>AA8+AA23</f>
        <v>30000000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24658200</v>
      </c>
      <c r="F39" s="11">
        <f t="shared" si="4"/>
        <v>24658200</v>
      </c>
      <c r="G39" s="11">
        <f t="shared" si="4"/>
        <v>0</v>
      </c>
      <c r="H39" s="11">
        <f t="shared" si="4"/>
        <v>0</v>
      </c>
      <c r="I39" s="11">
        <f t="shared" si="4"/>
        <v>2569163</v>
      </c>
      <c r="J39" s="11">
        <f t="shared" si="4"/>
        <v>2569163</v>
      </c>
      <c r="K39" s="11">
        <f t="shared" si="4"/>
        <v>0</v>
      </c>
      <c r="L39" s="11">
        <f t="shared" si="4"/>
        <v>5003348</v>
      </c>
      <c r="M39" s="11">
        <f t="shared" si="4"/>
        <v>1038860</v>
      </c>
      <c r="N39" s="11">
        <f t="shared" si="4"/>
        <v>6042208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8611371</v>
      </c>
      <c r="X39" s="11">
        <f t="shared" si="4"/>
        <v>12329100</v>
      </c>
      <c r="Y39" s="11">
        <f t="shared" si="4"/>
        <v>-3717729</v>
      </c>
      <c r="Z39" s="2">
        <f t="shared" si="5"/>
        <v>-30.15409883933134</v>
      </c>
      <c r="AA39" s="15">
        <f>AA9+AA24</f>
        <v>24658200</v>
      </c>
    </row>
    <row r="40" spans="1:27" ht="13.5">
      <c r="A40" s="46" t="s">
        <v>36</v>
      </c>
      <c r="B40" s="47"/>
      <c r="C40" s="9">
        <f t="shared" si="4"/>
        <v>36501895</v>
      </c>
      <c r="D40" s="10">
        <f t="shared" si="4"/>
        <v>0</v>
      </c>
      <c r="E40" s="11">
        <f t="shared" si="4"/>
        <v>1297800</v>
      </c>
      <c r="F40" s="11">
        <f t="shared" si="4"/>
        <v>1297800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648900</v>
      </c>
      <c r="Y40" s="11">
        <f t="shared" si="4"/>
        <v>-648900</v>
      </c>
      <c r="Z40" s="2">
        <f t="shared" si="5"/>
        <v>-100</v>
      </c>
      <c r="AA40" s="15">
        <f>AA10+AA25</f>
        <v>1297800</v>
      </c>
    </row>
    <row r="41" spans="1:27" ht="13.5">
      <c r="A41" s="48" t="s">
        <v>37</v>
      </c>
      <c r="B41" s="47"/>
      <c r="C41" s="49">
        <f aca="true" t="shared" si="6" ref="C41:Y41">SUM(C36:C40)</f>
        <v>36501895</v>
      </c>
      <c r="D41" s="50">
        <f t="shared" si="6"/>
        <v>0</v>
      </c>
      <c r="E41" s="51">
        <f t="shared" si="6"/>
        <v>74331000</v>
      </c>
      <c r="F41" s="51">
        <f t="shared" si="6"/>
        <v>74331000</v>
      </c>
      <c r="G41" s="51">
        <f t="shared" si="6"/>
        <v>0</v>
      </c>
      <c r="H41" s="51">
        <f t="shared" si="6"/>
        <v>5065445</v>
      </c>
      <c r="I41" s="51">
        <f t="shared" si="6"/>
        <v>7296984</v>
      </c>
      <c r="J41" s="51">
        <f t="shared" si="6"/>
        <v>12362429</v>
      </c>
      <c r="K41" s="51">
        <f t="shared" si="6"/>
        <v>0</v>
      </c>
      <c r="L41" s="51">
        <f t="shared" si="6"/>
        <v>12602095</v>
      </c>
      <c r="M41" s="51">
        <f t="shared" si="6"/>
        <v>7851936</v>
      </c>
      <c r="N41" s="51">
        <f t="shared" si="6"/>
        <v>20454031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32816460</v>
      </c>
      <c r="X41" s="51">
        <f t="shared" si="6"/>
        <v>37165500</v>
      </c>
      <c r="Y41" s="51">
        <f t="shared" si="6"/>
        <v>-4349040</v>
      </c>
      <c r="Z41" s="52">
        <f t="shared" si="5"/>
        <v>-11.701820236509667</v>
      </c>
      <c r="AA41" s="53">
        <f>SUM(AA36:AA40)</f>
        <v>74331000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9100000</v>
      </c>
      <c r="F42" s="67">
        <f t="shared" si="7"/>
        <v>9100000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830782</v>
      </c>
      <c r="M42" s="67">
        <f t="shared" si="7"/>
        <v>189274</v>
      </c>
      <c r="N42" s="67">
        <f t="shared" si="7"/>
        <v>1020056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1020056</v>
      </c>
      <c r="X42" s="67">
        <f t="shared" si="7"/>
        <v>4550000</v>
      </c>
      <c r="Y42" s="67">
        <f t="shared" si="7"/>
        <v>-3529944</v>
      </c>
      <c r="Z42" s="69">
        <f t="shared" si="5"/>
        <v>-77.5811868131868</v>
      </c>
      <c r="AA42" s="68">
        <f aca="true" t="shared" si="8" ref="AA42:AA48">AA12+AA27</f>
        <v>9100000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217982</v>
      </c>
      <c r="D45" s="66">
        <f t="shared" si="7"/>
        <v>0</v>
      </c>
      <c r="E45" s="67">
        <f t="shared" si="7"/>
        <v>1000000</v>
      </c>
      <c r="F45" s="67">
        <f t="shared" si="7"/>
        <v>1000000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500000</v>
      </c>
      <c r="Y45" s="67">
        <f t="shared" si="7"/>
        <v>-500000</v>
      </c>
      <c r="Z45" s="69">
        <f t="shared" si="5"/>
        <v>-100</v>
      </c>
      <c r="AA45" s="68">
        <f t="shared" si="8"/>
        <v>1000000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36719877</v>
      </c>
      <c r="D49" s="78">
        <f t="shared" si="9"/>
        <v>0</v>
      </c>
      <c r="E49" s="79">
        <f t="shared" si="9"/>
        <v>84431000</v>
      </c>
      <c r="F49" s="79">
        <f t="shared" si="9"/>
        <v>84431000</v>
      </c>
      <c r="G49" s="79">
        <f t="shared" si="9"/>
        <v>0</v>
      </c>
      <c r="H49" s="79">
        <f t="shared" si="9"/>
        <v>5065445</v>
      </c>
      <c r="I49" s="79">
        <f t="shared" si="9"/>
        <v>7296984</v>
      </c>
      <c r="J49" s="79">
        <f t="shared" si="9"/>
        <v>12362429</v>
      </c>
      <c r="K49" s="79">
        <f t="shared" si="9"/>
        <v>0</v>
      </c>
      <c r="L49" s="79">
        <f t="shared" si="9"/>
        <v>13432877</v>
      </c>
      <c r="M49" s="79">
        <f t="shared" si="9"/>
        <v>8041210</v>
      </c>
      <c r="N49" s="79">
        <f t="shared" si="9"/>
        <v>21474087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33836516</v>
      </c>
      <c r="X49" s="79">
        <f t="shared" si="9"/>
        <v>42215500</v>
      </c>
      <c r="Y49" s="79">
        <f t="shared" si="9"/>
        <v>-8378984</v>
      </c>
      <c r="Z49" s="80">
        <f t="shared" si="5"/>
        <v>-19.84812213523469</v>
      </c>
      <c r="AA49" s="81">
        <f>SUM(AA41:AA48)</f>
        <v>84431000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18247094</v>
      </c>
      <c r="F51" s="67">
        <f t="shared" si="10"/>
        <v>18247094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9123547</v>
      </c>
      <c r="Y51" s="67">
        <f t="shared" si="10"/>
        <v>-9123547</v>
      </c>
      <c r="Z51" s="69">
        <f>+IF(X51&lt;&gt;0,+(Y51/X51)*100,0)</f>
        <v>-100</v>
      </c>
      <c r="AA51" s="68">
        <f>SUM(AA57:AA61)</f>
        <v>18247094</v>
      </c>
    </row>
    <row r="52" spans="1:27" ht="13.5">
      <c r="A52" s="84" t="s">
        <v>32</v>
      </c>
      <c r="B52" s="47"/>
      <c r="C52" s="9"/>
      <c r="D52" s="10"/>
      <c r="E52" s="11">
        <v>18247094</v>
      </c>
      <c r="F52" s="11">
        <v>18247094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9123547</v>
      </c>
      <c r="Y52" s="11">
        <v>-9123547</v>
      </c>
      <c r="Z52" s="2">
        <v>-100</v>
      </c>
      <c r="AA52" s="15">
        <v>18247094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18247094</v>
      </c>
      <c r="F57" s="51">
        <f t="shared" si="11"/>
        <v>18247094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9123547</v>
      </c>
      <c r="Y57" s="51">
        <f t="shared" si="11"/>
        <v>-9123547</v>
      </c>
      <c r="Z57" s="52">
        <f>+IF(X57&lt;&gt;0,+(Y57/X57)*100,0)</f>
        <v>-100</v>
      </c>
      <c r="AA57" s="53">
        <f>SUM(AA52:AA56)</f>
        <v>18247094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18700158</v>
      </c>
      <c r="F66" s="14"/>
      <c r="G66" s="14"/>
      <c r="H66" s="14">
        <v>876738</v>
      </c>
      <c r="I66" s="14"/>
      <c r="J66" s="14">
        <v>876738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876738</v>
      </c>
      <c r="X66" s="14"/>
      <c r="Y66" s="14">
        <v>876738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16062199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304607</v>
      </c>
      <c r="H68" s="11"/>
      <c r="I68" s="11">
        <v>644302</v>
      </c>
      <c r="J68" s="11">
        <v>948909</v>
      </c>
      <c r="K68" s="11">
        <v>1182287</v>
      </c>
      <c r="L68" s="11">
        <v>1085717</v>
      </c>
      <c r="M68" s="11">
        <v>502112</v>
      </c>
      <c r="N68" s="11">
        <v>2770116</v>
      </c>
      <c r="O68" s="11"/>
      <c r="P68" s="11"/>
      <c r="Q68" s="11"/>
      <c r="R68" s="11"/>
      <c r="S68" s="11"/>
      <c r="T68" s="11"/>
      <c r="U68" s="11"/>
      <c r="V68" s="11"/>
      <c r="W68" s="11">
        <v>3719025</v>
      </c>
      <c r="X68" s="11"/>
      <c r="Y68" s="11">
        <v>3719025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34762357</v>
      </c>
      <c r="F69" s="79">
        <f t="shared" si="12"/>
        <v>0</v>
      </c>
      <c r="G69" s="79">
        <f t="shared" si="12"/>
        <v>304607</v>
      </c>
      <c r="H69" s="79">
        <f t="shared" si="12"/>
        <v>876738</v>
      </c>
      <c r="I69" s="79">
        <f t="shared" si="12"/>
        <v>644302</v>
      </c>
      <c r="J69" s="79">
        <f t="shared" si="12"/>
        <v>1825647</v>
      </c>
      <c r="K69" s="79">
        <f t="shared" si="12"/>
        <v>1182287</v>
      </c>
      <c r="L69" s="79">
        <f t="shared" si="12"/>
        <v>1085717</v>
      </c>
      <c r="M69" s="79">
        <f t="shared" si="12"/>
        <v>502112</v>
      </c>
      <c r="N69" s="79">
        <f t="shared" si="12"/>
        <v>2770116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4595763</v>
      </c>
      <c r="X69" s="79">
        <f t="shared" si="12"/>
        <v>0</v>
      </c>
      <c r="Y69" s="79">
        <f t="shared" si="12"/>
        <v>4595763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38934496</v>
      </c>
      <c r="D5" s="42">
        <f t="shared" si="0"/>
        <v>0</v>
      </c>
      <c r="E5" s="43">
        <f t="shared" si="0"/>
        <v>53491222</v>
      </c>
      <c r="F5" s="43">
        <f t="shared" si="0"/>
        <v>53491222</v>
      </c>
      <c r="G5" s="43">
        <f t="shared" si="0"/>
        <v>3736486</v>
      </c>
      <c r="H5" s="43">
        <f t="shared" si="0"/>
        <v>7978305</v>
      </c>
      <c r="I5" s="43">
        <f t="shared" si="0"/>
        <v>7817082</v>
      </c>
      <c r="J5" s="43">
        <f t="shared" si="0"/>
        <v>19531873</v>
      </c>
      <c r="K5" s="43">
        <f t="shared" si="0"/>
        <v>11114860</v>
      </c>
      <c r="L5" s="43">
        <f t="shared" si="0"/>
        <v>4223959</v>
      </c>
      <c r="M5" s="43">
        <f t="shared" si="0"/>
        <v>2756549</v>
      </c>
      <c r="N5" s="43">
        <f t="shared" si="0"/>
        <v>18095368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37627241</v>
      </c>
      <c r="X5" s="43">
        <f t="shared" si="0"/>
        <v>26745611</v>
      </c>
      <c r="Y5" s="43">
        <f t="shared" si="0"/>
        <v>10881630</v>
      </c>
      <c r="Z5" s="44">
        <f>+IF(X5&lt;&gt;0,+(Y5/X5)*100,0)</f>
        <v>40.68566614537241</v>
      </c>
      <c r="AA5" s="45">
        <f>SUM(AA11:AA18)</f>
        <v>53491222</v>
      </c>
    </row>
    <row r="6" spans="1:27" ht="13.5">
      <c r="A6" s="46" t="s">
        <v>32</v>
      </c>
      <c r="B6" s="47"/>
      <c r="C6" s="9">
        <v>9177329</v>
      </c>
      <c r="D6" s="10"/>
      <c r="E6" s="11">
        <v>9279522</v>
      </c>
      <c r="F6" s="11">
        <v>9279522</v>
      </c>
      <c r="G6" s="11">
        <v>850571</v>
      </c>
      <c r="H6" s="11"/>
      <c r="I6" s="11"/>
      <c r="J6" s="11">
        <v>850571</v>
      </c>
      <c r="K6" s="11">
        <v>1326177</v>
      </c>
      <c r="L6" s="11"/>
      <c r="M6" s="11">
        <v>56219</v>
      </c>
      <c r="N6" s="11">
        <v>1382396</v>
      </c>
      <c r="O6" s="11"/>
      <c r="P6" s="11"/>
      <c r="Q6" s="11"/>
      <c r="R6" s="11"/>
      <c r="S6" s="11"/>
      <c r="T6" s="11"/>
      <c r="U6" s="11"/>
      <c r="V6" s="11"/>
      <c r="W6" s="11">
        <v>2232967</v>
      </c>
      <c r="X6" s="11">
        <v>4639761</v>
      </c>
      <c r="Y6" s="11">
        <v>-2406794</v>
      </c>
      <c r="Z6" s="2">
        <v>-51.87</v>
      </c>
      <c r="AA6" s="15">
        <v>9279522</v>
      </c>
    </row>
    <row r="7" spans="1:27" ht="13.5">
      <c r="A7" s="46" t="s">
        <v>33</v>
      </c>
      <c r="B7" s="47"/>
      <c r="C7" s="9">
        <v>8910053</v>
      </c>
      <c r="D7" s="10"/>
      <c r="E7" s="11">
        <v>6000000</v>
      </c>
      <c r="F7" s="11">
        <v>6000000</v>
      </c>
      <c r="G7" s="11">
        <v>74958</v>
      </c>
      <c r="H7" s="11"/>
      <c r="I7" s="11"/>
      <c r="J7" s="11">
        <v>74958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74958</v>
      </c>
      <c r="X7" s="11">
        <v>3000000</v>
      </c>
      <c r="Y7" s="11">
        <v>-2925042</v>
      </c>
      <c r="Z7" s="2">
        <v>-97.5</v>
      </c>
      <c r="AA7" s="15">
        <v>6000000</v>
      </c>
    </row>
    <row r="8" spans="1:27" ht="13.5">
      <c r="A8" s="46" t="s">
        <v>34</v>
      </c>
      <c r="B8" s="47"/>
      <c r="C8" s="9">
        <v>9664521</v>
      </c>
      <c r="D8" s="10"/>
      <c r="E8" s="11">
        <v>15000000</v>
      </c>
      <c r="F8" s="11">
        <v>15000000</v>
      </c>
      <c r="G8" s="11">
        <v>2810957</v>
      </c>
      <c r="H8" s="11">
        <v>1723175</v>
      </c>
      <c r="I8" s="11">
        <v>1748083</v>
      </c>
      <c r="J8" s="11">
        <v>6282215</v>
      </c>
      <c r="K8" s="11">
        <v>2763991</v>
      </c>
      <c r="L8" s="11">
        <v>1651294</v>
      </c>
      <c r="M8" s="11">
        <v>1051266</v>
      </c>
      <c r="N8" s="11">
        <v>5466551</v>
      </c>
      <c r="O8" s="11"/>
      <c r="P8" s="11"/>
      <c r="Q8" s="11"/>
      <c r="R8" s="11"/>
      <c r="S8" s="11"/>
      <c r="T8" s="11"/>
      <c r="U8" s="11"/>
      <c r="V8" s="11"/>
      <c r="W8" s="11">
        <v>11748766</v>
      </c>
      <c r="X8" s="11">
        <v>7500000</v>
      </c>
      <c r="Y8" s="11">
        <v>4248766</v>
      </c>
      <c r="Z8" s="2">
        <v>56.65</v>
      </c>
      <c r="AA8" s="15">
        <v>15000000</v>
      </c>
    </row>
    <row r="9" spans="1:27" ht="13.5">
      <c r="A9" s="46" t="s">
        <v>35</v>
      </c>
      <c r="B9" s="47"/>
      <c r="C9" s="9">
        <v>7928834</v>
      </c>
      <c r="D9" s="10"/>
      <c r="E9" s="11">
        <v>20000000</v>
      </c>
      <c r="F9" s="11">
        <v>20000000</v>
      </c>
      <c r="G9" s="11"/>
      <c r="H9" s="11">
        <v>6255130</v>
      </c>
      <c r="I9" s="11">
        <v>6068999</v>
      </c>
      <c r="J9" s="11">
        <v>12324129</v>
      </c>
      <c r="K9" s="11">
        <v>4804192</v>
      </c>
      <c r="L9" s="11">
        <v>1870873</v>
      </c>
      <c r="M9" s="11">
        <v>1649064</v>
      </c>
      <c r="N9" s="11">
        <v>8324129</v>
      </c>
      <c r="O9" s="11"/>
      <c r="P9" s="11"/>
      <c r="Q9" s="11"/>
      <c r="R9" s="11"/>
      <c r="S9" s="11"/>
      <c r="T9" s="11"/>
      <c r="U9" s="11"/>
      <c r="V9" s="11"/>
      <c r="W9" s="11">
        <v>20648258</v>
      </c>
      <c r="X9" s="11">
        <v>10000000</v>
      </c>
      <c r="Y9" s="11">
        <v>10648258</v>
      </c>
      <c r="Z9" s="2">
        <v>106.48</v>
      </c>
      <c r="AA9" s="15">
        <v>20000000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35680737</v>
      </c>
      <c r="D11" s="50">
        <f t="shared" si="1"/>
        <v>0</v>
      </c>
      <c r="E11" s="51">
        <f t="shared" si="1"/>
        <v>50279522</v>
      </c>
      <c r="F11" s="51">
        <f t="shared" si="1"/>
        <v>50279522</v>
      </c>
      <c r="G11" s="51">
        <f t="shared" si="1"/>
        <v>3736486</v>
      </c>
      <c r="H11" s="51">
        <f t="shared" si="1"/>
        <v>7978305</v>
      </c>
      <c r="I11" s="51">
        <f t="shared" si="1"/>
        <v>7817082</v>
      </c>
      <c r="J11" s="51">
        <f t="shared" si="1"/>
        <v>19531873</v>
      </c>
      <c r="K11" s="51">
        <f t="shared" si="1"/>
        <v>8894360</v>
      </c>
      <c r="L11" s="51">
        <f t="shared" si="1"/>
        <v>3522167</v>
      </c>
      <c r="M11" s="51">
        <f t="shared" si="1"/>
        <v>2756549</v>
      </c>
      <c r="N11" s="51">
        <f t="shared" si="1"/>
        <v>15173076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34704949</v>
      </c>
      <c r="X11" s="51">
        <f t="shared" si="1"/>
        <v>25139761</v>
      </c>
      <c r="Y11" s="51">
        <f t="shared" si="1"/>
        <v>9565188</v>
      </c>
      <c r="Z11" s="52">
        <f>+IF(X11&lt;&gt;0,+(Y11/X11)*100,0)</f>
        <v>38.04804667792984</v>
      </c>
      <c r="AA11" s="53">
        <f>SUM(AA6:AA10)</f>
        <v>50279522</v>
      </c>
    </row>
    <row r="12" spans="1:27" ht="13.5">
      <c r="A12" s="54" t="s">
        <v>38</v>
      </c>
      <c r="B12" s="35"/>
      <c r="C12" s="9"/>
      <c r="D12" s="10"/>
      <c r="E12" s="11">
        <v>3211700</v>
      </c>
      <c r="F12" s="11">
        <v>3211700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1605850</v>
      </c>
      <c r="Y12" s="11">
        <v>-1605850</v>
      </c>
      <c r="Z12" s="2">
        <v>-100</v>
      </c>
      <c r="AA12" s="15">
        <v>3211700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3253759</v>
      </c>
      <c r="D15" s="10"/>
      <c r="E15" s="11"/>
      <c r="F15" s="11"/>
      <c r="G15" s="11"/>
      <c r="H15" s="11"/>
      <c r="I15" s="11"/>
      <c r="J15" s="11"/>
      <c r="K15" s="11">
        <v>2220500</v>
      </c>
      <c r="L15" s="11">
        <v>701792</v>
      </c>
      <c r="M15" s="11"/>
      <c r="N15" s="11">
        <v>2922292</v>
      </c>
      <c r="O15" s="11"/>
      <c r="P15" s="11"/>
      <c r="Q15" s="11"/>
      <c r="R15" s="11"/>
      <c r="S15" s="11"/>
      <c r="T15" s="11"/>
      <c r="U15" s="11"/>
      <c r="V15" s="11"/>
      <c r="W15" s="11">
        <v>2922292</v>
      </c>
      <c r="X15" s="11"/>
      <c r="Y15" s="11">
        <v>2922292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9177329</v>
      </c>
      <c r="D36" s="10">
        <f t="shared" si="4"/>
        <v>0</v>
      </c>
      <c r="E36" s="11">
        <f t="shared" si="4"/>
        <v>9279522</v>
      </c>
      <c r="F36" s="11">
        <f t="shared" si="4"/>
        <v>9279522</v>
      </c>
      <c r="G36" s="11">
        <f t="shared" si="4"/>
        <v>850571</v>
      </c>
      <c r="H36" s="11">
        <f t="shared" si="4"/>
        <v>0</v>
      </c>
      <c r="I36" s="11">
        <f t="shared" si="4"/>
        <v>0</v>
      </c>
      <c r="J36" s="11">
        <f t="shared" si="4"/>
        <v>850571</v>
      </c>
      <c r="K36" s="11">
        <f t="shared" si="4"/>
        <v>1326177</v>
      </c>
      <c r="L36" s="11">
        <f t="shared" si="4"/>
        <v>0</v>
      </c>
      <c r="M36" s="11">
        <f t="shared" si="4"/>
        <v>56219</v>
      </c>
      <c r="N36" s="11">
        <f t="shared" si="4"/>
        <v>1382396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2232967</v>
      </c>
      <c r="X36" s="11">
        <f t="shared" si="4"/>
        <v>4639761</v>
      </c>
      <c r="Y36" s="11">
        <f t="shared" si="4"/>
        <v>-2406794</v>
      </c>
      <c r="Z36" s="2">
        <f aca="true" t="shared" si="5" ref="Z36:Z49">+IF(X36&lt;&gt;0,+(Y36/X36)*100,0)</f>
        <v>-51.87323226347219</v>
      </c>
      <c r="AA36" s="15">
        <f>AA6+AA21</f>
        <v>9279522</v>
      </c>
    </row>
    <row r="37" spans="1:27" ht="13.5">
      <c r="A37" s="46" t="s">
        <v>33</v>
      </c>
      <c r="B37" s="47"/>
      <c r="C37" s="9">
        <f t="shared" si="4"/>
        <v>8910053</v>
      </c>
      <c r="D37" s="10">
        <f t="shared" si="4"/>
        <v>0</v>
      </c>
      <c r="E37" s="11">
        <f t="shared" si="4"/>
        <v>6000000</v>
      </c>
      <c r="F37" s="11">
        <f t="shared" si="4"/>
        <v>6000000</v>
      </c>
      <c r="G37" s="11">
        <f t="shared" si="4"/>
        <v>74958</v>
      </c>
      <c r="H37" s="11">
        <f t="shared" si="4"/>
        <v>0</v>
      </c>
      <c r="I37" s="11">
        <f t="shared" si="4"/>
        <v>0</v>
      </c>
      <c r="J37" s="11">
        <f t="shared" si="4"/>
        <v>74958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74958</v>
      </c>
      <c r="X37" s="11">
        <f t="shared" si="4"/>
        <v>3000000</v>
      </c>
      <c r="Y37" s="11">
        <f t="shared" si="4"/>
        <v>-2925042</v>
      </c>
      <c r="Z37" s="2">
        <f t="shared" si="5"/>
        <v>-97.5014</v>
      </c>
      <c r="AA37" s="15">
        <f>AA7+AA22</f>
        <v>6000000</v>
      </c>
    </row>
    <row r="38" spans="1:27" ht="13.5">
      <c r="A38" s="46" t="s">
        <v>34</v>
      </c>
      <c r="B38" s="47"/>
      <c r="C38" s="9">
        <f t="shared" si="4"/>
        <v>9664521</v>
      </c>
      <c r="D38" s="10">
        <f t="shared" si="4"/>
        <v>0</v>
      </c>
      <c r="E38" s="11">
        <f t="shared" si="4"/>
        <v>15000000</v>
      </c>
      <c r="F38" s="11">
        <f t="shared" si="4"/>
        <v>15000000</v>
      </c>
      <c r="G38" s="11">
        <f t="shared" si="4"/>
        <v>2810957</v>
      </c>
      <c r="H38" s="11">
        <f t="shared" si="4"/>
        <v>1723175</v>
      </c>
      <c r="I38" s="11">
        <f t="shared" si="4"/>
        <v>1748083</v>
      </c>
      <c r="J38" s="11">
        <f t="shared" si="4"/>
        <v>6282215</v>
      </c>
      <c r="K38" s="11">
        <f t="shared" si="4"/>
        <v>2763991</v>
      </c>
      <c r="L38" s="11">
        <f t="shared" si="4"/>
        <v>1651294</v>
      </c>
      <c r="M38" s="11">
        <f t="shared" si="4"/>
        <v>1051266</v>
      </c>
      <c r="N38" s="11">
        <f t="shared" si="4"/>
        <v>5466551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11748766</v>
      </c>
      <c r="X38" s="11">
        <f t="shared" si="4"/>
        <v>7500000</v>
      </c>
      <c r="Y38" s="11">
        <f t="shared" si="4"/>
        <v>4248766</v>
      </c>
      <c r="Z38" s="2">
        <f t="shared" si="5"/>
        <v>56.65021333333333</v>
      </c>
      <c r="AA38" s="15">
        <f>AA8+AA23</f>
        <v>15000000</v>
      </c>
    </row>
    <row r="39" spans="1:27" ht="13.5">
      <c r="A39" s="46" t="s">
        <v>35</v>
      </c>
      <c r="B39" s="47"/>
      <c r="C39" s="9">
        <f t="shared" si="4"/>
        <v>7928834</v>
      </c>
      <c r="D39" s="10">
        <f t="shared" si="4"/>
        <v>0</v>
      </c>
      <c r="E39" s="11">
        <f t="shared" si="4"/>
        <v>20000000</v>
      </c>
      <c r="F39" s="11">
        <f t="shared" si="4"/>
        <v>20000000</v>
      </c>
      <c r="G39" s="11">
        <f t="shared" si="4"/>
        <v>0</v>
      </c>
      <c r="H39" s="11">
        <f t="shared" si="4"/>
        <v>6255130</v>
      </c>
      <c r="I39" s="11">
        <f t="shared" si="4"/>
        <v>6068999</v>
      </c>
      <c r="J39" s="11">
        <f t="shared" si="4"/>
        <v>12324129</v>
      </c>
      <c r="K39" s="11">
        <f t="shared" si="4"/>
        <v>4804192</v>
      </c>
      <c r="L39" s="11">
        <f t="shared" si="4"/>
        <v>1870873</v>
      </c>
      <c r="M39" s="11">
        <f t="shared" si="4"/>
        <v>1649064</v>
      </c>
      <c r="N39" s="11">
        <f t="shared" si="4"/>
        <v>8324129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20648258</v>
      </c>
      <c r="X39" s="11">
        <f t="shared" si="4"/>
        <v>10000000</v>
      </c>
      <c r="Y39" s="11">
        <f t="shared" si="4"/>
        <v>10648258</v>
      </c>
      <c r="Z39" s="2">
        <f t="shared" si="5"/>
        <v>106.48258</v>
      </c>
      <c r="AA39" s="15">
        <f>AA9+AA24</f>
        <v>20000000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35680737</v>
      </c>
      <c r="D41" s="50">
        <f t="shared" si="6"/>
        <v>0</v>
      </c>
      <c r="E41" s="51">
        <f t="shared" si="6"/>
        <v>50279522</v>
      </c>
      <c r="F41" s="51">
        <f t="shared" si="6"/>
        <v>50279522</v>
      </c>
      <c r="G41" s="51">
        <f t="shared" si="6"/>
        <v>3736486</v>
      </c>
      <c r="H41" s="51">
        <f t="shared" si="6"/>
        <v>7978305</v>
      </c>
      <c r="I41" s="51">
        <f t="shared" si="6"/>
        <v>7817082</v>
      </c>
      <c r="J41" s="51">
        <f t="shared" si="6"/>
        <v>19531873</v>
      </c>
      <c r="K41" s="51">
        <f t="shared" si="6"/>
        <v>8894360</v>
      </c>
      <c r="L41" s="51">
        <f t="shared" si="6"/>
        <v>3522167</v>
      </c>
      <c r="M41" s="51">
        <f t="shared" si="6"/>
        <v>2756549</v>
      </c>
      <c r="N41" s="51">
        <f t="shared" si="6"/>
        <v>15173076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34704949</v>
      </c>
      <c r="X41" s="51">
        <f t="shared" si="6"/>
        <v>25139761</v>
      </c>
      <c r="Y41" s="51">
        <f t="shared" si="6"/>
        <v>9565188</v>
      </c>
      <c r="Z41" s="52">
        <f t="shared" si="5"/>
        <v>38.04804667792984</v>
      </c>
      <c r="AA41" s="53">
        <f>SUM(AA36:AA40)</f>
        <v>50279522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3211700</v>
      </c>
      <c r="F42" s="67">
        <f t="shared" si="7"/>
        <v>3211700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1605850</v>
      </c>
      <c r="Y42" s="67">
        <f t="shared" si="7"/>
        <v>-1605850</v>
      </c>
      <c r="Z42" s="69">
        <f t="shared" si="5"/>
        <v>-100</v>
      </c>
      <c r="AA42" s="68">
        <f aca="true" t="shared" si="8" ref="AA42:AA48">AA12+AA27</f>
        <v>3211700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3253759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2220500</v>
      </c>
      <c r="L45" s="67">
        <f t="shared" si="7"/>
        <v>701792</v>
      </c>
      <c r="M45" s="67">
        <f t="shared" si="7"/>
        <v>0</v>
      </c>
      <c r="N45" s="67">
        <f t="shared" si="7"/>
        <v>2922292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2922292</v>
      </c>
      <c r="X45" s="67">
        <f t="shared" si="7"/>
        <v>0</v>
      </c>
      <c r="Y45" s="67">
        <f t="shared" si="7"/>
        <v>2922292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38934496</v>
      </c>
      <c r="D49" s="78">
        <f t="shared" si="9"/>
        <v>0</v>
      </c>
      <c r="E49" s="79">
        <f t="shared" si="9"/>
        <v>53491222</v>
      </c>
      <c r="F49" s="79">
        <f t="shared" si="9"/>
        <v>53491222</v>
      </c>
      <c r="G49" s="79">
        <f t="shared" si="9"/>
        <v>3736486</v>
      </c>
      <c r="H49" s="79">
        <f t="shared" si="9"/>
        <v>7978305</v>
      </c>
      <c r="I49" s="79">
        <f t="shared" si="9"/>
        <v>7817082</v>
      </c>
      <c r="J49" s="79">
        <f t="shared" si="9"/>
        <v>19531873</v>
      </c>
      <c r="K49" s="79">
        <f t="shared" si="9"/>
        <v>11114860</v>
      </c>
      <c r="L49" s="79">
        <f t="shared" si="9"/>
        <v>4223959</v>
      </c>
      <c r="M49" s="79">
        <f t="shared" si="9"/>
        <v>2756549</v>
      </c>
      <c r="N49" s="79">
        <f t="shared" si="9"/>
        <v>18095368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37627241</v>
      </c>
      <c r="X49" s="79">
        <f t="shared" si="9"/>
        <v>26745611</v>
      </c>
      <c r="Y49" s="79">
        <f t="shared" si="9"/>
        <v>10881630</v>
      </c>
      <c r="Z49" s="80">
        <f t="shared" si="5"/>
        <v>40.68566614537241</v>
      </c>
      <c r="AA49" s="81">
        <f>SUM(AA41:AA48)</f>
        <v>53491222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31167192</v>
      </c>
      <c r="F68" s="11"/>
      <c r="G68" s="11">
        <v>315552</v>
      </c>
      <c r="H68" s="11">
        <v>1403333</v>
      </c>
      <c r="I68" s="11">
        <v>1047414</v>
      </c>
      <c r="J68" s="11">
        <v>2766299</v>
      </c>
      <c r="K68" s="11">
        <v>2401604</v>
      </c>
      <c r="L68" s="11">
        <v>802742</v>
      </c>
      <c r="M68" s="11">
        <v>965154</v>
      </c>
      <c r="N68" s="11">
        <v>4169500</v>
      </c>
      <c r="O68" s="11"/>
      <c r="P68" s="11"/>
      <c r="Q68" s="11"/>
      <c r="R68" s="11"/>
      <c r="S68" s="11"/>
      <c r="T68" s="11"/>
      <c r="U68" s="11"/>
      <c r="V68" s="11"/>
      <c r="W68" s="11">
        <v>6935799</v>
      </c>
      <c r="X68" s="11"/>
      <c r="Y68" s="11">
        <v>6935799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31167192</v>
      </c>
      <c r="F69" s="79">
        <f t="shared" si="12"/>
        <v>0</v>
      </c>
      <c r="G69" s="79">
        <f t="shared" si="12"/>
        <v>315552</v>
      </c>
      <c r="H69" s="79">
        <f t="shared" si="12"/>
        <v>1403333</v>
      </c>
      <c r="I69" s="79">
        <f t="shared" si="12"/>
        <v>1047414</v>
      </c>
      <c r="J69" s="79">
        <f t="shared" si="12"/>
        <v>2766299</v>
      </c>
      <c r="K69" s="79">
        <f t="shared" si="12"/>
        <v>2401604</v>
      </c>
      <c r="L69" s="79">
        <f t="shared" si="12"/>
        <v>802742</v>
      </c>
      <c r="M69" s="79">
        <f t="shared" si="12"/>
        <v>965154</v>
      </c>
      <c r="N69" s="79">
        <f t="shared" si="12"/>
        <v>4169500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6935799</v>
      </c>
      <c r="X69" s="79">
        <f t="shared" si="12"/>
        <v>0</v>
      </c>
      <c r="Y69" s="79">
        <f t="shared" si="12"/>
        <v>6935799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125254696</v>
      </c>
      <c r="D5" s="42">
        <f t="shared" si="0"/>
        <v>0</v>
      </c>
      <c r="E5" s="43">
        <f t="shared" si="0"/>
        <v>44884200</v>
      </c>
      <c r="F5" s="43">
        <f t="shared" si="0"/>
        <v>44884200</v>
      </c>
      <c r="G5" s="43">
        <f t="shared" si="0"/>
        <v>1556892</v>
      </c>
      <c r="H5" s="43">
        <f t="shared" si="0"/>
        <v>6714686</v>
      </c>
      <c r="I5" s="43">
        <f t="shared" si="0"/>
        <v>6078546</v>
      </c>
      <c r="J5" s="43">
        <f t="shared" si="0"/>
        <v>14350124</v>
      </c>
      <c r="K5" s="43">
        <f t="shared" si="0"/>
        <v>2068013</v>
      </c>
      <c r="L5" s="43">
        <f t="shared" si="0"/>
        <v>0</v>
      </c>
      <c r="M5" s="43">
        <f t="shared" si="0"/>
        <v>5745175</v>
      </c>
      <c r="N5" s="43">
        <f t="shared" si="0"/>
        <v>7813188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22163312</v>
      </c>
      <c r="X5" s="43">
        <f t="shared" si="0"/>
        <v>22442100</v>
      </c>
      <c r="Y5" s="43">
        <f t="shared" si="0"/>
        <v>-278788</v>
      </c>
      <c r="Z5" s="44">
        <f>+IF(X5&lt;&gt;0,+(Y5/X5)*100,0)</f>
        <v>-1.2422545127238538</v>
      </c>
      <c r="AA5" s="45">
        <f>SUM(AA11:AA18)</f>
        <v>44884200</v>
      </c>
    </row>
    <row r="6" spans="1:27" ht="13.5">
      <c r="A6" s="46" t="s">
        <v>32</v>
      </c>
      <c r="B6" s="47"/>
      <c r="C6" s="9"/>
      <c r="D6" s="10"/>
      <c r="E6" s="11"/>
      <c r="F6" s="11"/>
      <c r="G6" s="11">
        <v>1556892</v>
      </c>
      <c r="H6" s="11">
        <v>3717966</v>
      </c>
      <c r="I6" s="11">
        <v>6078546</v>
      </c>
      <c r="J6" s="11">
        <v>11353404</v>
      </c>
      <c r="K6" s="11">
        <v>743961</v>
      </c>
      <c r="L6" s="11"/>
      <c r="M6" s="11">
        <v>1073282</v>
      </c>
      <c r="N6" s="11">
        <v>1817243</v>
      </c>
      <c r="O6" s="11"/>
      <c r="P6" s="11"/>
      <c r="Q6" s="11"/>
      <c r="R6" s="11"/>
      <c r="S6" s="11"/>
      <c r="T6" s="11"/>
      <c r="U6" s="11"/>
      <c r="V6" s="11"/>
      <c r="W6" s="11">
        <v>13170647</v>
      </c>
      <c r="X6" s="11"/>
      <c r="Y6" s="11">
        <v>13170647</v>
      </c>
      <c r="Z6" s="2"/>
      <c r="AA6" s="15"/>
    </row>
    <row r="7" spans="1:27" ht="13.5">
      <c r="A7" s="46" t="s">
        <v>33</v>
      </c>
      <c r="B7" s="47"/>
      <c r="C7" s="9"/>
      <c r="D7" s="10"/>
      <c r="E7" s="11">
        <v>13430000</v>
      </c>
      <c r="F7" s="11">
        <v>13430000</v>
      </c>
      <c r="G7" s="11"/>
      <c r="H7" s="11">
        <v>2996720</v>
      </c>
      <c r="I7" s="11"/>
      <c r="J7" s="11">
        <v>2996720</v>
      </c>
      <c r="K7" s="11">
        <v>33063</v>
      </c>
      <c r="L7" s="11"/>
      <c r="M7" s="11"/>
      <c r="N7" s="11">
        <v>33063</v>
      </c>
      <c r="O7" s="11"/>
      <c r="P7" s="11"/>
      <c r="Q7" s="11"/>
      <c r="R7" s="11"/>
      <c r="S7" s="11"/>
      <c r="T7" s="11"/>
      <c r="U7" s="11"/>
      <c r="V7" s="11"/>
      <c r="W7" s="11">
        <v>3029783</v>
      </c>
      <c r="X7" s="11">
        <v>6715000</v>
      </c>
      <c r="Y7" s="11">
        <v>-3685217</v>
      </c>
      <c r="Z7" s="2">
        <v>-54.88</v>
      </c>
      <c r="AA7" s="15">
        <v>13430000</v>
      </c>
    </row>
    <row r="8" spans="1:27" ht="13.5">
      <c r="A8" s="46" t="s">
        <v>34</v>
      </c>
      <c r="B8" s="47"/>
      <c r="C8" s="9">
        <v>68957920</v>
      </c>
      <c r="D8" s="10"/>
      <c r="E8" s="11"/>
      <c r="F8" s="11"/>
      <c r="G8" s="11"/>
      <c r="H8" s="11"/>
      <c r="I8" s="11"/>
      <c r="J8" s="11"/>
      <c r="K8" s="11"/>
      <c r="L8" s="11"/>
      <c r="M8" s="11">
        <v>140000</v>
      </c>
      <c r="N8" s="11">
        <v>140000</v>
      </c>
      <c r="O8" s="11"/>
      <c r="P8" s="11"/>
      <c r="Q8" s="11"/>
      <c r="R8" s="11"/>
      <c r="S8" s="11"/>
      <c r="T8" s="11"/>
      <c r="U8" s="11"/>
      <c r="V8" s="11"/>
      <c r="W8" s="11">
        <v>140000</v>
      </c>
      <c r="X8" s="11"/>
      <c r="Y8" s="11">
        <v>140000</v>
      </c>
      <c r="Z8" s="2"/>
      <c r="AA8" s="15"/>
    </row>
    <row r="9" spans="1:27" ht="13.5">
      <c r="A9" s="46" t="s">
        <v>35</v>
      </c>
      <c r="B9" s="47"/>
      <c r="C9" s="9">
        <v>30069348</v>
      </c>
      <c r="D9" s="10"/>
      <c r="E9" s="11">
        <v>17590200</v>
      </c>
      <c r="F9" s="11">
        <v>17590200</v>
      </c>
      <c r="G9" s="11"/>
      <c r="H9" s="11"/>
      <c r="I9" s="11"/>
      <c r="J9" s="11"/>
      <c r="K9" s="11">
        <v>456991</v>
      </c>
      <c r="L9" s="11"/>
      <c r="M9" s="11">
        <v>2618851</v>
      </c>
      <c r="N9" s="11">
        <v>3075842</v>
      </c>
      <c r="O9" s="11"/>
      <c r="P9" s="11"/>
      <c r="Q9" s="11"/>
      <c r="R9" s="11"/>
      <c r="S9" s="11"/>
      <c r="T9" s="11"/>
      <c r="U9" s="11"/>
      <c r="V9" s="11"/>
      <c r="W9" s="11">
        <v>3075842</v>
      </c>
      <c r="X9" s="11">
        <v>8795100</v>
      </c>
      <c r="Y9" s="11">
        <v>-5719258</v>
      </c>
      <c r="Z9" s="2">
        <v>-65.03</v>
      </c>
      <c r="AA9" s="15">
        <v>17590200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99027268</v>
      </c>
      <c r="D11" s="50">
        <f t="shared" si="1"/>
        <v>0</v>
      </c>
      <c r="E11" s="51">
        <f t="shared" si="1"/>
        <v>31020200</v>
      </c>
      <c r="F11" s="51">
        <f t="shared" si="1"/>
        <v>31020200</v>
      </c>
      <c r="G11" s="51">
        <f t="shared" si="1"/>
        <v>1556892</v>
      </c>
      <c r="H11" s="51">
        <f t="shared" si="1"/>
        <v>6714686</v>
      </c>
      <c r="I11" s="51">
        <f t="shared" si="1"/>
        <v>6078546</v>
      </c>
      <c r="J11" s="51">
        <f t="shared" si="1"/>
        <v>14350124</v>
      </c>
      <c r="K11" s="51">
        <f t="shared" si="1"/>
        <v>1234015</v>
      </c>
      <c r="L11" s="51">
        <f t="shared" si="1"/>
        <v>0</v>
      </c>
      <c r="M11" s="51">
        <f t="shared" si="1"/>
        <v>3832133</v>
      </c>
      <c r="N11" s="51">
        <f t="shared" si="1"/>
        <v>5066148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19416272</v>
      </c>
      <c r="X11" s="51">
        <f t="shared" si="1"/>
        <v>15510100</v>
      </c>
      <c r="Y11" s="51">
        <f t="shared" si="1"/>
        <v>3906172</v>
      </c>
      <c r="Z11" s="52">
        <f>+IF(X11&lt;&gt;0,+(Y11/X11)*100,0)</f>
        <v>25.184699002585415</v>
      </c>
      <c r="AA11" s="53">
        <f>SUM(AA6:AA10)</f>
        <v>31020200</v>
      </c>
    </row>
    <row r="12" spans="1:27" ht="13.5">
      <c r="A12" s="54" t="s">
        <v>38</v>
      </c>
      <c r="B12" s="35"/>
      <c r="C12" s="9"/>
      <c r="D12" s="10"/>
      <c r="E12" s="11">
        <v>13864000</v>
      </c>
      <c r="F12" s="11">
        <v>13864000</v>
      </c>
      <c r="G12" s="11"/>
      <c r="H12" s="11"/>
      <c r="I12" s="11"/>
      <c r="J12" s="11"/>
      <c r="K12" s="11">
        <v>833998</v>
      </c>
      <c r="L12" s="11"/>
      <c r="M12" s="11">
        <v>1785992</v>
      </c>
      <c r="N12" s="11">
        <v>2619990</v>
      </c>
      <c r="O12" s="11"/>
      <c r="P12" s="11"/>
      <c r="Q12" s="11"/>
      <c r="R12" s="11"/>
      <c r="S12" s="11"/>
      <c r="T12" s="11"/>
      <c r="U12" s="11"/>
      <c r="V12" s="11"/>
      <c r="W12" s="11">
        <v>2619990</v>
      </c>
      <c r="X12" s="11">
        <v>6932000</v>
      </c>
      <c r="Y12" s="11">
        <v>-4312010</v>
      </c>
      <c r="Z12" s="2">
        <v>-62.2</v>
      </c>
      <c r="AA12" s="15">
        <v>13864000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26227428</v>
      </c>
      <c r="D15" s="10"/>
      <c r="E15" s="11"/>
      <c r="F15" s="11"/>
      <c r="G15" s="11"/>
      <c r="H15" s="11"/>
      <c r="I15" s="11"/>
      <c r="J15" s="11"/>
      <c r="K15" s="11"/>
      <c r="L15" s="11"/>
      <c r="M15" s="11">
        <v>127050</v>
      </c>
      <c r="N15" s="11">
        <v>127050</v>
      </c>
      <c r="O15" s="11"/>
      <c r="P15" s="11"/>
      <c r="Q15" s="11"/>
      <c r="R15" s="11"/>
      <c r="S15" s="11"/>
      <c r="T15" s="11"/>
      <c r="U15" s="11"/>
      <c r="V15" s="11"/>
      <c r="W15" s="11">
        <v>127050</v>
      </c>
      <c r="X15" s="11"/>
      <c r="Y15" s="11">
        <v>127050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1556892</v>
      </c>
      <c r="H36" s="11">
        <f t="shared" si="4"/>
        <v>3717966</v>
      </c>
      <c r="I36" s="11">
        <f t="shared" si="4"/>
        <v>6078546</v>
      </c>
      <c r="J36" s="11">
        <f t="shared" si="4"/>
        <v>11353404</v>
      </c>
      <c r="K36" s="11">
        <f t="shared" si="4"/>
        <v>743961</v>
      </c>
      <c r="L36" s="11">
        <f t="shared" si="4"/>
        <v>0</v>
      </c>
      <c r="M36" s="11">
        <f t="shared" si="4"/>
        <v>1073282</v>
      </c>
      <c r="N36" s="11">
        <f t="shared" si="4"/>
        <v>1817243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13170647</v>
      </c>
      <c r="X36" s="11">
        <f t="shared" si="4"/>
        <v>0</v>
      </c>
      <c r="Y36" s="11">
        <f t="shared" si="4"/>
        <v>13170647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13430000</v>
      </c>
      <c r="F37" s="11">
        <f t="shared" si="4"/>
        <v>13430000</v>
      </c>
      <c r="G37" s="11">
        <f t="shared" si="4"/>
        <v>0</v>
      </c>
      <c r="H37" s="11">
        <f t="shared" si="4"/>
        <v>2996720</v>
      </c>
      <c r="I37" s="11">
        <f t="shared" si="4"/>
        <v>0</v>
      </c>
      <c r="J37" s="11">
        <f t="shared" si="4"/>
        <v>2996720</v>
      </c>
      <c r="K37" s="11">
        <f t="shared" si="4"/>
        <v>33063</v>
      </c>
      <c r="L37" s="11">
        <f t="shared" si="4"/>
        <v>0</v>
      </c>
      <c r="M37" s="11">
        <f t="shared" si="4"/>
        <v>0</v>
      </c>
      <c r="N37" s="11">
        <f t="shared" si="4"/>
        <v>33063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3029783</v>
      </c>
      <c r="X37" s="11">
        <f t="shared" si="4"/>
        <v>6715000</v>
      </c>
      <c r="Y37" s="11">
        <f t="shared" si="4"/>
        <v>-3685217</v>
      </c>
      <c r="Z37" s="2">
        <f t="shared" si="5"/>
        <v>-54.88037230081906</v>
      </c>
      <c r="AA37" s="15">
        <f>AA7+AA22</f>
        <v>13430000</v>
      </c>
    </row>
    <row r="38" spans="1:27" ht="13.5">
      <c r="A38" s="46" t="s">
        <v>34</v>
      </c>
      <c r="B38" s="47"/>
      <c r="C38" s="9">
        <f t="shared" si="4"/>
        <v>68957920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140000</v>
      </c>
      <c r="N38" s="11">
        <f t="shared" si="4"/>
        <v>140000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140000</v>
      </c>
      <c r="X38" s="11">
        <f t="shared" si="4"/>
        <v>0</v>
      </c>
      <c r="Y38" s="11">
        <f t="shared" si="4"/>
        <v>140000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30069348</v>
      </c>
      <c r="D39" s="10">
        <f t="shared" si="4"/>
        <v>0</v>
      </c>
      <c r="E39" s="11">
        <f t="shared" si="4"/>
        <v>17590200</v>
      </c>
      <c r="F39" s="11">
        <f t="shared" si="4"/>
        <v>17590200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456991</v>
      </c>
      <c r="L39" s="11">
        <f t="shared" si="4"/>
        <v>0</v>
      </c>
      <c r="M39" s="11">
        <f t="shared" si="4"/>
        <v>2618851</v>
      </c>
      <c r="N39" s="11">
        <f t="shared" si="4"/>
        <v>3075842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3075842</v>
      </c>
      <c r="X39" s="11">
        <f t="shared" si="4"/>
        <v>8795100</v>
      </c>
      <c r="Y39" s="11">
        <f t="shared" si="4"/>
        <v>-5719258</v>
      </c>
      <c r="Z39" s="2">
        <f t="shared" si="5"/>
        <v>-65.02777683028049</v>
      </c>
      <c r="AA39" s="15">
        <f>AA9+AA24</f>
        <v>17590200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99027268</v>
      </c>
      <c r="D41" s="50">
        <f t="shared" si="6"/>
        <v>0</v>
      </c>
      <c r="E41" s="51">
        <f t="shared" si="6"/>
        <v>31020200</v>
      </c>
      <c r="F41" s="51">
        <f t="shared" si="6"/>
        <v>31020200</v>
      </c>
      <c r="G41" s="51">
        <f t="shared" si="6"/>
        <v>1556892</v>
      </c>
      <c r="H41" s="51">
        <f t="shared" si="6"/>
        <v>6714686</v>
      </c>
      <c r="I41" s="51">
        <f t="shared" si="6"/>
        <v>6078546</v>
      </c>
      <c r="J41" s="51">
        <f t="shared" si="6"/>
        <v>14350124</v>
      </c>
      <c r="K41" s="51">
        <f t="shared" si="6"/>
        <v>1234015</v>
      </c>
      <c r="L41" s="51">
        <f t="shared" si="6"/>
        <v>0</v>
      </c>
      <c r="M41" s="51">
        <f t="shared" si="6"/>
        <v>3832133</v>
      </c>
      <c r="N41" s="51">
        <f t="shared" si="6"/>
        <v>5066148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19416272</v>
      </c>
      <c r="X41" s="51">
        <f t="shared" si="6"/>
        <v>15510100</v>
      </c>
      <c r="Y41" s="51">
        <f t="shared" si="6"/>
        <v>3906172</v>
      </c>
      <c r="Z41" s="52">
        <f t="shared" si="5"/>
        <v>25.184699002585415</v>
      </c>
      <c r="AA41" s="53">
        <f>SUM(AA36:AA40)</f>
        <v>31020200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13864000</v>
      </c>
      <c r="F42" s="67">
        <f t="shared" si="7"/>
        <v>13864000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833998</v>
      </c>
      <c r="L42" s="67">
        <f t="shared" si="7"/>
        <v>0</v>
      </c>
      <c r="M42" s="67">
        <f t="shared" si="7"/>
        <v>1785992</v>
      </c>
      <c r="N42" s="67">
        <f t="shared" si="7"/>
        <v>2619990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2619990</v>
      </c>
      <c r="X42" s="67">
        <f t="shared" si="7"/>
        <v>6932000</v>
      </c>
      <c r="Y42" s="67">
        <f t="shared" si="7"/>
        <v>-4312010</v>
      </c>
      <c r="Z42" s="69">
        <f t="shared" si="5"/>
        <v>-62.204414310444314</v>
      </c>
      <c r="AA42" s="68">
        <f aca="true" t="shared" si="8" ref="AA42:AA48">AA12+AA27</f>
        <v>13864000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26227428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127050</v>
      </c>
      <c r="N45" s="67">
        <f t="shared" si="7"/>
        <v>127050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127050</v>
      </c>
      <c r="X45" s="67">
        <f t="shared" si="7"/>
        <v>0</v>
      </c>
      <c r="Y45" s="67">
        <f t="shared" si="7"/>
        <v>127050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125254696</v>
      </c>
      <c r="D49" s="78">
        <f t="shared" si="9"/>
        <v>0</v>
      </c>
      <c r="E49" s="79">
        <f t="shared" si="9"/>
        <v>44884200</v>
      </c>
      <c r="F49" s="79">
        <f t="shared" si="9"/>
        <v>44884200</v>
      </c>
      <c r="G49" s="79">
        <f t="shared" si="9"/>
        <v>1556892</v>
      </c>
      <c r="H49" s="79">
        <f t="shared" si="9"/>
        <v>6714686</v>
      </c>
      <c r="I49" s="79">
        <f t="shared" si="9"/>
        <v>6078546</v>
      </c>
      <c r="J49" s="79">
        <f t="shared" si="9"/>
        <v>14350124</v>
      </c>
      <c r="K49" s="79">
        <f t="shared" si="9"/>
        <v>2068013</v>
      </c>
      <c r="L49" s="79">
        <f t="shared" si="9"/>
        <v>0</v>
      </c>
      <c r="M49" s="79">
        <f t="shared" si="9"/>
        <v>5745175</v>
      </c>
      <c r="N49" s="79">
        <f t="shared" si="9"/>
        <v>7813188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22163312</v>
      </c>
      <c r="X49" s="79">
        <f t="shared" si="9"/>
        <v>22442100</v>
      </c>
      <c r="Y49" s="79">
        <f t="shared" si="9"/>
        <v>-278788</v>
      </c>
      <c r="Z49" s="80">
        <f t="shared" si="5"/>
        <v>-1.2422545127238538</v>
      </c>
      <c r="AA49" s="81">
        <f>SUM(AA41:AA48)</f>
        <v>44884200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841822</v>
      </c>
      <c r="H66" s="14">
        <v>642511</v>
      </c>
      <c r="I66" s="14">
        <v>348126</v>
      </c>
      <c r="J66" s="14">
        <v>1832459</v>
      </c>
      <c r="K66" s="14">
        <v>348126</v>
      </c>
      <c r="L66" s="14">
        <v>348126</v>
      </c>
      <c r="M66" s="14">
        <v>92400</v>
      </c>
      <c r="N66" s="14">
        <v>788652</v>
      </c>
      <c r="O66" s="14"/>
      <c r="P66" s="14"/>
      <c r="Q66" s="14"/>
      <c r="R66" s="14"/>
      <c r="S66" s="14"/>
      <c r="T66" s="14"/>
      <c r="U66" s="14"/>
      <c r="V66" s="14"/>
      <c r="W66" s="14">
        <v>2621111</v>
      </c>
      <c r="X66" s="14"/>
      <c r="Y66" s="14">
        <v>2621111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841822</v>
      </c>
      <c r="H69" s="79">
        <f t="shared" si="12"/>
        <v>642511</v>
      </c>
      <c r="I69" s="79">
        <f t="shared" si="12"/>
        <v>348126</v>
      </c>
      <c r="J69" s="79">
        <f t="shared" si="12"/>
        <v>1832459</v>
      </c>
      <c r="K69" s="79">
        <f t="shared" si="12"/>
        <v>348126</v>
      </c>
      <c r="L69" s="79">
        <f t="shared" si="12"/>
        <v>348126</v>
      </c>
      <c r="M69" s="79">
        <f t="shared" si="12"/>
        <v>92400</v>
      </c>
      <c r="N69" s="79">
        <f t="shared" si="12"/>
        <v>788652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2621111</v>
      </c>
      <c r="X69" s="79">
        <f t="shared" si="12"/>
        <v>0</v>
      </c>
      <c r="Y69" s="79">
        <f t="shared" si="12"/>
        <v>2621111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46548799</v>
      </c>
      <c r="D5" s="42">
        <f t="shared" si="0"/>
        <v>0</v>
      </c>
      <c r="E5" s="43">
        <f t="shared" si="0"/>
        <v>133447667</v>
      </c>
      <c r="F5" s="43">
        <f t="shared" si="0"/>
        <v>133447667</v>
      </c>
      <c r="G5" s="43">
        <f t="shared" si="0"/>
        <v>3765962</v>
      </c>
      <c r="H5" s="43">
        <f t="shared" si="0"/>
        <v>5367969</v>
      </c>
      <c r="I5" s="43">
        <f t="shared" si="0"/>
        <v>4135659</v>
      </c>
      <c r="J5" s="43">
        <f t="shared" si="0"/>
        <v>13269590</v>
      </c>
      <c r="K5" s="43">
        <f t="shared" si="0"/>
        <v>7663384</v>
      </c>
      <c r="L5" s="43">
        <f t="shared" si="0"/>
        <v>1034688</v>
      </c>
      <c r="M5" s="43">
        <f t="shared" si="0"/>
        <v>6963991</v>
      </c>
      <c r="N5" s="43">
        <f t="shared" si="0"/>
        <v>15662063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28931653</v>
      </c>
      <c r="X5" s="43">
        <f t="shared" si="0"/>
        <v>66723834</v>
      </c>
      <c r="Y5" s="43">
        <f t="shared" si="0"/>
        <v>-37792181</v>
      </c>
      <c r="Z5" s="44">
        <f>+IF(X5&lt;&gt;0,+(Y5/X5)*100,0)</f>
        <v>-56.63970238880458</v>
      </c>
      <c r="AA5" s="45">
        <f>SUM(AA11:AA18)</f>
        <v>133447667</v>
      </c>
    </row>
    <row r="6" spans="1:27" ht="13.5">
      <c r="A6" s="46" t="s">
        <v>32</v>
      </c>
      <c r="B6" s="47"/>
      <c r="C6" s="9">
        <v>19103642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2600972</v>
      </c>
      <c r="D7" s="10"/>
      <c r="E7" s="11">
        <v>12520000</v>
      </c>
      <c r="F7" s="11">
        <v>12520000</v>
      </c>
      <c r="G7" s="11">
        <v>3580002</v>
      </c>
      <c r="H7" s="11">
        <v>3864144</v>
      </c>
      <c r="I7" s="11"/>
      <c r="J7" s="11">
        <v>7444146</v>
      </c>
      <c r="K7" s="11">
        <v>196366</v>
      </c>
      <c r="L7" s="11"/>
      <c r="M7" s="11">
        <v>146487</v>
      </c>
      <c r="N7" s="11">
        <v>342853</v>
      </c>
      <c r="O7" s="11"/>
      <c r="P7" s="11"/>
      <c r="Q7" s="11"/>
      <c r="R7" s="11"/>
      <c r="S7" s="11"/>
      <c r="T7" s="11"/>
      <c r="U7" s="11"/>
      <c r="V7" s="11"/>
      <c r="W7" s="11">
        <v>7786999</v>
      </c>
      <c r="X7" s="11">
        <v>6260000</v>
      </c>
      <c r="Y7" s="11">
        <v>1526999</v>
      </c>
      <c r="Z7" s="2">
        <v>24.39</v>
      </c>
      <c r="AA7" s="15">
        <v>12520000</v>
      </c>
    </row>
    <row r="8" spans="1:27" ht="13.5">
      <c r="A8" s="46" t="s">
        <v>34</v>
      </c>
      <c r="B8" s="47"/>
      <c r="C8" s="9">
        <v>21431328</v>
      </c>
      <c r="D8" s="10"/>
      <c r="E8" s="11">
        <v>22131000</v>
      </c>
      <c r="F8" s="11">
        <v>22131000</v>
      </c>
      <c r="G8" s="11"/>
      <c r="H8" s="11"/>
      <c r="I8" s="11">
        <v>988641</v>
      </c>
      <c r="J8" s="11">
        <v>988641</v>
      </c>
      <c r="K8" s="11">
        <v>412696</v>
      </c>
      <c r="L8" s="11">
        <v>90975</v>
      </c>
      <c r="M8" s="11">
        <v>108832</v>
      </c>
      <c r="N8" s="11">
        <v>612503</v>
      </c>
      <c r="O8" s="11"/>
      <c r="P8" s="11"/>
      <c r="Q8" s="11"/>
      <c r="R8" s="11"/>
      <c r="S8" s="11"/>
      <c r="T8" s="11"/>
      <c r="U8" s="11"/>
      <c r="V8" s="11"/>
      <c r="W8" s="11">
        <v>1601144</v>
      </c>
      <c r="X8" s="11">
        <v>11065500</v>
      </c>
      <c r="Y8" s="11">
        <v>-9464356</v>
      </c>
      <c r="Z8" s="2">
        <v>-85.53</v>
      </c>
      <c r="AA8" s="15">
        <v>22131000</v>
      </c>
    </row>
    <row r="9" spans="1:27" ht="13.5">
      <c r="A9" s="46" t="s">
        <v>35</v>
      </c>
      <c r="B9" s="47"/>
      <c r="C9" s="9">
        <v>1661030</v>
      </c>
      <c r="D9" s="10"/>
      <c r="E9" s="11">
        <v>49100000</v>
      </c>
      <c r="F9" s="11">
        <v>49100000</v>
      </c>
      <c r="G9" s="11">
        <v>185960</v>
      </c>
      <c r="H9" s="11">
        <v>1503825</v>
      </c>
      <c r="I9" s="11">
        <v>699982</v>
      </c>
      <c r="J9" s="11">
        <v>2389767</v>
      </c>
      <c r="K9" s="11">
        <v>7028297</v>
      </c>
      <c r="L9" s="11"/>
      <c r="M9" s="11">
        <v>5355738</v>
      </c>
      <c r="N9" s="11">
        <v>12384035</v>
      </c>
      <c r="O9" s="11"/>
      <c r="P9" s="11"/>
      <c r="Q9" s="11"/>
      <c r="R9" s="11"/>
      <c r="S9" s="11"/>
      <c r="T9" s="11"/>
      <c r="U9" s="11"/>
      <c r="V9" s="11"/>
      <c r="W9" s="11">
        <v>14773802</v>
      </c>
      <c r="X9" s="11">
        <v>24550000</v>
      </c>
      <c r="Y9" s="11">
        <v>-9776198</v>
      </c>
      <c r="Z9" s="2">
        <v>-39.82</v>
      </c>
      <c r="AA9" s="15">
        <v>49100000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44796972</v>
      </c>
      <c r="D11" s="50">
        <f t="shared" si="1"/>
        <v>0</v>
      </c>
      <c r="E11" s="51">
        <f t="shared" si="1"/>
        <v>83751000</v>
      </c>
      <c r="F11" s="51">
        <f t="shared" si="1"/>
        <v>83751000</v>
      </c>
      <c r="G11" s="51">
        <f t="shared" si="1"/>
        <v>3765962</v>
      </c>
      <c r="H11" s="51">
        <f t="shared" si="1"/>
        <v>5367969</v>
      </c>
      <c r="I11" s="51">
        <f t="shared" si="1"/>
        <v>1688623</v>
      </c>
      <c r="J11" s="51">
        <f t="shared" si="1"/>
        <v>10822554</v>
      </c>
      <c r="K11" s="51">
        <f t="shared" si="1"/>
        <v>7637359</v>
      </c>
      <c r="L11" s="51">
        <f t="shared" si="1"/>
        <v>90975</v>
      </c>
      <c r="M11" s="51">
        <f t="shared" si="1"/>
        <v>5611057</v>
      </c>
      <c r="N11" s="51">
        <f t="shared" si="1"/>
        <v>13339391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24161945</v>
      </c>
      <c r="X11" s="51">
        <f t="shared" si="1"/>
        <v>41875500</v>
      </c>
      <c r="Y11" s="51">
        <f t="shared" si="1"/>
        <v>-17713555</v>
      </c>
      <c r="Z11" s="52">
        <f>+IF(X11&lt;&gt;0,+(Y11/X11)*100,0)</f>
        <v>-42.30052178481451</v>
      </c>
      <c r="AA11" s="53">
        <f>SUM(AA6:AA10)</f>
        <v>83751000</v>
      </c>
    </row>
    <row r="12" spans="1:27" ht="13.5">
      <c r="A12" s="54" t="s">
        <v>38</v>
      </c>
      <c r="B12" s="35"/>
      <c r="C12" s="9">
        <v>1462144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289683</v>
      </c>
      <c r="D15" s="10"/>
      <c r="E15" s="11">
        <v>48896667</v>
      </c>
      <c r="F15" s="11">
        <v>48896667</v>
      </c>
      <c r="G15" s="11"/>
      <c r="H15" s="11"/>
      <c r="I15" s="11">
        <v>36835</v>
      </c>
      <c r="J15" s="11">
        <v>36835</v>
      </c>
      <c r="K15" s="11">
        <v>26025</v>
      </c>
      <c r="L15" s="11">
        <v>943713</v>
      </c>
      <c r="M15" s="11">
        <v>1352934</v>
      </c>
      <c r="N15" s="11">
        <v>2322672</v>
      </c>
      <c r="O15" s="11"/>
      <c r="P15" s="11"/>
      <c r="Q15" s="11"/>
      <c r="R15" s="11"/>
      <c r="S15" s="11"/>
      <c r="T15" s="11"/>
      <c r="U15" s="11"/>
      <c r="V15" s="11"/>
      <c r="W15" s="11">
        <v>2359507</v>
      </c>
      <c r="X15" s="11">
        <v>24448334</v>
      </c>
      <c r="Y15" s="11">
        <v>-22088827</v>
      </c>
      <c r="Z15" s="2">
        <v>-90.35</v>
      </c>
      <c r="AA15" s="15">
        <v>48896667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800000</v>
      </c>
      <c r="F18" s="18">
        <v>800000</v>
      </c>
      <c r="G18" s="18"/>
      <c r="H18" s="18"/>
      <c r="I18" s="18">
        <v>2410201</v>
      </c>
      <c r="J18" s="18">
        <v>2410201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2410201</v>
      </c>
      <c r="X18" s="18">
        <v>400000</v>
      </c>
      <c r="Y18" s="18">
        <v>2010201</v>
      </c>
      <c r="Z18" s="3">
        <v>502.55</v>
      </c>
      <c r="AA18" s="23">
        <v>800000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19103642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2600972</v>
      </c>
      <c r="D37" s="10">
        <f t="shared" si="4"/>
        <v>0</v>
      </c>
      <c r="E37" s="11">
        <f t="shared" si="4"/>
        <v>12520000</v>
      </c>
      <c r="F37" s="11">
        <f t="shared" si="4"/>
        <v>12520000</v>
      </c>
      <c r="G37" s="11">
        <f t="shared" si="4"/>
        <v>3580002</v>
      </c>
      <c r="H37" s="11">
        <f t="shared" si="4"/>
        <v>3864144</v>
      </c>
      <c r="I37" s="11">
        <f t="shared" si="4"/>
        <v>0</v>
      </c>
      <c r="J37" s="11">
        <f t="shared" si="4"/>
        <v>7444146</v>
      </c>
      <c r="K37" s="11">
        <f t="shared" si="4"/>
        <v>196366</v>
      </c>
      <c r="L37" s="11">
        <f t="shared" si="4"/>
        <v>0</v>
      </c>
      <c r="M37" s="11">
        <f t="shared" si="4"/>
        <v>146487</v>
      </c>
      <c r="N37" s="11">
        <f t="shared" si="4"/>
        <v>342853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7786999</v>
      </c>
      <c r="X37" s="11">
        <f t="shared" si="4"/>
        <v>6260000</v>
      </c>
      <c r="Y37" s="11">
        <f t="shared" si="4"/>
        <v>1526999</v>
      </c>
      <c r="Z37" s="2">
        <f t="shared" si="5"/>
        <v>24.392955271565494</v>
      </c>
      <c r="AA37" s="15">
        <f>AA7+AA22</f>
        <v>12520000</v>
      </c>
    </row>
    <row r="38" spans="1:27" ht="13.5">
      <c r="A38" s="46" t="s">
        <v>34</v>
      </c>
      <c r="B38" s="47"/>
      <c r="C38" s="9">
        <f t="shared" si="4"/>
        <v>21431328</v>
      </c>
      <c r="D38" s="10">
        <f t="shared" si="4"/>
        <v>0</v>
      </c>
      <c r="E38" s="11">
        <f t="shared" si="4"/>
        <v>22131000</v>
      </c>
      <c r="F38" s="11">
        <f t="shared" si="4"/>
        <v>22131000</v>
      </c>
      <c r="G38" s="11">
        <f t="shared" si="4"/>
        <v>0</v>
      </c>
      <c r="H38" s="11">
        <f t="shared" si="4"/>
        <v>0</v>
      </c>
      <c r="I38" s="11">
        <f t="shared" si="4"/>
        <v>988641</v>
      </c>
      <c r="J38" s="11">
        <f t="shared" si="4"/>
        <v>988641</v>
      </c>
      <c r="K38" s="11">
        <f t="shared" si="4"/>
        <v>412696</v>
      </c>
      <c r="L38" s="11">
        <f t="shared" si="4"/>
        <v>90975</v>
      </c>
      <c r="M38" s="11">
        <f t="shared" si="4"/>
        <v>108832</v>
      </c>
      <c r="N38" s="11">
        <f t="shared" si="4"/>
        <v>612503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1601144</v>
      </c>
      <c r="X38" s="11">
        <f t="shared" si="4"/>
        <v>11065500</v>
      </c>
      <c r="Y38" s="11">
        <f t="shared" si="4"/>
        <v>-9464356</v>
      </c>
      <c r="Z38" s="2">
        <f t="shared" si="5"/>
        <v>-85.53030590574308</v>
      </c>
      <c r="AA38" s="15">
        <f>AA8+AA23</f>
        <v>22131000</v>
      </c>
    </row>
    <row r="39" spans="1:27" ht="13.5">
      <c r="A39" s="46" t="s">
        <v>35</v>
      </c>
      <c r="B39" s="47"/>
      <c r="C39" s="9">
        <f t="shared" si="4"/>
        <v>1661030</v>
      </c>
      <c r="D39" s="10">
        <f t="shared" si="4"/>
        <v>0</v>
      </c>
      <c r="E39" s="11">
        <f t="shared" si="4"/>
        <v>49100000</v>
      </c>
      <c r="F39" s="11">
        <f t="shared" si="4"/>
        <v>49100000</v>
      </c>
      <c r="G39" s="11">
        <f t="shared" si="4"/>
        <v>185960</v>
      </c>
      <c r="H39" s="11">
        <f t="shared" si="4"/>
        <v>1503825</v>
      </c>
      <c r="I39" s="11">
        <f t="shared" si="4"/>
        <v>699982</v>
      </c>
      <c r="J39" s="11">
        <f t="shared" si="4"/>
        <v>2389767</v>
      </c>
      <c r="K39" s="11">
        <f t="shared" si="4"/>
        <v>7028297</v>
      </c>
      <c r="L39" s="11">
        <f t="shared" si="4"/>
        <v>0</v>
      </c>
      <c r="M39" s="11">
        <f t="shared" si="4"/>
        <v>5355738</v>
      </c>
      <c r="N39" s="11">
        <f t="shared" si="4"/>
        <v>12384035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14773802</v>
      </c>
      <c r="X39" s="11">
        <f t="shared" si="4"/>
        <v>24550000</v>
      </c>
      <c r="Y39" s="11">
        <f t="shared" si="4"/>
        <v>-9776198</v>
      </c>
      <c r="Z39" s="2">
        <f t="shared" si="5"/>
        <v>-39.82158044806518</v>
      </c>
      <c r="AA39" s="15">
        <f>AA9+AA24</f>
        <v>49100000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44796972</v>
      </c>
      <c r="D41" s="50">
        <f t="shared" si="6"/>
        <v>0</v>
      </c>
      <c r="E41" s="51">
        <f t="shared" si="6"/>
        <v>83751000</v>
      </c>
      <c r="F41" s="51">
        <f t="shared" si="6"/>
        <v>83751000</v>
      </c>
      <c r="G41" s="51">
        <f t="shared" si="6"/>
        <v>3765962</v>
      </c>
      <c r="H41" s="51">
        <f t="shared" si="6"/>
        <v>5367969</v>
      </c>
      <c r="I41" s="51">
        <f t="shared" si="6"/>
        <v>1688623</v>
      </c>
      <c r="J41" s="51">
        <f t="shared" si="6"/>
        <v>10822554</v>
      </c>
      <c r="K41" s="51">
        <f t="shared" si="6"/>
        <v>7637359</v>
      </c>
      <c r="L41" s="51">
        <f t="shared" si="6"/>
        <v>90975</v>
      </c>
      <c r="M41" s="51">
        <f t="shared" si="6"/>
        <v>5611057</v>
      </c>
      <c r="N41" s="51">
        <f t="shared" si="6"/>
        <v>13339391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24161945</v>
      </c>
      <c r="X41" s="51">
        <f t="shared" si="6"/>
        <v>41875500</v>
      </c>
      <c r="Y41" s="51">
        <f t="shared" si="6"/>
        <v>-17713555</v>
      </c>
      <c r="Z41" s="52">
        <f t="shared" si="5"/>
        <v>-42.30052178481451</v>
      </c>
      <c r="AA41" s="53">
        <f>SUM(AA36:AA40)</f>
        <v>83751000</v>
      </c>
    </row>
    <row r="42" spans="1:27" ht="13.5">
      <c r="A42" s="54" t="s">
        <v>38</v>
      </c>
      <c r="B42" s="35"/>
      <c r="C42" s="65">
        <f aca="true" t="shared" si="7" ref="C42:Y48">C12+C27</f>
        <v>1462144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289683</v>
      </c>
      <c r="D45" s="66">
        <f t="shared" si="7"/>
        <v>0</v>
      </c>
      <c r="E45" s="67">
        <f t="shared" si="7"/>
        <v>48896667</v>
      </c>
      <c r="F45" s="67">
        <f t="shared" si="7"/>
        <v>48896667</v>
      </c>
      <c r="G45" s="67">
        <f t="shared" si="7"/>
        <v>0</v>
      </c>
      <c r="H45" s="67">
        <f t="shared" si="7"/>
        <v>0</v>
      </c>
      <c r="I45" s="67">
        <f t="shared" si="7"/>
        <v>36835</v>
      </c>
      <c r="J45" s="67">
        <f t="shared" si="7"/>
        <v>36835</v>
      </c>
      <c r="K45" s="67">
        <f t="shared" si="7"/>
        <v>26025</v>
      </c>
      <c r="L45" s="67">
        <f t="shared" si="7"/>
        <v>943713</v>
      </c>
      <c r="M45" s="67">
        <f t="shared" si="7"/>
        <v>1352934</v>
      </c>
      <c r="N45" s="67">
        <f t="shared" si="7"/>
        <v>2322672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2359507</v>
      </c>
      <c r="X45" s="67">
        <f t="shared" si="7"/>
        <v>24448334</v>
      </c>
      <c r="Y45" s="67">
        <f t="shared" si="7"/>
        <v>-22088827</v>
      </c>
      <c r="Z45" s="69">
        <f t="shared" si="5"/>
        <v>-90.34900701209334</v>
      </c>
      <c r="AA45" s="68">
        <f t="shared" si="8"/>
        <v>48896667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800000</v>
      </c>
      <c r="F48" s="67">
        <f t="shared" si="7"/>
        <v>800000</v>
      </c>
      <c r="G48" s="67">
        <f t="shared" si="7"/>
        <v>0</v>
      </c>
      <c r="H48" s="67">
        <f t="shared" si="7"/>
        <v>0</v>
      </c>
      <c r="I48" s="67">
        <f t="shared" si="7"/>
        <v>2410201</v>
      </c>
      <c r="J48" s="67">
        <f t="shared" si="7"/>
        <v>2410201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2410201</v>
      </c>
      <c r="X48" s="67">
        <f t="shared" si="7"/>
        <v>400000</v>
      </c>
      <c r="Y48" s="67">
        <f t="shared" si="7"/>
        <v>2010201</v>
      </c>
      <c r="Z48" s="69">
        <f t="shared" si="5"/>
        <v>502.55025</v>
      </c>
      <c r="AA48" s="68">
        <f t="shared" si="8"/>
        <v>800000</v>
      </c>
    </row>
    <row r="49" spans="1:27" ht="13.5">
      <c r="A49" s="75" t="s">
        <v>49</v>
      </c>
      <c r="B49" s="76"/>
      <c r="C49" s="77">
        <f aca="true" t="shared" si="9" ref="C49:Y49">SUM(C41:C48)</f>
        <v>46548799</v>
      </c>
      <c r="D49" s="78">
        <f t="shared" si="9"/>
        <v>0</v>
      </c>
      <c r="E49" s="79">
        <f t="shared" si="9"/>
        <v>133447667</v>
      </c>
      <c r="F49" s="79">
        <f t="shared" si="9"/>
        <v>133447667</v>
      </c>
      <c r="G49" s="79">
        <f t="shared" si="9"/>
        <v>3765962</v>
      </c>
      <c r="H49" s="79">
        <f t="shared" si="9"/>
        <v>5367969</v>
      </c>
      <c r="I49" s="79">
        <f t="shared" si="9"/>
        <v>4135659</v>
      </c>
      <c r="J49" s="79">
        <f t="shared" si="9"/>
        <v>13269590</v>
      </c>
      <c r="K49" s="79">
        <f t="shared" si="9"/>
        <v>7663384</v>
      </c>
      <c r="L49" s="79">
        <f t="shared" si="9"/>
        <v>1034688</v>
      </c>
      <c r="M49" s="79">
        <f t="shared" si="9"/>
        <v>6963991</v>
      </c>
      <c r="N49" s="79">
        <f t="shared" si="9"/>
        <v>15662063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28931653</v>
      </c>
      <c r="X49" s="79">
        <f t="shared" si="9"/>
        <v>66723834</v>
      </c>
      <c r="Y49" s="79">
        <f t="shared" si="9"/>
        <v>-37792181</v>
      </c>
      <c r="Z49" s="80">
        <f t="shared" si="5"/>
        <v>-56.63970238880458</v>
      </c>
      <c r="AA49" s="81">
        <f>SUM(AA41:AA48)</f>
        <v>133447667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141203698</v>
      </c>
      <c r="F51" s="67">
        <f t="shared" si="10"/>
        <v>141203698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70601849</v>
      </c>
      <c r="Y51" s="67">
        <f t="shared" si="10"/>
        <v>-70601849</v>
      </c>
      <c r="Z51" s="69">
        <f>+IF(X51&lt;&gt;0,+(Y51/X51)*100,0)</f>
        <v>-100</v>
      </c>
      <c r="AA51" s="68">
        <f>SUM(AA57:AA61)</f>
        <v>141203698</v>
      </c>
    </row>
    <row r="52" spans="1:27" ht="13.5">
      <c r="A52" s="84" t="s">
        <v>32</v>
      </c>
      <c r="B52" s="47"/>
      <c r="C52" s="9"/>
      <c r="D52" s="10"/>
      <c r="E52" s="11">
        <v>19582960</v>
      </c>
      <c r="F52" s="11">
        <v>19582960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9791480</v>
      </c>
      <c r="Y52" s="11">
        <v>-9791480</v>
      </c>
      <c r="Z52" s="2">
        <v>-100</v>
      </c>
      <c r="AA52" s="15">
        <v>19582960</v>
      </c>
    </row>
    <row r="53" spans="1:27" ht="13.5">
      <c r="A53" s="84" t="s">
        <v>33</v>
      </c>
      <c r="B53" s="47"/>
      <c r="C53" s="9"/>
      <c r="D53" s="10"/>
      <c r="E53" s="11">
        <v>56803000</v>
      </c>
      <c r="F53" s="11">
        <v>56803000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28401500</v>
      </c>
      <c r="Y53" s="11">
        <v>-28401500</v>
      </c>
      <c r="Z53" s="2">
        <v>-100</v>
      </c>
      <c r="AA53" s="15">
        <v>56803000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22107658</v>
      </c>
      <c r="F55" s="11">
        <v>22107658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11053829</v>
      </c>
      <c r="Y55" s="11">
        <v>-11053829</v>
      </c>
      <c r="Z55" s="2">
        <v>-100</v>
      </c>
      <c r="AA55" s="15">
        <v>22107658</v>
      </c>
    </row>
    <row r="56" spans="1:27" ht="13.5">
      <c r="A56" s="84" t="s">
        <v>36</v>
      </c>
      <c r="B56" s="47"/>
      <c r="C56" s="9"/>
      <c r="D56" s="10"/>
      <c r="E56" s="11">
        <v>18400000</v>
      </c>
      <c r="F56" s="11">
        <v>18400000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9200000</v>
      </c>
      <c r="Y56" s="11">
        <v>-9200000</v>
      </c>
      <c r="Z56" s="2">
        <v>-100</v>
      </c>
      <c r="AA56" s="15">
        <v>18400000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116893618</v>
      </c>
      <c r="F57" s="51">
        <f t="shared" si="11"/>
        <v>116893618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58446809</v>
      </c>
      <c r="Y57" s="51">
        <f t="shared" si="11"/>
        <v>-58446809</v>
      </c>
      <c r="Z57" s="52">
        <f>+IF(X57&lt;&gt;0,+(Y57/X57)*100,0)</f>
        <v>-100</v>
      </c>
      <c r="AA57" s="53">
        <f>SUM(AA52:AA56)</f>
        <v>116893618</v>
      </c>
    </row>
    <row r="58" spans="1:27" ht="13.5">
      <c r="A58" s="86" t="s">
        <v>38</v>
      </c>
      <c r="B58" s="35"/>
      <c r="C58" s="9"/>
      <c r="D58" s="10"/>
      <c r="E58" s="11">
        <v>878508</v>
      </c>
      <c r="F58" s="11">
        <v>878508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439254</v>
      </c>
      <c r="Y58" s="11">
        <v>-439254</v>
      </c>
      <c r="Z58" s="2">
        <v>-100</v>
      </c>
      <c r="AA58" s="15">
        <v>878508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23431572</v>
      </c>
      <c r="F61" s="11">
        <v>23431572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11715786</v>
      </c>
      <c r="Y61" s="11">
        <v>-11715786</v>
      </c>
      <c r="Z61" s="2">
        <v>-100</v>
      </c>
      <c r="AA61" s="15">
        <v>23431572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142766196</v>
      </c>
      <c r="F66" s="14"/>
      <c r="G66" s="14"/>
      <c r="H66" s="14">
        <v>5183192</v>
      </c>
      <c r="I66" s="14">
        <v>8116732</v>
      </c>
      <c r="J66" s="14">
        <v>13299924</v>
      </c>
      <c r="K66" s="14">
        <v>16040091</v>
      </c>
      <c r="L66" s="14">
        <v>17533365</v>
      </c>
      <c r="M66" s="14">
        <v>18308272</v>
      </c>
      <c r="N66" s="14">
        <v>51881728</v>
      </c>
      <c r="O66" s="14"/>
      <c r="P66" s="14"/>
      <c r="Q66" s="14"/>
      <c r="R66" s="14"/>
      <c r="S66" s="14"/>
      <c r="T66" s="14"/>
      <c r="U66" s="14"/>
      <c r="V66" s="14"/>
      <c r="W66" s="14">
        <v>65181652</v>
      </c>
      <c r="X66" s="14"/>
      <c r="Y66" s="14">
        <v>65181652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142766196</v>
      </c>
      <c r="F69" s="79">
        <f t="shared" si="12"/>
        <v>0</v>
      </c>
      <c r="G69" s="79">
        <f t="shared" si="12"/>
        <v>0</v>
      </c>
      <c r="H69" s="79">
        <f t="shared" si="12"/>
        <v>5183192</v>
      </c>
      <c r="I69" s="79">
        <f t="shared" si="12"/>
        <v>8116732</v>
      </c>
      <c r="J69" s="79">
        <f t="shared" si="12"/>
        <v>13299924</v>
      </c>
      <c r="K69" s="79">
        <f t="shared" si="12"/>
        <v>16040091</v>
      </c>
      <c r="L69" s="79">
        <f t="shared" si="12"/>
        <v>17533365</v>
      </c>
      <c r="M69" s="79">
        <f t="shared" si="12"/>
        <v>18308272</v>
      </c>
      <c r="N69" s="79">
        <f t="shared" si="12"/>
        <v>51881728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65181652</v>
      </c>
      <c r="X69" s="79">
        <f t="shared" si="12"/>
        <v>0</v>
      </c>
      <c r="Y69" s="79">
        <f t="shared" si="12"/>
        <v>65181652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26355498</v>
      </c>
      <c r="D5" s="42">
        <f t="shared" si="0"/>
        <v>0</v>
      </c>
      <c r="E5" s="43">
        <f t="shared" si="0"/>
        <v>38157250</v>
      </c>
      <c r="F5" s="43">
        <f t="shared" si="0"/>
        <v>38157250</v>
      </c>
      <c r="G5" s="43">
        <f t="shared" si="0"/>
        <v>0</v>
      </c>
      <c r="H5" s="43">
        <f t="shared" si="0"/>
        <v>616466</v>
      </c>
      <c r="I5" s="43">
        <f t="shared" si="0"/>
        <v>2065920</v>
      </c>
      <c r="J5" s="43">
        <f t="shared" si="0"/>
        <v>2682386</v>
      </c>
      <c r="K5" s="43">
        <f t="shared" si="0"/>
        <v>883117</v>
      </c>
      <c r="L5" s="43">
        <f t="shared" si="0"/>
        <v>2581939</v>
      </c>
      <c r="M5" s="43">
        <f t="shared" si="0"/>
        <v>2003928</v>
      </c>
      <c r="N5" s="43">
        <f t="shared" si="0"/>
        <v>5468984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8151370</v>
      </c>
      <c r="X5" s="43">
        <f t="shared" si="0"/>
        <v>19078625</v>
      </c>
      <c r="Y5" s="43">
        <f t="shared" si="0"/>
        <v>-10927255</v>
      </c>
      <c r="Z5" s="44">
        <f>+IF(X5&lt;&gt;0,+(Y5/X5)*100,0)</f>
        <v>-57.274856023429365</v>
      </c>
      <c r="AA5" s="45">
        <f>SUM(AA11:AA18)</f>
        <v>38157250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26355498</v>
      </c>
      <c r="D15" s="10"/>
      <c r="E15" s="11">
        <v>38157250</v>
      </c>
      <c r="F15" s="11">
        <v>38157250</v>
      </c>
      <c r="G15" s="11"/>
      <c r="H15" s="11">
        <v>616466</v>
      </c>
      <c r="I15" s="11">
        <v>2065920</v>
      </c>
      <c r="J15" s="11">
        <v>2682386</v>
      </c>
      <c r="K15" s="11">
        <v>883117</v>
      </c>
      <c r="L15" s="11">
        <v>2581939</v>
      </c>
      <c r="M15" s="11">
        <v>2003928</v>
      </c>
      <c r="N15" s="11">
        <v>5468984</v>
      </c>
      <c r="O15" s="11"/>
      <c r="P15" s="11"/>
      <c r="Q15" s="11"/>
      <c r="R15" s="11"/>
      <c r="S15" s="11"/>
      <c r="T15" s="11"/>
      <c r="U15" s="11"/>
      <c r="V15" s="11"/>
      <c r="W15" s="11">
        <v>8151370</v>
      </c>
      <c r="X15" s="11">
        <v>19078625</v>
      </c>
      <c r="Y15" s="11">
        <v>-10927255</v>
      </c>
      <c r="Z15" s="2">
        <v>-57.27</v>
      </c>
      <c r="AA15" s="15">
        <v>38157250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26355498</v>
      </c>
      <c r="D45" s="66">
        <f t="shared" si="7"/>
        <v>0</v>
      </c>
      <c r="E45" s="67">
        <f t="shared" si="7"/>
        <v>38157250</v>
      </c>
      <c r="F45" s="67">
        <f t="shared" si="7"/>
        <v>38157250</v>
      </c>
      <c r="G45" s="67">
        <f t="shared" si="7"/>
        <v>0</v>
      </c>
      <c r="H45" s="67">
        <f t="shared" si="7"/>
        <v>616466</v>
      </c>
      <c r="I45" s="67">
        <f t="shared" si="7"/>
        <v>2065920</v>
      </c>
      <c r="J45" s="67">
        <f t="shared" si="7"/>
        <v>2682386</v>
      </c>
      <c r="K45" s="67">
        <f t="shared" si="7"/>
        <v>883117</v>
      </c>
      <c r="L45" s="67">
        <f t="shared" si="7"/>
        <v>2581939</v>
      </c>
      <c r="M45" s="67">
        <f t="shared" si="7"/>
        <v>2003928</v>
      </c>
      <c r="N45" s="67">
        <f t="shared" si="7"/>
        <v>5468984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8151370</v>
      </c>
      <c r="X45" s="67">
        <f t="shared" si="7"/>
        <v>19078625</v>
      </c>
      <c r="Y45" s="67">
        <f t="shared" si="7"/>
        <v>-10927255</v>
      </c>
      <c r="Z45" s="69">
        <f t="shared" si="5"/>
        <v>-57.274856023429365</v>
      </c>
      <c r="AA45" s="68">
        <f t="shared" si="8"/>
        <v>38157250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26355498</v>
      </c>
      <c r="D49" s="78">
        <f t="shared" si="9"/>
        <v>0</v>
      </c>
      <c r="E49" s="79">
        <f t="shared" si="9"/>
        <v>38157250</v>
      </c>
      <c r="F49" s="79">
        <f t="shared" si="9"/>
        <v>38157250</v>
      </c>
      <c r="G49" s="79">
        <f t="shared" si="9"/>
        <v>0</v>
      </c>
      <c r="H49" s="79">
        <f t="shared" si="9"/>
        <v>616466</v>
      </c>
      <c r="I49" s="79">
        <f t="shared" si="9"/>
        <v>2065920</v>
      </c>
      <c r="J49" s="79">
        <f t="shared" si="9"/>
        <v>2682386</v>
      </c>
      <c r="K49" s="79">
        <f t="shared" si="9"/>
        <v>883117</v>
      </c>
      <c r="L49" s="79">
        <f t="shared" si="9"/>
        <v>2581939</v>
      </c>
      <c r="M49" s="79">
        <f t="shared" si="9"/>
        <v>2003928</v>
      </c>
      <c r="N49" s="79">
        <f t="shared" si="9"/>
        <v>5468984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8151370</v>
      </c>
      <c r="X49" s="79">
        <f t="shared" si="9"/>
        <v>19078625</v>
      </c>
      <c r="Y49" s="79">
        <f t="shared" si="9"/>
        <v>-10927255</v>
      </c>
      <c r="Z49" s="80">
        <f t="shared" si="5"/>
        <v>-57.274856023429365</v>
      </c>
      <c r="AA49" s="81">
        <f>SUM(AA41:AA48)</f>
        <v>38157250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10954600</v>
      </c>
      <c r="F51" s="67">
        <f t="shared" si="10"/>
        <v>10954600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5477300</v>
      </c>
      <c r="Y51" s="67">
        <f t="shared" si="10"/>
        <v>-5477300</v>
      </c>
      <c r="Z51" s="69">
        <f>+IF(X51&lt;&gt;0,+(Y51/X51)*100,0)</f>
        <v>-100</v>
      </c>
      <c r="AA51" s="68">
        <f>SUM(AA57:AA61)</f>
        <v>10954600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10954600</v>
      </c>
      <c r="F61" s="11">
        <v>10954600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5477300</v>
      </c>
      <c r="Y61" s="11">
        <v>-5477300</v>
      </c>
      <c r="Z61" s="2">
        <v>-100</v>
      </c>
      <c r="AA61" s="15">
        <v>10954600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1152337</v>
      </c>
      <c r="H68" s="11">
        <v>285478</v>
      </c>
      <c r="I68" s="11">
        <v>1008016</v>
      </c>
      <c r="J68" s="11">
        <v>2445831</v>
      </c>
      <c r="K68" s="11">
        <v>600307</v>
      </c>
      <c r="L68" s="11">
        <v>677156</v>
      </c>
      <c r="M68" s="11">
        <v>881034</v>
      </c>
      <c r="N68" s="11">
        <v>2158497</v>
      </c>
      <c r="O68" s="11"/>
      <c r="P68" s="11"/>
      <c r="Q68" s="11"/>
      <c r="R68" s="11"/>
      <c r="S68" s="11"/>
      <c r="T68" s="11"/>
      <c r="U68" s="11"/>
      <c r="V68" s="11"/>
      <c r="W68" s="11">
        <v>4604328</v>
      </c>
      <c r="X68" s="11"/>
      <c r="Y68" s="11">
        <v>4604328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1152337</v>
      </c>
      <c r="H69" s="79">
        <f t="shared" si="12"/>
        <v>285478</v>
      </c>
      <c r="I69" s="79">
        <f t="shared" si="12"/>
        <v>1008016</v>
      </c>
      <c r="J69" s="79">
        <f t="shared" si="12"/>
        <v>2445831</v>
      </c>
      <c r="K69" s="79">
        <f t="shared" si="12"/>
        <v>600307</v>
      </c>
      <c r="L69" s="79">
        <f t="shared" si="12"/>
        <v>677156</v>
      </c>
      <c r="M69" s="79">
        <f t="shared" si="12"/>
        <v>881034</v>
      </c>
      <c r="N69" s="79">
        <f t="shared" si="12"/>
        <v>2158497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4604328</v>
      </c>
      <c r="X69" s="79">
        <f t="shared" si="12"/>
        <v>0</v>
      </c>
      <c r="Y69" s="79">
        <f t="shared" si="12"/>
        <v>4604328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2019-01-31T11:32:53Z</dcterms:created>
  <dcterms:modified xsi:type="dcterms:W3CDTF">2019-01-31T11:33:28Z</dcterms:modified>
  <cp:category/>
  <cp:version/>
  <cp:contentType/>
  <cp:contentStatus/>
</cp:coreProperties>
</file>