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NW371" sheetId="2" r:id="rId2"/>
    <sheet name="NW372" sheetId="3" r:id="rId3"/>
    <sheet name="NW373" sheetId="4" r:id="rId4"/>
    <sheet name="NW374" sheetId="5" r:id="rId5"/>
    <sheet name="NW375" sheetId="6" r:id="rId6"/>
    <sheet name="DC37" sheetId="7" r:id="rId7"/>
    <sheet name="NW381" sheetId="8" r:id="rId8"/>
    <sheet name="NW382" sheetId="9" r:id="rId9"/>
    <sheet name="NW383" sheetId="10" r:id="rId10"/>
    <sheet name="NW384" sheetId="11" r:id="rId11"/>
    <sheet name="NW385" sheetId="12" r:id="rId12"/>
    <sheet name="DC38" sheetId="13" r:id="rId13"/>
    <sheet name="NW392" sheetId="14" r:id="rId14"/>
    <sheet name="NW393" sheetId="15" r:id="rId15"/>
    <sheet name="NW394" sheetId="16" r:id="rId16"/>
    <sheet name="NW396" sheetId="17" r:id="rId17"/>
    <sheet name="NW397" sheetId="18" r:id="rId18"/>
    <sheet name="DC39" sheetId="19" r:id="rId19"/>
    <sheet name="NW403" sheetId="20" r:id="rId20"/>
    <sheet name="NW404" sheetId="21" r:id="rId21"/>
    <sheet name="NW405" sheetId="22" r:id="rId22"/>
    <sheet name="DC40" sheetId="23" r:id="rId23"/>
  </sheets>
  <definedNames>
    <definedName name="_xlnm.Print_Area" localSheetId="6">'DC37'!$A$1:$AA$74</definedName>
    <definedName name="_xlnm.Print_Area" localSheetId="12">'DC38'!$A$1:$AA$74</definedName>
    <definedName name="_xlnm.Print_Area" localSheetId="18">'DC39'!$A$1:$AA$74</definedName>
    <definedName name="_xlnm.Print_Area" localSheetId="22">'DC40'!$A$1:$AA$74</definedName>
    <definedName name="_xlnm.Print_Area" localSheetId="1">'NW371'!$A$1:$AA$74</definedName>
    <definedName name="_xlnm.Print_Area" localSheetId="2">'NW372'!$A$1:$AA$74</definedName>
    <definedName name="_xlnm.Print_Area" localSheetId="3">'NW373'!$A$1:$AA$74</definedName>
    <definedName name="_xlnm.Print_Area" localSheetId="4">'NW374'!$A$1:$AA$74</definedName>
    <definedName name="_xlnm.Print_Area" localSheetId="5">'NW375'!$A$1:$AA$74</definedName>
    <definedName name="_xlnm.Print_Area" localSheetId="7">'NW381'!$A$1:$AA$74</definedName>
    <definedName name="_xlnm.Print_Area" localSheetId="8">'NW382'!$A$1:$AA$74</definedName>
    <definedName name="_xlnm.Print_Area" localSheetId="9">'NW383'!$A$1:$AA$74</definedName>
    <definedName name="_xlnm.Print_Area" localSheetId="10">'NW384'!$A$1:$AA$74</definedName>
    <definedName name="_xlnm.Print_Area" localSheetId="11">'NW385'!$A$1:$AA$74</definedName>
    <definedName name="_xlnm.Print_Area" localSheetId="13">'NW392'!$A$1:$AA$74</definedName>
    <definedName name="_xlnm.Print_Area" localSheetId="14">'NW393'!$A$1:$AA$74</definedName>
    <definedName name="_xlnm.Print_Area" localSheetId="15">'NW394'!$A$1:$AA$74</definedName>
    <definedName name="_xlnm.Print_Area" localSheetId="16">'NW396'!$A$1:$AA$74</definedName>
    <definedName name="_xlnm.Print_Area" localSheetId="17">'NW397'!$A$1:$AA$74</definedName>
    <definedName name="_xlnm.Print_Area" localSheetId="19">'NW403'!$A$1:$AA$74</definedName>
    <definedName name="_xlnm.Print_Area" localSheetId="20">'NW404'!$A$1:$AA$74</definedName>
    <definedName name="_xlnm.Print_Area" localSheetId="21">'NW405'!$A$1:$AA$74</definedName>
    <definedName name="_xlnm.Print_Area" localSheetId="0">'Summary'!$A$1:$AA$74</definedName>
  </definedNames>
  <calcPr calcMode="manual" fullCalcOnLoad="1"/>
</workbook>
</file>

<file path=xl/sharedStrings.xml><?xml version="1.0" encoding="utf-8"?>
<sst xmlns="http://schemas.openxmlformats.org/spreadsheetml/2006/main" count="2369" uniqueCount="86">
  <si>
    <t>North West: Moretele(NW371) - Table C9 Quarterly Budget Statement - Capital Expenditure by Asset Clas ( All )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</si>
  <si>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</si>
  <si>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</si>
  <si>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</si>
  <si>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</si>
  <si>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</si>
  <si>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</si>
  <si>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</si>
  <si>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</si>
  <si>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</si>
  <si>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</si>
  <si>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</si>
  <si>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</si>
  <si>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</si>
  <si>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</si>
  <si>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</si>
  <si>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</si>
  <si>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</si>
  <si>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</si>
  <si>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</si>
  <si>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</si>
  <si>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</si>
  <si>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</si>
  <si>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</si>
  <si>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</si>
  <si>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</si>
  <si>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</si>
  <si>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</si>
  <si>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</si>
  <si>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</si>
  <si>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</si>
  <si>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</si>
  <si>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</si>
  <si>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</si>
  <si>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</si>
  <si>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</si>
  <si>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</si>
  <si>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</si>
  <si>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</si>
  <si>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</si>
  <si>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</si>
  <si>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</si>
  <si>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6</t>
  </si>
  <si>
    <t>Agricultural assets</t>
  </si>
  <si>
    <t>Biological assets</t>
  </si>
  <si>
    <t>Intangibles</t>
  </si>
  <si>
    <t>Total Renewal of Existing Assets</t>
  </si>
  <si>
    <t>Total Capital Expenditure</t>
  </si>
  <si>
    <t>4</t>
  </si>
  <si>
    <t>TOTAL CAPITAL EXPENDITURE - Asset Class</t>
  </si>
  <si>
    <t>Repairs and Maintenance by Asset Class</t>
  </si>
  <si>
    <t>6,7</t>
  </si>
  <si>
    <t>Repairs and Maintenance by Expenditure Items</t>
  </si>
  <si>
    <t>Employee related costs</t>
  </si>
  <si>
    <t>Other materials</t>
  </si>
  <si>
    <t>Contracted Services</t>
  </si>
  <si>
    <t>Other expenditure</t>
  </si>
  <si>
    <t>TOTAL REPAIRS AND MAINTENANCE EXPENDITURE</t>
  </si>
  <si>
    <t>North West: Madibeng(NW372) - Table C9 Quarterly Budget Statement - Capital Expenditure by Asset Clas ( All ) for 2nd Quarter ended 31 December 2018 (Figures Finalised as at 2019/01/30)</t>
  </si>
  <si>
    <t>North West: Rustenburg(NW373) - Table C9 Quarterly Budget Statement - Capital Expenditure by Asset Clas ( All ) for 2nd Quarter ended 31 December 2018 (Figures Finalised as at 2019/01/30)</t>
  </si>
  <si>
    <t>North West: Kgetlengrivier(NW374) - Table C9 Quarterly Budget Statement - Capital Expenditure by Asset Clas ( All ) for 2nd Quarter ended 31 December 2018 (Figures Finalised as at 2019/01/30)</t>
  </si>
  <si>
    <t>North West: Moses Kotane(NW375) - Table C9 Quarterly Budget Statement - Capital Expenditure by Asset Clas ( All ) for 2nd Quarter ended 31 December 2018 (Figures Finalised as at 2019/01/30)</t>
  </si>
  <si>
    <t>North West: Bojanala Platinum(DC37) - Table C9 Quarterly Budget Statement - Capital Expenditure by Asset Clas ( All ) for 2nd Quarter ended 31 December 2018 (Figures Finalised as at 2019/01/30)</t>
  </si>
  <si>
    <t>North West: Ratlou(NW381) - Table C9 Quarterly Budget Statement - Capital Expenditure by Asset Clas ( All ) for 2nd Quarter ended 31 December 2018 (Figures Finalised as at 2019/01/30)</t>
  </si>
  <si>
    <t>North West: Tswaing(NW382) - Table C9 Quarterly Budget Statement - Capital Expenditure by Asset Clas ( All ) for 2nd Quarter ended 31 December 2018 (Figures Finalised as at 2019/01/30)</t>
  </si>
  <si>
    <t>North West: Mafikeng(NW383) - Table C9 Quarterly Budget Statement - Capital Expenditure by Asset Clas ( All ) for 2nd Quarter ended 31 December 2018 (Figures Finalised as at 2019/01/30)</t>
  </si>
  <si>
    <t>North West: Ditsobotla(NW384) - Table C9 Quarterly Budget Statement - Capital Expenditure by Asset Clas ( All ) for 2nd Quarter ended 31 December 2018 (Figures Finalised as at 2019/01/30)</t>
  </si>
  <si>
    <t>North West: Ramotshere Moiloa(NW385) - Table C9 Quarterly Budget Statement - Capital Expenditure by Asset Clas ( All ) for 2nd Quarter ended 31 December 2018 (Figures Finalised as at 2019/01/30)</t>
  </si>
  <si>
    <t>North West: Ngaka Modiri Molema(DC38) - Table C9 Quarterly Budget Statement - Capital Expenditure by Asset Clas ( All ) for 2nd Quarter ended 31 December 2018 (Figures Finalised as at 2019/01/30)</t>
  </si>
  <si>
    <t>North West: Naledi (NW)(NW392) - Table C9 Quarterly Budget Statement - Capital Expenditure by Asset Clas ( All ) for 2nd Quarter ended 31 December 2018 (Figures Finalised as at 2019/01/30)</t>
  </si>
  <si>
    <t>North West: Mamusa(NW393) - Table C9 Quarterly Budget Statement - Capital Expenditure by Asset Clas ( All ) for 2nd Quarter ended 31 December 2018 (Figures Finalised as at 2019/01/30)</t>
  </si>
  <si>
    <t>North West: Greater Taung(NW394) - Table C9 Quarterly Budget Statement - Capital Expenditure by Asset Clas ( All ) for 2nd Quarter ended 31 December 2018 (Figures Finalised as at 2019/01/30)</t>
  </si>
  <si>
    <t>North West: Lekwa-Teemane(NW396) - Table C9 Quarterly Budget Statement - Capital Expenditure by Asset Clas ( All ) for 2nd Quarter ended 31 December 2018 (Figures Finalised as at 2019/01/30)</t>
  </si>
  <si>
    <t>North West: Kagisano-Molopo(NW397) - Table C9 Quarterly Budget Statement - Capital Expenditure by Asset Clas ( All ) for 2nd Quarter ended 31 December 2018 (Figures Finalised as at 2019/01/30)</t>
  </si>
  <si>
    <t>North West: Dr Ruth Segomotsi Mompati(DC39) - Table C9 Quarterly Budget Statement - Capital Expenditure by Asset Clas ( All ) for 2nd Quarter ended 31 December 2018 (Figures Finalised as at 2019/01/30)</t>
  </si>
  <si>
    <t>North West: City of Matlosana(NW403) - Table C9 Quarterly Budget Statement - Capital Expenditure by Asset Clas ( All ) for 2nd Quarter ended 31 December 2018 (Figures Finalised as at 2019/01/30)</t>
  </si>
  <si>
    <t>North West: Maquassi Hills(NW404) - Table C9 Quarterly Budget Statement - Capital Expenditure by Asset Clas ( All ) for 2nd Quarter ended 31 December 2018 (Figures Finalised as at 2019/01/30)</t>
  </si>
  <si>
    <t>North West: J B Marks(NW405) - Table C9 Quarterly Budget Statement - Capital Expenditure by Asset Clas ( All ) for 2nd Quarter ended 31 December 2018 (Figures Finalised as at 2019/01/30)</t>
  </si>
  <si>
    <t>North West: Dr Kenneth Kaunda(DC40) - Table C9 Quarterly Budget Statement - Capital Expenditure by Asset Clas ( All ) for 2nd Quarter ended 31 December 2018 (Figures Finalised as at 2019/01/30)</t>
  </si>
  <si>
    <t>Summary - Table C9 Quarterly Budget Statement - Capital Expenditure by Asset Class ( All ) for 2nd Quarter ended 31 December 2018 (Figures Finalised as at 2019/01/30)</t>
  </si>
  <si>
    <t>References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</si>
  <si>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</si>
  <si>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</si>
  <si>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</si>
  <si>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 xml:space="preserve"> </t>
  </si>
  <si>
    <t>Ref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</si>
</sst>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(* #,##0,_);_(* \(#,##0,\);_(* &quot;–&quot;?_);_(@_)"/>
    <numFmt numFmtId="179" formatCode="_ * #,##0.00_ ;_ * \(#,##0.00\)_ ;_ * &quot;-&quot;??_ ;_ @_ "/>
    <numFmt numFmtId="180" formatCode="0.0%"/>
    <numFmt numFmtId="181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9" fontId="4" fillId="0" borderId="11" xfId="0" applyNumberFormat="1" applyFont="1" applyFill="1" applyBorder="1" applyAlignment="1" applyProtection="1">
      <alignment/>
      <protection/>
    </xf>
    <xf numFmtId="179" fontId="4" fillId="0" borderId="12" xfId="0" applyNumberFormat="1" applyFont="1" applyFill="1" applyBorder="1" applyAlignment="1" applyProtection="1">
      <alignment/>
      <protection/>
    </xf>
    <xf numFmtId="179" fontId="4" fillId="0" borderId="13" xfId="0" applyNumberFormat="1" applyFont="1" applyFill="1" applyBorder="1" applyAlignment="1" applyProtection="1">
      <alignment/>
      <protection/>
    </xf>
    <xf numFmtId="179" fontId="4" fillId="0" borderId="1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1" fontId="4" fillId="0" borderId="14" xfId="0" applyNumberFormat="1" applyFont="1" applyFill="1" applyBorder="1" applyAlignment="1" applyProtection="1">
      <alignment/>
      <protection/>
    </xf>
    <xf numFmtId="181" fontId="4" fillId="0" borderId="15" xfId="0" applyNumberFormat="1" applyFont="1" applyFill="1" applyBorder="1" applyAlignment="1" applyProtection="1">
      <alignment/>
      <protection/>
    </xf>
    <xf numFmtId="181" fontId="4" fillId="0" borderId="11" xfId="0" applyNumberFormat="1" applyFont="1" applyFill="1" applyBorder="1" applyAlignment="1" applyProtection="1">
      <alignment/>
      <protection/>
    </xf>
    <xf numFmtId="181" fontId="4" fillId="0" borderId="14" xfId="42" applyNumberFormat="1" applyFont="1" applyFill="1" applyBorder="1" applyAlignment="1" applyProtection="1">
      <alignment/>
      <protection/>
    </xf>
    <xf numFmtId="181" fontId="4" fillId="0" borderId="15" xfId="42" applyNumberFormat="1" applyFont="1" applyFill="1" applyBorder="1" applyAlignment="1" applyProtection="1">
      <alignment/>
      <protection/>
    </xf>
    <xf numFmtId="181" fontId="4" fillId="0" borderId="11" xfId="42" applyNumberFormat="1" applyFont="1" applyFill="1" applyBorder="1" applyAlignment="1" applyProtection="1">
      <alignment/>
      <protection/>
    </xf>
    <xf numFmtId="181" fontId="4" fillId="0" borderId="16" xfId="0" applyNumberFormat="1" applyFont="1" applyFill="1" applyBorder="1" applyAlignment="1" applyProtection="1">
      <alignment/>
      <protection/>
    </xf>
    <xf numFmtId="181" fontId="4" fillId="0" borderId="17" xfId="0" applyNumberFormat="1" applyFont="1" applyFill="1" applyBorder="1" applyAlignment="1" applyProtection="1">
      <alignment/>
      <protection/>
    </xf>
    <xf numFmtId="181" fontId="4" fillId="0" borderId="18" xfId="0" applyNumberFormat="1" applyFont="1" applyFill="1" applyBorder="1" applyAlignment="1" applyProtection="1">
      <alignment/>
      <protection/>
    </xf>
    <xf numFmtId="181" fontId="4" fillId="0" borderId="12" xfId="0" applyNumberFormat="1" applyFont="1" applyFill="1" applyBorder="1" applyAlignment="1" applyProtection="1">
      <alignment/>
      <protection/>
    </xf>
    <xf numFmtId="181" fontId="4" fillId="0" borderId="19" xfId="0" applyNumberFormat="1" applyFont="1" applyFill="1" applyBorder="1" applyAlignment="1" applyProtection="1">
      <alignment/>
      <protection/>
    </xf>
    <xf numFmtId="181" fontId="4" fillId="0" borderId="20" xfId="0" applyNumberFormat="1" applyFont="1" applyFill="1" applyBorder="1" applyAlignment="1" applyProtection="1">
      <alignment/>
      <protection/>
    </xf>
    <xf numFmtId="181" fontId="4" fillId="0" borderId="13" xfId="0" applyNumberFormat="1" applyFont="1" applyFill="1" applyBorder="1" applyAlignment="1" applyProtection="1">
      <alignment/>
      <protection/>
    </xf>
    <xf numFmtId="181" fontId="4" fillId="0" borderId="16" xfId="42" applyNumberFormat="1" applyFont="1" applyFill="1" applyBorder="1" applyAlignment="1" applyProtection="1">
      <alignment/>
      <protection/>
    </xf>
    <xf numFmtId="181" fontId="4" fillId="0" borderId="21" xfId="0" applyNumberFormat="1" applyFont="1" applyFill="1" applyBorder="1" applyAlignment="1" applyProtection="1">
      <alignment/>
      <protection/>
    </xf>
    <xf numFmtId="181" fontId="4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/>
      <protection/>
    </xf>
    <xf numFmtId="181" fontId="3" fillId="0" borderId="14" xfId="0" applyNumberFormat="1" applyFont="1" applyBorder="1" applyAlignment="1" applyProtection="1">
      <alignment/>
      <protection/>
    </xf>
    <xf numFmtId="181" fontId="3" fillId="0" borderId="23" xfId="0" applyNumberFormat="1" applyFont="1" applyBorder="1" applyAlignment="1" applyProtection="1">
      <alignment/>
      <protection/>
    </xf>
    <xf numFmtId="181" fontId="3" fillId="0" borderId="10" xfId="0" applyNumberFormat="1" applyFont="1" applyBorder="1" applyAlignment="1" applyProtection="1">
      <alignment/>
      <protection/>
    </xf>
    <xf numFmtId="178" fontId="3" fillId="0" borderId="10" xfId="0" applyNumberFormat="1" applyFont="1" applyBorder="1" applyAlignment="1" applyProtection="1">
      <alignment/>
      <protection/>
    </xf>
    <xf numFmtId="181" fontId="3" fillId="0" borderId="28" xfId="0" applyNumberFormat="1" applyFont="1" applyBorder="1" applyAlignment="1" applyProtection="1">
      <alignment/>
      <protection/>
    </xf>
    <xf numFmtId="0" fontId="5" fillId="0" borderId="15" xfId="0" applyNumberFormat="1" applyFont="1" applyBorder="1" applyAlignment="1" applyProtection="1">
      <alignment horizontal="left" indent="1"/>
      <protection/>
    </xf>
    <xf numFmtId="181" fontId="3" fillId="0" borderId="15" xfId="0" applyNumberFormat="1" applyFont="1" applyBorder="1" applyAlignment="1" applyProtection="1">
      <alignment/>
      <protection/>
    </xf>
    <xf numFmtId="181" fontId="3" fillId="0" borderId="11" xfId="0" applyNumberFormat="1" applyFont="1" applyBorder="1" applyAlignment="1" applyProtection="1">
      <alignment/>
      <protection/>
    </xf>
    <xf numFmtId="179" fontId="3" fillId="0" borderId="11" xfId="0" applyNumberFormat="1" applyFont="1" applyBorder="1" applyAlignment="1" applyProtection="1">
      <alignment/>
      <protection/>
    </xf>
    <xf numFmtId="181" fontId="3" fillId="0" borderId="16" xfId="0" applyNumberFormat="1" applyFont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left" indent="2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left" indent="2"/>
      <protection/>
    </xf>
    <xf numFmtId="181" fontId="6" fillId="0" borderId="29" xfId="0" applyNumberFormat="1" applyFont="1" applyFill="1" applyBorder="1" applyAlignment="1" applyProtection="1">
      <alignment/>
      <protection/>
    </xf>
    <xf numFmtId="181" fontId="6" fillId="0" borderId="30" xfId="0" applyNumberFormat="1" applyFont="1" applyFill="1" applyBorder="1" applyAlignment="1" applyProtection="1">
      <alignment/>
      <protection/>
    </xf>
    <xf numFmtId="181" fontId="6" fillId="0" borderId="31" xfId="0" applyNumberFormat="1" applyFont="1" applyFill="1" applyBorder="1" applyAlignment="1" applyProtection="1">
      <alignment/>
      <protection/>
    </xf>
    <xf numFmtId="179" fontId="6" fillId="0" borderId="31" xfId="0" applyNumberFormat="1" applyFont="1" applyFill="1" applyBorder="1" applyAlignment="1" applyProtection="1">
      <alignment/>
      <protection/>
    </xf>
    <xf numFmtId="181" fontId="6" fillId="0" borderId="32" xfId="0" applyNumberFormat="1" applyFont="1" applyFill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left" indent="2"/>
      <protection/>
    </xf>
    <xf numFmtId="0" fontId="4" fillId="0" borderId="15" xfId="0" applyFont="1" applyBorder="1" applyAlignment="1" applyProtection="1">
      <alignment horizontal="left" indent="2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181" fontId="3" fillId="0" borderId="14" xfId="0" applyNumberFormat="1" applyFont="1" applyFill="1" applyBorder="1" applyAlignment="1" applyProtection="1">
      <alignment/>
      <protection/>
    </xf>
    <xf numFmtId="181" fontId="3" fillId="0" borderId="15" xfId="0" applyNumberFormat="1" applyFont="1" applyFill="1" applyBorder="1" applyAlignment="1" applyProtection="1">
      <alignment/>
      <protection/>
    </xf>
    <xf numFmtId="181" fontId="3" fillId="0" borderId="11" xfId="0" applyNumberFormat="1" applyFont="1" applyFill="1" applyBorder="1" applyAlignment="1" applyProtection="1">
      <alignment/>
      <protection/>
    </xf>
    <xf numFmtId="179" fontId="3" fillId="0" borderId="11" xfId="0" applyNumberFormat="1" applyFont="1" applyFill="1" applyBorder="1" applyAlignment="1" applyProtection="1">
      <alignment/>
      <protection/>
    </xf>
    <xf numFmtId="181" fontId="3" fillId="0" borderId="16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/>
      <protection/>
    </xf>
    <xf numFmtId="181" fontId="4" fillId="0" borderId="14" xfId="0" applyNumberFormat="1" applyFont="1" applyBorder="1" applyAlignment="1" applyProtection="1">
      <alignment/>
      <protection/>
    </xf>
    <xf numFmtId="181" fontId="4" fillId="0" borderId="15" xfId="0" applyNumberFormat="1" applyFont="1" applyBorder="1" applyAlignment="1" applyProtection="1">
      <alignment/>
      <protection/>
    </xf>
    <xf numFmtId="181" fontId="4" fillId="0" borderId="11" xfId="0" applyNumberFormat="1" applyFont="1" applyBorder="1" applyAlignment="1" applyProtection="1">
      <alignment/>
      <protection/>
    </xf>
    <xf numFmtId="181" fontId="4" fillId="0" borderId="16" xfId="0" applyNumberFormat="1" applyFont="1" applyBorder="1" applyAlignment="1" applyProtection="1">
      <alignment/>
      <protection/>
    </xf>
    <xf numFmtId="179" fontId="4" fillId="0" borderId="11" xfId="0" applyNumberFormat="1" applyFont="1" applyBorder="1" applyAlignment="1" applyProtection="1">
      <alignment/>
      <protection/>
    </xf>
    <xf numFmtId="181" fontId="4" fillId="0" borderId="14" xfId="42" applyNumberFormat="1" applyFont="1" applyBorder="1" applyAlignment="1" applyProtection="1">
      <alignment/>
      <protection/>
    </xf>
    <xf numFmtId="181" fontId="4" fillId="0" borderId="15" xfId="42" applyNumberFormat="1" applyFont="1" applyBorder="1" applyAlignment="1" applyProtection="1">
      <alignment/>
      <protection/>
    </xf>
    <xf numFmtId="181" fontId="4" fillId="0" borderId="11" xfId="42" applyNumberFormat="1" applyFont="1" applyBorder="1" applyAlignment="1" applyProtection="1">
      <alignment/>
      <protection/>
    </xf>
    <xf numFmtId="179" fontId="4" fillId="0" borderId="11" xfId="42" applyNumberFormat="1" applyFont="1" applyBorder="1" applyAlignment="1" applyProtection="1">
      <alignment/>
      <protection/>
    </xf>
    <xf numFmtId="181" fontId="4" fillId="0" borderId="16" xfId="42" applyNumberFormat="1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4" fillId="0" borderId="35" xfId="0" applyNumberFormat="1" applyFont="1" applyBorder="1" applyAlignment="1" applyProtection="1">
      <alignment horizontal="center"/>
      <protection/>
    </xf>
    <xf numFmtId="181" fontId="3" fillId="0" borderId="36" xfId="0" applyNumberFormat="1" applyFont="1" applyBorder="1" applyAlignment="1" applyProtection="1">
      <alignment/>
      <protection/>
    </xf>
    <xf numFmtId="181" fontId="3" fillId="0" borderId="34" xfId="0" applyNumberFormat="1" applyFont="1" applyBorder="1" applyAlignment="1" applyProtection="1">
      <alignment/>
      <protection/>
    </xf>
    <xf numFmtId="181" fontId="3" fillId="0" borderId="35" xfId="0" applyNumberFormat="1" applyFont="1" applyBorder="1" applyAlignment="1" applyProtection="1">
      <alignment/>
      <protection/>
    </xf>
    <xf numFmtId="179" fontId="3" fillId="0" borderId="35" xfId="0" applyNumberFormat="1" applyFont="1" applyBorder="1" applyAlignment="1" applyProtection="1">
      <alignment/>
      <protection/>
    </xf>
    <xf numFmtId="181" fontId="3" fillId="0" borderId="37" xfId="0" applyNumberFormat="1" applyFont="1" applyBorder="1" applyAlignment="1" applyProtection="1">
      <alignment/>
      <protection/>
    </xf>
    <xf numFmtId="0" fontId="4" fillId="0" borderId="38" xfId="0" applyNumberFormat="1" applyFont="1" applyBorder="1" applyAlignment="1" applyProtection="1">
      <alignment horizontal="left" indent="1"/>
      <protection/>
    </xf>
    <xf numFmtId="0" fontId="5" fillId="0" borderId="38" xfId="0" applyNumberFormat="1" applyFont="1" applyFill="1" applyBorder="1" applyAlignment="1" applyProtection="1">
      <alignment horizontal="left" indent="1"/>
      <protection/>
    </xf>
    <xf numFmtId="0" fontId="6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Border="1" applyAlignment="1" applyProtection="1">
      <alignment horizontal="left" indent="2"/>
      <protection/>
    </xf>
    <xf numFmtId="0" fontId="4" fillId="0" borderId="25" xfId="0" applyNumberFormat="1" applyFont="1" applyBorder="1" applyAlignment="1" applyProtection="1">
      <alignment horizontal="left" indent="2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/>
      <protection/>
    </xf>
    <xf numFmtId="181" fontId="3" fillId="0" borderId="40" xfId="0" applyNumberFormat="1" applyFont="1" applyBorder="1" applyAlignment="1" applyProtection="1">
      <alignment/>
      <protection/>
    </xf>
    <xf numFmtId="0" fontId="3" fillId="0" borderId="38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Border="1" applyAlignment="1" applyProtection="1">
      <alignment horizontal="center"/>
      <protection/>
    </xf>
    <xf numFmtId="181" fontId="6" fillId="0" borderId="14" xfId="59" applyNumberFormat="1" applyFont="1" applyFill="1" applyBorder="1" applyAlignment="1" applyProtection="1">
      <alignment horizontal="center"/>
      <protection/>
    </xf>
    <xf numFmtId="181" fontId="6" fillId="0" borderId="15" xfId="59" applyNumberFormat="1" applyFont="1" applyFill="1" applyBorder="1" applyAlignment="1" applyProtection="1">
      <alignment horizontal="center"/>
      <protection/>
    </xf>
    <xf numFmtId="181" fontId="6" fillId="0" borderId="11" xfId="59" applyNumberFormat="1" applyFont="1" applyFill="1" applyBorder="1" applyAlignment="1" applyProtection="1">
      <alignment horizontal="center"/>
      <protection/>
    </xf>
    <xf numFmtId="181" fontId="6" fillId="0" borderId="16" xfId="59" applyNumberFormat="1" applyFont="1" applyFill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42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 horizontal="left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2756307364</v>
      </c>
      <c r="D5" s="42">
        <f t="shared" si="0"/>
        <v>0</v>
      </c>
      <c r="E5" s="43">
        <f t="shared" si="0"/>
        <v>2785464727</v>
      </c>
      <c r="F5" s="43">
        <f t="shared" si="0"/>
        <v>2785464727</v>
      </c>
      <c r="G5" s="43">
        <f t="shared" si="0"/>
        <v>94818688</v>
      </c>
      <c r="H5" s="43">
        <f t="shared" si="0"/>
        <v>153769850</v>
      </c>
      <c r="I5" s="43">
        <f t="shared" si="0"/>
        <v>149799714</v>
      </c>
      <c r="J5" s="43">
        <f t="shared" si="0"/>
        <v>398388252</v>
      </c>
      <c r="K5" s="43">
        <f t="shared" si="0"/>
        <v>176242871</v>
      </c>
      <c r="L5" s="43">
        <f t="shared" si="0"/>
        <v>182102610</v>
      </c>
      <c r="M5" s="43">
        <f t="shared" si="0"/>
        <v>299418170</v>
      </c>
      <c r="N5" s="43">
        <f t="shared" si="0"/>
        <v>657763651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1056151903</v>
      </c>
      <c r="X5" s="43">
        <f t="shared" si="0"/>
        <v>1392732366</v>
      </c>
      <c r="Y5" s="43">
        <f t="shared" si="0"/>
        <v>-336580463</v>
      </c>
      <c r="Z5" s="44">
        <f>+IF(X5&lt;&gt;0,+(Y5/X5)*100,0)</f>
        <v>-24.166916143887477</v>
      </c>
      <c r="AA5" s="45">
        <f>SUM(AA11:AA18)</f>
        <v>2785464727</v>
      </c>
    </row>
    <row r="6" spans="1:27" ht="13.5">
      <c r="A6" s="46" t="s">
        <v>32</v>
      </c>
      <c r="B6" s="47"/>
      <c r="C6" s="9">
        <v>719480725</v>
      </c>
      <c r="D6" s="10"/>
      <c r="E6" s="11">
        <v>628200408</v>
      </c>
      <c r="F6" s="11">
        <v>628200408</v>
      </c>
      <c r="G6" s="11">
        <v>31136218</v>
      </c>
      <c r="H6" s="11">
        <v>20500275</v>
      </c>
      <c r="I6" s="11">
        <v>33188444</v>
      </c>
      <c r="J6" s="11">
        <v>84824937</v>
      </c>
      <c r="K6" s="11">
        <v>38354560</v>
      </c>
      <c r="L6" s="11">
        <v>34323882</v>
      </c>
      <c r="M6" s="11">
        <v>56190252</v>
      </c>
      <c r="N6" s="11">
        <v>128868694</v>
      </c>
      <c r="O6" s="11"/>
      <c r="P6" s="11"/>
      <c r="Q6" s="11"/>
      <c r="R6" s="11"/>
      <c r="S6" s="11"/>
      <c r="T6" s="11"/>
      <c r="U6" s="11"/>
      <c r="V6" s="11"/>
      <c r="W6" s="11">
        <v>213693631</v>
      </c>
      <c r="X6" s="11">
        <v>314100205</v>
      </c>
      <c r="Y6" s="11">
        <v>-100406574</v>
      </c>
      <c r="Z6" s="2">
        <v>-31.97</v>
      </c>
      <c r="AA6" s="15">
        <v>628200408</v>
      </c>
    </row>
    <row r="7" spans="1:27" ht="13.5">
      <c r="A7" s="46" t="s">
        <v>33</v>
      </c>
      <c r="B7" s="47"/>
      <c r="C7" s="9">
        <v>137629458</v>
      </c>
      <c r="D7" s="10"/>
      <c r="E7" s="11">
        <v>163214912</v>
      </c>
      <c r="F7" s="11">
        <v>163214912</v>
      </c>
      <c r="G7" s="11">
        <v>880683</v>
      </c>
      <c r="H7" s="11">
        <v>880683</v>
      </c>
      <c r="I7" s="11">
        <v>8281517</v>
      </c>
      <c r="J7" s="11">
        <v>10042883</v>
      </c>
      <c r="K7" s="11">
        <v>4689632</v>
      </c>
      <c r="L7" s="11">
        <v>17925098</v>
      </c>
      <c r="M7" s="11">
        <v>10581357</v>
      </c>
      <c r="N7" s="11">
        <v>33196087</v>
      </c>
      <c r="O7" s="11"/>
      <c r="P7" s="11"/>
      <c r="Q7" s="11"/>
      <c r="R7" s="11"/>
      <c r="S7" s="11"/>
      <c r="T7" s="11"/>
      <c r="U7" s="11"/>
      <c r="V7" s="11"/>
      <c r="W7" s="11">
        <v>43238970</v>
      </c>
      <c r="X7" s="11">
        <v>81607456</v>
      </c>
      <c r="Y7" s="11">
        <v>-38368486</v>
      </c>
      <c r="Z7" s="2">
        <v>-47.02</v>
      </c>
      <c r="AA7" s="15">
        <v>163214912</v>
      </c>
    </row>
    <row r="8" spans="1:27" ht="13.5">
      <c r="A8" s="46" t="s">
        <v>34</v>
      </c>
      <c r="B8" s="47"/>
      <c r="C8" s="9">
        <v>919350645</v>
      </c>
      <c r="D8" s="10"/>
      <c r="E8" s="11">
        <v>1063463846</v>
      </c>
      <c r="F8" s="11">
        <v>1063463846</v>
      </c>
      <c r="G8" s="11">
        <v>3788647</v>
      </c>
      <c r="H8" s="11">
        <v>23858633</v>
      </c>
      <c r="I8" s="11">
        <v>67276094</v>
      </c>
      <c r="J8" s="11">
        <v>94923374</v>
      </c>
      <c r="K8" s="11">
        <v>78992177</v>
      </c>
      <c r="L8" s="11">
        <v>91657726</v>
      </c>
      <c r="M8" s="11">
        <v>92874762</v>
      </c>
      <c r="N8" s="11">
        <v>263524665</v>
      </c>
      <c r="O8" s="11"/>
      <c r="P8" s="11"/>
      <c r="Q8" s="11"/>
      <c r="R8" s="11"/>
      <c r="S8" s="11"/>
      <c r="T8" s="11"/>
      <c r="U8" s="11"/>
      <c r="V8" s="11"/>
      <c r="W8" s="11">
        <v>358448039</v>
      </c>
      <c r="X8" s="11">
        <v>531731923</v>
      </c>
      <c r="Y8" s="11">
        <v>-173283884</v>
      </c>
      <c r="Z8" s="2">
        <v>-32.59</v>
      </c>
      <c r="AA8" s="15">
        <v>1063463846</v>
      </c>
    </row>
    <row r="9" spans="1:27" ht="13.5">
      <c r="A9" s="46" t="s">
        <v>35</v>
      </c>
      <c r="B9" s="47"/>
      <c r="C9" s="9">
        <v>113043596</v>
      </c>
      <c r="D9" s="10"/>
      <c r="E9" s="11">
        <v>293914799</v>
      </c>
      <c r="F9" s="11">
        <v>293914799</v>
      </c>
      <c r="G9" s="11">
        <v>275362</v>
      </c>
      <c r="H9" s="11">
        <v>10662944</v>
      </c>
      <c r="I9" s="11">
        <v>15985164</v>
      </c>
      <c r="J9" s="11">
        <v>26923470</v>
      </c>
      <c r="K9" s="11">
        <v>17279000</v>
      </c>
      <c r="L9" s="11">
        <v>7315318</v>
      </c>
      <c r="M9" s="11">
        <v>65293587</v>
      </c>
      <c r="N9" s="11">
        <v>89887905</v>
      </c>
      <c r="O9" s="11"/>
      <c r="P9" s="11"/>
      <c r="Q9" s="11"/>
      <c r="R9" s="11"/>
      <c r="S9" s="11"/>
      <c r="T9" s="11"/>
      <c r="U9" s="11"/>
      <c r="V9" s="11"/>
      <c r="W9" s="11">
        <v>116811375</v>
      </c>
      <c r="X9" s="11">
        <v>146957400</v>
      </c>
      <c r="Y9" s="11">
        <v>-30146025</v>
      </c>
      <c r="Z9" s="2">
        <v>-20.51</v>
      </c>
      <c r="AA9" s="15">
        <v>293914799</v>
      </c>
    </row>
    <row r="10" spans="1:27" ht="13.5">
      <c r="A10" s="46" t="s">
        <v>36</v>
      </c>
      <c r="B10" s="47"/>
      <c r="C10" s="9">
        <v>455104776</v>
      </c>
      <c r="D10" s="10"/>
      <c r="E10" s="11">
        <v>38309496</v>
      </c>
      <c r="F10" s="11">
        <v>38309496</v>
      </c>
      <c r="G10" s="11">
        <v>11858969</v>
      </c>
      <c r="H10" s="11">
        <v>18807736</v>
      </c>
      <c r="I10" s="11">
        <v>2392662</v>
      </c>
      <c r="J10" s="11">
        <v>33059367</v>
      </c>
      <c r="K10" s="11">
        <v>2420266</v>
      </c>
      <c r="L10" s="11">
        <v>379273</v>
      </c>
      <c r="M10" s="11">
        <v>3144109</v>
      </c>
      <c r="N10" s="11">
        <v>5943648</v>
      </c>
      <c r="O10" s="11"/>
      <c r="P10" s="11"/>
      <c r="Q10" s="11"/>
      <c r="R10" s="11"/>
      <c r="S10" s="11"/>
      <c r="T10" s="11"/>
      <c r="U10" s="11"/>
      <c r="V10" s="11"/>
      <c r="W10" s="11">
        <v>39003015</v>
      </c>
      <c r="X10" s="11">
        <v>19154748</v>
      </c>
      <c r="Y10" s="11">
        <v>19848267</v>
      </c>
      <c r="Z10" s="2">
        <v>103.62</v>
      </c>
      <c r="AA10" s="15">
        <v>38309496</v>
      </c>
    </row>
    <row r="11" spans="1:27" ht="13.5">
      <c r="A11" s="48" t="s">
        <v>37</v>
      </c>
      <c r="B11" s="47"/>
      <c r="C11" s="49">
        <f aca="true" t="shared" si="1" ref="C11:Y11">SUM(C6:C10)</f>
        <v>2344609200</v>
      </c>
      <c r="D11" s="50">
        <f t="shared" si="1"/>
        <v>0</v>
      </c>
      <c r="E11" s="51">
        <f t="shared" si="1"/>
        <v>2187103461</v>
      </c>
      <c r="F11" s="51">
        <f t="shared" si="1"/>
        <v>2187103461</v>
      </c>
      <c r="G11" s="51">
        <f t="shared" si="1"/>
        <v>47939879</v>
      </c>
      <c r="H11" s="51">
        <f t="shared" si="1"/>
        <v>74710271</v>
      </c>
      <c r="I11" s="51">
        <f t="shared" si="1"/>
        <v>127123881</v>
      </c>
      <c r="J11" s="51">
        <f t="shared" si="1"/>
        <v>249774031</v>
      </c>
      <c r="K11" s="51">
        <f t="shared" si="1"/>
        <v>141735635</v>
      </c>
      <c r="L11" s="51">
        <f t="shared" si="1"/>
        <v>151601297</v>
      </c>
      <c r="M11" s="51">
        <f t="shared" si="1"/>
        <v>228084067</v>
      </c>
      <c r="N11" s="51">
        <f t="shared" si="1"/>
        <v>521420999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771195030</v>
      </c>
      <c r="X11" s="51">
        <f t="shared" si="1"/>
        <v>1093551732</v>
      </c>
      <c r="Y11" s="51">
        <f t="shared" si="1"/>
        <v>-322356702</v>
      </c>
      <c r="Z11" s="52">
        <f>+IF(X11&lt;&gt;0,+(Y11/X11)*100,0)</f>
        <v>-29.477956329550214</v>
      </c>
      <c r="AA11" s="53">
        <f>SUM(AA6:AA10)</f>
        <v>2187103461</v>
      </c>
    </row>
    <row r="12" spans="1:27" ht="13.5">
      <c r="A12" s="54" t="s">
        <v>38</v>
      </c>
      <c r="B12" s="35"/>
      <c r="C12" s="9">
        <v>261407511</v>
      </c>
      <c r="D12" s="10"/>
      <c r="E12" s="11">
        <v>233408260</v>
      </c>
      <c r="F12" s="11">
        <v>233408260</v>
      </c>
      <c r="G12" s="11">
        <v>7540229</v>
      </c>
      <c r="H12" s="11">
        <v>5156688</v>
      </c>
      <c r="I12" s="11">
        <v>6249174</v>
      </c>
      <c r="J12" s="11">
        <v>18946091</v>
      </c>
      <c r="K12" s="11">
        <v>1615774</v>
      </c>
      <c r="L12" s="11">
        <v>9244605</v>
      </c>
      <c r="M12" s="11">
        <v>9086099</v>
      </c>
      <c r="N12" s="11">
        <v>19946478</v>
      </c>
      <c r="O12" s="11"/>
      <c r="P12" s="11"/>
      <c r="Q12" s="11"/>
      <c r="R12" s="11"/>
      <c r="S12" s="11"/>
      <c r="T12" s="11"/>
      <c r="U12" s="11"/>
      <c r="V12" s="11"/>
      <c r="W12" s="11">
        <v>38892569</v>
      </c>
      <c r="X12" s="11">
        <v>116704130</v>
      </c>
      <c r="Y12" s="11">
        <v>-77811561</v>
      </c>
      <c r="Z12" s="2">
        <v>-66.67</v>
      </c>
      <c r="AA12" s="15">
        <v>233408260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>
        <v>4500000</v>
      </c>
      <c r="F14" s="11">
        <v>4500000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>
        <v>2250000</v>
      </c>
      <c r="Y14" s="11">
        <v>-2250000</v>
      </c>
      <c r="Z14" s="2">
        <v>-100</v>
      </c>
      <c r="AA14" s="15">
        <v>4500000</v>
      </c>
    </row>
    <row r="15" spans="1:27" ht="13.5">
      <c r="A15" s="54" t="s">
        <v>41</v>
      </c>
      <c r="B15" s="35" t="s">
        <v>42</v>
      </c>
      <c r="C15" s="9">
        <v>141471214</v>
      </c>
      <c r="D15" s="10"/>
      <c r="E15" s="11">
        <v>345019346</v>
      </c>
      <c r="F15" s="11">
        <v>345019346</v>
      </c>
      <c r="G15" s="11">
        <v>39338580</v>
      </c>
      <c r="H15" s="11">
        <v>73899692</v>
      </c>
      <c r="I15" s="11">
        <v>16426659</v>
      </c>
      <c r="J15" s="11">
        <v>129664931</v>
      </c>
      <c r="K15" s="11">
        <v>32891462</v>
      </c>
      <c r="L15" s="11">
        <v>21163665</v>
      </c>
      <c r="M15" s="11">
        <v>62239154</v>
      </c>
      <c r="N15" s="11">
        <v>116294281</v>
      </c>
      <c r="O15" s="11"/>
      <c r="P15" s="11"/>
      <c r="Q15" s="11"/>
      <c r="R15" s="11"/>
      <c r="S15" s="11"/>
      <c r="T15" s="11"/>
      <c r="U15" s="11"/>
      <c r="V15" s="11"/>
      <c r="W15" s="11">
        <v>245959212</v>
      </c>
      <c r="X15" s="11">
        <v>172509674</v>
      </c>
      <c r="Y15" s="11">
        <v>73449538</v>
      </c>
      <c r="Z15" s="2">
        <v>42.58</v>
      </c>
      <c r="AA15" s="15">
        <v>345019346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>
        <v>4728660</v>
      </c>
      <c r="F17" s="11">
        <v>4728660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>
        <v>2364330</v>
      </c>
      <c r="Y17" s="11">
        <v>-2364330</v>
      </c>
      <c r="Z17" s="2">
        <v>-100</v>
      </c>
      <c r="AA17" s="15">
        <v>4728660</v>
      </c>
    </row>
    <row r="18" spans="1:27" ht="13.5">
      <c r="A18" s="54" t="s">
        <v>45</v>
      </c>
      <c r="B18" s="35"/>
      <c r="C18" s="16">
        <v>8819439</v>
      </c>
      <c r="D18" s="17"/>
      <c r="E18" s="18">
        <v>10705000</v>
      </c>
      <c r="F18" s="18">
        <v>10705000</v>
      </c>
      <c r="G18" s="18"/>
      <c r="H18" s="18">
        <v>3199</v>
      </c>
      <c r="I18" s="18"/>
      <c r="J18" s="18">
        <v>3199</v>
      </c>
      <c r="K18" s="18"/>
      <c r="L18" s="18">
        <v>93043</v>
      </c>
      <c r="M18" s="18">
        <v>8850</v>
      </c>
      <c r="N18" s="18">
        <v>101893</v>
      </c>
      <c r="O18" s="18"/>
      <c r="P18" s="18"/>
      <c r="Q18" s="18"/>
      <c r="R18" s="18"/>
      <c r="S18" s="18"/>
      <c r="T18" s="18"/>
      <c r="U18" s="18"/>
      <c r="V18" s="18"/>
      <c r="W18" s="18">
        <v>105092</v>
      </c>
      <c r="X18" s="18">
        <v>5352500</v>
      </c>
      <c r="Y18" s="18">
        <v>-5247408</v>
      </c>
      <c r="Z18" s="3">
        <v>-98.04</v>
      </c>
      <c r="AA18" s="23">
        <v>10705000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490017333</v>
      </c>
      <c r="F20" s="60">
        <f t="shared" si="2"/>
        <v>490017333</v>
      </c>
      <c r="G20" s="60">
        <f t="shared" si="2"/>
        <v>2283146</v>
      </c>
      <c r="H20" s="60">
        <f t="shared" si="2"/>
        <v>1104978</v>
      </c>
      <c r="I20" s="60">
        <f t="shared" si="2"/>
        <v>0</v>
      </c>
      <c r="J20" s="60">
        <f t="shared" si="2"/>
        <v>3388124</v>
      </c>
      <c r="K20" s="60">
        <f t="shared" si="2"/>
        <v>6558197</v>
      </c>
      <c r="L20" s="60">
        <f t="shared" si="2"/>
        <v>4376799</v>
      </c>
      <c r="M20" s="60">
        <f t="shared" si="2"/>
        <v>2954456</v>
      </c>
      <c r="N20" s="60">
        <f t="shared" si="2"/>
        <v>13889452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17277576</v>
      </c>
      <c r="X20" s="60">
        <f t="shared" si="2"/>
        <v>245008667</v>
      </c>
      <c r="Y20" s="60">
        <f t="shared" si="2"/>
        <v>-227731091</v>
      </c>
      <c r="Z20" s="61">
        <f>+IF(X20&lt;&gt;0,+(Y20/X20)*100,0)</f>
        <v>-92.94817762507968</v>
      </c>
      <c r="AA20" s="62">
        <f>SUM(AA26:AA33)</f>
        <v>490017333</v>
      </c>
    </row>
    <row r="21" spans="1:27" ht="13.5">
      <c r="A21" s="46" t="s">
        <v>32</v>
      </c>
      <c r="B21" s="47"/>
      <c r="C21" s="9"/>
      <c r="D21" s="10"/>
      <c r="E21" s="11">
        <v>85406000</v>
      </c>
      <c r="F21" s="11">
        <v>85406000</v>
      </c>
      <c r="G21" s="11"/>
      <c r="H21" s="11"/>
      <c r="I21" s="11"/>
      <c r="J21" s="11"/>
      <c r="K21" s="11"/>
      <c r="L21" s="11"/>
      <c r="M21" s="11">
        <v>2025347</v>
      </c>
      <c r="N21" s="11">
        <v>2025347</v>
      </c>
      <c r="O21" s="11"/>
      <c r="P21" s="11"/>
      <c r="Q21" s="11"/>
      <c r="R21" s="11"/>
      <c r="S21" s="11"/>
      <c r="T21" s="11"/>
      <c r="U21" s="11"/>
      <c r="V21" s="11"/>
      <c r="W21" s="11">
        <v>2025347</v>
      </c>
      <c r="X21" s="11">
        <v>42703000</v>
      </c>
      <c r="Y21" s="11">
        <v>-40677653</v>
      </c>
      <c r="Z21" s="2">
        <v>-95.26</v>
      </c>
      <c r="AA21" s="15">
        <v>85406000</v>
      </c>
    </row>
    <row r="22" spans="1:27" ht="13.5">
      <c r="A22" s="46" t="s">
        <v>33</v>
      </c>
      <c r="B22" s="47"/>
      <c r="C22" s="9"/>
      <c r="D22" s="10"/>
      <c r="E22" s="11">
        <v>59500000</v>
      </c>
      <c r="F22" s="11">
        <v>59500000</v>
      </c>
      <c r="G22" s="11"/>
      <c r="H22" s="11">
        <v>-832102</v>
      </c>
      <c r="I22" s="11"/>
      <c r="J22" s="11">
        <v>-832102</v>
      </c>
      <c r="K22" s="11"/>
      <c r="L22" s="11">
        <v>77120</v>
      </c>
      <c r="M22" s="11"/>
      <c r="N22" s="11">
        <v>77120</v>
      </c>
      <c r="O22" s="11"/>
      <c r="P22" s="11"/>
      <c r="Q22" s="11"/>
      <c r="R22" s="11"/>
      <c r="S22" s="11"/>
      <c r="T22" s="11"/>
      <c r="U22" s="11"/>
      <c r="V22" s="11"/>
      <c r="W22" s="11">
        <v>-754982</v>
      </c>
      <c r="X22" s="11">
        <v>29750000</v>
      </c>
      <c r="Y22" s="11">
        <v>-30504982</v>
      </c>
      <c r="Z22" s="2">
        <v>-102.54</v>
      </c>
      <c r="AA22" s="15">
        <v>59500000</v>
      </c>
    </row>
    <row r="23" spans="1:27" ht="13.5">
      <c r="A23" s="46" t="s">
        <v>34</v>
      </c>
      <c r="B23" s="47"/>
      <c r="C23" s="9"/>
      <c r="D23" s="10"/>
      <c r="E23" s="11">
        <v>167620232</v>
      </c>
      <c r="F23" s="11">
        <v>167620232</v>
      </c>
      <c r="G23" s="11"/>
      <c r="H23" s="11">
        <v>1937080</v>
      </c>
      <c r="I23" s="11"/>
      <c r="J23" s="11">
        <v>1937080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1937080</v>
      </c>
      <c r="X23" s="11">
        <v>83810116</v>
      </c>
      <c r="Y23" s="11">
        <v>-81873036</v>
      </c>
      <c r="Z23" s="2">
        <v>-97.69</v>
      </c>
      <c r="AA23" s="15">
        <v>167620232</v>
      </c>
    </row>
    <row r="24" spans="1:27" ht="13.5">
      <c r="A24" s="46" t="s">
        <v>35</v>
      </c>
      <c r="B24" s="47"/>
      <c r="C24" s="9"/>
      <c r="D24" s="10"/>
      <c r="E24" s="11">
        <v>105510000</v>
      </c>
      <c r="F24" s="11">
        <v>105510000</v>
      </c>
      <c r="G24" s="11">
        <v>2283146</v>
      </c>
      <c r="H24" s="11"/>
      <c r="I24" s="11"/>
      <c r="J24" s="11">
        <v>2283146</v>
      </c>
      <c r="K24" s="11">
        <v>3645754</v>
      </c>
      <c r="L24" s="11">
        <v>4299679</v>
      </c>
      <c r="M24" s="11">
        <v>929109</v>
      </c>
      <c r="N24" s="11">
        <v>8874542</v>
      </c>
      <c r="O24" s="11"/>
      <c r="P24" s="11"/>
      <c r="Q24" s="11"/>
      <c r="R24" s="11"/>
      <c r="S24" s="11"/>
      <c r="T24" s="11"/>
      <c r="U24" s="11"/>
      <c r="V24" s="11"/>
      <c r="W24" s="11">
        <v>11157688</v>
      </c>
      <c r="X24" s="11">
        <v>52755000</v>
      </c>
      <c r="Y24" s="11">
        <v>-41597312</v>
      </c>
      <c r="Z24" s="2">
        <v>-78.85</v>
      </c>
      <c r="AA24" s="15">
        <v>105510000</v>
      </c>
    </row>
    <row r="25" spans="1:27" ht="13.5">
      <c r="A25" s="46" t="s">
        <v>36</v>
      </c>
      <c r="B25" s="47"/>
      <c r="C25" s="9"/>
      <c r="D25" s="10"/>
      <c r="E25" s="11">
        <v>11423000</v>
      </c>
      <c r="F25" s="11">
        <v>11423000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5711500</v>
      </c>
      <c r="Y25" s="11">
        <v>-5711500</v>
      </c>
      <c r="Z25" s="2">
        <v>-100</v>
      </c>
      <c r="AA25" s="15">
        <v>11423000</v>
      </c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429459232</v>
      </c>
      <c r="F26" s="51">
        <f t="shared" si="3"/>
        <v>429459232</v>
      </c>
      <c r="G26" s="51">
        <f t="shared" si="3"/>
        <v>2283146</v>
      </c>
      <c r="H26" s="51">
        <f t="shared" si="3"/>
        <v>1104978</v>
      </c>
      <c r="I26" s="51">
        <f t="shared" si="3"/>
        <v>0</v>
      </c>
      <c r="J26" s="51">
        <f t="shared" si="3"/>
        <v>3388124</v>
      </c>
      <c r="K26" s="51">
        <f t="shared" si="3"/>
        <v>3645754</v>
      </c>
      <c r="L26" s="51">
        <f t="shared" si="3"/>
        <v>4376799</v>
      </c>
      <c r="M26" s="51">
        <f t="shared" si="3"/>
        <v>2954456</v>
      </c>
      <c r="N26" s="51">
        <f t="shared" si="3"/>
        <v>10977009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14365133</v>
      </c>
      <c r="X26" s="51">
        <f t="shared" si="3"/>
        <v>214729616</v>
      </c>
      <c r="Y26" s="51">
        <f t="shared" si="3"/>
        <v>-200364483</v>
      </c>
      <c r="Z26" s="52">
        <f>+IF(X26&lt;&gt;0,+(Y26/X26)*100,0)</f>
        <v>-93.31012960969483</v>
      </c>
      <c r="AA26" s="53">
        <f>SUM(AA21:AA25)</f>
        <v>429459232</v>
      </c>
    </row>
    <row r="27" spans="1:27" ht="13.5">
      <c r="A27" s="54" t="s">
        <v>38</v>
      </c>
      <c r="B27" s="64"/>
      <c r="C27" s="9"/>
      <c r="D27" s="10"/>
      <c r="E27" s="11">
        <v>35958100</v>
      </c>
      <c r="F27" s="11">
        <v>35958100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17979050</v>
      </c>
      <c r="Y27" s="11">
        <v>-17979050</v>
      </c>
      <c r="Z27" s="2">
        <v>-100</v>
      </c>
      <c r="AA27" s="15">
        <v>35958100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24600001</v>
      </c>
      <c r="F30" s="11">
        <v>24600001</v>
      </c>
      <c r="G30" s="11"/>
      <c r="H30" s="11"/>
      <c r="I30" s="11"/>
      <c r="J30" s="11"/>
      <c r="K30" s="11">
        <v>2912443</v>
      </c>
      <c r="L30" s="11"/>
      <c r="M30" s="11"/>
      <c r="N30" s="11">
        <v>2912443</v>
      </c>
      <c r="O30" s="11"/>
      <c r="P30" s="11"/>
      <c r="Q30" s="11"/>
      <c r="R30" s="11"/>
      <c r="S30" s="11"/>
      <c r="T30" s="11"/>
      <c r="U30" s="11"/>
      <c r="V30" s="11"/>
      <c r="W30" s="11">
        <v>2912443</v>
      </c>
      <c r="X30" s="11">
        <v>12300001</v>
      </c>
      <c r="Y30" s="11">
        <v>-9387558</v>
      </c>
      <c r="Z30" s="2">
        <v>-76.32</v>
      </c>
      <c r="AA30" s="15">
        <v>24600001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719480725</v>
      </c>
      <c r="D36" s="10">
        <f t="shared" si="4"/>
        <v>0</v>
      </c>
      <c r="E36" s="11">
        <f t="shared" si="4"/>
        <v>713606408</v>
      </c>
      <c r="F36" s="11">
        <f t="shared" si="4"/>
        <v>713606408</v>
      </c>
      <c r="G36" s="11">
        <f t="shared" si="4"/>
        <v>31136218</v>
      </c>
      <c r="H36" s="11">
        <f t="shared" si="4"/>
        <v>20500275</v>
      </c>
      <c r="I36" s="11">
        <f t="shared" si="4"/>
        <v>33188444</v>
      </c>
      <c r="J36" s="11">
        <f t="shared" si="4"/>
        <v>84824937</v>
      </c>
      <c r="K36" s="11">
        <f t="shared" si="4"/>
        <v>38354560</v>
      </c>
      <c r="L36" s="11">
        <f t="shared" si="4"/>
        <v>34323882</v>
      </c>
      <c r="M36" s="11">
        <f t="shared" si="4"/>
        <v>58215599</v>
      </c>
      <c r="N36" s="11">
        <f t="shared" si="4"/>
        <v>130894041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215718978</v>
      </c>
      <c r="X36" s="11">
        <f t="shared" si="4"/>
        <v>356803205</v>
      </c>
      <c r="Y36" s="11">
        <f t="shared" si="4"/>
        <v>-141084227</v>
      </c>
      <c r="Z36" s="2">
        <f aca="true" t="shared" si="5" ref="Z36:Z49">+IF(X36&lt;&gt;0,+(Y36/X36)*100,0)</f>
        <v>-39.541188258104356</v>
      </c>
      <c r="AA36" s="15">
        <f>AA6+AA21</f>
        <v>713606408</v>
      </c>
    </row>
    <row r="37" spans="1:27" ht="13.5">
      <c r="A37" s="46" t="s">
        <v>33</v>
      </c>
      <c r="B37" s="47"/>
      <c r="C37" s="9">
        <f t="shared" si="4"/>
        <v>137629458</v>
      </c>
      <c r="D37" s="10">
        <f t="shared" si="4"/>
        <v>0</v>
      </c>
      <c r="E37" s="11">
        <f t="shared" si="4"/>
        <v>222714912</v>
      </c>
      <c r="F37" s="11">
        <f t="shared" si="4"/>
        <v>222714912</v>
      </c>
      <c r="G37" s="11">
        <f t="shared" si="4"/>
        <v>880683</v>
      </c>
      <c r="H37" s="11">
        <f t="shared" si="4"/>
        <v>48581</v>
      </c>
      <c r="I37" s="11">
        <f t="shared" si="4"/>
        <v>8281517</v>
      </c>
      <c r="J37" s="11">
        <f t="shared" si="4"/>
        <v>9210781</v>
      </c>
      <c r="K37" s="11">
        <f t="shared" si="4"/>
        <v>4689632</v>
      </c>
      <c r="L37" s="11">
        <f t="shared" si="4"/>
        <v>18002218</v>
      </c>
      <c r="M37" s="11">
        <f t="shared" si="4"/>
        <v>10581357</v>
      </c>
      <c r="N37" s="11">
        <f t="shared" si="4"/>
        <v>33273207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42483988</v>
      </c>
      <c r="X37" s="11">
        <f t="shared" si="4"/>
        <v>111357456</v>
      </c>
      <c r="Y37" s="11">
        <f t="shared" si="4"/>
        <v>-68873468</v>
      </c>
      <c r="Z37" s="2">
        <f t="shared" si="5"/>
        <v>-61.84899554458212</v>
      </c>
      <c r="AA37" s="15">
        <f>AA7+AA22</f>
        <v>222714912</v>
      </c>
    </row>
    <row r="38" spans="1:27" ht="13.5">
      <c r="A38" s="46" t="s">
        <v>34</v>
      </c>
      <c r="B38" s="47"/>
      <c r="C38" s="9">
        <f t="shared" si="4"/>
        <v>919350645</v>
      </c>
      <c r="D38" s="10">
        <f t="shared" si="4"/>
        <v>0</v>
      </c>
      <c r="E38" s="11">
        <f t="shared" si="4"/>
        <v>1231084078</v>
      </c>
      <c r="F38" s="11">
        <f t="shared" si="4"/>
        <v>1231084078</v>
      </c>
      <c r="G38" s="11">
        <f t="shared" si="4"/>
        <v>3788647</v>
      </c>
      <c r="H38" s="11">
        <f t="shared" si="4"/>
        <v>25795713</v>
      </c>
      <c r="I38" s="11">
        <f t="shared" si="4"/>
        <v>67276094</v>
      </c>
      <c r="J38" s="11">
        <f t="shared" si="4"/>
        <v>96860454</v>
      </c>
      <c r="K38" s="11">
        <f t="shared" si="4"/>
        <v>78992177</v>
      </c>
      <c r="L38" s="11">
        <f t="shared" si="4"/>
        <v>91657726</v>
      </c>
      <c r="M38" s="11">
        <f t="shared" si="4"/>
        <v>92874762</v>
      </c>
      <c r="N38" s="11">
        <f t="shared" si="4"/>
        <v>263524665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360385119</v>
      </c>
      <c r="X38" s="11">
        <f t="shared" si="4"/>
        <v>615542039</v>
      </c>
      <c r="Y38" s="11">
        <f t="shared" si="4"/>
        <v>-255156920</v>
      </c>
      <c r="Z38" s="2">
        <f t="shared" si="5"/>
        <v>-41.45239542282505</v>
      </c>
      <c r="AA38" s="15">
        <f>AA8+AA23</f>
        <v>1231084078</v>
      </c>
    </row>
    <row r="39" spans="1:27" ht="13.5">
      <c r="A39" s="46" t="s">
        <v>35</v>
      </c>
      <c r="B39" s="47"/>
      <c r="C39" s="9">
        <f t="shared" si="4"/>
        <v>113043596</v>
      </c>
      <c r="D39" s="10">
        <f t="shared" si="4"/>
        <v>0</v>
      </c>
      <c r="E39" s="11">
        <f t="shared" si="4"/>
        <v>399424799</v>
      </c>
      <c r="F39" s="11">
        <f t="shared" si="4"/>
        <v>399424799</v>
      </c>
      <c r="G39" s="11">
        <f t="shared" si="4"/>
        <v>2558508</v>
      </c>
      <c r="H39" s="11">
        <f t="shared" si="4"/>
        <v>10662944</v>
      </c>
      <c r="I39" s="11">
        <f t="shared" si="4"/>
        <v>15985164</v>
      </c>
      <c r="J39" s="11">
        <f t="shared" si="4"/>
        <v>29206616</v>
      </c>
      <c r="K39" s="11">
        <f t="shared" si="4"/>
        <v>20924754</v>
      </c>
      <c r="L39" s="11">
        <f t="shared" si="4"/>
        <v>11614997</v>
      </c>
      <c r="M39" s="11">
        <f t="shared" si="4"/>
        <v>66222696</v>
      </c>
      <c r="N39" s="11">
        <f t="shared" si="4"/>
        <v>98762447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127969063</v>
      </c>
      <c r="X39" s="11">
        <f t="shared" si="4"/>
        <v>199712400</v>
      </c>
      <c r="Y39" s="11">
        <f t="shared" si="4"/>
        <v>-71743337</v>
      </c>
      <c r="Z39" s="2">
        <f t="shared" si="5"/>
        <v>-35.92332624313763</v>
      </c>
      <c r="AA39" s="15">
        <f>AA9+AA24</f>
        <v>399424799</v>
      </c>
    </row>
    <row r="40" spans="1:27" ht="13.5">
      <c r="A40" s="46" t="s">
        <v>36</v>
      </c>
      <c r="B40" s="47"/>
      <c r="C40" s="9">
        <f t="shared" si="4"/>
        <v>455104776</v>
      </c>
      <c r="D40" s="10">
        <f t="shared" si="4"/>
        <v>0</v>
      </c>
      <c r="E40" s="11">
        <f t="shared" si="4"/>
        <v>49732496</v>
      </c>
      <c r="F40" s="11">
        <f t="shared" si="4"/>
        <v>49732496</v>
      </c>
      <c r="G40" s="11">
        <f t="shared" si="4"/>
        <v>11858969</v>
      </c>
      <c r="H40" s="11">
        <f t="shared" si="4"/>
        <v>18807736</v>
      </c>
      <c r="I40" s="11">
        <f t="shared" si="4"/>
        <v>2392662</v>
      </c>
      <c r="J40" s="11">
        <f t="shared" si="4"/>
        <v>33059367</v>
      </c>
      <c r="K40" s="11">
        <f t="shared" si="4"/>
        <v>2420266</v>
      </c>
      <c r="L40" s="11">
        <f t="shared" si="4"/>
        <v>379273</v>
      </c>
      <c r="M40" s="11">
        <f t="shared" si="4"/>
        <v>3144109</v>
      </c>
      <c r="N40" s="11">
        <f t="shared" si="4"/>
        <v>5943648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39003015</v>
      </c>
      <c r="X40" s="11">
        <f t="shared" si="4"/>
        <v>24866248</v>
      </c>
      <c r="Y40" s="11">
        <f t="shared" si="4"/>
        <v>14136767</v>
      </c>
      <c r="Z40" s="2">
        <f t="shared" si="5"/>
        <v>56.85122661046411</v>
      </c>
      <c r="AA40" s="15">
        <f>AA10+AA25</f>
        <v>49732496</v>
      </c>
    </row>
    <row r="41" spans="1:27" ht="13.5">
      <c r="A41" s="48" t="s">
        <v>37</v>
      </c>
      <c r="B41" s="47"/>
      <c r="C41" s="49">
        <f aca="true" t="shared" si="6" ref="C41:Y41">SUM(C36:C40)</f>
        <v>2344609200</v>
      </c>
      <c r="D41" s="50">
        <f t="shared" si="6"/>
        <v>0</v>
      </c>
      <c r="E41" s="51">
        <f t="shared" si="6"/>
        <v>2616562693</v>
      </c>
      <c r="F41" s="51">
        <f t="shared" si="6"/>
        <v>2616562693</v>
      </c>
      <c r="G41" s="51">
        <f t="shared" si="6"/>
        <v>50223025</v>
      </c>
      <c r="H41" s="51">
        <f t="shared" si="6"/>
        <v>75815249</v>
      </c>
      <c r="I41" s="51">
        <f t="shared" si="6"/>
        <v>127123881</v>
      </c>
      <c r="J41" s="51">
        <f t="shared" si="6"/>
        <v>253162155</v>
      </c>
      <c r="K41" s="51">
        <f t="shared" si="6"/>
        <v>145381389</v>
      </c>
      <c r="L41" s="51">
        <f t="shared" si="6"/>
        <v>155978096</v>
      </c>
      <c r="M41" s="51">
        <f t="shared" si="6"/>
        <v>231038523</v>
      </c>
      <c r="N41" s="51">
        <f t="shared" si="6"/>
        <v>532398008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785560163</v>
      </c>
      <c r="X41" s="51">
        <f t="shared" si="6"/>
        <v>1308281348</v>
      </c>
      <c r="Y41" s="51">
        <f t="shared" si="6"/>
        <v>-522721185</v>
      </c>
      <c r="Z41" s="52">
        <f t="shared" si="5"/>
        <v>-39.954799156855366</v>
      </c>
      <c r="AA41" s="53">
        <f>SUM(AA36:AA40)</f>
        <v>2616562693</v>
      </c>
    </row>
    <row r="42" spans="1:27" ht="13.5">
      <c r="A42" s="54" t="s">
        <v>38</v>
      </c>
      <c r="B42" s="35"/>
      <c r="C42" s="65">
        <f aca="true" t="shared" si="7" ref="C42:Y48">C12+C27</f>
        <v>261407511</v>
      </c>
      <c r="D42" s="66">
        <f t="shared" si="7"/>
        <v>0</v>
      </c>
      <c r="E42" s="67">
        <f t="shared" si="7"/>
        <v>269366360</v>
      </c>
      <c r="F42" s="67">
        <f t="shared" si="7"/>
        <v>269366360</v>
      </c>
      <c r="G42" s="67">
        <f t="shared" si="7"/>
        <v>7540229</v>
      </c>
      <c r="H42" s="67">
        <f t="shared" si="7"/>
        <v>5156688</v>
      </c>
      <c r="I42" s="67">
        <f t="shared" si="7"/>
        <v>6249174</v>
      </c>
      <c r="J42" s="67">
        <f t="shared" si="7"/>
        <v>18946091</v>
      </c>
      <c r="K42" s="67">
        <f t="shared" si="7"/>
        <v>1615774</v>
      </c>
      <c r="L42" s="67">
        <f t="shared" si="7"/>
        <v>9244605</v>
      </c>
      <c r="M42" s="67">
        <f t="shared" si="7"/>
        <v>9086099</v>
      </c>
      <c r="N42" s="67">
        <f t="shared" si="7"/>
        <v>19946478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38892569</v>
      </c>
      <c r="X42" s="67">
        <f t="shared" si="7"/>
        <v>134683180</v>
      </c>
      <c r="Y42" s="67">
        <f t="shared" si="7"/>
        <v>-95790611</v>
      </c>
      <c r="Z42" s="69">
        <f t="shared" si="5"/>
        <v>-71.12292047158377</v>
      </c>
      <c r="AA42" s="68">
        <f aca="true" t="shared" si="8" ref="AA42:AA48">AA12+AA27</f>
        <v>269366360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4500000</v>
      </c>
      <c r="F44" s="67">
        <f t="shared" si="7"/>
        <v>4500000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2250000</v>
      </c>
      <c r="Y44" s="67">
        <f t="shared" si="7"/>
        <v>-2250000</v>
      </c>
      <c r="Z44" s="69">
        <f t="shared" si="5"/>
        <v>-100</v>
      </c>
      <c r="AA44" s="68">
        <f t="shared" si="8"/>
        <v>4500000</v>
      </c>
    </row>
    <row r="45" spans="1:27" ht="13.5">
      <c r="A45" s="54" t="s">
        <v>41</v>
      </c>
      <c r="B45" s="35" t="s">
        <v>42</v>
      </c>
      <c r="C45" s="65">
        <f t="shared" si="7"/>
        <v>141471214</v>
      </c>
      <c r="D45" s="66">
        <f t="shared" si="7"/>
        <v>0</v>
      </c>
      <c r="E45" s="67">
        <f t="shared" si="7"/>
        <v>369619347</v>
      </c>
      <c r="F45" s="67">
        <f t="shared" si="7"/>
        <v>369619347</v>
      </c>
      <c r="G45" s="67">
        <f t="shared" si="7"/>
        <v>39338580</v>
      </c>
      <c r="H45" s="67">
        <f t="shared" si="7"/>
        <v>73899692</v>
      </c>
      <c r="I45" s="67">
        <f t="shared" si="7"/>
        <v>16426659</v>
      </c>
      <c r="J45" s="67">
        <f t="shared" si="7"/>
        <v>129664931</v>
      </c>
      <c r="K45" s="67">
        <f t="shared" si="7"/>
        <v>35803905</v>
      </c>
      <c r="L45" s="67">
        <f t="shared" si="7"/>
        <v>21163665</v>
      </c>
      <c r="M45" s="67">
        <f t="shared" si="7"/>
        <v>62239154</v>
      </c>
      <c r="N45" s="67">
        <f t="shared" si="7"/>
        <v>119206724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248871655</v>
      </c>
      <c r="X45" s="67">
        <f t="shared" si="7"/>
        <v>184809675</v>
      </c>
      <c r="Y45" s="67">
        <f t="shared" si="7"/>
        <v>64061980</v>
      </c>
      <c r="Z45" s="69">
        <f t="shared" si="5"/>
        <v>34.66375881024627</v>
      </c>
      <c r="AA45" s="68">
        <f t="shared" si="8"/>
        <v>369619347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4728660</v>
      </c>
      <c r="F47" s="67">
        <f t="shared" si="7"/>
        <v>4728660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2364330</v>
      </c>
      <c r="Y47" s="67">
        <f t="shared" si="7"/>
        <v>-2364330</v>
      </c>
      <c r="Z47" s="69">
        <f t="shared" si="5"/>
        <v>-100</v>
      </c>
      <c r="AA47" s="68">
        <f t="shared" si="8"/>
        <v>4728660</v>
      </c>
    </row>
    <row r="48" spans="1:27" ht="13.5">
      <c r="A48" s="54" t="s">
        <v>45</v>
      </c>
      <c r="B48" s="35"/>
      <c r="C48" s="65">
        <f t="shared" si="7"/>
        <v>8819439</v>
      </c>
      <c r="D48" s="66">
        <f t="shared" si="7"/>
        <v>0</v>
      </c>
      <c r="E48" s="67">
        <f t="shared" si="7"/>
        <v>10705000</v>
      </c>
      <c r="F48" s="67">
        <f t="shared" si="7"/>
        <v>10705000</v>
      </c>
      <c r="G48" s="67">
        <f t="shared" si="7"/>
        <v>0</v>
      </c>
      <c r="H48" s="67">
        <f t="shared" si="7"/>
        <v>3199</v>
      </c>
      <c r="I48" s="67">
        <f t="shared" si="7"/>
        <v>0</v>
      </c>
      <c r="J48" s="67">
        <f t="shared" si="7"/>
        <v>3199</v>
      </c>
      <c r="K48" s="67">
        <f t="shared" si="7"/>
        <v>0</v>
      </c>
      <c r="L48" s="67">
        <f t="shared" si="7"/>
        <v>93043</v>
      </c>
      <c r="M48" s="67">
        <f t="shared" si="7"/>
        <v>8850</v>
      </c>
      <c r="N48" s="67">
        <f t="shared" si="7"/>
        <v>101893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105092</v>
      </c>
      <c r="X48" s="67">
        <f t="shared" si="7"/>
        <v>5352500</v>
      </c>
      <c r="Y48" s="67">
        <f t="shared" si="7"/>
        <v>-5247408</v>
      </c>
      <c r="Z48" s="69">
        <f t="shared" si="5"/>
        <v>-98.03658103689864</v>
      </c>
      <c r="AA48" s="68">
        <f t="shared" si="8"/>
        <v>10705000</v>
      </c>
    </row>
    <row r="49" spans="1:27" ht="13.5">
      <c r="A49" s="75" t="s">
        <v>49</v>
      </c>
      <c r="B49" s="76"/>
      <c r="C49" s="77">
        <f aca="true" t="shared" si="9" ref="C49:Y49">SUM(C41:C48)</f>
        <v>2756307364</v>
      </c>
      <c r="D49" s="78">
        <f t="shared" si="9"/>
        <v>0</v>
      </c>
      <c r="E49" s="79">
        <f t="shared" si="9"/>
        <v>3275482060</v>
      </c>
      <c r="F49" s="79">
        <f t="shared" si="9"/>
        <v>3275482060</v>
      </c>
      <c r="G49" s="79">
        <f t="shared" si="9"/>
        <v>97101834</v>
      </c>
      <c r="H49" s="79">
        <f t="shared" si="9"/>
        <v>154874828</v>
      </c>
      <c r="I49" s="79">
        <f t="shared" si="9"/>
        <v>149799714</v>
      </c>
      <c r="J49" s="79">
        <f t="shared" si="9"/>
        <v>401776376</v>
      </c>
      <c r="K49" s="79">
        <f t="shared" si="9"/>
        <v>182801068</v>
      </c>
      <c r="L49" s="79">
        <f t="shared" si="9"/>
        <v>186479409</v>
      </c>
      <c r="M49" s="79">
        <f t="shared" si="9"/>
        <v>302372626</v>
      </c>
      <c r="N49" s="79">
        <f t="shared" si="9"/>
        <v>671653103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1073429479</v>
      </c>
      <c r="X49" s="79">
        <f t="shared" si="9"/>
        <v>1637741033</v>
      </c>
      <c r="Y49" s="79">
        <f t="shared" si="9"/>
        <v>-564311554</v>
      </c>
      <c r="Z49" s="80">
        <f t="shared" si="5"/>
        <v>-34.4567024107773</v>
      </c>
      <c r="AA49" s="81">
        <f>SUM(AA41:AA48)</f>
        <v>3275482060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293258354</v>
      </c>
      <c r="D51" s="66">
        <f t="shared" si="10"/>
        <v>0</v>
      </c>
      <c r="E51" s="67">
        <f t="shared" si="10"/>
        <v>940520628</v>
      </c>
      <c r="F51" s="67">
        <f t="shared" si="10"/>
        <v>940520628</v>
      </c>
      <c r="G51" s="67">
        <f t="shared" si="10"/>
        <v>3423313</v>
      </c>
      <c r="H51" s="67">
        <f t="shared" si="10"/>
        <v>3001766</v>
      </c>
      <c r="I51" s="67">
        <f t="shared" si="10"/>
        <v>2660424</v>
      </c>
      <c r="J51" s="67">
        <f t="shared" si="10"/>
        <v>9085503</v>
      </c>
      <c r="K51" s="67">
        <f t="shared" si="10"/>
        <v>2104977</v>
      </c>
      <c r="L51" s="67">
        <f t="shared" si="10"/>
        <v>2746152</v>
      </c>
      <c r="M51" s="67">
        <f t="shared" si="10"/>
        <v>1368740</v>
      </c>
      <c r="N51" s="67">
        <f t="shared" si="10"/>
        <v>6219869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15305372</v>
      </c>
      <c r="X51" s="67">
        <f t="shared" si="10"/>
        <v>470260324</v>
      </c>
      <c r="Y51" s="67">
        <f t="shared" si="10"/>
        <v>-454954952</v>
      </c>
      <c r="Z51" s="69">
        <f>+IF(X51&lt;&gt;0,+(Y51/X51)*100,0)</f>
        <v>-96.74534056587773</v>
      </c>
      <c r="AA51" s="68">
        <f>SUM(AA57:AA61)</f>
        <v>940520628</v>
      </c>
    </row>
    <row r="52" spans="1:27" ht="13.5">
      <c r="A52" s="84" t="s">
        <v>32</v>
      </c>
      <c r="B52" s="47"/>
      <c r="C52" s="9">
        <v>27204093</v>
      </c>
      <c r="D52" s="10"/>
      <c r="E52" s="11">
        <v>172923895</v>
      </c>
      <c r="F52" s="11">
        <v>172923895</v>
      </c>
      <c r="G52" s="11">
        <v>1810026</v>
      </c>
      <c r="H52" s="11">
        <v>258060</v>
      </c>
      <c r="I52" s="11"/>
      <c r="J52" s="11">
        <v>2068086</v>
      </c>
      <c r="K52" s="11">
        <v>532681</v>
      </c>
      <c r="L52" s="11">
        <v>-710364</v>
      </c>
      <c r="M52" s="11"/>
      <c r="N52" s="11">
        <v>-177683</v>
      </c>
      <c r="O52" s="11"/>
      <c r="P52" s="11"/>
      <c r="Q52" s="11"/>
      <c r="R52" s="11"/>
      <c r="S52" s="11"/>
      <c r="T52" s="11"/>
      <c r="U52" s="11"/>
      <c r="V52" s="11"/>
      <c r="W52" s="11">
        <v>1890403</v>
      </c>
      <c r="X52" s="11">
        <v>86461948</v>
      </c>
      <c r="Y52" s="11">
        <v>-84571545</v>
      </c>
      <c r="Z52" s="2">
        <v>-97.81</v>
      </c>
      <c r="AA52" s="15">
        <v>172923895</v>
      </c>
    </row>
    <row r="53" spans="1:27" ht="13.5">
      <c r="A53" s="84" t="s">
        <v>33</v>
      </c>
      <c r="B53" s="47"/>
      <c r="C53" s="9">
        <v>18645596</v>
      </c>
      <c r="D53" s="10"/>
      <c r="E53" s="11">
        <v>191083420</v>
      </c>
      <c r="F53" s="11">
        <v>191083420</v>
      </c>
      <c r="G53" s="11">
        <v>29561</v>
      </c>
      <c r="H53" s="11">
        <v>1225941</v>
      </c>
      <c r="I53" s="11">
        <v>287405</v>
      </c>
      <c r="J53" s="11">
        <v>1542907</v>
      </c>
      <c r="K53" s="11">
        <v>353666</v>
      </c>
      <c r="L53" s="11">
        <v>555226</v>
      </c>
      <c r="M53" s="11"/>
      <c r="N53" s="11">
        <v>908892</v>
      </c>
      <c r="O53" s="11"/>
      <c r="P53" s="11"/>
      <c r="Q53" s="11"/>
      <c r="R53" s="11"/>
      <c r="S53" s="11"/>
      <c r="T53" s="11"/>
      <c r="U53" s="11"/>
      <c r="V53" s="11"/>
      <c r="W53" s="11">
        <v>2451799</v>
      </c>
      <c r="X53" s="11">
        <v>95541711</v>
      </c>
      <c r="Y53" s="11">
        <v>-93089912</v>
      </c>
      <c r="Z53" s="2">
        <v>-97.43</v>
      </c>
      <c r="AA53" s="15">
        <v>191083420</v>
      </c>
    </row>
    <row r="54" spans="1:27" ht="13.5">
      <c r="A54" s="84" t="s">
        <v>34</v>
      </c>
      <c r="B54" s="47"/>
      <c r="C54" s="9">
        <v>46202431</v>
      </c>
      <c r="D54" s="10"/>
      <c r="E54" s="11">
        <v>118919830</v>
      </c>
      <c r="F54" s="11">
        <v>118919830</v>
      </c>
      <c r="G54" s="11"/>
      <c r="H54" s="11">
        <v>488306</v>
      </c>
      <c r="I54" s="11">
        <v>792228</v>
      </c>
      <c r="J54" s="11">
        <v>1280534</v>
      </c>
      <c r="K54" s="11">
        <v>716489</v>
      </c>
      <c r="L54" s="11">
        <v>1088860</v>
      </c>
      <c r="M54" s="11">
        <v>217895</v>
      </c>
      <c r="N54" s="11">
        <v>2023244</v>
      </c>
      <c r="O54" s="11"/>
      <c r="P54" s="11"/>
      <c r="Q54" s="11"/>
      <c r="R54" s="11"/>
      <c r="S54" s="11"/>
      <c r="T54" s="11"/>
      <c r="U54" s="11"/>
      <c r="V54" s="11"/>
      <c r="W54" s="11">
        <v>3303778</v>
      </c>
      <c r="X54" s="11">
        <v>59459917</v>
      </c>
      <c r="Y54" s="11">
        <v>-56156139</v>
      </c>
      <c r="Z54" s="2">
        <v>-94.44</v>
      </c>
      <c r="AA54" s="15">
        <v>118919830</v>
      </c>
    </row>
    <row r="55" spans="1:27" ht="13.5">
      <c r="A55" s="84" t="s">
        <v>35</v>
      </c>
      <c r="B55" s="47"/>
      <c r="C55" s="9">
        <v>9280671</v>
      </c>
      <c r="D55" s="10"/>
      <c r="E55" s="11">
        <v>126923042</v>
      </c>
      <c r="F55" s="11">
        <v>126923042</v>
      </c>
      <c r="G55" s="11">
        <v>1281122</v>
      </c>
      <c r="H55" s="11"/>
      <c r="I55" s="11">
        <v>846092</v>
      </c>
      <c r="J55" s="11">
        <v>2127214</v>
      </c>
      <c r="K55" s="11">
        <v>1531</v>
      </c>
      <c r="L55" s="11">
        <v>1171507</v>
      </c>
      <c r="M55" s="11">
        <v>77499</v>
      </c>
      <c r="N55" s="11">
        <v>1250537</v>
      </c>
      <c r="O55" s="11"/>
      <c r="P55" s="11"/>
      <c r="Q55" s="11"/>
      <c r="R55" s="11"/>
      <c r="S55" s="11"/>
      <c r="T55" s="11"/>
      <c r="U55" s="11"/>
      <c r="V55" s="11"/>
      <c r="W55" s="11">
        <v>3377751</v>
      </c>
      <c r="X55" s="11">
        <v>63461523</v>
      </c>
      <c r="Y55" s="11">
        <v>-60083772</v>
      </c>
      <c r="Z55" s="2">
        <v>-94.68</v>
      </c>
      <c r="AA55" s="15">
        <v>126923042</v>
      </c>
    </row>
    <row r="56" spans="1:27" ht="13.5">
      <c r="A56" s="84" t="s">
        <v>36</v>
      </c>
      <c r="B56" s="47"/>
      <c r="C56" s="9">
        <v>16711225</v>
      </c>
      <c r="D56" s="10"/>
      <c r="E56" s="11">
        <v>41382653</v>
      </c>
      <c r="F56" s="11">
        <v>41382653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20691327</v>
      </c>
      <c r="Y56" s="11">
        <v>-20691327</v>
      </c>
      <c r="Z56" s="2">
        <v>-100</v>
      </c>
      <c r="AA56" s="15">
        <v>41382653</v>
      </c>
    </row>
    <row r="57" spans="1:27" ht="13.5">
      <c r="A57" s="85" t="s">
        <v>37</v>
      </c>
      <c r="B57" s="47"/>
      <c r="C57" s="49">
        <f aca="true" t="shared" si="11" ref="C57:Y57">SUM(C52:C56)</f>
        <v>118044016</v>
      </c>
      <c r="D57" s="50">
        <f t="shared" si="11"/>
        <v>0</v>
      </c>
      <c r="E57" s="51">
        <f t="shared" si="11"/>
        <v>651232840</v>
      </c>
      <c r="F57" s="51">
        <f t="shared" si="11"/>
        <v>651232840</v>
      </c>
      <c r="G57" s="51">
        <f t="shared" si="11"/>
        <v>3120709</v>
      </c>
      <c r="H57" s="51">
        <f t="shared" si="11"/>
        <v>1972307</v>
      </c>
      <c r="I57" s="51">
        <f t="shared" si="11"/>
        <v>1925725</v>
      </c>
      <c r="J57" s="51">
        <f t="shared" si="11"/>
        <v>7018741</v>
      </c>
      <c r="K57" s="51">
        <f t="shared" si="11"/>
        <v>1604367</v>
      </c>
      <c r="L57" s="51">
        <f t="shared" si="11"/>
        <v>2105229</v>
      </c>
      <c r="M57" s="51">
        <f t="shared" si="11"/>
        <v>295394</v>
      </c>
      <c r="N57" s="51">
        <f t="shared" si="11"/>
        <v>4004990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11023731</v>
      </c>
      <c r="X57" s="51">
        <f t="shared" si="11"/>
        <v>325616426</v>
      </c>
      <c r="Y57" s="51">
        <f t="shared" si="11"/>
        <v>-314592695</v>
      </c>
      <c r="Z57" s="52">
        <f>+IF(X57&lt;&gt;0,+(Y57/X57)*100,0)</f>
        <v>-96.61450402382343</v>
      </c>
      <c r="AA57" s="53">
        <f>SUM(AA52:AA56)</f>
        <v>651232840</v>
      </c>
    </row>
    <row r="58" spans="1:27" ht="13.5">
      <c r="A58" s="86" t="s">
        <v>38</v>
      </c>
      <c r="B58" s="35"/>
      <c r="C58" s="9">
        <v>7997041</v>
      </c>
      <c r="D58" s="10"/>
      <c r="E58" s="11">
        <v>61299463</v>
      </c>
      <c r="F58" s="11">
        <v>61299463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30649732</v>
      </c>
      <c r="Y58" s="11">
        <v>-30649732</v>
      </c>
      <c r="Z58" s="2">
        <v>-100</v>
      </c>
      <c r="AA58" s="15">
        <v>61299463</v>
      </c>
    </row>
    <row r="59" spans="1:27" ht="13.5">
      <c r="A59" s="86" t="s">
        <v>39</v>
      </c>
      <c r="B59" s="35"/>
      <c r="C59" s="12">
        <v>147268</v>
      </c>
      <c r="D59" s="13"/>
      <c r="E59" s="14">
        <v>262038</v>
      </c>
      <c r="F59" s="14">
        <v>262038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>
        <v>131019</v>
      </c>
      <c r="Y59" s="14">
        <v>-131019</v>
      </c>
      <c r="Z59" s="2">
        <v>-100</v>
      </c>
      <c r="AA59" s="22">
        <v>262038</v>
      </c>
    </row>
    <row r="60" spans="1:27" ht="13.5">
      <c r="A60" s="86" t="s">
        <v>40</v>
      </c>
      <c r="B60" s="35"/>
      <c r="C60" s="9"/>
      <c r="D60" s="10"/>
      <c r="E60" s="11">
        <v>22817989</v>
      </c>
      <c r="F60" s="11">
        <v>22817989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>
        <v>11408995</v>
      </c>
      <c r="Y60" s="11">
        <v>-11408995</v>
      </c>
      <c r="Z60" s="2">
        <v>-100</v>
      </c>
      <c r="AA60" s="15">
        <v>22817989</v>
      </c>
    </row>
    <row r="61" spans="1:27" ht="13.5">
      <c r="A61" s="86" t="s">
        <v>41</v>
      </c>
      <c r="B61" s="35" t="s">
        <v>51</v>
      </c>
      <c r="C61" s="9">
        <v>167070029</v>
      </c>
      <c r="D61" s="10"/>
      <c r="E61" s="11">
        <v>204908298</v>
      </c>
      <c r="F61" s="11">
        <v>204908298</v>
      </c>
      <c r="G61" s="11">
        <v>302604</v>
      </c>
      <c r="H61" s="11">
        <v>1029459</v>
      </c>
      <c r="I61" s="11">
        <v>734699</v>
      </c>
      <c r="J61" s="11">
        <v>2066762</v>
      </c>
      <c r="K61" s="11">
        <v>500610</v>
      </c>
      <c r="L61" s="11">
        <v>640923</v>
      </c>
      <c r="M61" s="11">
        <v>1073346</v>
      </c>
      <c r="N61" s="11">
        <v>2214879</v>
      </c>
      <c r="O61" s="11"/>
      <c r="P61" s="11"/>
      <c r="Q61" s="11"/>
      <c r="R61" s="11"/>
      <c r="S61" s="11"/>
      <c r="T61" s="11"/>
      <c r="U61" s="11"/>
      <c r="V61" s="11"/>
      <c r="W61" s="11">
        <v>4281641</v>
      </c>
      <c r="X61" s="11">
        <v>102454152</v>
      </c>
      <c r="Y61" s="11">
        <v>-98172511</v>
      </c>
      <c r="Z61" s="2">
        <v>-95.82</v>
      </c>
      <c r="AA61" s="15">
        <v>204908298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33225781</v>
      </c>
      <c r="F65" s="11"/>
      <c r="G65" s="11">
        <v>19213971</v>
      </c>
      <c r="H65" s="11">
        <v>10213971</v>
      </c>
      <c r="I65" s="11"/>
      <c r="J65" s="11">
        <v>29427942</v>
      </c>
      <c r="K65" s="11">
        <v>6863658</v>
      </c>
      <c r="L65" s="11">
        <v>16367175</v>
      </c>
      <c r="M65" s="11"/>
      <c r="N65" s="11">
        <v>23230833</v>
      </c>
      <c r="O65" s="11"/>
      <c r="P65" s="11"/>
      <c r="Q65" s="11"/>
      <c r="R65" s="11"/>
      <c r="S65" s="11"/>
      <c r="T65" s="11"/>
      <c r="U65" s="11"/>
      <c r="V65" s="11"/>
      <c r="W65" s="11">
        <v>52658775</v>
      </c>
      <c r="X65" s="11"/>
      <c r="Y65" s="11">
        <v>52658775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290902785</v>
      </c>
      <c r="F66" s="14"/>
      <c r="G66" s="14">
        <v>4136689</v>
      </c>
      <c r="H66" s="14">
        <v>5054202</v>
      </c>
      <c r="I66" s="14">
        <v>15094720</v>
      </c>
      <c r="J66" s="14">
        <v>24285611</v>
      </c>
      <c r="K66" s="14">
        <v>6771424</v>
      </c>
      <c r="L66" s="14">
        <v>11810351</v>
      </c>
      <c r="M66" s="14">
        <v>20626340</v>
      </c>
      <c r="N66" s="14">
        <v>39208115</v>
      </c>
      <c r="O66" s="14"/>
      <c r="P66" s="14"/>
      <c r="Q66" s="14"/>
      <c r="R66" s="14"/>
      <c r="S66" s="14"/>
      <c r="T66" s="14"/>
      <c r="U66" s="14"/>
      <c r="V66" s="14"/>
      <c r="W66" s="14">
        <v>63493726</v>
      </c>
      <c r="X66" s="14"/>
      <c r="Y66" s="14">
        <v>63493726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24212777</v>
      </c>
      <c r="F67" s="11"/>
      <c r="G67" s="11">
        <v>4738194</v>
      </c>
      <c r="H67" s="11">
        <v>2744179</v>
      </c>
      <c r="I67" s="11">
        <v>8421026</v>
      </c>
      <c r="J67" s="11">
        <v>15903399</v>
      </c>
      <c r="K67" s="11">
        <v>4695632</v>
      </c>
      <c r="L67" s="11">
        <v>17489475</v>
      </c>
      <c r="M67" s="11">
        <v>15250665</v>
      </c>
      <c r="N67" s="11">
        <v>37435772</v>
      </c>
      <c r="O67" s="11"/>
      <c r="P67" s="11"/>
      <c r="Q67" s="11"/>
      <c r="R67" s="11"/>
      <c r="S67" s="11"/>
      <c r="T67" s="11"/>
      <c r="U67" s="11"/>
      <c r="V67" s="11"/>
      <c r="W67" s="11">
        <v>53339171</v>
      </c>
      <c r="X67" s="11"/>
      <c r="Y67" s="11">
        <v>53339171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84813347</v>
      </c>
      <c r="F68" s="11"/>
      <c r="G68" s="11">
        <v>1355464</v>
      </c>
      <c r="H68" s="11">
        <v>56662</v>
      </c>
      <c r="I68" s="11">
        <v>810677</v>
      </c>
      <c r="J68" s="11">
        <v>2222803</v>
      </c>
      <c r="K68" s="11">
        <v>3400702</v>
      </c>
      <c r="L68" s="11">
        <v>4943931</v>
      </c>
      <c r="M68" s="11">
        <v>1999661</v>
      </c>
      <c r="N68" s="11">
        <v>10344294</v>
      </c>
      <c r="O68" s="11"/>
      <c r="P68" s="11"/>
      <c r="Q68" s="11"/>
      <c r="R68" s="11"/>
      <c r="S68" s="11"/>
      <c r="T68" s="11"/>
      <c r="U68" s="11"/>
      <c r="V68" s="11"/>
      <c r="W68" s="11">
        <v>12567097</v>
      </c>
      <c r="X68" s="11"/>
      <c r="Y68" s="11">
        <v>12567097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433154690</v>
      </c>
      <c r="F69" s="79">
        <f t="shared" si="12"/>
        <v>0</v>
      </c>
      <c r="G69" s="79">
        <f t="shared" si="12"/>
        <v>29444318</v>
      </c>
      <c r="H69" s="79">
        <f t="shared" si="12"/>
        <v>18069014</v>
      </c>
      <c r="I69" s="79">
        <f t="shared" si="12"/>
        <v>24326423</v>
      </c>
      <c r="J69" s="79">
        <f t="shared" si="12"/>
        <v>71839755</v>
      </c>
      <c r="K69" s="79">
        <f t="shared" si="12"/>
        <v>21731416</v>
      </c>
      <c r="L69" s="79">
        <f t="shared" si="12"/>
        <v>50610932</v>
      </c>
      <c r="M69" s="79">
        <f t="shared" si="12"/>
        <v>37876666</v>
      </c>
      <c r="N69" s="79">
        <f t="shared" si="12"/>
        <v>110219014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182058769</v>
      </c>
      <c r="X69" s="79">
        <f t="shared" si="12"/>
        <v>0</v>
      </c>
      <c r="Y69" s="79">
        <f t="shared" si="12"/>
        <v>182058769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95705676</v>
      </c>
      <c r="D5" s="42">
        <f t="shared" si="0"/>
        <v>0</v>
      </c>
      <c r="E5" s="43">
        <f t="shared" si="0"/>
        <v>148744000</v>
      </c>
      <c r="F5" s="43">
        <f t="shared" si="0"/>
        <v>148744000</v>
      </c>
      <c r="G5" s="43">
        <f t="shared" si="0"/>
        <v>2430937</v>
      </c>
      <c r="H5" s="43">
        <f t="shared" si="0"/>
        <v>0</v>
      </c>
      <c r="I5" s="43">
        <f t="shared" si="0"/>
        <v>2235559</v>
      </c>
      <c r="J5" s="43">
        <f t="shared" si="0"/>
        <v>4666496</v>
      </c>
      <c r="K5" s="43">
        <f t="shared" si="0"/>
        <v>1200741</v>
      </c>
      <c r="L5" s="43">
        <f t="shared" si="0"/>
        <v>2139708</v>
      </c>
      <c r="M5" s="43">
        <f t="shared" si="0"/>
        <v>3211480</v>
      </c>
      <c r="N5" s="43">
        <f t="shared" si="0"/>
        <v>6551929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11218425</v>
      </c>
      <c r="X5" s="43">
        <f t="shared" si="0"/>
        <v>74372000</v>
      </c>
      <c r="Y5" s="43">
        <f t="shared" si="0"/>
        <v>-63153575</v>
      </c>
      <c r="Z5" s="44">
        <f>+IF(X5&lt;&gt;0,+(Y5/X5)*100,0)</f>
        <v>-84.91579492282042</v>
      </c>
      <c r="AA5" s="45">
        <f>SUM(AA11:AA18)</f>
        <v>148744000</v>
      </c>
    </row>
    <row r="6" spans="1:27" ht="13.5">
      <c r="A6" s="46" t="s">
        <v>32</v>
      </c>
      <c r="B6" s="47"/>
      <c r="C6" s="9">
        <v>84599507</v>
      </c>
      <c r="D6" s="10"/>
      <c r="E6" s="11">
        <v>6937700</v>
      </c>
      <c r="F6" s="11">
        <v>6937700</v>
      </c>
      <c r="G6" s="11"/>
      <c r="H6" s="11"/>
      <c r="I6" s="11"/>
      <c r="J6" s="11"/>
      <c r="K6" s="11"/>
      <c r="L6" s="11">
        <v>2137008</v>
      </c>
      <c r="M6" s="11">
        <v>3180290</v>
      </c>
      <c r="N6" s="11">
        <v>5317298</v>
      </c>
      <c r="O6" s="11"/>
      <c r="P6" s="11"/>
      <c r="Q6" s="11"/>
      <c r="R6" s="11"/>
      <c r="S6" s="11"/>
      <c r="T6" s="11"/>
      <c r="U6" s="11"/>
      <c r="V6" s="11"/>
      <c r="W6" s="11">
        <v>5317298</v>
      </c>
      <c r="X6" s="11">
        <v>3468850</v>
      </c>
      <c r="Y6" s="11">
        <v>1848448</v>
      </c>
      <c r="Z6" s="2">
        <v>53.29</v>
      </c>
      <c r="AA6" s="15">
        <v>6937700</v>
      </c>
    </row>
    <row r="7" spans="1:27" ht="13.5">
      <c r="A7" s="46" t="s">
        <v>33</v>
      </c>
      <c r="B7" s="47"/>
      <c r="C7" s="9">
        <v>7212809</v>
      </c>
      <c r="D7" s="10"/>
      <c r="E7" s="11"/>
      <c r="F7" s="11"/>
      <c r="G7" s="11"/>
      <c r="H7" s="11"/>
      <c r="I7" s="11"/>
      <c r="J7" s="11"/>
      <c r="K7" s="11">
        <v>29400</v>
      </c>
      <c r="L7" s="11">
        <v>2700</v>
      </c>
      <c r="M7" s="11"/>
      <c r="N7" s="11">
        <v>32100</v>
      </c>
      <c r="O7" s="11"/>
      <c r="P7" s="11"/>
      <c r="Q7" s="11"/>
      <c r="R7" s="11"/>
      <c r="S7" s="11"/>
      <c r="T7" s="11"/>
      <c r="U7" s="11"/>
      <c r="V7" s="11"/>
      <c r="W7" s="11">
        <v>32100</v>
      </c>
      <c r="X7" s="11"/>
      <c r="Y7" s="11">
        <v>32100</v>
      </c>
      <c r="Z7" s="2"/>
      <c r="AA7" s="15"/>
    </row>
    <row r="8" spans="1:27" ht="13.5">
      <c r="A8" s="46" t="s">
        <v>34</v>
      </c>
      <c r="B8" s="47"/>
      <c r="C8" s="9">
        <v>2395737</v>
      </c>
      <c r="D8" s="10"/>
      <c r="E8" s="11">
        <v>19340000</v>
      </c>
      <c r="F8" s="11">
        <v>19340000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9670000</v>
      </c>
      <c r="Y8" s="11">
        <v>-9670000</v>
      </c>
      <c r="Z8" s="2">
        <v>-100</v>
      </c>
      <c r="AA8" s="15">
        <v>19340000</v>
      </c>
    </row>
    <row r="9" spans="1:27" ht="13.5">
      <c r="A9" s="46" t="s">
        <v>35</v>
      </c>
      <c r="B9" s="47"/>
      <c r="C9" s="9"/>
      <c r="D9" s="10"/>
      <c r="E9" s="11">
        <v>2000000</v>
      </c>
      <c r="F9" s="11">
        <v>2000000</v>
      </c>
      <c r="G9" s="11"/>
      <c r="H9" s="11"/>
      <c r="I9" s="11">
        <v>2234300</v>
      </c>
      <c r="J9" s="11">
        <v>2234300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2234300</v>
      </c>
      <c r="X9" s="11">
        <v>1000000</v>
      </c>
      <c r="Y9" s="11">
        <v>1234300</v>
      </c>
      <c r="Z9" s="2">
        <v>123.43</v>
      </c>
      <c r="AA9" s="15">
        <v>2000000</v>
      </c>
    </row>
    <row r="10" spans="1:27" ht="13.5">
      <c r="A10" s="46" t="s">
        <v>36</v>
      </c>
      <c r="B10" s="47"/>
      <c r="C10" s="9"/>
      <c r="D10" s="10"/>
      <c r="E10" s="11">
        <v>5799996</v>
      </c>
      <c r="F10" s="11">
        <v>5799996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2899998</v>
      </c>
      <c r="Y10" s="11">
        <v>-2899998</v>
      </c>
      <c r="Z10" s="2">
        <v>-100</v>
      </c>
      <c r="AA10" s="15">
        <v>5799996</v>
      </c>
    </row>
    <row r="11" spans="1:27" ht="13.5">
      <c r="A11" s="48" t="s">
        <v>37</v>
      </c>
      <c r="B11" s="47"/>
      <c r="C11" s="49">
        <f aca="true" t="shared" si="1" ref="C11:Y11">SUM(C6:C10)</f>
        <v>94208053</v>
      </c>
      <c r="D11" s="50">
        <f t="shared" si="1"/>
        <v>0</v>
      </c>
      <c r="E11" s="51">
        <f t="shared" si="1"/>
        <v>34077696</v>
      </c>
      <c r="F11" s="51">
        <f t="shared" si="1"/>
        <v>34077696</v>
      </c>
      <c r="G11" s="51">
        <f t="shared" si="1"/>
        <v>0</v>
      </c>
      <c r="H11" s="51">
        <f t="shared" si="1"/>
        <v>0</v>
      </c>
      <c r="I11" s="51">
        <f t="shared" si="1"/>
        <v>2234300</v>
      </c>
      <c r="J11" s="51">
        <f t="shared" si="1"/>
        <v>2234300</v>
      </c>
      <c r="K11" s="51">
        <f t="shared" si="1"/>
        <v>29400</v>
      </c>
      <c r="L11" s="51">
        <f t="shared" si="1"/>
        <v>2139708</v>
      </c>
      <c r="M11" s="51">
        <f t="shared" si="1"/>
        <v>3180290</v>
      </c>
      <c r="N11" s="51">
        <f t="shared" si="1"/>
        <v>5349398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7583698</v>
      </c>
      <c r="X11" s="51">
        <f t="shared" si="1"/>
        <v>17038848</v>
      </c>
      <c r="Y11" s="51">
        <f t="shared" si="1"/>
        <v>-9455150</v>
      </c>
      <c r="Z11" s="52">
        <f>+IF(X11&lt;&gt;0,+(Y11/X11)*100,0)</f>
        <v>-55.49172103653955</v>
      </c>
      <c r="AA11" s="53">
        <f>SUM(AA6:AA10)</f>
        <v>34077696</v>
      </c>
    </row>
    <row r="12" spans="1:27" ht="13.5">
      <c r="A12" s="54" t="s">
        <v>38</v>
      </c>
      <c r="B12" s="35"/>
      <c r="C12" s="9"/>
      <c r="D12" s="10"/>
      <c r="E12" s="11">
        <v>91282312</v>
      </c>
      <c r="F12" s="11">
        <v>91282312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45641156</v>
      </c>
      <c r="Y12" s="11">
        <v>-45641156</v>
      </c>
      <c r="Z12" s="2">
        <v>-100</v>
      </c>
      <c r="AA12" s="15">
        <v>91282312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1497623</v>
      </c>
      <c r="D15" s="10"/>
      <c r="E15" s="11">
        <v>15383992</v>
      </c>
      <c r="F15" s="11">
        <v>15383992</v>
      </c>
      <c r="G15" s="11">
        <v>2430937</v>
      </c>
      <c r="H15" s="11"/>
      <c r="I15" s="11">
        <v>1259</v>
      </c>
      <c r="J15" s="11">
        <v>2432196</v>
      </c>
      <c r="K15" s="11">
        <v>1171341</v>
      </c>
      <c r="L15" s="11"/>
      <c r="M15" s="11">
        <v>31190</v>
      </c>
      <c r="N15" s="11">
        <v>1202531</v>
      </c>
      <c r="O15" s="11"/>
      <c r="P15" s="11"/>
      <c r="Q15" s="11"/>
      <c r="R15" s="11"/>
      <c r="S15" s="11"/>
      <c r="T15" s="11"/>
      <c r="U15" s="11"/>
      <c r="V15" s="11"/>
      <c r="W15" s="11">
        <v>3634727</v>
      </c>
      <c r="X15" s="11">
        <v>7691996</v>
      </c>
      <c r="Y15" s="11">
        <v>-4057269</v>
      </c>
      <c r="Z15" s="2">
        <v>-52.75</v>
      </c>
      <c r="AA15" s="15">
        <v>15383992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8000000</v>
      </c>
      <c r="F18" s="18">
        <v>8000000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4000000</v>
      </c>
      <c r="Y18" s="18">
        <v>-4000000</v>
      </c>
      <c r="Z18" s="3">
        <v>-100</v>
      </c>
      <c r="AA18" s="23">
        <v>8000000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84599507</v>
      </c>
      <c r="D36" s="10">
        <f t="shared" si="4"/>
        <v>0</v>
      </c>
      <c r="E36" s="11">
        <f t="shared" si="4"/>
        <v>6937700</v>
      </c>
      <c r="F36" s="11">
        <f t="shared" si="4"/>
        <v>6937700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2137008</v>
      </c>
      <c r="M36" s="11">
        <f t="shared" si="4"/>
        <v>3180290</v>
      </c>
      <c r="N36" s="11">
        <f t="shared" si="4"/>
        <v>5317298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5317298</v>
      </c>
      <c r="X36" s="11">
        <f t="shared" si="4"/>
        <v>3468850</v>
      </c>
      <c r="Y36" s="11">
        <f t="shared" si="4"/>
        <v>1848448</v>
      </c>
      <c r="Z36" s="2">
        <f aca="true" t="shared" si="5" ref="Z36:Z49">+IF(X36&lt;&gt;0,+(Y36/X36)*100,0)</f>
        <v>53.28705478760972</v>
      </c>
      <c r="AA36" s="15">
        <f>AA6+AA21</f>
        <v>6937700</v>
      </c>
    </row>
    <row r="37" spans="1:27" ht="13.5">
      <c r="A37" s="46" t="s">
        <v>33</v>
      </c>
      <c r="B37" s="47"/>
      <c r="C37" s="9">
        <f t="shared" si="4"/>
        <v>7212809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29400</v>
      </c>
      <c r="L37" s="11">
        <f t="shared" si="4"/>
        <v>2700</v>
      </c>
      <c r="M37" s="11">
        <f t="shared" si="4"/>
        <v>0</v>
      </c>
      <c r="N37" s="11">
        <f t="shared" si="4"/>
        <v>32100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32100</v>
      </c>
      <c r="X37" s="11">
        <f t="shared" si="4"/>
        <v>0</v>
      </c>
      <c r="Y37" s="11">
        <f t="shared" si="4"/>
        <v>32100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2395737</v>
      </c>
      <c r="D38" s="10">
        <f t="shared" si="4"/>
        <v>0</v>
      </c>
      <c r="E38" s="11">
        <f t="shared" si="4"/>
        <v>19340000</v>
      </c>
      <c r="F38" s="11">
        <f t="shared" si="4"/>
        <v>19340000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9670000</v>
      </c>
      <c r="Y38" s="11">
        <f t="shared" si="4"/>
        <v>-9670000</v>
      </c>
      <c r="Z38" s="2">
        <f t="shared" si="5"/>
        <v>-100</v>
      </c>
      <c r="AA38" s="15">
        <f>AA8+AA23</f>
        <v>19340000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2000000</v>
      </c>
      <c r="F39" s="11">
        <f t="shared" si="4"/>
        <v>2000000</v>
      </c>
      <c r="G39" s="11">
        <f t="shared" si="4"/>
        <v>0</v>
      </c>
      <c r="H39" s="11">
        <f t="shared" si="4"/>
        <v>0</v>
      </c>
      <c r="I39" s="11">
        <f t="shared" si="4"/>
        <v>2234300</v>
      </c>
      <c r="J39" s="11">
        <f t="shared" si="4"/>
        <v>2234300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2234300</v>
      </c>
      <c r="X39" s="11">
        <f t="shared" si="4"/>
        <v>1000000</v>
      </c>
      <c r="Y39" s="11">
        <f t="shared" si="4"/>
        <v>1234300</v>
      </c>
      <c r="Z39" s="2">
        <f t="shared" si="5"/>
        <v>123.42999999999999</v>
      </c>
      <c r="AA39" s="15">
        <f>AA9+AA24</f>
        <v>2000000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5799996</v>
      </c>
      <c r="F40" s="11">
        <f t="shared" si="4"/>
        <v>5799996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2899998</v>
      </c>
      <c r="Y40" s="11">
        <f t="shared" si="4"/>
        <v>-2899998</v>
      </c>
      <c r="Z40" s="2">
        <f t="shared" si="5"/>
        <v>-100</v>
      </c>
      <c r="AA40" s="15">
        <f>AA10+AA25</f>
        <v>5799996</v>
      </c>
    </row>
    <row r="41" spans="1:27" ht="13.5">
      <c r="A41" s="48" t="s">
        <v>37</v>
      </c>
      <c r="B41" s="47"/>
      <c r="C41" s="49">
        <f aca="true" t="shared" si="6" ref="C41:Y41">SUM(C36:C40)</f>
        <v>94208053</v>
      </c>
      <c r="D41" s="50">
        <f t="shared" si="6"/>
        <v>0</v>
      </c>
      <c r="E41" s="51">
        <f t="shared" si="6"/>
        <v>34077696</v>
      </c>
      <c r="F41" s="51">
        <f t="shared" si="6"/>
        <v>34077696</v>
      </c>
      <c r="G41" s="51">
        <f t="shared" si="6"/>
        <v>0</v>
      </c>
      <c r="H41" s="51">
        <f t="shared" si="6"/>
        <v>0</v>
      </c>
      <c r="I41" s="51">
        <f t="shared" si="6"/>
        <v>2234300</v>
      </c>
      <c r="J41" s="51">
        <f t="shared" si="6"/>
        <v>2234300</v>
      </c>
      <c r="K41" s="51">
        <f t="shared" si="6"/>
        <v>29400</v>
      </c>
      <c r="L41" s="51">
        <f t="shared" si="6"/>
        <v>2139708</v>
      </c>
      <c r="M41" s="51">
        <f t="shared" si="6"/>
        <v>3180290</v>
      </c>
      <c r="N41" s="51">
        <f t="shared" si="6"/>
        <v>5349398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7583698</v>
      </c>
      <c r="X41" s="51">
        <f t="shared" si="6"/>
        <v>17038848</v>
      </c>
      <c r="Y41" s="51">
        <f t="shared" si="6"/>
        <v>-9455150</v>
      </c>
      <c r="Z41" s="52">
        <f t="shared" si="5"/>
        <v>-55.49172103653955</v>
      </c>
      <c r="AA41" s="53">
        <f>SUM(AA36:AA40)</f>
        <v>34077696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91282312</v>
      </c>
      <c r="F42" s="67">
        <f t="shared" si="7"/>
        <v>91282312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45641156</v>
      </c>
      <c r="Y42" s="67">
        <f t="shared" si="7"/>
        <v>-45641156</v>
      </c>
      <c r="Z42" s="69">
        <f t="shared" si="5"/>
        <v>-100</v>
      </c>
      <c r="AA42" s="68">
        <f aca="true" t="shared" si="8" ref="AA42:AA48">AA12+AA27</f>
        <v>91282312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1497623</v>
      </c>
      <c r="D45" s="66">
        <f t="shared" si="7"/>
        <v>0</v>
      </c>
      <c r="E45" s="67">
        <f t="shared" si="7"/>
        <v>15383992</v>
      </c>
      <c r="F45" s="67">
        <f t="shared" si="7"/>
        <v>15383992</v>
      </c>
      <c r="G45" s="67">
        <f t="shared" si="7"/>
        <v>2430937</v>
      </c>
      <c r="H45" s="67">
        <f t="shared" si="7"/>
        <v>0</v>
      </c>
      <c r="I45" s="67">
        <f t="shared" si="7"/>
        <v>1259</v>
      </c>
      <c r="J45" s="67">
        <f t="shared" si="7"/>
        <v>2432196</v>
      </c>
      <c r="K45" s="67">
        <f t="shared" si="7"/>
        <v>1171341</v>
      </c>
      <c r="L45" s="67">
        <f t="shared" si="7"/>
        <v>0</v>
      </c>
      <c r="M45" s="67">
        <f t="shared" si="7"/>
        <v>31190</v>
      </c>
      <c r="N45" s="67">
        <f t="shared" si="7"/>
        <v>1202531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3634727</v>
      </c>
      <c r="X45" s="67">
        <f t="shared" si="7"/>
        <v>7691996</v>
      </c>
      <c r="Y45" s="67">
        <f t="shared" si="7"/>
        <v>-4057269</v>
      </c>
      <c r="Z45" s="69">
        <f t="shared" si="5"/>
        <v>-52.746634293621575</v>
      </c>
      <c r="AA45" s="68">
        <f t="shared" si="8"/>
        <v>15383992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8000000</v>
      </c>
      <c r="F48" s="67">
        <f t="shared" si="7"/>
        <v>8000000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4000000</v>
      </c>
      <c r="Y48" s="67">
        <f t="shared" si="7"/>
        <v>-4000000</v>
      </c>
      <c r="Z48" s="69">
        <f t="shared" si="5"/>
        <v>-100</v>
      </c>
      <c r="AA48" s="68">
        <f t="shared" si="8"/>
        <v>8000000</v>
      </c>
    </row>
    <row r="49" spans="1:27" ht="13.5">
      <c r="A49" s="75" t="s">
        <v>49</v>
      </c>
      <c r="B49" s="76"/>
      <c r="C49" s="77">
        <f aca="true" t="shared" si="9" ref="C49:Y49">SUM(C41:C48)</f>
        <v>95705676</v>
      </c>
      <c r="D49" s="78">
        <f t="shared" si="9"/>
        <v>0</v>
      </c>
      <c r="E49" s="79">
        <f t="shared" si="9"/>
        <v>148744000</v>
      </c>
      <c r="F49" s="79">
        <f t="shared" si="9"/>
        <v>148744000</v>
      </c>
      <c r="G49" s="79">
        <f t="shared" si="9"/>
        <v>2430937</v>
      </c>
      <c r="H49" s="79">
        <f t="shared" si="9"/>
        <v>0</v>
      </c>
      <c r="I49" s="79">
        <f t="shared" si="9"/>
        <v>2235559</v>
      </c>
      <c r="J49" s="79">
        <f t="shared" si="9"/>
        <v>4666496</v>
      </c>
      <c r="K49" s="79">
        <f t="shared" si="9"/>
        <v>1200741</v>
      </c>
      <c r="L49" s="79">
        <f t="shared" si="9"/>
        <v>2139708</v>
      </c>
      <c r="M49" s="79">
        <f t="shared" si="9"/>
        <v>3211480</v>
      </c>
      <c r="N49" s="79">
        <f t="shared" si="9"/>
        <v>6551929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11218425</v>
      </c>
      <c r="X49" s="79">
        <f t="shared" si="9"/>
        <v>74372000</v>
      </c>
      <c r="Y49" s="79">
        <f t="shared" si="9"/>
        <v>-63153575</v>
      </c>
      <c r="Z49" s="80">
        <f t="shared" si="5"/>
        <v>-84.91579492282042</v>
      </c>
      <c r="AA49" s="81">
        <f>SUM(AA41:AA48)</f>
        <v>148744000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43363281</v>
      </c>
      <c r="D51" s="66">
        <f t="shared" si="10"/>
        <v>0</v>
      </c>
      <c r="E51" s="67">
        <f t="shared" si="10"/>
        <v>48450316</v>
      </c>
      <c r="F51" s="67">
        <f t="shared" si="10"/>
        <v>48450316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24225158</v>
      </c>
      <c r="Y51" s="67">
        <f t="shared" si="10"/>
        <v>-24225158</v>
      </c>
      <c r="Z51" s="69">
        <f>+IF(X51&lt;&gt;0,+(Y51/X51)*100,0)</f>
        <v>-100</v>
      </c>
      <c r="AA51" s="68">
        <f>SUM(AA57:AA61)</f>
        <v>48450316</v>
      </c>
    </row>
    <row r="52" spans="1:27" ht="13.5">
      <c r="A52" s="84" t="s">
        <v>32</v>
      </c>
      <c r="B52" s="47"/>
      <c r="C52" s="9">
        <v>16490472</v>
      </c>
      <c r="D52" s="10"/>
      <c r="E52" s="11">
        <v>11310516</v>
      </c>
      <c r="F52" s="11">
        <v>11310516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5655258</v>
      </c>
      <c r="Y52" s="11">
        <v>-5655258</v>
      </c>
      <c r="Z52" s="2">
        <v>-100</v>
      </c>
      <c r="AA52" s="15">
        <v>11310516</v>
      </c>
    </row>
    <row r="53" spans="1:27" ht="13.5">
      <c r="A53" s="84" t="s">
        <v>33</v>
      </c>
      <c r="B53" s="47"/>
      <c r="C53" s="9">
        <v>692097</v>
      </c>
      <c r="D53" s="10"/>
      <c r="E53" s="11">
        <v>1425120</v>
      </c>
      <c r="F53" s="11">
        <v>1425120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712560</v>
      </c>
      <c r="Y53" s="11">
        <v>-712560</v>
      </c>
      <c r="Z53" s="2">
        <v>-100</v>
      </c>
      <c r="AA53" s="15">
        <v>1425120</v>
      </c>
    </row>
    <row r="54" spans="1:27" ht="13.5">
      <c r="A54" s="84" t="s">
        <v>34</v>
      </c>
      <c r="B54" s="47"/>
      <c r="C54" s="9"/>
      <c r="D54" s="10"/>
      <c r="E54" s="11">
        <v>5191108</v>
      </c>
      <c r="F54" s="11">
        <v>5191108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2595554</v>
      </c>
      <c r="Y54" s="11">
        <v>-2595554</v>
      </c>
      <c r="Z54" s="2">
        <v>-100</v>
      </c>
      <c r="AA54" s="15">
        <v>5191108</v>
      </c>
    </row>
    <row r="55" spans="1:27" ht="13.5">
      <c r="A55" s="84" t="s">
        <v>35</v>
      </c>
      <c r="B55" s="47"/>
      <c r="C55" s="9">
        <v>9010434</v>
      </c>
      <c r="D55" s="10"/>
      <c r="E55" s="11">
        <v>3661920</v>
      </c>
      <c r="F55" s="11">
        <v>3661920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1830960</v>
      </c>
      <c r="Y55" s="11">
        <v>-1830960</v>
      </c>
      <c r="Z55" s="2">
        <v>-100</v>
      </c>
      <c r="AA55" s="15">
        <v>3661920</v>
      </c>
    </row>
    <row r="56" spans="1:27" ht="13.5">
      <c r="A56" s="84" t="s">
        <v>36</v>
      </c>
      <c r="B56" s="47"/>
      <c r="C56" s="9">
        <v>14992526</v>
      </c>
      <c r="D56" s="10"/>
      <c r="E56" s="11">
        <v>8000000</v>
      </c>
      <c r="F56" s="11">
        <v>8000000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4000000</v>
      </c>
      <c r="Y56" s="11">
        <v>-4000000</v>
      </c>
      <c r="Z56" s="2">
        <v>-100</v>
      </c>
      <c r="AA56" s="15">
        <v>8000000</v>
      </c>
    </row>
    <row r="57" spans="1:27" ht="13.5">
      <c r="A57" s="85" t="s">
        <v>37</v>
      </c>
      <c r="B57" s="47"/>
      <c r="C57" s="49">
        <f aca="true" t="shared" si="11" ref="C57:Y57">SUM(C52:C56)</f>
        <v>41185529</v>
      </c>
      <c r="D57" s="50">
        <f t="shared" si="11"/>
        <v>0</v>
      </c>
      <c r="E57" s="51">
        <f t="shared" si="11"/>
        <v>29588664</v>
      </c>
      <c r="F57" s="51">
        <f t="shared" si="11"/>
        <v>29588664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14794332</v>
      </c>
      <c r="Y57" s="51">
        <f t="shared" si="11"/>
        <v>-14794332</v>
      </c>
      <c r="Z57" s="52">
        <f>+IF(X57&lt;&gt;0,+(Y57/X57)*100,0)</f>
        <v>-100</v>
      </c>
      <c r="AA57" s="53">
        <f>SUM(AA52:AA56)</f>
        <v>29588664</v>
      </c>
    </row>
    <row r="58" spans="1:27" ht="13.5">
      <c r="A58" s="86" t="s">
        <v>38</v>
      </c>
      <c r="B58" s="35"/>
      <c r="C58" s="9"/>
      <c r="D58" s="10"/>
      <c r="E58" s="11">
        <v>6131560</v>
      </c>
      <c r="F58" s="11">
        <v>6131560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3065780</v>
      </c>
      <c r="Y58" s="11">
        <v>-3065780</v>
      </c>
      <c r="Z58" s="2">
        <v>-100</v>
      </c>
      <c r="AA58" s="15">
        <v>6131560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2177752</v>
      </c>
      <c r="D61" s="10"/>
      <c r="E61" s="11">
        <v>12730092</v>
      </c>
      <c r="F61" s="11">
        <v>12730092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6365046</v>
      </c>
      <c r="Y61" s="11">
        <v>-6365046</v>
      </c>
      <c r="Z61" s="2">
        <v>-100</v>
      </c>
      <c r="AA61" s="15">
        <v>12730092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>
        <v>11251111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37198889</v>
      </c>
      <c r="F68" s="11"/>
      <c r="G68" s="11"/>
      <c r="H68" s="11"/>
      <c r="I68" s="11"/>
      <c r="J68" s="11"/>
      <c r="K68" s="11">
        <v>1143000</v>
      </c>
      <c r="L68" s="11">
        <v>97000</v>
      </c>
      <c r="M68" s="11">
        <v>1892000</v>
      </c>
      <c r="N68" s="11">
        <v>3132000</v>
      </c>
      <c r="O68" s="11"/>
      <c r="P68" s="11"/>
      <c r="Q68" s="11"/>
      <c r="R68" s="11"/>
      <c r="S68" s="11"/>
      <c r="T68" s="11"/>
      <c r="U68" s="11"/>
      <c r="V68" s="11"/>
      <c r="W68" s="11">
        <v>3132000</v>
      </c>
      <c r="X68" s="11"/>
      <c r="Y68" s="11">
        <v>3132000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48450000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1143000</v>
      </c>
      <c r="L69" s="79">
        <f t="shared" si="12"/>
        <v>97000</v>
      </c>
      <c r="M69" s="79">
        <f t="shared" si="12"/>
        <v>1892000</v>
      </c>
      <c r="N69" s="79">
        <f t="shared" si="12"/>
        <v>3132000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3132000</v>
      </c>
      <c r="X69" s="79">
        <f t="shared" si="12"/>
        <v>0</v>
      </c>
      <c r="Y69" s="79">
        <f t="shared" si="12"/>
        <v>3132000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82506697</v>
      </c>
      <c r="D5" s="42">
        <f t="shared" si="0"/>
        <v>0</v>
      </c>
      <c r="E5" s="43">
        <f t="shared" si="0"/>
        <v>45851000</v>
      </c>
      <c r="F5" s="43">
        <f t="shared" si="0"/>
        <v>45851000</v>
      </c>
      <c r="G5" s="43">
        <f t="shared" si="0"/>
        <v>262923</v>
      </c>
      <c r="H5" s="43">
        <f t="shared" si="0"/>
        <v>1000000</v>
      </c>
      <c r="I5" s="43">
        <f t="shared" si="0"/>
        <v>6913267</v>
      </c>
      <c r="J5" s="43">
        <f t="shared" si="0"/>
        <v>8176190</v>
      </c>
      <c r="K5" s="43">
        <f t="shared" si="0"/>
        <v>9521009</v>
      </c>
      <c r="L5" s="43">
        <f t="shared" si="0"/>
        <v>6529715</v>
      </c>
      <c r="M5" s="43">
        <f t="shared" si="0"/>
        <v>7492114</v>
      </c>
      <c r="N5" s="43">
        <f t="shared" si="0"/>
        <v>23542838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31719028</v>
      </c>
      <c r="X5" s="43">
        <f t="shared" si="0"/>
        <v>22925500</v>
      </c>
      <c r="Y5" s="43">
        <f t="shared" si="0"/>
        <v>8793528</v>
      </c>
      <c r="Z5" s="44">
        <f>+IF(X5&lt;&gt;0,+(Y5/X5)*100,0)</f>
        <v>38.3569736756014</v>
      </c>
      <c r="AA5" s="45">
        <f>SUM(AA11:AA18)</f>
        <v>45851000</v>
      </c>
    </row>
    <row r="6" spans="1:27" ht="13.5">
      <c r="A6" s="46" t="s">
        <v>32</v>
      </c>
      <c r="B6" s="47"/>
      <c r="C6" s="9">
        <v>82506697</v>
      </c>
      <c r="D6" s="10"/>
      <c r="E6" s="11">
        <v>35851000</v>
      </c>
      <c r="F6" s="11">
        <v>35851000</v>
      </c>
      <c r="G6" s="11">
        <v>262923</v>
      </c>
      <c r="H6" s="11">
        <v>1000000</v>
      </c>
      <c r="I6" s="11">
        <v>6913267</v>
      </c>
      <c r="J6" s="11">
        <v>8176190</v>
      </c>
      <c r="K6" s="11">
        <v>9521009</v>
      </c>
      <c r="L6" s="11">
        <v>6529715</v>
      </c>
      <c r="M6" s="11">
        <v>7492114</v>
      </c>
      <c r="N6" s="11">
        <v>23542838</v>
      </c>
      <c r="O6" s="11"/>
      <c r="P6" s="11"/>
      <c r="Q6" s="11"/>
      <c r="R6" s="11"/>
      <c r="S6" s="11"/>
      <c r="T6" s="11"/>
      <c r="U6" s="11"/>
      <c r="V6" s="11"/>
      <c r="W6" s="11">
        <v>31719028</v>
      </c>
      <c r="X6" s="11">
        <v>17925500</v>
      </c>
      <c r="Y6" s="11">
        <v>13793528</v>
      </c>
      <c r="Z6" s="2">
        <v>76.95</v>
      </c>
      <c r="AA6" s="15">
        <v>35851000</v>
      </c>
    </row>
    <row r="7" spans="1:27" ht="13.5">
      <c r="A7" s="46" t="s">
        <v>33</v>
      </c>
      <c r="B7" s="47"/>
      <c r="C7" s="9"/>
      <c r="D7" s="10"/>
      <c r="E7" s="11">
        <v>10000000</v>
      </c>
      <c r="F7" s="11">
        <v>10000000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5000000</v>
      </c>
      <c r="Y7" s="11">
        <v>-5000000</v>
      </c>
      <c r="Z7" s="2">
        <v>-100</v>
      </c>
      <c r="AA7" s="15">
        <v>10000000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82506697</v>
      </c>
      <c r="D11" s="50">
        <f t="shared" si="1"/>
        <v>0</v>
      </c>
      <c r="E11" s="51">
        <f t="shared" si="1"/>
        <v>45851000</v>
      </c>
      <c r="F11" s="51">
        <f t="shared" si="1"/>
        <v>45851000</v>
      </c>
      <c r="G11" s="51">
        <f t="shared" si="1"/>
        <v>262923</v>
      </c>
      <c r="H11" s="51">
        <f t="shared" si="1"/>
        <v>1000000</v>
      </c>
      <c r="I11" s="51">
        <f t="shared" si="1"/>
        <v>6913267</v>
      </c>
      <c r="J11" s="51">
        <f t="shared" si="1"/>
        <v>8176190</v>
      </c>
      <c r="K11" s="51">
        <f t="shared" si="1"/>
        <v>9521009</v>
      </c>
      <c r="L11" s="51">
        <f t="shared" si="1"/>
        <v>6529715</v>
      </c>
      <c r="M11" s="51">
        <f t="shared" si="1"/>
        <v>7492114</v>
      </c>
      <c r="N11" s="51">
        <f t="shared" si="1"/>
        <v>23542838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31719028</v>
      </c>
      <c r="X11" s="51">
        <f t="shared" si="1"/>
        <v>22925500</v>
      </c>
      <c r="Y11" s="51">
        <f t="shared" si="1"/>
        <v>8793528</v>
      </c>
      <c r="Z11" s="52">
        <f>+IF(X11&lt;&gt;0,+(Y11/X11)*100,0)</f>
        <v>38.3569736756014</v>
      </c>
      <c r="AA11" s="53">
        <f>SUM(AA6:AA10)</f>
        <v>45851000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82506697</v>
      </c>
      <c r="D36" s="10">
        <f t="shared" si="4"/>
        <v>0</v>
      </c>
      <c r="E36" s="11">
        <f t="shared" si="4"/>
        <v>35851000</v>
      </c>
      <c r="F36" s="11">
        <f t="shared" si="4"/>
        <v>35851000</v>
      </c>
      <c r="G36" s="11">
        <f t="shared" si="4"/>
        <v>262923</v>
      </c>
      <c r="H36" s="11">
        <f t="shared" si="4"/>
        <v>1000000</v>
      </c>
      <c r="I36" s="11">
        <f t="shared" si="4"/>
        <v>6913267</v>
      </c>
      <c r="J36" s="11">
        <f t="shared" si="4"/>
        <v>8176190</v>
      </c>
      <c r="K36" s="11">
        <f t="shared" si="4"/>
        <v>9521009</v>
      </c>
      <c r="L36" s="11">
        <f t="shared" si="4"/>
        <v>6529715</v>
      </c>
      <c r="M36" s="11">
        <f t="shared" si="4"/>
        <v>7492114</v>
      </c>
      <c r="N36" s="11">
        <f t="shared" si="4"/>
        <v>23542838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31719028</v>
      </c>
      <c r="X36" s="11">
        <f t="shared" si="4"/>
        <v>17925500</v>
      </c>
      <c r="Y36" s="11">
        <f t="shared" si="4"/>
        <v>13793528</v>
      </c>
      <c r="Z36" s="2">
        <f aca="true" t="shared" si="5" ref="Z36:Z49">+IF(X36&lt;&gt;0,+(Y36/X36)*100,0)</f>
        <v>76.94919528046637</v>
      </c>
      <c r="AA36" s="15">
        <f>AA6+AA21</f>
        <v>35851000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10000000</v>
      </c>
      <c r="F37" s="11">
        <f t="shared" si="4"/>
        <v>10000000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5000000</v>
      </c>
      <c r="Y37" s="11">
        <f t="shared" si="4"/>
        <v>-5000000</v>
      </c>
      <c r="Z37" s="2">
        <f t="shared" si="5"/>
        <v>-100</v>
      </c>
      <c r="AA37" s="15">
        <f>AA7+AA22</f>
        <v>10000000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82506697</v>
      </c>
      <c r="D41" s="50">
        <f t="shared" si="6"/>
        <v>0</v>
      </c>
      <c r="E41" s="51">
        <f t="shared" si="6"/>
        <v>45851000</v>
      </c>
      <c r="F41" s="51">
        <f t="shared" si="6"/>
        <v>45851000</v>
      </c>
      <c r="G41" s="51">
        <f t="shared" si="6"/>
        <v>262923</v>
      </c>
      <c r="H41" s="51">
        <f t="shared" si="6"/>
        <v>1000000</v>
      </c>
      <c r="I41" s="51">
        <f t="shared" si="6"/>
        <v>6913267</v>
      </c>
      <c r="J41" s="51">
        <f t="shared" si="6"/>
        <v>8176190</v>
      </c>
      <c r="K41" s="51">
        <f t="shared" si="6"/>
        <v>9521009</v>
      </c>
      <c r="L41" s="51">
        <f t="shared" si="6"/>
        <v>6529715</v>
      </c>
      <c r="M41" s="51">
        <f t="shared" si="6"/>
        <v>7492114</v>
      </c>
      <c r="N41" s="51">
        <f t="shared" si="6"/>
        <v>23542838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31719028</v>
      </c>
      <c r="X41" s="51">
        <f t="shared" si="6"/>
        <v>22925500</v>
      </c>
      <c r="Y41" s="51">
        <f t="shared" si="6"/>
        <v>8793528</v>
      </c>
      <c r="Z41" s="52">
        <f t="shared" si="5"/>
        <v>38.3569736756014</v>
      </c>
      <c r="AA41" s="53">
        <f>SUM(AA36:AA40)</f>
        <v>45851000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82506697</v>
      </c>
      <c r="D49" s="78">
        <f t="shared" si="9"/>
        <v>0</v>
      </c>
      <c r="E49" s="79">
        <f t="shared" si="9"/>
        <v>45851000</v>
      </c>
      <c r="F49" s="79">
        <f t="shared" si="9"/>
        <v>45851000</v>
      </c>
      <c r="G49" s="79">
        <f t="shared" si="9"/>
        <v>262923</v>
      </c>
      <c r="H49" s="79">
        <f t="shared" si="9"/>
        <v>1000000</v>
      </c>
      <c r="I49" s="79">
        <f t="shared" si="9"/>
        <v>6913267</v>
      </c>
      <c r="J49" s="79">
        <f t="shared" si="9"/>
        <v>8176190</v>
      </c>
      <c r="K49" s="79">
        <f t="shared" si="9"/>
        <v>9521009</v>
      </c>
      <c r="L49" s="79">
        <f t="shared" si="9"/>
        <v>6529715</v>
      </c>
      <c r="M49" s="79">
        <f t="shared" si="9"/>
        <v>7492114</v>
      </c>
      <c r="N49" s="79">
        <f t="shared" si="9"/>
        <v>23542838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31719028</v>
      </c>
      <c r="X49" s="79">
        <f t="shared" si="9"/>
        <v>22925500</v>
      </c>
      <c r="Y49" s="79">
        <f t="shared" si="9"/>
        <v>8793528</v>
      </c>
      <c r="Z49" s="80">
        <f t="shared" si="5"/>
        <v>38.3569736756014</v>
      </c>
      <c r="AA49" s="81">
        <f>SUM(AA41:AA48)</f>
        <v>45851000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34150627</v>
      </c>
      <c r="F51" s="67">
        <f t="shared" si="10"/>
        <v>34150627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17075314</v>
      </c>
      <c r="Y51" s="67">
        <f t="shared" si="10"/>
        <v>-17075314</v>
      </c>
      <c r="Z51" s="69">
        <f>+IF(X51&lt;&gt;0,+(Y51/X51)*100,0)</f>
        <v>-100</v>
      </c>
      <c r="AA51" s="68">
        <f>SUM(AA57:AA61)</f>
        <v>34150627</v>
      </c>
    </row>
    <row r="52" spans="1:27" ht="13.5">
      <c r="A52" s="84" t="s">
        <v>32</v>
      </c>
      <c r="B52" s="47"/>
      <c r="C52" s="9"/>
      <c r="D52" s="10"/>
      <c r="E52" s="11">
        <v>16871000</v>
      </c>
      <c r="F52" s="11">
        <v>16871000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8435500</v>
      </c>
      <c r="Y52" s="11">
        <v>-8435500</v>
      </c>
      <c r="Z52" s="2">
        <v>-100</v>
      </c>
      <c r="AA52" s="15">
        <v>16871000</v>
      </c>
    </row>
    <row r="53" spans="1:27" ht="13.5">
      <c r="A53" s="84" t="s">
        <v>33</v>
      </c>
      <c r="B53" s="47"/>
      <c r="C53" s="9"/>
      <c r="D53" s="10"/>
      <c r="E53" s="11">
        <v>7171000</v>
      </c>
      <c r="F53" s="11">
        <v>7171000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3585500</v>
      </c>
      <c r="Y53" s="11">
        <v>-3585500</v>
      </c>
      <c r="Z53" s="2">
        <v>-100</v>
      </c>
      <c r="AA53" s="15">
        <v>7171000</v>
      </c>
    </row>
    <row r="54" spans="1:27" ht="13.5">
      <c r="A54" s="84" t="s">
        <v>34</v>
      </c>
      <c r="B54" s="47"/>
      <c r="C54" s="9"/>
      <c r="D54" s="10"/>
      <c r="E54" s="11">
        <v>1641627</v>
      </c>
      <c r="F54" s="11">
        <v>1641627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820814</v>
      </c>
      <c r="Y54" s="11">
        <v>-820814</v>
      </c>
      <c r="Z54" s="2">
        <v>-100</v>
      </c>
      <c r="AA54" s="15">
        <v>1641627</v>
      </c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25683627</v>
      </c>
      <c r="F57" s="51">
        <f t="shared" si="11"/>
        <v>25683627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12841814</v>
      </c>
      <c r="Y57" s="51">
        <f t="shared" si="11"/>
        <v>-12841814</v>
      </c>
      <c r="Z57" s="52">
        <f>+IF(X57&lt;&gt;0,+(Y57/X57)*100,0)</f>
        <v>-100</v>
      </c>
      <c r="AA57" s="53">
        <f>SUM(AA52:AA56)</f>
        <v>25683627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8467000</v>
      </c>
      <c r="F61" s="11">
        <v>8467000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4233500</v>
      </c>
      <c r="Y61" s="11">
        <v>-4233500</v>
      </c>
      <c r="Z61" s="2">
        <v>-100</v>
      </c>
      <c r="AA61" s="15">
        <v>8467000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0</v>
      </c>
      <c r="X69" s="79">
        <f t="shared" si="12"/>
        <v>0</v>
      </c>
      <c r="Y69" s="79">
        <f t="shared" si="12"/>
        <v>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35994409</v>
      </c>
      <c r="D5" s="42">
        <f t="shared" si="0"/>
        <v>0</v>
      </c>
      <c r="E5" s="43">
        <f t="shared" si="0"/>
        <v>55120000</v>
      </c>
      <c r="F5" s="43">
        <f t="shared" si="0"/>
        <v>55120000</v>
      </c>
      <c r="G5" s="43">
        <f t="shared" si="0"/>
        <v>15509659</v>
      </c>
      <c r="H5" s="43">
        <f t="shared" si="0"/>
        <v>1410247</v>
      </c>
      <c r="I5" s="43">
        <f t="shared" si="0"/>
        <v>1292870</v>
      </c>
      <c r="J5" s="43">
        <f t="shared" si="0"/>
        <v>18212776</v>
      </c>
      <c r="K5" s="43">
        <f t="shared" si="0"/>
        <v>11612602</v>
      </c>
      <c r="L5" s="43">
        <f t="shared" si="0"/>
        <v>4622073</v>
      </c>
      <c r="M5" s="43">
        <f t="shared" si="0"/>
        <v>3686729</v>
      </c>
      <c r="N5" s="43">
        <f t="shared" si="0"/>
        <v>19921404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38134180</v>
      </c>
      <c r="X5" s="43">
        <f t="shared" si="0"/>
        <v>27560000</v>
      </c>
      <c r="Y5" s="43">
        <f t="shared" si="0"/>
        <v>10574180</v>
      </c>
      <c r="Z5" s="44">
        <f>+IF(X5&lt;&gt;0,+(Y5/X5)*100,0)</f>
        <v>38.367851959361396</v>
      </c>
      <c r="AA5" s="45">
        <f>SUM(AA11:AA18)</f>
        <v>55120000</v>
      </c>
    </row>
    <row r="6" spans="1:27" ht="13.5">
      <c r="A6" s="46" t="s">
        <v>32</v>
      </c>
      <c r="B6" s="47"/>
      <c r="C6" s="9">
        <v>32575021</v>
      </c>
      <c r="D6" s="10"/>
      <c r="E6" s="11">
        <v>43585100</v>
      </c>
      <c r="F6" s="11">
        <v>43585100</v>
      </c>
      <c r="G6" s="11">
        <v>15509659</v>
      </c>
      <c r="H6" s="11">
        <v>1410247</v>
      </c>
      <c r="I6" s="11">
        <v>1292870</v>
      </c>
      <c r="J6" s="11">
        <v>18212776</v>
      </c>
      <c r="K6" s="11">
        <v>7818981</v>
      </c>
      <c r="L6" s="11">
        <v>2069122</v>
      </c>
      <c r="M6" s="11">
        <v>3686729</v>
      </c>
      <c r="N6" s="11">
        <v>13574832</v>
      </c>
      <c r="O6" s="11"/>
      <c r="P6" s="11"/>
      <c r="Q6" s="11"/>
      <c r="R6" s="11"/>
      <c r="S6" s="11"/>
      <c r="T6" s="11"/>
      <c r="U6" s="11"/>
      <c r="V6" s="11"/>
      <c r="W6" s="11">
        <v>31787608</v>
      </c>
      <c r="X6" s="11">
        <v>21792550</v>
      </c>
      <c r="Y6" s="11">
        <v>9995058</v>
      </c>
      <c r="Z6" s="2">
        <v>45.86</v>
      </c>
      <c r="AA6" s="15">
        <v>43585100</v>
      </c>
    </row>
    <row r="7" spans="1:27" ht="13.5">
      <c r="A7" s="46" t="s">
        <v>33</v>
      </c>
      <c r="B7" s="47"/>
      <c r="C7" s="9"/>
      <c r="D7" s="10"/>
      <c r="E7" s="11">
        <v>11534900</v>
      </c>
      <c r="F7" s="11">
        <v>11534900</v>
      </c>
      <c r="G7" s="11"/>
      <c r="H7" s="11"/>
      <c r="I7" s="11"/>
      <c r="J7" s="11"/>
      <c r="K7" s="11">
        <v>2797087</v>
      </c>
      <c r="L7" s="11">
        <v>2552951</v>
      </c>
      <c r="M7" s="11"/>
      <c r="N7" s="11">
        <v>5350038</v>
      </c>
      <c r="O7" s="11"/>
      <c r="P7" s="11"/>
      <c r="Q7" s="11"/>
      <c r="R7" s="11"/>
      <c r="S7" s="11"/>
      <c r="T7" s="11"/>
      <c r="U7" s="11"/>
      <c r="V7" s="11"/>
      <c r="W7" s="11">
        <v>5350038</v>
      </c>
      <c r="X7" s="11">
        <v>5767450</v>
      </c>
      <c r="Y7" s="11">
        <v>-417412</v>
      </c>
      <c r="Z7" s="2">
        <v>-7.24</v>
      </c>
      <c r="AA7" s="15">
        <v>11534900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>
        <v>425000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33000021</v>
      </c>
      <c r="D11" s="50">
        <f t="shared" si="1"/>
        <v>0</v>
      </c>
      <c r="E11" s="51">
        <f t="shared" si="1"/>
        <v>55120000</v>
      </c>
      <c r="F11" s="51">
        <f t="shared" si="1"/>
        <v>55120000</v>
      </c>
      <c r="G11" s="51">
        <f t="shared" si="1"/>
        <v>15509659</v>
      </c>
      <c r="H11" s="51">
        <f t="shared" si="1"/>
        <v>1410247</v>
      </c>
      <c r="I11" s="51">
        <f t="shared" si="1"/>
        <v>1292870</v>
      </c>
      <c r="J11" s="51">
        <f t="shared" si="1"/>
        <v>18212776</v>
      </c>
      <c r="K11" s="51">
        <f t="shared" si="1"/>
        <v>10616068</v>
      </c>
      <c r="L11" s="51">
        <f t="shared" si="1"/>
        <v>4622073</v>
      </c>
      <c r="M11" s="51">
        <f t="shared" si="1"/>
        <v>3686729</v>
      </c>
      <c r="N11" s="51">
        <f t="shared" si="1"/>
        <v>18924870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37137646</v>
      </c>
      <c r="X11" s="51">
        <f t="shared" si="1"/>
        <v>27560000</v>
      </c>
      <c r="Y11" s="51">
        <f t="shared" si="1"/>
        <v>9577646</v>
      </c>
      <c r="Z11" s="52">
        <f>+IF(X11&lt;&gt;0,+(Y11/X11)*100,0)</f>
        <v>34.75198113207547</v>
      </c>
      <c r="AA11" s="53">
        <f>SUM(AA6:AA10)</f>
        <v>55120000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>
        <v>996534</v>
      </c>
      <c r="L12" s="11"/>
      <c r="M12" s="11"/>
      <c r="N12" s="11">
        <v>996534</v>
      </c>
      <c r="O12" s="11"/>
      <c r="P12" s="11"/>
      <c r="Q12" s="11"/>
      <c r="R12" s="11"/>
      <c r="S12" s="11"/>
      <c r="T12" s="11"/>
      <c r="U12" s="11"/>
      <c r="V12" s="11"/>
      <c r="W12" s="11">
        <v>996534</v>
      </c>
      <c r="X12" s="11"/>
      <c r="Y12" s="11">
        <v>996534</v>
      </c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2994388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32575021</v>
      </c>
      <c r="D36" s="10">
        <f t="shared" si="4"/>
        <v>0</v>
      </c>
      <c r="E36" s="11">
        <f t="shared" si="4"/>
        <v>43585100</v>
      </c>
      <c r="F36" s="11">
        <f t="shared" si="4"/>
        <v>43585100</v>
      </c>
      <c r="G36" s="11">
        <f t="shared" si="4"/>
        <v>15509659</v>
      </c>
      <c r="H36" s="11">
        <f t="shared" si="4"/>
        <v>1410247</v>
      </c>
      <c r="I36" s="11">
        <f t="shared" si="4"/>
        <v>1292870</v>
      </c>
      <c r="J36" s="11">
        <f t="shared" si="4"/>
        <v>18212776</v>
      </c>
      <c r="K36" s="11">
        <f t="shared" si="4"/>
        <v>7818981</v>
      </c>
      <c r="L36" s="11">
        <f t="shared" si="4"/>
        <v>2069122</v>
      </c>
      <c r="M36" s="11">
        <f t="shared" si="4"/>
        <v>3686729</v>
      </c>
      <c r="N36" s="11">
        <f t="shared" si="4"/>
        <v>13574832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31787608</v>
      </c>
      <c r="X36" s="11">
        <f t="shared" si="4"/>
        <v>21792550</v>
      </c>
      <c r="Y36" s="11">
        <f t="shared" si="4"/>
        <v>9995058</v>
      </c>
      <c r="Z36" s="2">
        <f aca="true" t="shared" si="5" ref="Z36:Z49">+IF(X36&lt;&gt;0,+(Y36/X36)*100,0)</f>
        <v>45.864563807356184</v>
      </c>
      <c r="AA36" s="15">
        <f>AA6+AA21</f>
        <v>43585100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11534900</v>
      </c>
      <c r="F37" s="11">
        <f t="shared" si="4"/>
        <v>11534900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2797087</v>
      </c>
      <c r="L37" s="11">
        <f t="shared" si="4"/>
        <v>2552951</v>
      </c>
      <c r="M37" s="11">
        <f t="shared" si="4"/>
        <v>0</v>
      </c>
      <c r="N37" s="11">
        <f t="shared" si="4"/>
        <v>5350038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5350038</v>
      </c>
      <c r="X37" s="11">
        <f t="shared" si="4"/>
        <v>5767450</v>
      </c>
      <c r="Y37" s="11">
        <f t="shared" si="4"/>
        <v>-417412</v>
      </c>
      <c r="Z37" s="2">
        <f t="shared" si="5"/>
        <v>-7.237375269833289</v>
      </c>
      <c r="AA37" s="15">
        <f>AA7+AA22</f>
        <v>11534900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425000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33000021</v>
      </c>
      <c r="D41" s="50">
        <f t="shared" si="6"/>
        <v>0</v>
      </c>
      <c r="E41" s="51">
        <f t="shared" si="6"/>
        <v>55120000</v>
      </c>
      <c r="F41" s="51">
        <f t="shared" si="6"/>
        <v>55120000</v>
      </c>
      <c r="G41" s="51">
        <f t="shared" si="6"/>
        <v>15509659</v>
      </c>
      <c r="H41" s="51">
        <f t="shared" si="6"/>
        <v>1410247</v>
      </c>
      <c r="I41" s="51">
        <f t="shared" si="6"/>
        <v>1292870</v>
      </c>
      <c r="J41" s="51">
        <f t="shared" si="6"/>
        <v>18212776</v>
      </c>
      <c r="K41" s="51">
        <f t="shared" si="6"/>
        <v>10616068</v>
      </c>
      <c r="L41" s="51">
        <f t="shared" si="6"/>
        <v>4622073</v>
      </c>
      <c r="M41" s="51">
        <f t="shared" si="6"/>
        <v>3686729</v>
      </c>
      <c r="N41" s="51">
        <f t="shared" si="6"/>
        <v>18924870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37137646</v>
      </c>
      <c r="X41" s="51">
        <f t="shared" si="6"/>
        <v>27560000</v>
      </c>
      <c r="Y41" s="51">
        <f t="shared" si="6"/>
        <v>9577646</v>
      </c>
      <c r="Z41" s="52">
        <f t="shared" si="5"/>
        <v>34.75198113207547</v>
      </c>
      <c r="AA41" s="53">
        <f>SUM(AA36:AA40)</f>
        <v>55120000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996534</v>
      </c>
      <c r="L42" s="67">
        <f t="shared" si="7"/>
        <v>0</v>
      </c>
      <c r="M42" s="67">
        <f t="shared" si="7"/>
        <v>0</v>
      </c>
      <c r="N42" s="67">
        <f t="shared" si="7"/>
        <v>996534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996534</v>
      </c>
      <c r="X42" s="67">
        <f t="shared" si="7"/>
        <v>0</v>
      </c>
      <c r="Y42" s="67">
        <f t="shared" si="7"/>
        <v>996534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2994388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35994409</v>
      </c>
      <c r="D49" s="78">
        <f t="shared" si="9"/>
        <v>0</v>
      </c>
      <c r="E49" s="79">
        <f t="shared" si="9"/>
        <v>55120000</v>
      </c>
      <c r="F49" s="79">
        <f t="shared" si="9"/>
        <v>55120000</v>
      </c>
      <c r="G49" s="79">
        <f t="shared" si="9"/>
        <v>15509659</v>
      </c>
      <c r="H49" s="79">
        <f t="shared" si="9"/>
        <v>1410247</v>
      </c>
      <c r="I49" s="79">
        <f t="shared" si="9"/>
        <v>1292870</v>
      </c>
      <c r="J49" s="79">
        <f t="shared" si="9"/>
        <v>18212776</v>
      </c>
      <c r="K49" s="79">
        <f t="shared" si="9"/>
        <v>11612602</v>
      </c>
      <c r="L49" s="79">
        <f t="shared" si="9"/>
        <v>4622073</v>
      </c>
      <c r="M49" s="79">
        <f t="shared" si="9"/>
        <v>3686729</v>
      </c>
      <c r="N49" s="79">
        <f t="shared" si="9"/>
        <v>19921404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38134180</v>
      </c>
      <c r="X49" s="79">
        <f t="shared" si="9"/>
        <v>27560000</v>
      </c>
      <c r="Y49" s="79">
        <f t="shared" si="9"/>
        <v>10574180</v>
      </c>
      <c r="Z49" s="80">
        <f t="shared" si="5"/>
        <v>38.367851959361396</v>
      </c>
      <c r="AA49" s="81">
        <f>SUM(AA41:AA48)</f>
        <v>55120000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3325017</v>
      </c>
      <c r="D51" s="66">
        <f t="shared" si="10"/>
        <v>0</v>
      </c>
      <c r="E51" s="67">
        <f t="shared" si="10"/>
        <v>21226625</v>
      </c>
      <c r="F51" s="67">
        <f t="shared" si="10"/>
        <v>21226625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10613313</v>
      </c>
      <c r="Y51" s="67">
        <f t="shared" si="10"/>
        <v>-10613313</v>
      </c>
      <c r="Z51" s="69">
        <f>+IF(X51&lt;&gt;0,+(Y51/X51)*100,0)</f>
        <v>-100</v>
      </c>
      <c r="AA51" s="68">
        <f>SUM(AA57:AA61)</f>
        <v>21226625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3325017</v>
      </c>
      <c r="D61" s="10"/>
      <c r="E61" s="11">
        <v>21226625</v>
      </c>
      <c r="F61" s="11">
        <v>21226625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10613313</v>
      </c>
      <c r="Y61" s="11">
        <v>-10613313</v>
      </c>
      <c r="Z61" s="2">
        <v>-100</v>
      </c>
      <c r="AA61" s="15">
        <v>21226625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21226625</v>
      </c>
      <c r="F66" s="14"/>
      <c r="G66" s="14">
        <v>6479</v>
      </c>
      <c r="H66" s="14">
        <v>225216</v>
      </c>
      <c r="I66" s="14">
        <v>447741</v>
      </c>
      <c r="J66" s="14">
        <v>679436</v>
      </c>
      <c r="K66" s="14">
        <v>305445</v>
      </c>
      <c r="L66" s="14">
        <v>102120</v>
      </c>
      <c r="M66" s="14">
        <v>26066</v>
      </c>
      <c r="N66" s="14">
        <v>433631</v>
      </c>
      <c r="O66" s="14"/>
      <c r="P66" s="14"/>
      <c r="Q66" s="14"/>
      <c r="R66" s="14"/>
      <c r="S66" s="14"/>
      <c r="T66" s="14"/>
      <c r="U66" s="14"/>
      <c r="V66" s="14"/>
      <c r="W66" s="14">
        <v>1113067</v>
      </c>
      <c r="X66" s="14"/>
      <c r="Y66" s="14">
        <v>1113067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21226625</v>
      </c>
      <c r="F69" s="79">
        <f t="shared" si="12"/>
        <v>0</v>
      </c>
      <c r="G69" s="79">
        <f t="shared" si="12"/>
        <v>6479</v>
      </c>
      <c r="H69" s="79">
        <f t="shared" si="12"/>
        <v>225216</v>
      </c>
      <c r="I69" s="79">
        <f t="shared" si="12"/>
        <v>447741</v>
      </c>
      <c r="J69" s="79">
        <f t="shared" si="12"/>
        <v>679436</v>
      </c>
      <c r="K69" s="79">
        <f t="shared" si="12"/>
        <v>305445</v>
      </c>
      <c r="L69" s="79">
        <f t="shared" si="12"/>
        <v>102120</v>
      </c>
      <c r="M69" s="79">
        <f t="shared" si="12"/>
        <v>26066</v>
      </c>
      <c r="N69" s="79">
        <f t="shared" si="12"/>
        <v>433631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1113067</v>
      </c>
      <c r="X69" s="79">
        <f t="shared" si="12"/>
        <v>0</v>
      </c>
      <c r="Y69" s="79">
        <f t="shared" si="12"/>
        <v>1113067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221111304</v>
      </c>
      <c r="D5" s="42">
        <f t="shared" si="0"/>
        <v>0</v>
      </c>
      <c r="E5" s="43">
        <f t="shared" si="0"/>
        <v>306210300</v>
      </c>
      <c r="F5" s="43">
        <f t="shared" si="0"/>
        <v>306210300</v>
      </c>
      <c r="G5" s="43">
        <f t="shared" si="0"/>
        <v>0</v>
      </c>
      <c r="H5" s="43">
        <f t="shared" si="0"/>
        <v>0</v>
      </c>
      <c r="I5" s="43">
        <f t="shared" si="0"/>
        <v>24345824</v>
      </c>
      <c r="J5" s="43">
        <f t="shared" si="0"/>
        <v>24345824</v>
      </c>
      <c r="K5" s="43">
        <f t="shared" si="0"/>
        <v>24099200</v>
      </c>
      <c r="L5" s="43">
        <f t="shared" si="0"/>
        <v>257952</v>
      </c>
      <c r="M5" s="43">
        <f t="shared" si="0"/>
        <v>79081765</v>
      </c>
      <c r="N5" s="43">
        <f t="shared" si="0"/>
        <v>103438917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127784741</v>
      </c>
      <c r="X5" s="43">
        <f t="shared" si="0"/>
        <v>153105150</v>
      </c>
      <c r="Y5" s="43">
        <f t="shared" si="0"/>
        <v>-25320409</v>
      </c>
      <c r="Z5" s="44">
        <f>+IF(X5&lt;&gt;0,+(Y5/X5)*100,0)</f>
        <v>-16.53792116071863</v>
      </c>
      <c r="AA5" s="45">
        <f>SUM(AA11:AA18)</f>
        <v>306210300</v>
      </c>
    </row>
    <row r="6" spans="1:27" ht="13.5">
      <c r="A6" s="46" t="s">
        <v>32</v>
      </c>
      <c r="B6" s="47"/>
      <c r="C6" s="9"/>
      <c r="D6" s="10"/>
      <c r="E6" s="11">
        <v>2540000</v>
      </c>
      <c r="F6" s="11">
        <v>2540000</v>
      </c>
      <c r="G6" s="11"/>
      <c r="H6" s="11"/>
      <c r="I6" s="11"/>
      <c r="J6" s="11"/>
      <c r="K6" s="11">
        <v>370910</v>
      </c>
      <c r="L6" s="11"/>
      <c r="M6" s="11">
        <v>267711</v>
      </c>
      <c r="N6" s="11">
        <v>638621</v>
      </c>
      <c r="O6" s="11"/>
      <c r="P6" s="11"/>
      <c r="Q6" s="11"/>
      <c r="R6" s="11"/>
      <c r="S6" s="11"/>
      <c r="T6" s="11"/>
      <c r="U6" s="11"/>
      <c r="V6" s="11"/>
      <c r="W6" s="11">
        <v>638621</v>
      </c>
      <c r="X6" s="11">
        <v>1270000</v>
      </c>
      <c r="Y6" s="11">
        <v>-631379</v>
      </c>
      <c r="Z6" s="2">
        <v>-49.71</v>
      </c>
      <c r="AA6" s="15">
        <v>2540000</v>
      </c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>
        <v>218527831</v>
      </c>
      <c r="D8" s="10"/>
      <c r="E8" s="11">
        <v>166537000</v>
      </c>
      <c r="F8" s="11">
        <v>166537000</v>
      </c>
      <c r="G8" s="11"/>
      <c r="H8" s="11"/>
      <c r="I8" s="11">
        <v>17209845</v>
      </c>
      <c r="J8" s="11">
        <v>17209845</v>
      </c>
      <c r="K8" s="11">
        <v>15560919</v>
      </c>
      <c r="L8" s="11"/>
      <c r="M8" s="11">
        <v>26870698</v>
      </c>
      <c r="N8" s="11">
        <v>42431617</v>
      </c>
      <c r="O8" s="11"/>
      <c r="P8" s="11"/>
      <c r="Q8" s="11"/>
      <c r="R8" s="11"/>
      <c r="S8" s="11"/>
      <c r="T8" s="11"/>
      <c r="U8" s="11"/>
      <c r="V8" s="11"/>
      <c r="W8" s="11">
        <v>59641462</v>
      </c>
      <c r="X8" s="11">
        <v>83268500</v>
      </c>
      <c r="Y8" s="11">
        <v>-23627038</v>
      </c>
      <c r="Z8" s="2">
        <v>-28.37</v>
      </c>
      <c r="AA8" s="15">
        <v>166537000</v>
      </c>
    </row>
    <row r="9" spans="1:27" ht="13.5">
      <c r="A9" s="46" t="s">
        <v>35</v>
      </c>
      <c r="B9" s="47"/>
      <c r="C9" s="9"/>
      <c r="D9" s="10"/>
      <c r="E9" s="11">
        <v>120531000</v>
      </c>
      <c r="F9" s="11">
        <v>120531000</v>
      </c>
      <c r="G9" s="11"/>
      <c r="H9" s="11"/>
      <c r="I9" s="11">
        <v>7135979</v>
      </c>
      <c r="J9" s="11">
        <v>7135979</v>
      </c>
      <c r="K9" s="11">
        <v>8167371</v>
      </c>
      <c r="L9" s="11"/>
      <c r="M9" s="11">
        <v>51943356</v>
      </c>
      <c r="N9" s="11">
        <v>60110727</v>
      </c>
      <c r="O9" s="11"/>
      <c r="P9" s="11"/>
      <c r="Q9" s="11"/>
      <c r="R9" s="11"/>
      <c r="S9" s="11"/>
      <c r="T9" s="11"/>
      <c r="U9" s="11"/>
      <c r="V9" s="11"/>
      <c r="W9" s="11">
        <v>67246706</v>
      </c>
      <c r="X9" s="11">
        <v>60265500</v>
      </c>
      <c r="Y9" s="11">
        <v>6981206</v>
      </c>
      <c r="Z9" s="2">
        <v>11.58</v>
      </c>
      <c r="AA9" s="15">
        <v>120531000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218527831</v>
      </c>
      <c r="D11" s="50">
        <f t="shared" si="1"/>
        <v>0</v>
      </c>
      <c r="E11" s="51">
        <f t="shared" si="1"/>
        <v>289608000</v>
      </c>
      <c r="F11" s="51">
        <f t="shared" si="1"/>
        <v>289608000</v>
      </c>
      <c r="G11" s="51">
        <f t="shared" si="1"/>
        <v>0</v>
      </c>
      <c r="H11" s="51">
        <f t="shared" si="1"/>
        <v>0</v>
      </c>
      <c r="I11" s="51">
        <f t="shared" si="1"/>
        <v>24345824</v>
      </c>
      <c r="J11" s="51">
        <f t="shared" si="1"/>
        <v>24345824</v>
      </c>
      <c r="K11" s="51">
        <f t="shared" si="1"/>
        <v>24099200</v>
      </c>
      <c r="L11" s="51">
        <f t="shared" si="1"/>
        <v>0</v>
      </c>
      <c r="M11" s="51">
        <f t="shared" si="1"/>
        <v>79081765</v>
      </c>
      <c r="N11" s="51">
        <f t="shared" si="1"/>
        <v>103180965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127526789</v>
      </c>
      <c r="X11" s="51">
        <f t="shared" si="1"/>
        <v>144804000</v>
      </c>
      <c r="Y11" s="51">
        <f t="shared" si="1"/>
        <v>-17277211</v>
      </c>
      <c r="Z11" s="52">
        <f>+IF(X11&lt;&gt;0,+(Y11/X11)*100,0)</f>
        <v>-11.931445954531643</v>
      </c>
      <c r="AA11" s="53">
        <f>SUM(AA6:AA10)</f>
        <v>289608000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2583473</v>
      </c>
      <c r="D15" s="10"/>
      <c r="E15" s="11">
        <v>14602300</v>
      </c>
      <c r="F15" s="11">
        <v>14602300</v>
      </c>
      <c r="G15" s="11"/>
      <c r="H15" s="11"/>
      <c r="I15" s="11"/>
      <c r="J15" s="11"/>
      <c r="K15" s="11"/>
      <c r="L15" s="11">
        <v>198000</v>
      </c>
      <c r="M15" s="11"/>
      <c r="N15" s="11">
        <v>198000</v>
      </c>
      <c r="O15" s="11"/>
      <c r="P15" s="11"/>
      <c r="Q15" s="11"/>
      <c r="R15" s="11"/>
      <c r="S15" s="11"/>
      <c r="T15" s="11"/>
      <c r="U15" s="11"/>
      <c r="V15" s="11"/>
      <c r="W15" s="11">
        <v>198000</v>
      </c>
      <c r="X15" s="11">
        <v>7301150</v>
      </c>
      <c r="Y15" s="11">
        <v>-7103150</v>
      </c>
      <c r="Z15" s="2">
        <v>-97.29</v>
      </c>
      <c r="AA15" s="15">
        <v>14602300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2000000</v>
      </c>
      <c r="F18" s="18">
        <v>2000000</v>
      </c>
      <c r="G18" s="18"/>
      <c r="H18" s="18"/>
      <c r="I18" s="18"/>
      <c r="J18" s="18"/>
      <c r="K18" s="18"/>
      <c r="L18" s="18">
        <v>59952</v>
      </c>
      <c r="M18" s="18"/>
      <c r="N18" s="18">
        <v>59952</v>
      </c>
      <c r="O18" s="18"/>
      <c r="P18" s="18"/>
      <c r="Q18" s="18"/>
      <c r="R18" s="18"/>
      <c r="S18" s="18"/>
      <c r="T18" s="18"/>
      <c r="U18" s="18"/>
      <c r="V18" s="18"/>
      <c r="W18" s="18">
        <v>59952</v>
      </c>
      <c r="X18" s="18">
        <v>1000000</v>
      </c>
      <c r="Y18" s="18">
        <v>-940048</v>
      </c>
      <c r="Z18" s="3">
        <v>-94</v>
      </c>
      <c r="AA18" s="23">
        <v>2000000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2540000</v>
      </c>
      <c r="F36" s="11">
        <f t="shared" si="4"/>
        <v>2540000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370910</v>
      </c>
      <c r="L36" s="11">
        <f t="shared" si="4"/>
        <v>0</v>
      </c>
      <c r="M36" s="11">
        <f t="shared" si="4"/>
        <v>267711</v>
      </c>
      <c r="N36" s="11">
        <f t="shared" si="4"/>
        <v>638621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638621</v>
      </c>
      <c r="X36" s="11">
        <f t="shared" si="4"/>
        <v>1270000</v>
      </c>
      <c r="Y36" s="11">
        <f t="shared" si="4"/>
        <v>-631379</v>
      </c>
      <c r="Z36" s="2">
        <f aca="true" t="shared" si="5" ref="Z36:Z49">+IF(X36&lt;&gt;0,+(Y36/X36)*100,0)</f>
        <v>-49.71488188976378</v>
      </c>
      <c r="AA36" s="15">
        <f>AA6+AA21</f>
        <v>2540000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218527831</v>
      </c>
      <c r="D38" s="10">
        <f t="shared" si="4"/>
        <v>0</v>
      </c>
      <c r="E38" s="11">
        <f t="shared" si="4"/>
        <v>166537000</v>
      </c>
      <c r="F38" s="11">
        <f t="shared" si="4"/>
        <v>166537000</v>
      </c>
      <c r="G38" s="11">
        <f t="shared" si="4"/>
        <v>0</v>
      </c>
      <c r="H38" s="11">
        <f t="shared" si="4"/>
        <v>0</v>
      </c>
      <c r="I38" s="11">
        <f t="shared" si="4"/>
        <v>17209845</v>
      </c>
      <c r="J38" s="11">
        <f t="shared" si="4"/>
        <v>17209845</v>
      </c>
      <c r="K38" s="11">
        <f t="shared" si="4"/>
        <v>15560919</v>
      </c>
      <c r="L38" s="11">
        <f t="shared" si="4"/>
        <v>0</v>
      </c>
      <c r="M38" s="11">
        <f t="shared" si="4"/>
        <v>26870698</v>
      </c>
      <c r="N38" s="11">
        <f t="shared" si="4"/>
        <v>42431617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59641462</v>
      </c>
      <c r="X38" s="11">
        <f t="shared" si="4"/>
        <v>83268500</v>
      </c>
      <c r="Y38" s="11">
        <f t="shared" si="4"/>
        <v>-23627038</v>
      </c>
      <c r="Z38" s="2">
        <f t="shared" si="5"/>
        <v>-28.374520977320355</v>
      </c>
      <c r="AA38" s="15">
        <f>AA8+AA23</f>
        <v>166537000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120531000</v>
      </c>
      <c r="F39" s="11">
        <f t="shared" si="4"/>
        <v>120531000</v>
      </c>
      <c r="G39" s="11">
        <f t="shared" si="4"/>
        <v>0</v>
      </c>
      <c r="H39" s="11">
        <f t="shared" si="4"/>
        <v>0</v>
      </c>
      <c r="I39" s="11">
        <f t="shared" si="4"/>
        <v>7135979</v>
      </c>
      <c r="J39" s="11">
        <f t="shared" si="4"/>
        <v>7135979</v>
      </c>
      <c r="K39" s="11">
        <f t="shared" si="4"/>
        <v>8167371</v>
      </c>
      <c r="L39" s="11">
        <f t="shared" si="4"/>
        <v>0</v>
      </c>
      <c r="M39" s="11">
        <f t="shared" si="4"/>
        <v>51943356</v>
      </c>
      <c r="N39" s="11">
        <f t="shared" si="4"/>
        <v>60110727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67246706</v>
      </c>
      <c r="X39" s="11">
        <f t="shared" si="4"/>
        <v>60265500</v>
      </c>
      <c r="Y39" s="11">
        <f t="shared" si="4"/>
        <v>6981206</v>
      </c>
      <c r="Z39" s="2">
        <f t="shared" si="5"/>
        <v>11.58408376268346</v>
      </c>
      <c r="AA39" s="15">
        <f>AA9+AA24</f>
        <v>120531000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218527831</v>
      </c>
      <c r="D41" s="50">
        <f t="shared" si="6"/>
        <v>0</v>
      </c>
      <c r="E41" s="51">
        <f t="shared" si="6"/>
        <v>289608000</v>
      </c>
      <c r="F41" s="51">
        <f t="shared" si="6"/>
        <v>289608000</v>
      </c>
      <c r="G41" s="51">
        <f t="shared" si="6"/>
        <v>0</v>
      </c>
      <c r="H41" s="51">
        <f t="shared" si="6"/>
        <v>0</v>
      </c>
      <c r="I41" s="51">
        <f t="shared" si="6"/>
        <v>24345824</v>
      </c>
      <c r="J41" s="51">
        <f t="shared" si="6"/>
        <v>24345824</v>
      </c>
      <c r="K41" s="51">
        <f t="shared" si="6"/>
        <v>24099200</v>
      </c>
      <c r="L41" s="51">
        <f t="shared" si="6"/>
        <v>0</v>
      </c>
      <c r="M41" s="51">
        <f t="shared" si="6"/>
        <v>79081765</v>
      </c>
      <c r="N41" s="51">
        <f t="shared" si="6"/>
        <v>103180965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127526789</v>
      </c>
      <c r="X41" s="51">
        <f t="shared" si="6"/>
        <v>144804000</v>
      </c>
      <c r="Y41" s="51">
        <f t="shared" si="6"/>
        <v>-17277211</v>
      </c>
      <c r="Z41" s="52">
        <f t="shared" si="5"/>
        <v>-11.931445954531643</v>
      </c>
      <c r="AA41" s="53">
        <f>SUM(AA36:AA40)</f>
        <v>289608000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2583473</v>
      </c>
      <c r="D45" s="66">
        <f t="shared" si="7"/>
        <v>0</v>
      </c>
      <c r="E45" s="67">
        <f t="shared" si="7"/>
        <v>14602300</v>
      </c>
      <c r="F45" s="67">
        <f t="shared" si="7"/>
        <v>14602300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198000</v>
      </c>
      <c r="M45" s="67">
        <f t="shared" si="7"/>
        <v>0</v>
      </c>
      <c r="N45" s="67">
        <f t="shared" si="7"/>
        <v>198000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198000</v>
      </c>
      <c r="X45" s="67">
        <f t="shared" si="7"/>
        <v>7301150</v>
      </c>
      <c r="Y45" s="67">
        <f t="shared" si="7"/>
        <v>-7103150</v>
      </c>
      <c r="Z45" s="69">
        <f t="shared" si="5"/>
        <v>-97.28809845024415</v>
      </c>
      <c r="AA45" s="68">
        <f t="shared" si="8"/>
        <v>14602300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2000000</v>
      </c>
      <c r="F48" s="67">
        <f t="shared" si="7"/>
        <v>2000000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59952</v>
      </c>
      <c r="M48" s="67">
        <f t="shared" si="7"/>
        <v>0</v>
      </c>
      <c r="N48" s="67">
        <f t="shared" si="7"/>
        <v>59952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59952</v>
      </c>
      <c r="X48" s="67">
        <f t="shared" si="7"/>
        <v>1000000</v>
      </c>
      <c r="Y48" s="67">
        <f t="shared" si="7"/>
        <v>-940048</v>
      </c>
      <c r="Z48" s="69">
        <f t="shared" si="5"/>
        <v>-94.0048</v>
      </c>
      <c r="AA48" s="68">
        <f t="shared" si="8"/>
        <v>2000000</v>
      </c>
    </row>
    <row r="49" spans="1:27" ht="13.5">
      <c r="A49" s="75" t="s">
        <v>49</v>
      </c>
      <c r="B49" s="76"/>
      <c r="C49" s="77">
        <f aca="true" t="shared" si="9" ref="C49:Y49">SUM(C41:C48)</f>
        <v>221111304</v>
      </c>
      <c r="D49" s="78">
        <f t="shared" si="9"/>
        <v>0</v>
      </c>
      <c r="E49" s="79">
        <f t="shared" si="9"/>
        <v>306210300</v>
      </c>
      <c r="F49" s="79">
        <f t="shared" si="9"/>
        <v>306210300</v>
      </c>
      <c r="G49" s="79">
        <f t="shared" si="9"/>
        <v>0</v>
      </c>
      <c r="H49" s="79">
        <f t="shared" si="9"/>
        <v>0</v>
      </c>
      <c r="I49" s="79">
        <f t="shared" si="9"/>
        <v>24345824</v>
      </c>
      <c r="J49" s="79">
        <f t="shared" si="9"/>
        <v>24345824</v>
      </c>
      <c r="K49" s="79">
        <f t="shared" si="9"/>
        <v>24099200</v>
      </c>
      <c r="L49" s="79">
        <f t="shared" si="9"/>
        <v>257952</v>
      </c>
      <c r="M49" s="79">
        <f t="shared" si="9"/>
        <v>79081765</v>
      </c>
      <c r="N49" s="79">
        <f t="shared" si="9"/>
        <v>103438917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127784741</v>
      </c>
      <c r="X49" s="79">
        <f t="shared" si="9"/>
        <v>153105150</v>
      </c>
      <c r="Y49" s="79">
        <f t="shared" si="9"/>
        <v>-25320409</v>
      </c>
      <c r="Z49" s="80">
        <f t="shared" si="5"/>
        <v>-16.53792116071863</v>
      </c>
      <c r="AA49" s="81">
        <f>SUM(AA41:AA48)</f>
        <v>306210300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17080000</v>
      </c>
      <c r="F51" s="67">
        <f t="shared" si="10"/>
        <v>17080000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263021</v>
      </c>
      <c r="L51" s="67">
        <f t="shared" si="10"/>
        <v>0</v>
      </c>
      <c r="M51" s="67">
        <f t="shared" si="10"/>
        <v>0</v>
      </c>
      <c r="N51" s="67">
        <f t="shared" si="10"/>
        <v>263021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263021</v>
      </c>
      <c r="X51" s="67">
        <f t="shared" si="10"/>
        <v>8540000</v>
      </c>
      <c r="Y51" s="67">
        <f t="shared" si="10"/>
        <v>-8276979</v>
      </c>
      <c r="Z51" s="69">
        <f>+IF(X51&lt;&gt;0,+(Y51/X51)*100,0)</f>
        <v>-96.9201288056206</v>
      </c>
      <c r="AA51" s="68">
        <f>SUM(AA57:AA61)</f>
        <v>17080000</v>
      </c>
    </row>
    <row r="52" spans="1:27" ht="13.5">
      <c r="A52" s="84" t="s">
        <v>32</v>
      </c>
      <c r="B52" s="47"/>
      <c r="C52" s="9"/>
      <c r="D52" s="10"/>
      <c r="E52" s="11">
        <v>2000000</v>
      </c>
      <c r="F52" s="11">
        <v>2000000</v>
      </c>
      <c r="G52" s="11"/>
      <c r="H52" s="11"/>
      <c r="I52" s="11"/>
      <c r="J52" s="11"/>
      <c r="K52" s="11">
        <v>263021</v>
      </c>
      <c r="L52" s="11"/>
      <c r="M52" s="11"/>
      <c r="N52" s="11">
        <v>263021</v>
      </c>
      <c r="O52" s="11"/>
      <c r="P52" s="11"/>
      <c r="Q52" s="11"/>
      <c r="R52" s="11"/>
      <c r="S52" s="11"/>
      <c r="T52" s="11"/>
      <c r="U52" s="11"/>
      <c r="V52" s="11"/>
      <c r="W52" s="11">
        <v>263021</v>
      </c>
      <c r="X52" s="11">
        <v>1000000</v>
      </c>
      <c r="Y52" s="11">
        <v>-736979</v>
      </c>
      <c r="Z52" s="2">
        <v>-73.7</v>
      </c>
      <c r="AA52" s="15">
        <v>2000000</v>
      </c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>
        <v>11000000</v>
      </c>
      <c r="F54" s="11">
        <v>11000000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5500000</v>
      </c>
      <c r="Y54" s="11">
        <v>-5500000</v>
      </c>
      <c r="Z54" s="2">
        <v>-100</v>
      </c>
      <c r="AA54" s="15">
        <v>11000000</v>
      </c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13000000</v>
      </c>
      <c r="F57" s="51">
        <f t="shared" si="11"/>
        <v>13000000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263021</v>
      </c>
      <c r="L57" s="51">
        <f t="shared" si="11"/>
        <v>0</v>
      </c>
      <c r="M57" s="51">
        <f t="shared" si="11"/>
        <v>0</v>
      </c>
      <c r="N57" s="51">
        <f t="shared" si="11"/>
        <v>263021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263021</v>
      </c>
      <c r="X57" s="51">
        <f t="shared" si="11"/>
        <v>6500000</v>
      </c>
      <c r="Y57" s="51">
        <f t="shared" si="11"/>
        <v>-6236979</v>
      </c>
      <c r="Z57" s="52">
        <f>+IF(X57&lt;&gt;0,+(Y57/X57)*100,0)</f>
        <v>-95.95352307692308</v>
      </c>
      <c r="AA57" s="53">
        <f>SUM(AA52:AA56)</f>
        <v>13000000</v>
      </c>
    </row>
    <row r="58" spans="1:27" ht="13.5">
      <c r="A58" s="86" t="s">
        <v>38</v>
      </c>
      <c r="B58" s="35"/>
      <c r="C58" s="9"/>
      <c r="D58" s="10"/>
      <c r="E58" s="11">
        <v>500000</v>
      </c>
      <c r="F58" s="11">
        <v>500000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250000</v>
      </c>
      <c r="Y58" s="11">
        <v>-250000</v>
      </c>
      <c r="Z58" s="2">
        <v>-100</v>
      </c>
      <c r="AA58" s="15">
        <v>500000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3580000</v>
      </c>
      <c r="F61" s="11">
        <v>3580000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1790000</v>
      </c>
      <c r="Y61" s="11">
        <v>-1790000</v>
      </c>
      <c r="Z61" s="2">
        <v>-100</v>
      </c>
      <c r="AA61" s="15">
        <v>3580000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400000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6000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>
        <v>1500000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200000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2106000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0</v>
      </c>
      <c r="X69" s="79">
        <f t="shared" si="12"/>
        <v>0</v>
      </c>
      <c r="Y69" s="79">
        <f t="shared" si="12"/>
        <v>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15869000</v>
      </c>
      <c r="F5" s="43">
        <f t="shared" si="0"/>
        <v>15869000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289393</v>
      </c>
      <c r="L5" s="43">
        <f t="shared" si="0"/>
        <v>11626</v>
      </c>
      <c r="M5" s="43">
        <f t="shared" si="0"/>
        <v>949092</v>
      </c>
      <c r="N5" s="43">
        <f t="shared" si="0"/>
        <v>1250111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1250111</v>
      </c>
      <c r="X5" s="43">
        <f t="shared" si="0"/>
        <v>7934500</v>
      </c>
      <c r="Y5" s="43">
        <f t="shared" si="0"/>
        <v>-6684389</v>
      </c>
      <c r="Z5" s="44">
        <f>+IF(X5&lt;&gt;0,+(Y5/X5)*100,0)</f>
        <v>-84.24461528766778</v>
      </c>
      <c r="AA5" s="45">
        <f>SUM(AA11:AA18)</f>
        <v>15869000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>
        <v>5825000</v>
      </c>
      <c r="F7" s="11">
        <v>5825000</v>
      </c>
      <c r="G7" s="11"/>
      <c r="H7" s="11"/>
      <c r="I7" s="11"/>
      <c r="J7" s="11"/>
      <c r="K7" s="11">
        <v>289393</v>
      </c>
      <c r="L7" s="11"/>
      <c r="M7" s="11">
        <v>949092</v>
      </c>
      <c r="N7" s="11">
        <v>1238485</v>
      </c>
      <c r="O7" s="11"/>
      <c r="P7" s="11"/>
      <c r="Q7" s="11"/>
      <c r="R7" s="11"/>
      <c r="S7" s="11"/>
      <c r="T7" s="11"/>
      <c r="U7" s="11"/>
      <c r="V7" s="11"/>
      <c r="W7" s="11">
        <v>1238485</v>
      </c>
      <c r="X7" s="11">
        <v>2912500</v>
      </c>
      <c r="Y7" s="11">
        <v>-1674015</v>
      </c>
      <c r="Z7" s="2">
        <v>-57.48</v>
      </c>
      <c r="AA7" s="15">
        <v>5825000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5825000</v>
      </c>
      <c r="F11" s="51">
        <f t="shared" si="1"/>
        <v>5825000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289393</v>
      </c>
      <c r="L11" s="51">
        <f t="shared" si="1"/>
        <v>0</v>
      </c>
      <c r="M11" s="51">
        <f t="shared" si="1"/>
        <v>949092</v>
      </c>
      <c r="N11" s="51">
        <f t="shared" si="1"/>
        <v>1238485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1238485</v>
      </c>
      <c r="X11" s="51">
        <f t="shared" si="1"/>
        <v>2912500</v>
      </c>
      <c r="Y11" s="51">
        <f t="shared" si="1"/>
        <v>-1674015</v>
      </c>
      <c r="Z11" s="52">
        <f>+IF(X11&lt;&gt;0,+(Y11/X11)*100,0)</f>
        <v>-57.47690987124463</v>
      </c>
      <c r="AA11" s="53">
        <f>SUM(AA6:AA10)</f>
        <v>5825000</v>
      </c>
    </row>
    <row r="12" spans="1:27" ht="13.5">
      <c r="A12" s="54" t="s">
        <v>38</v>
      </c>
      <c r="B12" s="35"/>
      <c r="C12" s="9"/>
      <c r="D12" s="10"/>
      <c r="E12" s="11">
        <v>8424000</v>
      </c>
      <c r="F12" s="11">
        <v>8424000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4212000</v>
      </c>
      <c r="Y12" s="11">
        <v>-4212000</v>
      </c>
      <c r="Z12" s="2">
        <v>-100</v>
      </c>
      <c r="AA12" s="15">
        <v>8424000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1620000</v>
      </c>
      <c r="F15" s="11">
        <v>1620000</v>
      </c>
      <c r="G15" s="11"/>
      <c r="H15" s="11"/>
      <c r="I15" s="11"/>
      <c r="J15" s="11"/>
      <c r="K15" s="11"/>
      <c r="L15" s="11">
        <v>11626</v>
      </c>
      <c r="M15" s="11"/>
      <c r="N15" s="11">
        <v>11626</v>
      </c>
      <c r="O15" s="11"/>
      <c r="P15" s="11"/>
      <c r="Q15" s="11"/>
      <c r="R15" s="11"/>
      <c r="S15" s="11"/>
      <c r="T15" s="11"/>
      <c r="U15" s="11"/>
      <c r="V15" s="11"/>
      <c r="W15" s="11">
        <v>11626</v>
      </c>
      <c r="X15" s="11">
        <v>810000</v>
      </c>
      <c r="Y15" s="11">
        <v>-798374</v>
      </c>
      <c r="Z15" s="2">
        <v>-98.56</v>
      </c>
      <c r="AA15" s="15">
        <v>1620000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20258100</v>
      </c>
      <c r="F20" s="60">
        <f t="shared" si="2"/>
        <v>20258100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2025347</v>
      </c>
      <c r="N20" s="60">
        <f t="shared" si="2"/>
        <v>2025347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2025347</v>
      </c>
      <c r="X20" s="60">
        <f t="shared" si="2"/>
        <v>10129050</v>
      </c>
      <c r="Y20" s="60">
        <f t="shared" si="2"/>
        <v>-8103703</v>
      </c>
      <c r="Z20" s="61">
        <f>+IF(X20&lt;&gt;0,+(Y20/X20)*100,0)</f>
        <v>-80.00457101110173</v>
      </c>
      <c r="AA20" s="62">
        <f>SUM(AA26:AA33)</f>
        <v>20258100</v>
      </c>
    </row>
    <row r="21" spans="1:27" ht="13.5">
      <c r="A21" s="46" t="s">
        <v>32</v>
      </c>
      <c r="B21" s="47"/>
      <c r="C21" s="9"/>
      <c r="D21" s="10"/>
      <c r="E21" s="11">
        <v>4500000</v>
      </c>
      <c r="F21" s="11">
        <v>4500000</v>
      </c>
      <c r="G21" s="11"/>
      <c r="H21" s="11"/>
      <c r="I21" s="11"/>
      <c r="J21" s="11"/>
      <c r="K21" s="11"/>
      <c r="L21" s="11"/>
      <c r="M21" s="11">
        <v>2025347</v>
      </c>
      <c r="N21" s="11">
        <v>2025347</v>
      </c>
      <c r="O21" s="11"/>
      <c r="P21" s="11"/>
      <c r="Q21" s="11"/>
      <c r="R21" s="11"/>
      <c r="S21" s="11"/>
      <c r="T21" s="11"/>
      <c r="U21" s="11"/>
      <c r="V21" s="11"/>
      <c r="W21" s="11">
        <v>2025347</v>
      </c>
      <c r="X21" s="11">
        <v>2250000</v>
      </c>
      <c r="Y21" s="11">
        <v>-224653</v>
      </c>
      <c r="Z21" s="2">
        <v>-9.98</v>
      </c>
      <c r="AA21" s="15">
        <v>4500000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4500000</v>
      </c>
      <c r="F26" s="51">
        <f t="shared" si="3"/>
        <v>4500000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2025347</v>
      </c>
      <c r="N26" s="51">
        <f t="shared" si="3"/>
        <v>2025347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2025347</v>
      </c>
      <c r="X26" s="51">
        <f t="shared" si="3"/>
        <v>2250000</v>
      </c>
      <c r="Y26" s="51">
        <f t="shared" si="3"/>
        <v>-224653</v>
      </c>
      <c r="Z26" s="52">
        <f>+IF(X26&lt;&gt;0,+(Y26/X26)*100,0)</f>
        <v>-9.984577777777778</v>
      </c>
      <c r="AA26" s="53">
        <f>SUM(AA21:AA25)</f>
        <v>4500000</v>
      </c>
    </row>
    <row r="27" spans="1:27" ht="13.5">
      <c r="A27" s="54" t="s">
        <v>38</v>
      </c>
      <c r="B27" s="64"/>
      <c r="C27" s="9"/>
      <c r="D27" s="10"/>
      <c r="E27" s="11">
        <v>15458100</v>
      </c>
      <c r="F27" s="11">
        <v>15458100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7729050</v>
      </c>
      <c r="Y27" s="11">
        <v>-7729050</v>
      </c>
      <c r="Z27" s="2">
        <v>-100</v>
      </c>
      <c r="AA27" s="15">
        <v>15458100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300000</v>
      </c>
      <c r="F30" s="11">
        <v>300000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150000</v>
      </c>
      <c r="Y30" s="11">
        <v>-150000</v>
      </c>
      <c r="Z30" s="2">
        <v>-100</v>
      </c>
      <c r="AA30" s="15">
        <v>300000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4500000</v>
      </c>
      <c r="F36" s="11">
        <f t="shared" si="4"/>
        <v>4500000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2025347</v>
      </c>
      <c r="N36" s="11">
        <f t="shared" si="4"/>
        <v>2025347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2025347</v>
      </c>
      <c r="X36" s="11">
        <f t="shared" si="4"/>
        <v>2250000</v>
      </c>
      <c r="Y36" s="11">
        <f t="shared" si="4"/>
        <v>-224653</v>
      </c>
      <c r="Z36" s="2">
        <f aca="true" t="shared" si="5" ref="Z36:Z49">+IF(X36&lt;&gt;0,+(Y36/X36)*100,0)</f>
        <v>-9.984577777777778</v>
      </c>
      <c r="AA36" s="15">
        <f>AA6+AA21</f>
        <v>4500000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5825000</v>
      </c>
      <c r="F37" s="11">
        <f t="shared" si="4"/>
        <v>5825000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289393</v>
      </c>
      <c r="L37" s="11">
        <f t="shared" si="4"/>
        <v>0</v>
      </c>
      <c r="M37" s="11">
        <f t="shared" si="4"/>
        <v>949092</v>
      </c>
      <c r="N37" s="11">
        <f t="shared" si="4"/>
        <v>1238485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1238485</v>
      </c>
      <c r="X37" s="11">
        <f t="shared" si="4"/>
        <v>2912500</v>
      </c>
      <c r="Y37" s="11">
        <f t="shared" si="4"/>
        <v>-1674015</v>
      </c>
      <c r="Z37" s="2">
        <f t="shared" si="5"/>
        <v>-57.47690987124463</v>
      </c>
      <c r="AA37" s="15">
        <f>AA7+AA22</f>
        <v>5825000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10325000</v>
      </c>
      <c r="F41" s="51">
        <f t="shared" si="6"/>
        <v>10325000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289393</v>
      </c>
      <c r="L41" s="51">
        <f t="shared" si="6"/>
        <v>0</v>
      </c>
      <c r="M41" s="51">
        <f t="shared" si="6"/>
        <v>2974439</v>
      </c>
      <c r="N41" s="51">
        <f t="shared" si="6"/>
        <v>3263832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3263832</v>
      </c>
      <c r="X41" s="51">
        <f t="shared" si="6"/>
        <v>5162500</v>
      </c>
      <c r="Y41" s="51">
        <f t="shared" si="6"/>
        <v>-1898668</v>
      </c>
      <c r="Z41" s="52">
        <f t="shared" si="5"/>
        <v>-36.77807263922518</v>
      </c>
      <c r="AA41" s="53">
        <f>SUM(AA36:AA40)</f>
        <v>10325000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23882100</v>
      </c>
      <c r="F42" s="67">
        <f t="shared" si="7"/>
        <v>23882100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11941050</v>
      </c>
      <c r="Y42" s="67">
        <f t="shared" si="7"/>
        <v>-11941050</v>
      </c>
      <c r="Z42" s="69">
        <f t="shared" si="5"/>
        <v>-100</v>
      </c>
      <c r="AA42" s="68">
        <f aca="true" t="shared" si="8" ref="AA42:AA48">AA12+AA27</f>
        <v>23882100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1920000</v>
      </c>
      <c r="F45" s="67">
        <f t="shared" si="7"/>
        <v>1920000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11626</v>
      </c>
      <c r="M45" s="67">
        <f t="shared" si="7"/>
        <v>0</v>
      </c>
      <c r="N45" s="67">
        <f t="shared" si="7"/>
        <v>11626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11626</v>
      </c>
      <c r="X45" s="67">
        <f t="shared" si="7"/>
        <v>960000</v>
      </c>
      <c r="Y45" s="67">
        <f t="shared" si="7"/>
        <v>-948374</v>
      </c>
      <c r="Z45" s="69">
        <f t="shared" si="5"/>
        <v>-98.78895833333333</v>
      </c>
      <c r="AA45" s="68">
        <f t="shared" si="8"/>
        <v>1920000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0</v>
      </c>
      <c r="D49" s="78">
        <f t="shared" si="9"/>
        <v>0</v>
      </c>
      <c r="E49" s="79">
        <f t="shared" si="9"/>
        <v>36127100</v>
      </c>
      <c r="F49" s="79">
        <f t="shared" si="9"/>
        <v>36127100</v>
      </c>
      <c r="G49" s="79">
        <f t="shared" si="9"/>
        <v>0</v>
      </c>
      <c r="H49" s="79">
        <f t="shared" si="9"/>
        <v>0</v>
      </c>
      <c r="I49" s="79">
        <f t="shared" si="9"/>
        <v>0</v>
      </c>
      <c r="J49" s="79">
        <f t="shared" si="9"/>
        <v>0</v>
      </c>
      <c r="K49" s="79">
        <f t="shared" si="9"/>
        <v>289393</v>
      </c>
      <c r="L49" s="79">
        <f t="shared" si="9"/>
        <v>11626</v>
      </c>
      <c r="M49" s="79">
        <f t="shared" si="9"/>
        <v>2974439</v>
      </c>
      <c r="N49" s="79">
        <f t="shared" si="9"/>
        <v>3275458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3275458</v>
      </c>
      <c r="X49" s="79">
        <f t="shared" si="9"/>
        <v>18063550</v>
      </c>
      <c r="Y49" s="79">
        <f t="shared" si="9"/>
        <v>-14788092</v>
      </c>
      <c r="Z49" s="80">
        <f t="shared" si="5"/>
        <v>-81.86703056708123</v>
      </c>
      <c r="AA49" s="81">
        <f>SUM(AA41:AA48)</f>
        <v>36127100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10093506</v>
      </c>
      <c r="F51" s="67">
        <f t="shared" si="10"/>
        <v>10093506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5046753</v>
      </c>
      <c r="Y51" s="67">
        <f t="shared" si="10"/>
        <v>-5046753</v>
      </c>
      <c r="Z51" s="69">
        <f>+IF(X51&lt;&gt;0,+(Y51/X51)*100,0)</f>
        <v>-100</v>
      </c>
      <c r="AA51" s="68">
        <f>SUM(AA57:AA61)</f>
        <v>10093506</v>
      </c>
    </row>
    <row r="52" spans="1:27" ht="13.5">
      <c r="A52" s="84" t="s">
        <v>32</v>
      </c>
      <c r="B52" s="47"/>
      <c r="C52" s="9"/>
      <c r="D52" s="10"/>
      <c r="E52" s="11">
        <v>5000000</v>
      </c>
      <c r="F52" s="11">
        <v>5000000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2500000</v>
      </c>
      <c r="Y52" s="11">
        <v>-2500000</v>
      </c>
      <c r="Z52" s="2">
        <v>-100</v>
      </c>
      <c r="AA52" s="15">
        <v>5000000</v>
      </c>
    </row>
    <row r="53" spans="1:27" ht="13.5">
      <c r="A53" s="84" t="s">
        <v>33</v>
      </c>
      <c r="B53" s="47"/>
      <c r="C53" s="9"/>
      <c r="D53" s="10"/>
      <c r="E53" s="11">
        <v>3200000</v>
      </c>
      <c r="F53" s="11">
        <v>3200000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1600000</v>
      </c>
      <c r="Y53" s="11">
        <v>-1600000</v>
      </c>
      <c r="Z53" s="2">
        <v>-100</v>
      </c>
      <c r="AA53" s="15">
        <v>3200000</v>
      </c>
    </row>
    <row r="54" spans="1:27" ht="13.5">
      <c r="A54" s="84" t="s">
        <v>34</v>
      </c>
      <c r="B54" s="47"/>
      <c r="C54" s="9"/>
      <c r="D54" s="10"/>
      <c r="E54" s="11">
        <v>250000</v>
      </c>
      <c r="F54" s="11">
        <v>250000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125000</v>
      </c>
      <c r="Y54" s="11">
        <v>-125000</v>
      </c>
      <c r="Z54" s="2">
        <v>-100</v>
      </c>
      <c r="AA54" s="15">
        <v>250000</v>
      </c>
    </row>
    <row r="55" spans="1:27" ht="13.5">
      <c r="A55" s="84" t="s">
        <v>35</v>
      </c>
      <c r="B55" s="47"/>
      <c r="C55" s="9"/>
      <c r="D55" s="10"/>
      <c r="E55" s="11">
        <v>500006</v>
      </c>
      <c r="F55" s="11">
        <v>500006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250003</v>
      </c>
      <c r="Y55" s="11">
        <v>-250003</v>
      </c>
      <c r="Z55" s="2">
        <v>-100</v>
      </c>
      <c r="AA55" s="15">
        <v>500006</v>
      </c>
    </row>
    <row r="56" spans="1:27" ht="13.5">
      <c r="A56" s="84" t="s">
        <v>36</v>
      </c>
      <c r="B56" s="47"/>
      <c r="C56" s="9"/>
      <c r="D56" s="10"/>
      <c r="E56" s="11">
        <v>60000</v>
      </c>
      <c r="F56" s="11">
        <v>60000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30000</v>
      </c>
      <c r="Y56" s="11">
        <v>-30000</v>
      </c>
      <c r="Z56" s="2">
        <v>-100</v>
      </c>
      <c r="AA56" s="15">
        <v>60000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9010006</v>
      </c>
      <c r="F57" s="51">
        <f t="shared" si="11"/>
        <v>9010006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4505003</v>
      </c>
      <c r="Y57" s="51">
        <f t="shared" si="11"/>
        <v>-4505003</v>
      </c>
      <c r="Z57" s="52">
        <f>+IF(X57&lt;&gt;0,+(Y57/X57)*100,0)</f>
        <v>-100</v>
      </c>
      <c r="AA57" s="53">
        <f>SUM(AA52:AA56)</f>
        <v>9010006</v>
      </c>
    </row>
    <row r="58" spans="1:27" ht="13.5">
      <c r="A58" s="86" t="s">
        <v>38</v>
      </c>
      <c r="B58" s="35"/>
      <c r="C58" s="9"/>
      <c r="D58" s="10"/>
      <c r="E58" s="11">
        <v>80000</v>
      </c>
      <c r="F58" s="11">
        <v>80000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40000</v>
      </c>
      <c r="Y58" s="11">
        <v>-40000</v>
      </c>
      <c r="Z58" s="2">
        <v>-100</v>
      </c>
      <c r="AA58" s="15">
        <v>80000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1003500</v>
      </c>
      <c r="F61" s="11">
        <v>1003500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501750</v>
      </c>
      <c r="Y61" s="11">
        <v>-501750</v>
      </c>
      <c r="Z61" s="2">
        <v>-100</v>
      </c>
      <c r="AA61" s="15">
        <v>1003500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>
        <v>1732</v>
      </c>
      <c r="J66" s="14">
        <v>1732</v>
      </c>
      <c r="K66" s="14">
        <v>32261</v>
      </c>
      <c r="L66" s="14">
        <v>66</v>
      </c>
      <c r="M66" s="14"/>
      <c r="N66" s="14">
        <v>32327</v>
      </c>
      <c r="O66" s="14"/>
      <c r="P66" s="14"/>
      <c r="Q66" s="14"/>
      <c r="R66" s="14"/>
      <c r="S66" s="14"/>
      <c r="T66" s="14"/>
      <c r="U66" s="14"/>
      <c r="V66" s="14"/>
      <c r="W66" s="14">
        <v>34059</v>
      </c>
      <c r="X66" s="14"/>
      <c r="Y66" s="14">
        <v>34059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10093514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10093514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1732</v>
      </c>
      <c r="J69" s="79">
        <f t="shared" si="12"/>
        <v>1732</v>
      </c>
      <c r="K69" s="79">
        <f t="shared" si="12"/>
        <v>32261</v>
      </c>
      <c r="L69" s="79">
        <f t="shared" si="12"/>
        <v>66</v>
      </c>
      <c r="M69" s="79">
        <f t="shared" si="12"/>
        <v>0</v>
      </c>
      <c r="N69" s="79">
        <f t="shared" si="12"/>
        <v>32327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34059</v>
      </c>
      <c r="X69" s="79">
        <f t="shared" si="12"/>
        <v>0</v>
      </c>
      <c r="Y69" s="79">
        <f t="shared" si="12"/>
        <v>34059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11799704</v>
      </c>
      <c r="D5" s="42">
        <f t="shared" si="0"/>
        <v>0</v>
      </c>
      <c r="E5" s="43">
        <f t="shared" si="0"/>
        <v>27710900</v>
      </c>
      <c r="F5" s="43">
        <f t="shared" si="0"/>
        <v>27710900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0</v>
      </c>
      <c r="X5" s="43">
        <f t="shared" si="0"/>
        <v>13855450</v>
      </c>
      <c r="Y5" s="43">
        <f t="shared" si="0"/>
        <v>-13855450</v>
      </c>
      <c r="Z5" s="44">
        <f>+IF(X5&lt;&gt;0,+(Y5/X5)*100,0)</f>
        <v>-100</v>
      </c>
      <c r="AA5" s="45">
        <f>SUM(AA11:AA18)</f>
        <v>27710900</v>
      </c>
    </row>
    <row r="6" spans="1:27" ht="13.5">
      <c r="A6" s="46" t="s">
        <v>32</v>
      </c>
      <c r="B6" s="47"/>
      <c r="C6" s="9">
        <v>10813579</v>
      </c>
      <c r="D6" s="10"/>
      <c r="E6" s="11">
        <v>12608220</v>
      </c>
      <c r="F6" s="11">
        <v>12608220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6304110</v>
      </c>
      <c r="Y6" s="11">
        <v>-6304110</v>
      </c>
      <c r="Z6" s="2">
        <v>-100</v>
      </c>
      <c r="AA6" s="15">
        <v>12608220</v>
      </c>
    </row>
    <row r="7" spans="1:27" ht="13.5">
      <c r="A7" s="46" t="s">
        <v>33</v>
      </c>
      <c r="B7" s="47"/>
      <c r="C7" s="9"/>
      <c r="D7" s="10"/>
      <c r="E7" s="11">
        <v>1367600</v>
      </c>
      <c r="F7" s="11">
        <v>1367600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683800</v>
      </c>
      <c r="Y7" s="11">
        <v>-683800</v>
      </c>
      <c r="Z7" s="2">
        <v>-100</v>
      </c>
      <c r="AA7" s="15">
        <v>1367600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10813579</v>
      </c>
      <c r="D11" s="50">
        <f t="shared" si="1"/>
        <v>0</v>
      </c>
      <c r="E11" s="51">
        <f t="shared" si="1"/>
        <v>13975820</v>
      </c>
      <c r="F11" s="51">
        <f t="shared" si="1"/>
        <v>13975820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6987910</v>
      </c>
      <c r="Y11" s="51">
        <f t="shared" si="1"/>
        <v>-6987910</v>
      </c>
      <c r="Z11" s="52">
        <f>+IF(X11&lt;&gt;0,+(Y11/X11)*100,0)</f>
        <v>-100</v>
      </c>
      <c r="AA11" s="53">
        <f>SUM(AA6:AA10)</f>
        <v>13975820</v>
      </c>
    </row>
    <row r="12" spans="1:27" ht="13.5">
      <c r="A12" s="54" t="s">
        <v>38</v>
      </c>
      <c r="B12" s="35"/>
      <c r="C12" s="9"/>
      <c r="D12" s="10"/>
      <c r="E12" s="11">
        <v>2747824</v>
      </c>
      <c r="F12" s="11">
        <v>2747824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1373912</v>
      </c>
      <c r="Y12" s="11">
        <v>-1373912</v>
      </c>
      <c r="Z12" s="2">
        <v>-100</v>
      </c>
      <c r="AA12" s="15">
        <v>2747824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986125</v>
      </c>
      <c r="D15" s="10"/>
      <c r="E15" s="11">
        <v>10987256</v>
      </c>
      <c r="F15" s="11">
        <v>10987256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5493628</v>
      </c>
      <c r="Y15" s="11">
        <v>-5493628</v>
      </c>
      <c r="Z15" s="2">
        <v>-100</v>
      </c>
      <c r="AA15" s="15">
        <v>10987256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10813579</v>
      </c>
      <c r="D36" s="10">
        <f t="shared" si="4"/>
        <v>0</v>
      </c>
      <c r="E36" s="11">
        <f t="shared" si="4"/>
        <v>12608220</v>
      </c>
      <c r="F36" s="11">
        <f t="shared" si="4"/>
        <v>12608220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6304110</v>
      </c>
      <c r="Y36" s="11">
        <f t="shared" si="4"/>
        <v>-6304110</v>
      </c>
      <c r="Z36" s="2">
        <f aca="true" t="shared" si="5" ref="Z36:Z49">+IF(X36&lt;&gt;0,+(Y36/X36)*100,0)</f>
        <v>-100</v>
      </c>
      <c r="AA36" s="15">
        <f>AA6+AA21</f>
        <v>12608220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1367600</v>
      </c>
      <c r="F37" s="11">
        <f t="shared" si="4"/>
        <v>1367600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683800</v>
      </c>
      <c r="Y37" s="11">
        <f t="shared" si="4"/>
        <v>-683800</v>
      </c>
      <c r="Z37" s="2">
        <f t="shared" si="5"/>
        <v>-100</v>
      </c>
      <c r="AA37" s="15">
        <f>AA7+AA22</f>
        <v>1367600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10813579</v>
      </c>
      <c r="D41" s="50">
        <f t="shared" si="6"/>
        <v>0</v>
      </c>
      <c r="E41" s="51">
        <f t="shared" si="6"/>
        <v>13975820</v>
      </c>
      <c r="F41" s="51">
        <f t="shared" si="6"/>
        <v>13975820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6987910</v>
      </c>
      <c r="Y41" s="51">
        <f t="shared" si="6"/>
        <v>-6987910</v>
      </c>
      <c r="Z41" s="52">
        <f t="shared" si="5"/>
        <v>-100</v>
      </c>
      <c r="AA41" s="53">
        <f>SUM(AA36:AA40)</f>
        <v>13975820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2747824</v>
      </c>
      <c r="F42" s="67">
        <f t="shared" si="7"/>
        <v>2747824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1373912</v>
      </c>
      <c r="Y42" s="67">
        <f t="shared" si="7"/>
        <v>-1373912</v>
      </c>
      <c r="Z42" s="69">
        <f t="shared" si="5"/>
        <v>-100</v>
      </c>
      <c r="AA42" s="68">
        <f aca="true" t="shared" si="8" ref="AA42:AA48">AA12+AA27</f>
        <v>2747824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986125</v>
      </c>
      <c r="D45" s="66">
        <f t="shared" si="7"/>
        <v>0</v>
      </c>
      <c r="E45" s="67">
        <f t="shared" si="7"/>
        <v>10987256</v>
      </c>
      <c r="F45" s="67">
        <f t="shared" si="7"/>
        <v>10987256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5493628</v>
      </c>
      <c r="Y45" s="67">
        <f t="shared" si="7"/>
        <v>-5493628</v>
      </c>
      <c r="Z45" s="69">
        <f t="shared" si="5"/>
        <v>-100</v>
      </c>
      <c r="AA45" s="68">
        <f t="shared" si="8"/>
        <v>10987256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11799704</v>
      </c>
      <c r="D49" s="78">
        <f t="shared" si="9"/>
        <v>0</v>
      </c>
      <c r="E49" s="79">
        <f t="shared" si="9"/>
        <v>27710900</v>
      </c>
      <c r="F49" s="79">
        <f t="shared" si="9"/>
        <v>27710900</v>
      </c>
      <c r="G49" s="79">
        <f t="shared" si="9"/>
        <v>0</v>
      </c>
      <c r="H49" s="79">
        <f t="shared" si="9"/>
        <v>0</v>
      </c>
      <c r="I49" s="79">
        <f t="shared" si="9"/>
        <v>0</v>
      </c>
      <c r="J49" s="79">
        <f t="shared" si="9"/>
        <v>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0</v>
      </c>
      <c r="X49" s="79">
        <f t="shared" si="9"/>
        <v>13855450</v>
      </c>
      <c r="Y49" s="79">
        <f t="shared" si="9"/>
        <v>-13855450</v>
      </c>
      <c r="Z49" s="80">
        <f t="shared" si="5"/>
        <v>-100</v>
      </c>
      <c r="AA49" s="81">
        <f>SUM(AA41:AA48)</f>
        <v>27710900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6312000</v>
      </c>
      <c r="F51" s="67">
        <f t="shared" si="10"/>
        <v>6312000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3156000</v>
      </c>
      <c r="Y51" s="67">
        <f t="shared" si="10"/>
        <v>-3156000</v>
      </c>
      <c r="Z51" s="69">
        <f>+IF(X51&lt;&gt;0,+(Y51/X51)*100,0)</f>
        <v>-100</v>
      </c>
      <c r="AA51" s="68">
        <f>SUM(AA57:AA61)</f>
        <v>6312000</v>
      </c>
    </row>
    <row r="52" spans="1:27" ht="13.5">
      <c r="A52" s="84" t="s">
        <v>32</v>
      </c>
      <c r="B52" s="47"/>
      <c r="C52" s="9"/>
      <c r="D52" s="10"/>
      <c r="E52" s="11">
        <v>894200</v>
      </c>
      <c r="F52" s="11">
        <v>894200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447100</v>
      </c>
      <c r="Y52" s="11">
        <v>-447100</v>
      </c>
      <c r="Z52" s="2">
        <v>-100</v>
      </c>
      <c r="AA52" s="15">
        <v>894200</v>
      </c>
    </row>
    <row r="53" spans="1:27" ht="13.5">
      <c r="A53" s="84" t="s">
        <v>33</v>
      </c>
      <c r="B53" s="47"/>
      <c r="C53" s="9"/>
      <c r="D53" s="10"/>
      <c r="E53" s="11">
        <v>1104600</v>
      </c>
      <c r="F53" s="11">
        <v>1104600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552300</v>
      </c>
      <c r="Y53" s="11">
        <v>-552300</v>
      </c>
      <c r="Z53" s="2">
        <v>-100</v>
      </c>
      <c r="AA53" s="15">
        <v>1104600</v>
      </c>
    </row>
    <row r="54" spans="1:27" ht="13.5">
      <c r="A54" s="84" t="s">
        <v>34</v>
      </c>
      <c r="B54" s="47"/>
      <c r="C54" s="9"/>
      <c r="D54" s="10"/>
      <c r="E54" s="11">
        <v>1209800</v>
      </c>
      <c r="F54" s="11">
        <v>1209800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604900</v>
      </c>
      <c r="Y54" s="11">
        <v>-604900</v>
      </c>
      <c r="Z54" s="2">
        <v>-100</v>
      </c>
      <c r="AA54" s="15">
        <v>1209800</v>
      </c>
    </row>
    <row r="55" spans="1:27" ht="13.5">
      <c r="A55" s="84" t="s">
        <v>35</v>
      </c>
      <c r="B55" s="47"/>
      <c r="C55" s="9"/>
      <c r="D55" s="10"/>
      <c r="E55" s="11">
        <v>1052000</v>
      </c>
      <c r="F55" s="11">
        <v>1052000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526000</v>
      </c>
      <c r="Y55" s="11">
        <v>-526000</v>
      </c>
      <c r="Z55" s="2">
        <v>-100</v>
      </c>
      <c r="AA55" s="15">
        <v>1052000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4260600</v>
      </c>
      <c r="F57" s="51">
        <f t="shared" si="11"/>
        <v>4260600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2130300</v>
      </c>
      <c r="Y57" s="51">
        <f t="shared" si="11"/>
        <v>-2130300</v>
      </c>
      <c r="Z57" s="52">
        <f>+IF(X57&lt;&gt;0,+(Y57/X57)*100,0)</f>
        <v>-100</v>
      </c>
      <c r="AA57" s="53">
        <f>SUM(AA52:AA56)</f>
        <v>4260600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2051400</v>
      </c>
      <c r="F61" s="11">
        <v>2051400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1025700</v>
      </c>
      <c r="Y61" s="11">
        <v>-1025700</v>
      </c>
      <c r="Z61" s="2">
        <v>-100</v>
      </c>
      <c r="AA61" s="15">
        <v>2051400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>
        <v>5086277</v>
      </c>
      <c r="L65" s="11">
        <v>5604464</v>
      </c>
      <c r="M65" s="11"/>
      <c r="N65" s="11">
        <v>10690741</v>
      </c>
      <c r="O65" s="11"/>
      <c r="P65" s="11"/>
      <c r="Q65" s="11"/>
      <c r="R65" s="11"/>
      <c r="S65" s="11"/>
      <c r="T65" s="11"/>
      <c r="U65" s="11"/>
      <c r="V65" s="11"/>
      <c r="W65" s="11">
        <v>10690741</v>
      </c>
      <c r="X65" s="11"/>
      <c r="Y65" s="11">
        <v>10690741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>
        <v>13684</v>
      </c>
      <c r="L66" s="14">
        <v>298100</v>
      </c>
      <c r="M66" s="14"/>
      <c r="N66" s="14">
        <v>311784</v>
      </c>
      <c r="O66" s="14"/>
      <c r="P66" s="14"/>
      <c r="Q66" s="14"/>
      <c r="R66" s="14"/>
      <c r="S66" s="14"/>
      <c r="T66" s="14"/>
      <c r="U66" s="14"/>
      <c r="V66" s="14"/>
      <c r="W66" s="14">
        <v>311784</v>
      </c>
      <c r="X66" s="14"/>
      <c r="Y66" s="14">
        <v>311784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>
        <v>660697</v>
      </c>
      <c r="L67" s="11">
        <v>1087619</v>
      </c>
      <c r="M67" s="11"/>
      <c r="N67" s="11">
        <v>1748316</v>
      </c>
      <c r="O67" s="11"/>
      <c r="P67" s="11"/>
      <c r="Q67" s="11"/>
      <c r="R67" s="11"/>
      <c r="S67" s="11"/>
      <c r="T67" s="11"/>
      <c r="U67" s="11"/>
      <c r="V67" s="11"/>
      <c r="W67" s="11">
        <v>1748316</v>
      </c>
      <c r="X67" s="11"/>
      <c r="Y67" s="11">
        <v>1748316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>
        <v>1194816</v>
      </c>
      <c r="L68" s="11">
        <v>1800134</v>
      </c>
      <c r="M68" s="11"/>
      <c r="N68" s="11">
        <v>2994950</v>
      </c>
      <c r="O68" s="11"/>
      <c r="P68" s="11"/>
      <c r="Q68" s="11"/>
      <c r="R68" s="11"/>
      <c r="S68" s="11"/>
      <c r="T68" s="11"/>
      <c r="U68" s="11"/>
      <c r="V68" s="11"/>
      <c r="W68" s="11">
        <v>2994950</v>
      </c>
      <c r="X68" s="11"/>
      <c r="Y68" s="11">
        <v>2994950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6955474</v>
      </c>
      <c r="L69" s="79">
        <f t="shared" si="12"/>
        <v>8790317</v>
      </c>
      <c r="M69" s="79">
        <f t="shared" si="12"/>
        <v>0</v>
      </c>
      <c r="N69" s="79">
        <f t="shared" si="12"/>
        <v>15745791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15745791</v>
      </c>
      <c r="X69" s="79">
        <f t="shared" si="12"/>
        <v>0</v>
      </c>
      <c r="Y69" s="79">
        <f t="shared" si="12"/>
        <v>15745791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88657454</v>
      </c>
      <c r="D5" s="42">
        <f t="shared" si="0"/>
        <v>0</v>
      </c>
      <c r="E5" s="43">
        <f t="shared" si="0"/>
        <v>58461250</v>
      </c>
      <c r="F5" s="43">
        <f t="shared" si="0"/>
        <v>58461250</v>
      </c>
      <c r="G5" s="43">
        <f t="shared" si="0"/>
        <v>7981170</v>
      </c>
      <c r="H5" s="43">
        <f t="shared" si="0"/>
        <v>3197169</v>
      </c>
      <c r="I5" s="43">
        <f t="shared" si="0"/>
        <v>8316125</v>
      </c>
      <c r="J5" s="43">
        <f t="shared" si="0"/>
        <v>19494464</v>
      </c>
      <c r="K5" s="43">
        <f t="shared" si="0"/>
        <v>892572</v>
      </c>
      <c r="L5" s="43">
        <f t="shared" si="0"/>
        <v>3338299</v>
      </c>
      <c r="M5" s="43">
        <f t="shared" si="0"/>
        <v>9908380</v>
      </c>
      <c r="N5" s="43">
        <f t="shared" si="0"/>
        <v>14139251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33633715</v>
      </c>
      <c r="X5" s="43">
        <f t="shared" si="0"/>
        <v>29230625</v>
      </c>
      <c r="Y5" s="43">
        <f t="shared" si="0"/>
        <v>4403090</v>
      </c>
      <c r="Z5" s="44">
        <f>+IF(X5&lt;&gt;0,+(Y5/X5)*100,0)</f>
        <v>15.063276956958669</v>
      </c>
      <c r="AA5" s="45">
        <f>SUM(AA11:AA18)</f>
        <v>58461250</v>
      </c>
    </row>
    <row r="6" spans="1:27" ht="13.5">
      <c r="A6" s="46" t="s">
        <v>32</v>
      </c>
      <c r="B6" s="47"/>
      <c r="C6" s="9"/>
      <c r="D6" s="10"/>
      <c r="E6" s="11">
        <v>15493500</v>
      </c>
      <c r="F6" s="11">
        <v>15493500</v>
      </c>
      <c r="G6" s="11">
        <v>562798</v>
      </c>
      <c r="H6" s="11">
        <v>220731</v>
      </c>
      <c r="I6" s="11">
        <v>1411993</v>
      </c>
      <c r="J6" s="11">
        <v>2195522</v>
      </c>
      <c r="K6" s="11">
        <v>741262</v>
      </c>
      <c r="L6" s="11">
        <v>2789396</v>
      </c>
      <c r="M6" s="11">
        <v>6200009</v>
      </c>
      <c r="N6" s="11">
        <v>9730667</v>
      </c>
      <c r="O6" s="11"/>
      <c r="P6" s="11"/>
      <c r="Q6" s="11"/>
      <c r="R6" s="11"/>
      <c r="S6" s="11"/>
      <c r="T6" s="11"/>
      <c r="U6" s="11"/>
      <c r="V6" s="11"/>
      <c r="W6" s="11">
        <v>11926189</v>
      </c>
      <c r="X6" s="11">
        <v>7746750</v>
      </c>
      <c r="Y6" s="11">
        <v>4179439</v>
      </c>
      <c r="Z6" s="2">
        <v>53.95</v>
      </c>
      <c r="AA6" s="15">
        <v>15493500</v>
      </c>
    </row>
    <row r="7" spans="1:27" ht="13.5">
      <c r="A7" s="46" t="s">
        <v>33</v>
      </c>
      <c r="B7" s="47"/>
      <c r="C7" s="9"/>
      <c r="D7" s="10"/>
      <c r="E7" s="11">
        <v>9880000</v>
      </c>
      <c r="F7" s="11">
        <v>9880000</v>
      </c>
      <c r="G7" s="11"/>
      <c r="H7" s="11"/>
      <c r="I7" s="11">
        <v>3851264</v>
      </c>
      <c r="J7" s="11">
        <v>3851264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3851264</v>
      </c>
      <c r="X7" s="11">
        <v>4940000</v>
      </c>
      <c r="Y7" s="11">
        <v>-1088736</v>
      </c>
      <c r="Z7" s="2">
        <v>-22.04</v>
      </c>
      <c r="AA7" s="15">
        <v>9880000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>
        <v>445000</v>
      </c>
      <c r="F9" s="11">
        <v>445000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222500</v>
      </c>
      <c r="Y9" s="11">
        <v>-222500</v>
      </c>
      <c r="Z9" s="2">
        <v>-100</v>
      </c>
      <c r="AA9" s="15">
        <v>445000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>
        <v>417105</v>
      </c>
      <c r="H10" s="11">
        <v>446982</v>
      </c>
      <c r="I10" s="11"/>
      <c r="J10" s="11">
        <v>864087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864087</v>
      </c>
      <c r="X10" s="11"/>
      <c r="Y10" s="11">
        <v>864087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25818500</v>
      </c>
      <c r="F11" s="51">
        <f t="shared" si="1"/>
        <v>25818500</v>
      </c>
      <c r="G11" s="51">
        <f t="shared" si="1"/>
        <v>979903</v>
      </c>
      <c r="H11" s="51">
        <f t="shared" si="1"/>
        <v>667713</v>
      </c>
      <c r="I11" s="51">
        <f t="shared" si="1"/>
        <v>5263257</v>
      </c>
      <c r="J11" s="51">
        <f t="shared" si="1"/>
        <v>6910873</v>
      </c>
      <c r="K11" s="51">
        <f t="shared" si="1"/>
        <v>741262</v>
      </c>
      <c r="L11" s="51">
        <f t="shared" si="1"/>
        <v>2789396</v>
      </c>
      <c r="M11" s="51">
        <f t="shared" si="1"/>
        <v>6200009</v>
      </c>
      <c r="N11" s="51">
        <f t="shared" si="1"/>
        <v>9730667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16641540</v>
      </c>
      <c r="X11" s="51">
        <f t="shared" si="1"/>
        <v>12909250</v>
      </c>
      <c r="Y11" s="51">
        <f t="shared" si="1"/>
        <v>3732290</v>
      </c>
      <c r="Z11" s="52">
        <f>+IF(X11&lt;&gt;0,+(Y11/X11)*100,0)</f>
        <v>28.911749327032943</v>
      </c>
      <c r="AA11" s="53">
        <f>SUM(AA6:AA10)</f>
        <v>25818500</v>
      </c>
    </row>
    <row r="12" spans="1:27" ht="13.5">
      <c r="A12" s="54" t="s">
        <v>38</v>
      </c>
      <c r="B12" s="35"/>
      <c r="C12" s="9">
        <v>80343365</v>
      </c>
      <c r="D12" s="10"/>
      <c r="E12" s="11">
        <v>24417750</v>
      </c>
      <c r="F12" s="11">
        <v>24417750</v>
      </c>
      <c r="G12" s="11">
        <v>3975961</v>
      </c>
      <c r="H12" s="11">
        <v>2134363</v>
      </c>
      <c r="I12" s="11">
        <v>1501313</v>
      </c>
      <c r="J12" s="11">
        <v>7611637</v>
      </c>
      <c r="K12" s="11">
        <v>103310</v>
      </c>
      <c r="L12" s="11">
        <v>-317361</v>
      </c>
      <c r="M12" s="11">
        <v>2039047</v>
      </c>
      <c r="N12" s="11">
        <v>1824996</v>
      </c>
      <c r="O12" s="11"/>
      <c r="P12" s="11"/>
      <c r="Q12" s="11"/>
      <c r="R12" s="11"/>
      <c r="S12" s="11"/>
      <c r="T12" s="11"/>
      <c r="U12" s="11"/>
      <c r="V12" s="11"/>
      <c r="W12" s="11">
        <v>9436633</v>
      </c>
      <c r="X12" s="11">
        <v>12208875</v>
      </c>
      <c r="Y12" s="11">
        <v>-2772242</v>
      </c>
      <c r="Z12" s="2">
        <v>-22.71</v>
      </c>
      <c r="AA12" s="15">
        <v>24417750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8314089</v>
      </c>
      <c r="D15" s="10"/>
      <c r="E15" s="11">
        <v>8225000</v>
      </c>
      <c r="F15" s="11">
        <v>8225000</v>
      </c>
      <c r="G15" s="11">
        <v>3025306</v>
      </c>
      <c r="H15" s="11">
        <v>395093</v>
      </c>
      <c r="I15" s="11">
        <v>1551555</v>
      </c>
      <c r="J15" s="11">
        <v>4971954</v>
      </c>
      <c r="K15" s="11">
        <v>48000</v>
      </c>
      <c r="L15" s="11">
        <v>866264</v>
      </c>
      <c r="M15" s="11">
        <v>1669324</v>
      </c>
      <c r="N15" s="11">
        <v>2583588</v>
      </c>
      <c r="O15" s="11"/>
      <c r="P15" s="11"/>
      <c r="Q15" s="11"/>
      <c r="R15" s="11"/>
      <c r="S15" s="11"/>
      <c r="T15" s="11"/>
      <c r="U15" s="11"/>
      <c r="V15" s="11"/>
      <c r="W15" s="11">
        <v>7555542</v>
      </c>
      <c r="X15" s="11">
        <v>4112500</v>
      </c>
      <c r="Y15" s="11">
        <v>3443042</v>
      </c>
      <c r="Z15" s="2">
        <v>83.72</v>
      </c>
      <c r="AA15" s="15">
        <v>8225000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1</v>
      </c>
      <c r="F20" s="60">
        <f t="shared" si="2"/>
        <v>1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1</v>
      </c>
      <c r="Y20" s="60">
        <f t="shared" si="2"/>
        <v>-1</v>
      </c>
      <c r="Z20" s="61">
        <f>+IF(X20&lt;&gt;0,+(Y20/X20)*100,0)</f>
        <v>-100</v>
      </c>
      <c r="AA20" s="62">
        <f>SUM(AA26:AA33)</f>
        <v>1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1</v>
      </c>
      <c r="F30" s="11">
        <v>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1</v>
      </c>
      <c r="Y30" s="11">
        <v>-1</v>
      </c>
      <c r="Z30" s="2">
        <v>-100</v>
      </c>
      <c r="AA30" s="15">
        <v>1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15493500</v>
      </c>
      <c r="F36" s="11">
        <f t="shared" si="4"/>
        <v>15493500</v>
      </c>
      <c r="G36" s="11">
        <f t="shared" si="4"/>
        <v>562798</v>
      </c>
      <c r="H36" s="11">
        <f t="shared" si="4"/>
        <v>220731</v>
      </c>
      <c r="I36" s="11">
        <f t="shared" si="4"/>
        <v>1411993</v>
      </c>
      <c r="J36" s="11">
        <f t="shared" si="4"/>
        <v>2195522</v>
      </c>
      <c r="K36" s="11">
        <f t="shared" si="4"/>
        <v>741262</v>
      </c>
      <c r="L36" s="11">
        <f t="shared" si="4"/>
        <v>2789396</v>
      </c>
      <c r="M36" s="11">
        <f t="shared" si="4"/>
        <v>6200009</v>
      </c>
      <c r="N36" s="11">
        <f t="shared" si="4"/>
        <v>9730667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11926189</v>
      </c>
      <c r="X36" s="11">
        <f t="shared" si="4"/>
        <v>7746750</v>
      </c>
      <c r="Y36" s="11">
        <f t="shared" si="4"/>
        <v>4179439</v>
      </c>
      <c r="Z36" s="2">
        <f aca="true" t="shared" si="5" ref="Z36:Z49">+IF(X36&lt;&gt;0,+(Y36/X36)*100,0)</f>
        <v>53.95086971955981</v>
      </c>
      <c r="AA36" s="15">
        <f>AA6+AA21</f>
        <v>15493500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9880000</v>
      </c>
      <c r="F37" s="11">
        <f t="shared" si="4"/>
        <v>9880000</v>
      </c>
      <c r="G37" s="11">
        <f t="shared" si="4"/>
        <v>0</v>
      </c>
      <c r="H37" s="11">
        <f t="shared" si="4"/>
        <v>0</v>
      </c>
      <c r="I37" s="11">
        <f t="shared" si="4"/>
        <v>3851264</v>
      </c>
      <c r="J37" s="11">
        <f t="shared" si="4"/>
        <v>3851264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3851264</v>
      </c>
      <c r="X37" s="11">
        <f t="shared" si="4"/>
        <v>4940000</v>
      </c>
      <c r="Y37" s="11">
        <f t="shared" si="4"/>
        <v>-1088736</v>
      </c>
      <c r="Z37" s="2">
        <f t="shared" si="5"/>
        <v>-22.03919028340081</v>
      </c>
      <c r="AA37" s="15">
        <f>AA7+AA22</f>
        <v>9880000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445000</v>
      </c>
      <c r="F39" s="11">
        <f t="shared" si="4"/>
        <v>445000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222500</v>
      </c>
      <c r="Y39" s="11">
        <f t="shared" si="4"/>
        <v>-222500</v>
      </c>
      <c r="Z39" s="2">
        <f t="shared" si="5"/>
        <v>-100</v>
      </c>
      <c r="AA39" s="15">
        <f>AA9+AA24</f>
        <v>445000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417105</v>
      </c>
      <c r="H40" s="11">
        <f t="shared" si="4"/>
        <v>446982</v>
      </c>
      <c r="I40" s="11">
        <f t="shared" si="4"/>
        <v>0</v>
      </c>
      <c r="J40" s="11">
        <f t="shared" si="4"/>
        <v>864087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864087</v>
      </c>
      <c r="X40" s="11">
        <f t="shared" si="4"/>
        <v>0</v>
      </c>
      <c r="Y40" s="11">
        <f t="shared" si="4"/>
        <v>864087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25818500</v>
      </c>
      <c r="F41" s="51">
        <f t="shared" si="6"/>
        <v>25818500</v>
      </c>
      <c r="G41" s="51">
        <f t="shared" si="6"/>
        <v>979903</v>
      </c>
      <c r="H41" s="51">
        <f t="shared" si="6"/>
        <v>667713</v>
      </c>
      <c r="I41" s="51">
        <f t="shared" si="6"/>
        <v>5263257</v>
      </c>
      <c r="J41" s="51">
        <f t="shared" si="6"/>
        <v>6910873</v>
      </c>
      <c r="K41" s="51">
        <f t="shared" si="6"/>
        <v>741262</v>
      </c>
      <c r="L41" s="51">
        <f t="shared" si="6"/>
        <v>2789396</v>
      </c>
      <c r="M41" s="51">
        <f t="shared" si="6"/>
        <v>6200009</v>
      </c>
      <c r="N41" s="51">
        <f t="shared" si="6"/>
        <v>9730667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16641540</v>
      </c>
      <c r="X41" s="51">
        <f t="shared" si="6"/>
        <v>12909250</v>
      </c>
      <c r="Y41" s="51">
        <f t="shared" si="6"/>
        <v>3732290</v>
      </c>
      <c r="Z41" s="52">
        <f t="shared" si="5"/>
        <v>28.911749327032943</v>
      </c>
      <c r="AA41" s="53">
        <f>SUM(AA36:AA40)</f>
        <v>25818500</v>
      </c>
    </row>
    <row r="42" spans="1:27" ht="13.5">
      <c r="A42" s="54" t="s">
        <v>38</v>
      </c>
      <c r="B42" s="35"/>
      <c r="C42" s="65">
        <f aca="true" t="shared" si="7" ref="C42:Y48">C12+C27</f>
        <v>80343365</v>
      </c>
      <c r="D42" s="66">
        <f t="shared" si="7"/>
        <v>0</v>
      </c>
      <c r="E42" s="67">
        <f t="shared" si="7"/>
        <v>24417750</v>
      </c>
      <c r="F42" s="67">
        <f t="shared" si="7"/>
        <v>24417750</v>
      </c>
      <c r="G42" s="67">
        <f t="shared" si="7"/>
        <v>3975961</v>
      </c>
      <c r="H42" s="67">
        <f t="shared" si="7"/>
        <v>2134363</v>
      </c>
      <c r="I42" s="67">
        <f t="shared" si="7"/>
        <v>1501313</v>
      </c>
      <c r="J42" s="67">
        <f t="shared" si="7"/>
        <v>7611637</v>
      </c>
      <c r="K42" s="67">
        <f t="shared" si="7"/>
        <v>103310</v>
      </c>
      <c r="L42" s="67">
        <f t="shared" si="7"/>
        <v>-317361</v>
      </c>
      <c r="M42" s="67">
        <f t="shared" si="7"/>
        <v>2039047</v>
      </c>
      <c r="N42" s="67">
        <f t="shared" si="7"/>
        <v>1824996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9436633</v>
      </c>
      <c r="X42" s="67">
        <f t="shared" si="7"/>
        <v>12208875</v>
      </c>
      <c r="Y42" s="67">
        <f t="shared" si="7"/>
        <v>-2772242</v>
      </c>
      <c r="Z42" s="69">
        <f t="shared" si="5"/>
        <v>-22.70677683242723</v>
      </c>
      <c r="AA42" s="68">
        <f aca="true" t="shared" si="8" ref="AA42:AA48">AA12+AA27</f>
        <v>24417750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8314089</v>
      </c>
      <c r="D45" s="66">
        <f t="shared" si="7"/>
        <v>0</v>
      </c>
      <c r="E45" s="67">
        <f t="shared" si="7"/>
        <v>8225001</v>
      </c>
      <c r="F45" s="67">
        <f t="shared" si="7"/>
        <v>8225001</v>
      </c>
      <c r="G45" s="67">
        <f t="shared" si="7"/>
        <v>3025306</v>
      </c>
      <c r="H45" s="67">
        <f t="shared" si="7"/>
        <v>395093</v>
      </c>
      <c r="I45" s="67">
        <f t="shared" si="7"/>
        <v>1551555</v>
      </c>
      <c r="J45" s="67">
        <f t="shared" si="7"/>
        <v>4971954</v>
      </c>
      <c r="K45" s="67">
        <f t="shared" si="7"/>
        <v>48000</v>
      </c>
      <c r="L45" s="67">
        <f t="shared" si="7"/>
        <v>866264</v>
      </c>
      <c r="M45" s="67">
        <f t="shared" si="7"/>
        <v>1669324</v>
      </c>
      <c r="N45" s="67">
        <f t="shared" si="7"/>
        <v>2583588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7555542</v>
      </c>
      <c r="X45" s="67">
        <f t="shared" si="7"/>
        <v>4112501</v>
      </c>
      <c r="Y45" s="67">
        <f t="shared" si="7"/>
        <v>3443041</v>
      </c>
      <c r="Z45" s="69">
        <f t="shared" si="5"/>
        <v>83.72134134435468</v>
      </c>
      <c r="AA45" s="68">
        <f t="shared" si="8"/>
        <v>8225001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88657454</v>
      </c>
      <c r="D49" s="78">
        <f t="shared" si="9"/>
        <v>0</v>
      </c>
      <c r="E49" s="79">
        <f t="shared" si="9"/>
        <v>58461251</v>
      </c>
      <c r="F49" s="79">
        <f t="shared" si="9"/>
        <v>58461251</v>
      </c>
      <c r="G49" s="79">
        <f t="shared" si="9"/>
        <v>7981170</v>
      </c>
      <c r="H49" s="79">
        <f t="shared" si="9"/>
        <v>3197169</v>
      </c>
      <c r="I49" s="79">
        <f t="shared" si="9"/>
        <v>8316125</v>
      </c>
      <c r="J49" s="79">
        <f t="shared" si="9"/>
        <v>19494464</v>
      </c>
      <c r="K49" s="79">
        <f t="shared" si="9"/>
        <v>892572</v>
      </c>
      <c r="L49" s="79">
        <f t="shared" si="9"/>
        <v>3338299</v>
      </c>
      <c r="M49" s="79">
        <f t="shared" si="9"/>
        <v>9908380</v>
      </c>
      <c r="N49" s="79">
        <f t="shared" si="9"/>
        <v>14139251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33633715</v>
      </c>
      <c r="X49" s="79">
        <f t="shared" si="9"/>
        <v>29230626</v>
      </c>
      <c r="Y49" s="79">
        <f t="shared" si="9"/>
        <v>4403089</v>
      </c>
      <c r="Z49" s="80">
        <f t="shared" si="5"/>
        <v>15.063273020564116</v>
      </c>
      <c r="AA49" s="81">
        <f>SUM(AA41:AA48)</f>
        <v>58461251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13877554</v>
      </c>
      <c r="D51" s="66">
        <f t="shared" si="10"/>
        <v>0</v>
      </c>
      <c r="E51" s="67">
        <f t="shared" si="10"/>
        <v>23718000</v>
      </c>
      <c r="F51" s="67">
        <f t="shared" si="10"/>
        <v>23718000</v>
      </c>
      <c r="G51" s="67">
        <f t="shared" si="10"/>
        <v>2124511</v>
      </c>
      <c r="H51" s="67">
        <f t="shared" si="10"/>
        <v>2415894</v>
      </c>
      <c r="I51" s="67">
        <f t="shared" si="10"/>
        <v>1880464</v>
      </c>
      <c r="J51" s="67">
        <f t="shared" si="10"/>
        <v>6420869</v>
      </c>
      <c r="K51" s="67">
        <f t="shared" si="10"/>
        <v>867074</v>
      </c>
      <c r="L51" s="67">
        <f t="shared" si="10"/>
        <v>37146</v>
      </c>
      <c r="M51" s="67">
        <f t="shared" si="10"/>
        <v>1367840</v>
      </c>
      <c r="N51" s="67">
        <f t="shared" si="10"/>
        <v>2272060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8692929</v>
      </c>
      <c r="X51" s="67">
        <f t="shared" si="10"/>
        <v>11859000</v>
      </c>
      <c r="Y51" s="67">
        <f t="shared" si="10"/>
        <v>-3166071</v>
      </c>
      <c r="Z51" s="69">
        <f>+IF(X51&lt;&gt;0,+(Y51/X51)*100,0)</f>
        <v>-26.697622059195545</v>
      </c>
      <c r="AA51" s="68">
        <f>SUM(AA57:AA61)</f>
        <v>23718000</v>
      </c>
    </row>
    <row r="52" spans="1:27" ht="13.5">
      <c r="A52" s="84" t="s">
        <v>32</v>
      </c>
      <c r="B52" s="47"/>
      <c r="C52" s="9">
        <v>1387689</v>
      </c>
      <c r="D52" s="10"/>
      <c r="E52" s="11">
        <v>3200000</v>
      </c>
      <c r="F52" s="11">
        <v>3200000</v>
      </c>
      <c r="G52" s="11">
        <v>1810026</v>
      </c>
      <c r="H52" s="11">
        <v>258060</v>
      </c>
      <c r="I52" s="11"/>
      <c r="J52" s="11">
        <v>2068086</v>
      </c>
      <c r="K52" s="11">
        <v>269660</v>
      </c>
      <c r="L52" s="11">
        <v>-710364</v>
      </c>
      <c r="M52" s="11"/>
      <c r="N52" s="11">
        <v>-440704</v>
      </c>
      <c r="O52" s="11"/>
      <c r="P52" s="11"/>
      <c r="Q52" s="11"/>
      <c r="R52" s="11"/>
      <c r="S52" s="11"/>
      <c r="T52" s="11"/>
      <c r="U52" s="11"/>
      <c r="V52" s="11"/>
      <c r="W52" s="11">
        <v>1627382</v>
      </c>
      <c r="X52" s="11">
        <v>1600000</v>
      </c>
      <c r="Y52" s="11">
        <v>27382</v>
      </c>
      <c r="Z52" s="2">
        <v>1.71</v>
      </c>
      <c r="AA52" s="15">
        <v>3200000</v>
      </c>
    </row>
    <row r="53" spans="1:27" ht="13.5">
      <c r="A53" s="84" t="s">
        <v>33</v>
      </c>
      <c r="B53" s="47"/>
      <c r="C53" s="9">
        <v>5214061</v>
      </c>
      <c r="D53" s="10"/>
      <c r="E53" s="11">
        <v>5000000</v>
      </c>
      <c r="F53" s="11">
        <v>5000000</v>
      </c>
      <c r="G53" s="11">
        <v>29561</v>
      </c>
      <c r="H53" s="11">
        <v>1225941</v>
      </c>
      <c r="I53" s="11">
        <v>20298</v>
      </c>
      <c r="J53" s="11">
        <v>1275800</v>
      </c>
      <c r="K53" s="11">
        <v>353666</v>
      </c>
      <c r="L53" s="11">
        <v>290452</v>
      </c>
      <c r="M53" s="11"/>
      <c r="N53" s="11">
        <v>644118</v>
      </c>
      <c r="O53" s="11"/>
      <c r="P53" s="11"/>
      <c r="Q53" s="11"/>
      <c r="R53" s="11"/>
      <c r="S53" s="11"/>
      <c r="T53" s="11"/>
      <c r="U53" s="11"/>
      <c r="V53" s="11"/>
      <c r="W53" s="11">
        <v>1919918</v>
      </c>
      <c r="X53" s="11">
        <v>2500000</v>
      </c>
      <c r="Y53" s="11">
        <v>-580082</v>
      </c>
      <c r="Z53" s="2">
        <v>-23.2</v>
      </c>
      <c r="AA53" s="15">
        <v>5000000</v>
      </c>
    </row>
    <row r="54" spans="1:27" ht="13.5">
      <c r="A54" s="84" t="s">
        <v>34</v>
      </c>
      <c r="B54" s="47"/>
      <c r="C54" s="9">
        <v>176424</v>
      </c>
      <c r="D54" s="10"/>
      <c r="E54" s="11">
        <v>1800000</v>
      </c>
      <c r="F54" s="11">
        <v>1800000</v>
      </c>
      <c r="G54" s="11"/>
      <c r="H54" s="11"/>
      <c r="I54" s="11">
        <v>279375</v>
      </c>
      <c r="J54" s="11">
        <v>279375</v>
      </c>
      <c r="K54" s="11"/>
      <c r="L54" s="11">
        <v>29817</v>
      </c>
      <c r="M54" s="11">
        <v>217895</v>
      </c>
      <c r="N54" s="11">
        <v>247712</v>
      </c>
      <c r="O54" s="11"/>
      <c r="P54" s="11"/>
      <c r="Q54" s="11"/>
      <c r="R54" s="11"/>
      <c r="S54" s="11"/>
      <c r="T54" s="11"/>
      <c r="U54" s="11"/>
      <c r="V54" s="11"/>
      <c r="W54" s="11">
        <v>527087</v>
      </c>
      <c r="X54" s="11">
        <v>900000</v>
      </c>
      <c r="Y54" s="11">
        <v>-372913</v>
      </c>
      <c r="Z54" s="2">
        <v>-41.43</v>
      </c>
      <c r="AA54" s="15">
        <v>1800000</v>
      </c>
    </row>
    <row r="55" spans="1:27" ht="13.5">
      <c r="A55" s="84" t="s">
        <v>35</v>
      </c>
      <c r="B55" s="47"/>
      <c r="C55" s="9">
        <v>270237</v>
      </c>
      <c r="D55" s="10"/>
      <c r="E55" s="11">
        <v>1800000</v>
      </c>
      <c r="F55" s="11">
        <v>1800000</v>
      </c>
      <c r="G55" s="11"/>
      <c r="H55" s="11"/>
      <c r="I55" s="11">
        <v>846092</v>
      </c>
      <c r="J55" s="11">
        <v>846092</v>
      </c>
      <c r="K55" s="11">
        <v>1531</v>
      </c>
      <c r="L55" s="11">
        <v>55464</v>
      </c>
      <c r="M55" s="11">
        <v>77499</v>
      </c>
      <c r="N55" s="11">
        <v>134494</v>
      </c>
      <c r="O55" s="11"/>
      <c r="P55" s="11"/>
      <c r="Q55" s="11"/>
      <c r="R55" s="11"/>
      <c r="S55" s="11"/>
      <c r="T55" s="11"/>
      <c r="U55" s="11"/>
      <c r="V55" s="11"/>
      <c r="W55" s="11">
        <v>980586</v>
      </c>
      <c r="X55" s="11">
        <v>900000</v>
      </c>
      <c r="Y55" s="11">
        <v>80586</v>
      </c>
      <c r="Z55" s="2">
        <v>8.95</v>
      </c>
      <c r="AA55" s="15">
        <v>1800000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7048411</v>
      </c>
      <c r="D57" s="50">
        <f t="shared" si="11"/>
        <v>0</v>
      </c>
      <c r="E57" s="51">
        <f t="shared" si="11"/>
        <v>11800000</v>
      </c>
      <c r="F57" s="51">
        <f t="shared" si="11"/>
        <v>11800000</v>
      </c>
      <c r="G57" s="51">
        <f t="shared" si="11"/>
        <v>1839587</v>
      </c>
      <c r="H57" s="51">
        <f t="shared" si="11"/>
        <v>1484001</v>
      </c>
      <c r="I57" s="51">
        <f t="shared" si="11"/>
        <v>1145765</v>
      </c>
      <c r="J57" s="51">
        <f t="shared" si="11"/>
        <v>4469353</v>
      </c>
      <c r="K57" s="51">
        <f t="shared" si="11"/>
        <v>624857</v>
      </c>
      <c r="L57" s="51">
        <f t="shared" si="11"/>
        <v>-334631</v>
      </c>
      <c r="M57" s="51">
        <f t="shared" si="11"/>
        <v>295394</v>
      </c>
      <c r="N57" s="51">
        <f t="shared" si="11"/>
        <v>585620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5054973</v>
      </c>
      <c r="X57" s="51">
        <f t="shared" si="11"/>
        <v>5900000</v>
      </c>
      <c r="Y57" s="51">
        <f t="shared" si="11"/>
        <v>-845027</v>
      </c>
      <c r="Z57" s="52">
        <f>+IF(X57&lt;&gt;0,+(Y57/X57)*100,0)</f>
        <v>-14.322491525423727</v>
      </c>
      <c r="AA57" s="53">
        <f>SUM(AA52:AA56)</f>
        <v>11800000</v>
      </c>
    </row>
    <row r="58" spans="1:27" ht="13.5">
      <c r="A58" s="86" t="s">
        <v>38</v>
      </c>
      <c r="B58" s="35"/>
      <c r="C58" s="9"/>
      <c r="D58" s="10"/>
      <c r="E58" s="11">
        <v>2870000</v>
      </c>
      <c r="F58" s="11">
        <v>2870000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1435000</v>
      </c>
      <c r="Y58" s="11">
        <v>-1435000</v>
      </c>
      <c r="Z58" s="2">
        <v>-100</v>
      </c>
      <c r="AA58" s="15">
        <v>2870000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6829143</v>
      </c>
      <c r="D61" s="10"/>
      <c r="E61" s="11">
        <v>9048000</v>
      </c>
      <c r="F61" s="11">
        <v>9048000</v>
      </c>
      <c r="G61" s="11">
        <v>284924</v>
      </c>
      <c r="H61" s="11">
        <v>931893</v>
      </c>
      <c r="I61" s="11">
        <v>734699</v>
      </c>
      <c r="J61" s="11">
        <v>1951516</v>
      </c>
      <c r="K61" s="11">
        <v>242217</v>
      </c>
      <c r="L61" s="11">
        <v>371777</v>
      </c>
      <c r="M61" s="11">
        <v>1072446</v>
      </c>
      <c r="N61" s="11">
        <v>1686440</v>
      </c>
      <c r="O61" s="11"/>
      <c r="P61" s="11"/>
      <c r="Q61" s="11"/>
      <c r="R61" s="11"/>
      <c r="S61" s="11"/>
      <c r="T61" s="11"/>
      <c r="U61" s="11"/>
      <c r="V61" s="11"/>
      <c r="W61" s="11">
        <v>3637956</v>
      </c>
      <c r="X61" s="11">
        <v>4524000</v>
      </c>
      <c r="Y61" s="11">
        <v>-886044</v>
      </c>
      <c r="Z61" s="2">
        <v>-19.59</v>
      </c>
      <c r="AA61" s="15">
        <v>9048000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23718000</v>
      </c>
      <c r="F66" s="14"/>
      <c r="G66" s="14">
        <v>2137696</v>
      </c>
      <c r="H66" s="14">
        <v>2415895</v>
      </c>
      <c r="I66" s="14">
        <v>1880464</v>
      </c>
      <c r="J66" s="14">
        <v>6434055</v>
      </c>
      <c r="K66" s="14">
        <v>867074</v>
      </c>
      <c r="L66" s="14">
        <v>37146</v>
      </c>
      <c r="M66" s="14">
        <v>1367840</v>
      </c>
      <c r="N66" s="14">
        <v>2272060</v>
      </c>
      <c r="O66" s="14"/>
      <c r="P66" s="14"/>
      <c r="Q66" s="14"/>
      <c r="R66" s="14"/>
      <c r="S66" s="14"/>
      <c r="T66" s="14"/>
      <c r="U66" s="14"/>
      <c r="V66" s="14"/>
      <c r="W66" s="14">
        <v>8706115</v>
      </c>
      <c r="X66" s="14"/>
      <c r="Y66" s="14">
        <v>8706115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23718000</v>
      </c>
      <c r="F69" s="79">
        <f t="shared" si="12"/>
        <v>0</v>
      </c>
      <c r="G69" s="79">
        <f t="shared" si="12"/>
        <v>2137696</v>
      </c>
      <c r="H69" s="79">
        <f t="shared" si="12"/>
        <v>2415895</v>
      </c>
      <c r="I69" s="79">
        <f t="shared" si="12"/>
        <v>1880464</v>
      </c>
      <c r="J69" s="79">
        <f t="shared" si="12"/>
        <v>6434055</v>
      </c>
      <c r="K69" s="79">
        <f t="shared" si="12"/>
        <v>867074</v>
      </c>
      <c r="L69" s="79">
        <f t="shared" si="12"/>
        <v>37146</v>
      </c>
      <c r="M69" s="79">
        <f t="shared" si="12"/>
        <v>1367840</v>
      </c>
      <c r="N69" s="79">
        <f t="shared" si="12"/>
        <v>2272060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8706115</v>
      </c>
      <c r="X69" s="79">
        <f t="shared" si="12"/>
        <v>0</v>
      </c>
      <c r="Y69" s="79">
        <f t="shared" si="12"/>
        <v>8706115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68517733</v>
      </c>
      <c r="D5" s="42">
        <f t="shared" si="0"/>
        <v>0</v>
      </c>
      <c r="E5" s="43">
        <f t="shared" si="0"/>
        <v>23360143</v>
      </c>
      <c r="F5" s="43">
        <f t="shared" si="0"/>
        <v>23360143</v>
      </c>
      <c r="G5" s="43">
        <f t="shared" si="0"/>
        <v>1625118</v>
      </c>
      <c r="H5" s="43">
        <f t="shared" si="0"/>
        <v>3789654</v>
      </c>
      <c r="I5" s="43">
        <f t="shared" si="0"/>
        <v>672823</v>
      </c>
      <c r="J5" s="43">
        <f t="shared" si="0"/>
        <v>6087595</v>
      </c>
      <c r="K5" s="43">
        <f t="shared" si="0"/>
        <v>1050699</v>
      </c>
      <c r="L5" s="43">
        <f t="shared" si="0"/>
        <v>1233900</v>
      </c>
      <c r="M5" s="43">
        <f t="shared" si="0"/>
        <v>1337083</v>
      </c>
      <c r="N5" s="43">
        <f t="shared" si="0"/>
        <v>3621682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9709277</v>
      </c>
      <c r="X5" s="43">
        <f t="shared" si="0"/>
        <v>11680072</v>
      </c>
      <c r="Y5" s="43">
        <f t="shared" si="0"/>
        <v>-1970795</v>
      </c>
      <c r="Z5" s="44">
        <f>+IF(X5&lt;&gt;0,+(Y5/X5)*100,0)</f>
        <v>-16.873140850501606</v>
      </c>
      <c r="AA5" s="45">
        <f>SUM(AA11:AA18)</f>
        <v>23360143</v>
      </c>
    </row>
    <row r="6" spans="1:27" ht="13.5">
      <c r="A6" s="46" t="s">
        <v>32</v>
      </c>
      <c r="B6" s="47"/>
      <c r="C6" s="9">
        <v>19135286</v>
      </c>
      <c r="D6" s="10"/>
      <c r="E6" s="11">
        <v>14579000</v>
      </c>
      <c r="F6" s="11">
        <v>14579000</v>
      </c>
      <c r="G6" s="11"/>
      <c r="H6" s="11">
        <v>1161270</v>
      </c>
      <c r="I6" s="11">
        <v>672823</v>
      </c>
      <c r="J6" s="11">
        <v>1834093</v>
      </c>
      <c r="K6" s="11"/>
      <c r="L6" s="11">
        <v>1233900</v>
      </c>
      <c r="M6" s="11">
        <v>333551</v>
      </c>
      <c r="N6" s="11">
        <v>1567451</v>
      </c>
      <c r="O6" s="11"/>
      <c r="P6" s="11"/>
      <c r="Q6" s="11"/>
      <c r="R6" s="11"/>
      <c r="S6" s="11"/>
      <c r="T6" s="11"/>
      <c r="U6" s="11"/>
      <c r="V6" s="11"/>
      <c r="W6" s="11">
        <v>3401544</v>
      </c>
      <c r="X6" s="11">
        <v>7289500</v>
      </c>
      <c r="Y6" s="11">
        <v>-3887956</v>
      </c>
      <c r="Z6" s="2">
        <v>-53.34</v>
      </c>
      <c r="AA6" s="15">
        <v>14579000</v>
      </c>
    </row>
    <row r="7" spans="1:27" ht="13.5">
      <c r="A7" s="46" t="s">
        <v>33</v>
      </c>
      <c r="B7" s="47"/>
      <c r="C7" s="9">
        <v>6804091</v>
      </c>
      <c r="D7" s="10"/>
      <c r="E7" s="11">
        <v>7100000</v>
      </c>
      <c r="F7" s="11">
        <v>7100000</v>
      </c>
      <c r="G7" s="11">
        <v>880683</v>
      </c>
      <c r="H7" s="11">
        <v>880683</v>
      </c>
      <c r="I7" s="11"/>
      <c r="J7" s="11">
        <v>1761366</v>
      </c>
      <c r="K7" s="11">
        <v>403752</v>
      </c>
      <c r="L7" s="11"/>
      <c r="M7" s="11"/>
      <c r="N7" s="11">
        <v>403752</v>
      </c>
      <c r="O7" s="11"/>
      <c r="P7" s="11"/>
      <c r="Q7" s="11"/>
      <c r="R7" s="11"/>
      <c r="S7" s="11"/>
      <c r="T7" s="11"/>
      <c r="U7" s="11"/>
      <c r="V7" s="11"/>
      <c r="W7" s="11">
        <v>2165118</v>
      </c>
      <c r="X7" s="11">
        <v>3550000</v>
      </c>
      <c r="Y7" s="11">
        <v>-1384882</v>
      </c>
      <c r="Z7" s="2">
        <v>-39.01</v>
      </c>
      <c r="AA7" s="15">
        <v>7100000</v>
      </c>
    </row>
    <row r="8" spans="1:27" ht="13.5">
      <c r="A8" s="46" t="s">
        <v>34</v>
      </c>
      <c r="B8" s="47"/>
      <c r="C8" s="9">
        <v>28584811</v>
      </c>
      <c r="D8" s="10"/>
      <c r="E8" s="11">
        <v>350000</v>
      </c>
      <c r="F8" s="11">
        <v>350000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175000</v>
      </c>
      <c r="Y8" s="11">
        <v>-175000</v>
      </c>
      <c r="Z8" s="2">
        <v>-100</v>
      </c>
      <c r="AA8" s="15">
        <v>350000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54524188</v>
      </c>
      <c r="D11" s="50">
        <f t="shared" si="1"/>
        <v>0</v>
      </c>
      <c r="E11" s="51">
        <f t="shared" si="1"/>
        <v>22029000</v>
      </c>
      <c r="F11" s="51">
        <f t="shared" si="1"/>
        <v>22029000</v>
      </c>
      <c r="G11" s="51">
        <f t="shared" si="1"/>
        <v>880683</v>
      </c>
      <c r="H11" s="51">
        <f t="shared" si="1"/>
        <v>2041953</v>
      </c>
      <c r="I11" s="51">
        <f t="shared" si="1"/>
        <v>672823</v>
      </c>
      <c r="J11" s="51">
        <f t="shared" si="1"/>
        <v>3595459</v>
      </c>
      <c r="K11" s="51">
        <f t="shared" si="1"/>
        <v>403752</v>
      </c>
      <c r="L11" s="51">
        <f t="shared" si="1"/>
        <v>1233900</v>
      </c>
      <c r="M11" s="51">
        <f t="shared" si="1"/>
        <v>333551</v>
      </c>
      <c r="N11" s="51">
        <f t="shared" si="1"/>
        <v>1971203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5566662</v>
      </c>
      <c r="X11" s="51">
        <f t="shared" si="1"/>
        <v>11014500</v>
      </c>
      <c r="Y11" s="51">
        <f t="shared" si="1"/>
        <v>-5447838</v>
      </c>
      <c r="Z11" s="52">
        <f>+IF(X11&lt;&gt;0,+(Y11/X11)*100,0)</f>
        <v>-49.460601933814516</v>
      </c>
      <c r="AA11" s="53">
        <f>SUM(AA6:AA10)</f>
        <v>22029000</v>
      </c>
    </row>
    <row r="12" spans="1:27" ht="13.5">
      <c r="A12" s="54" t="s">
        <v>38</v>
      </c>
      <c r="B12" s="35"/>
      <c r="C12" s="9">
        <v>9670915</v>
      </c>
      <c r="D12" s="10"/>
      <c r="E12" s="11"/>
      <c r="F12" s="11"/>
      <c r="G12" s="11">
        <v>744435</v>
      </c>
      <c r="H12" s="11"/>
      <c r="I12" s="11"/>
      <c r="J12" s="11">
        <v>744435</v>
      </c>
      <c r="K12" s="11"/>
      <c r="L12" s="11"/>
      <c r="M12" s="11">
        <v>802645</v>
      </c>
      <c r="N12" s="11">
        <v>802645</v>
      </c>
      <c r="O12" s="11"/>
      <c r="P12" s="11"/>
      <c r="Q12" s="11"/>
      <c r="R12" s="11"/>
      <c r="S12" s="11"/>
      <c r="T12" s="11"/>
      <c r="U12" s="11"/>
      <c r="V12" s="11"/>
      <c r="W12" s="11">
        <v>1547080</v>
      </c>
      <c r="X12" s="11"/>
      <c r="Y12" s="11">
        <v>1547080</v>
      </c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4233098</v>
      </c>
      <c r="D15" s="10"/>
      <c r="E15" s="11">
        <v>1331143</v>
      </c>
      <c r="F15" s="11">
        <v>1331143</v>
      </c>
      <c r="G15" s="11"/>
      <c r="H15" s="11">
        <v>1747701</v>
      </c>
      <c r="I15" s="11"/>
      <c r="J15" s="11">
        <v>1747701</v>
      </c>
      <c r="K15" s="11">
        <v>646947</v>
      </c>
      <c r="L15" s="11"/>
      <c r="M15" s="11">
        <v>200887</v>
      </c>
      <c r="N15" s="11">
        <v>847834</v>
      </c>
      <c r="O15" s="11"/>
      <c r="P15" s="11"/>
      <c r="Q15" s="11"/>
      <c r="R15" s="11"/>
      <c r="S15" s="11"/>
      <c r="T15" s="11"/>
      <c r="U15" s="11"/>
      <c r="V15" s="11"/>
      <c r="W15" s="11">
        <v>2595535</v>
      </c>
      <c r="X15" s="11">
        <v>665572</v>
      </c>
      <c r="Y15" s="11">
        <v>1929963</v>
      </c>
      <c r="Z15" s="2">
        <v>289.97</v>
      </c>
      <c r="AA15" s="15">
        <v>1331143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89532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19135286</v>
      </c>
      <c r="D36" s="10">
        <f t="shared" si="4"/>
        <v>0</v>
      </c>
      <c r="E36" s="11">
        <f t="shared" si="4"/>
        <v>14579000</v>
      </c>
      <c r="F36" s="11">
        <f t="shared" si="4"/>
        <v>14579000</v>
      </c>
      <c r="G36" s="11">
        <f t="shared" si="4"/>
        <v>0</v>
      </c>
      <c r="H36" s="11">
        <f t="shared" si="4"/>
        <v>1161270</v>
      </c>
      <c r="I36" s="11">
        <f t="shared" si="4"/>
        <v>672823</v>
      </c>
      <c r="J36" s="11">
        <f t="shared" si="4"/>
        <v>1834093</v>
      </c>
      <c r="K36" s="11">
        <f t="shared" si="4"/>
        <v>0</v>
      </c>
      <c r="L36" s="11">
        <f t="shared" si="4"/>
        <v>1233900</v>
      </c>
      <c r="M36" s="11">
        <f t="shared" si="4"/>
        <v>333551</v>
      </c>
      <c r="N36" s="11">
        <f t="shared" si="4"/>
        <v>1567451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3401544</v>
      </c>
      <c r="X36" s="11">
        <f t="shared" si="4"/>
        <v>7289500</v>
      </c>
      <c r="Y36" s="11">
        <f t="shared" si="4"/>
        <v>-3887956</v>
      </c>
      <c r="Z36" s="2">
        <f aca="true" t="shared" si="5" ref="Z36:Z49">+IF(X36&lt;&gt;0,+(Y36/X36)*100,0)</f>
        <v>-53.33638795527814</v>
      </c>
      <c r="AA36" s="15">
        <f>AA6+AA21</f>
        <v>14579000</v>
      </c>
    </row>
    <row r="37" spans="1:27" ht="13.5">
      <c r="A37" s="46" t="s">
        <v>33</v>
      </c>
      <c r="B37" s="47"/>
      <c r="C37" s="9">
        <f t="shared" si="4"/>
        <v>6804091</v>
      </c>
      <c r="D37" s="10">
        <f t="shared" si="4"/>
        <v>0</v>
      </c>
      <c r="E37" s="11">
        <f t="shared" si="4"/>
        <v>7100000</v>
      </c>
      <c r="F37" s="11">
        <f t="shared" si="4"/>
        <v>7100000</v>
      </c>
      <c r="G37" s="11">
        <f t="shared" si="4"/>
        <v>880683</v>
      </c>
      <c r="H37" s="11">
        <f t="shared" si="4"/>
        <v>880683</v>
      </c>
      <c r="I37" s="11">
        <f t="shared" si="4"/>
        <v>0</v>
      </c>
      <c r="J37" s="11">
        <f t="shared" si="4"/>
        <v>1761366</v>
      </c>
      <c r="K37" s="11">
        <f t="shared" si="4"/>
        <v>403752</v>
      </c>
      <c r="L37" s="11">
        <f t="shared" si="4"/>
        <v>0</v>
      </c>
      <c r="M37" s="11">
        <f t="shared" si="4"/>
        <v>0</v>
      </c>
      <c r="N37" s="11">
        <f t="shared" si="4"/>
        <v>403752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2165118</v>
      </c>
      <c r="X37" s="11">
        <f t="shared" si="4"/>
        <v>3550000</v>
      </c>
      <c r="Y37" s="11">
        <f t="shared" si="4"/>
        <v>-1384882</v>
      </c>
      <c r="Z37" s="2">
        <f t="shared" si="5"/>
        <v>-39.01076056338028</v>
      </c>
      <c r="AA37" s="15">
        <f>AA7+AA22</f>
        <v>7100000</v>
      </c>
    </row>
    <row r="38" spans="1:27" ht="13.5">
      <c r="A38" s="46" t="s">
        <v>34</v>
      </c>
      <c r="B38" s="47"/>
      <c r="C38" s="9">
        <f t="shared" si="4"/>
        <v>28584811</v>
      </c>
      <c r="D38" s="10">
        <f t="shared" si="4"/>
        <v>0</v>
      </c>
      <c r="E38" s="11">
        <f t="shared" si="4"/>
        <v>350000</v>
      </c>
      <c r="F38" s="11">
        <f t="shared" si="4"/>
        <v>350000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175000</v>
      </c>
      <c r="Y38" s="11">
        <f t="shared" si="4"/>
        <v>-175000</v>
      </c>
      <c r="Z38" s="2">
        <f t="shared" si="5"/>
        <v>-100</v>
      </c>
      <c r="AA38" s="15">
        <f>AA8+AA23</f>
        <v>350000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54524188</v>
      </c>
      <c r="D41" s="50">
        <f t="shared" si="6"/>
        <v>0</v>
      </c>
      <c r="E41" s="51">
        <f t="shared" si="6"/>
        <v>22029000</v>
      </c>
      <c r="F41" s="51">
        <f t="shared" si="6"/>
        <v>22029000</v>
      </c>
      <c r="G41" s="51">
        <f t="shared" si="6"/>
        <v>880683</v>
      </c>
      <c r="H41" s="51">
        <f t="shared" si="6"/>
        <v>2041953</v>
      </c>
      <c r="I41" s="51">
        <f t="shared" si="6"/>
        <v>672823</v>
      </c>
      <c r="J41" s="51">
        <f t="shared" si="6"/>
        <v>3595459</v>
      </c>
      <c r="K41" s="51">
        <f t="shared" si="6"/>
        <v>403752</v>
      </c>
      <c r="L41" s="51">
        <f t="shared" si="6"/>
        <v>1233900</v>
      </c>
      <c r="M41" s="51">
        <f t="shared" si="6"/>
        <v>333551</v>
      </c>
      <c r="N41" s="51">
        <f t="shared" si="6"/>
        <v>1971203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5566662</v>
      </c>
      <c r="X41" s="51">
        <f t="shared" si="6"/>
        <v>11014500</v>
      </c>
      <c r="Y41" s="51">
        <f t="shared" si="6"/>
        <v>-5447838</v>
      </c>
      <c r="Z41" s="52">
        <f t="shared" si="5"/>
        <v>-49.460601933814516</v>
      </c>
      <c r="AA41" s="53">
        <f>SUM(AA36:AA40)</f>
        <v>22029000</v>
      </c>
    </row>
    <row r="42" spans="1:27" ht="13.5">
      <c r="A42" s="54" t="s">
        <v>38</v>
      </c>
      <c r="B42" s="35"/>
      <c r="C42" s="65">
        <f aca="true" t="shared" si="7" ref="C42:Y48">C12+C27</f>
        <v>9670915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744435</v>
      </c>
      <c r="H42" s="67">
        <f t="shared" si="7"/>
        <v>0</v>
      </c>
      <c r="I42" s="67">
        <f t="shared" si="7"/>
        <v>0</v>
      </c>
      <c r="J42" s="67">
        <f t="shared" si="7"/>
        <v>744435</v>
      </c>
      <c r="K42" s="67">
        <f t="shared" si="7"/>
        <v>0</v>
      </c>
      <c r="L42" s="67">
        <f t="shared" si="7"/>
        <v>0</v>
      </c>
      <c r="M42" s="67">
        <f t="shared" si="7"/>
        <v>802645</v>
      </c>
      <c r="N42" s="67">
        <f t="shared" si="7"/>
        <v>802645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1547080</v>
      </c>
      <c r="X42" s="67">
        <f t="shared" si="7"/>
        <v>0</v>
      </c>
      <c r="Y42" s="67">
        <f t="shared" si="7"/>
        <v>1547080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4233098</v>
      </c>
      <c r="D45" s="66">
        <f t="shared" si="7"/>
        <v>0</v>
      </c>
      <c r="E45" s="67">
        <f t="shared" si="7"/>
        <v>1331143</v>
      </c>
      <c r="F45" s="67">
        <f t="shared" si="7"/>
        <v>1331143</v>
      </c>
      <c r="G45" s="67">
        <f t="shared" si="7"/>
        <v>0</v>
      </c>
      <c r="H45" s="67">
        <f t="shared" si="7"/>
        <v>1747701</v>
      </c>
      <c r="I45" s="67">
        <f t="shared" si="7"/>
        <v>0</v>
      </c>
      <c r="J45" s="67">
        <f t="shared" si="7"/>
        <v>1747701</v>
      </c>
      <c r="K45" s="67">
        <f t="shared" si="7"/>
        <v>646947</v>
      </c>
      <c r="L45" s="67">
        <f t="shared" si="7"/>
        <v>0</v>
      </c>
      <c r="M45" s="67">
        <f t="shared" si="7"/>
        <v>200887</v>
      </c>
      <c r="N45" s="67">
        <f t="shared" si="7"/>
        <v>847834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2595535</v>
      </c>
      <c r="X45" s="67">
        <f t="shared" si="7"/>
        <v>665572</v>
      </c>
      <c r="Y45" s="67">
        <f t="shared" si="7"/>
        <v>1929963</v>
      </c>
      <c r="Z45" s="69">
        <f t="shared" si="5"/>
        <v>289.9705816951434</v>
      </c>
      <c r="AA45" s="68">
        <f t="shared" si="8"/>
        <v>1331143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89532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68517733</v>
      </c>
      <c r="D49" s="78">
        <f t="shared" si="9"/>
        <v>0</v>
      </c>
      <c r="E49" s="79">
        <f t="shared" si="9"/>
        <v>23360143</v>
      </c>
      <c r="F49" s="79">
        <f t="shared" si="9"/>
        <v>23360143</v>
      </c>
      <c r="G49" s="79">
        <f t="shared" si="9"/>
        <v>1625118</v>
      </c>
      <c r="H49" s="79">
        <f t="shared" si="9"/>
        <v>3789654</v>
      </c>
      <c r="I49" s="79">
        <f t="shared" si="9"/>
        <v>672823</v>
      </c>
      <c r="J49" s="79">
        <f t="shared" si="9"/>
        <v>6087595</v>
      </c>
      <c r="K49" s="79">
        <f t="shared" si="9"/>
        <v>1050699</v>
      </c>
      <c r="L49" s="79">
        <f t="shared" si="9"/>
        <v>1233900</v>
      </c>
      <c r="M49" s="79">
        <f t="shared" si="9"/>
        <v>1337083</v>
      </c>
      <c r="N49" s="79">
        <f t="shared" si="9"/>
        <v>3621682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9709277</v>
      </c>
      <c r="X49" s="79">
        <f t="shared" si="9"/>
        <v>11680072</v>
      </c>
      <c r="Y49" s="79">
        <f t="shared" si="9"/>
        <v>-1970795</v>
      </c>
      <c r="Z49" s="80">
        <f t="shared" si="5"/>
        <v>-16.873140850501606</v>
      </c>
      <c r="AA49" s="81">
        <f>SUM(AA41:AA48)</f>
        <v>23360143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14364461</v>
      </c>
      <c r="F51" s="67">
        <f t="shared" si="10"/>
        <v>14364461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7182231</v>
      </c>
      <c r="Y51" s="67">
        <f t="shared" si="10"/>
        <v>-7182231</v>
      </c>
      <c r="Z51" s="69">
        <f>+IF(X51&lt;&gt;0,+(Y51/X51)*100,0)</f>
        <v>-100</v>
      </c>
      <c r="AA51" s="68">
        <f>SUM(AA57:AA61)</f>
        <v>14364461</v>
      </c>
    </row>
    <row r="52" spans="1:27" ht="13.5">
      <c r="A52" s="84" t="s">
        <v>32</v>
      </c>
      <c r="B52" s="47"/>
      <c r="C52" s="9"/>
      <c r="D52" s="10"/>
      <c r="E52" s="11">
        <v>10100000</v>
      </c>
      <c r="F52" s="11">
        <v>10100000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5050000</v>
      </c>
      <c r="Y52" s="11">
        <v>-5050000</v>
      </c>
      <c r="Z52" s="2">
        <v>-100</v>
      </c>
      <c r="AA52" s="15">
        <v>10100000</v>
      </c>
    </row>
    <row r="53" spans="1:27" ht="13.5">
      <c r="A53" s="84" t="s">
        <v>33</v>
      </c>
      <c r="B53" s="47"/>
      <c r="C53" s="9"/>
      <c r="D53" s="10"/>
      <c r="E53" s="11">
        <v>2430480</v>
      </c>
      <c r="F53" s="11">
        <v>2430480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1215240</v>
      </c>
      <c r="Y53" s="11">
        <v>-1215240</v>
      </c>
      <c r="Z53" s="2">
        <v>-100</v>
      </c>
      <c r="AA53" s="15">
        <v>2430480</v>
      </c>
    </row>
    <row r="54" spans="1:27" ht="13.5">
      <c r="A54" s="84" t="s">
        <v>34</v>
      </c>
      <c r="B54" s="47"/>
      <c r="C54" s="9"/>
      <c r="D54" s="10"/>
      <c r="E54" s="11">
        <v>410988</v>
      </c>
      <c r="F54" s="11">
        <v>410988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205494</v>
      </c>
      <c r="Y54" s="11">
        <v>-205494</v>
      </c>
      <c r="Z54" s="2">
        <v>-100</v>
      </c>
      <c r="AA54" s="15">
        <v>410988</v>
      </c>
    </row>
    <row r="55" spans="1:27" ht="13.5">
      <c r="A55" s="84" t="s">
        <v>35</v>
      </c>
      <c r="B55" s="47"/>
      <c r="C55" s="9"/>
      <c r="D55" s="10"/>
      <c r="E55" s="11">
        <v>100000</v>
      </c>
      <c r="F55" s="11">
        <v>100000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50000</v>
      </c>
      <c r="Y55" s="11">
        <v>-50000</v>
      </c>
      <c r="Z55" s="2">
        <v>-100</v>
      </c>
      <c r="AA55" s="15">
        <v>100000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13041468</v>
      </c>
      <c r="F57" s="51">
        <f t="shared" si="11"/>
        <v>13041468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6520734</v>
      </c>
      <c r="Y57" s="51">
        <f t="shared" si="11"/>
        <v>-6520734</v>
      </c>
      <c r="Z57" s="52">
        <f>+IF(X57&lt;&gt;0,+(Y57/X57)*100,0)</f>
        <v>-100</v>
      </c>
      <c r="AA57" s="53">
        <f>SUM(AA52:AA56)</f>
        <v>13041468</v>
      </c>
    </row>
    <row r="58" spans="1:27" ht="13.5">
      <c r="A58" s="86" t="s">
        <v>38</v>
      </c>
      <c r="B58" s="35"/>
      <c r="C58" s="9"/>
      <c r="D58" s="10"/>
      <c r="E58" s="11">
        <v>10000</v>
      </c>
      <c r="F58" s="11">
        <v>10000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5000</v>
      </c>
      <c r="Y58" s="11">
        <v>-5000</v>
      </c>
      <c r="Z58" s="2">
        <v>-100</v>
      </c>
      <c r="AA58" s="15">
        <v>10000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1312993</v>
      </c>
      <c r="F61" s="11">
        <v>1312993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656497</v>
      </c>
      <c r="Y61" s="11">
        <v>-656497</v>
      </c>
      <c r="Z61" s="2">
        <v>-100</v>
      </c>
      <c r="AA61" s="15">
        <v>1312993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14364461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14364461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0</v>
      </c>
      <c r="X69" s="79">
        <f t="shared" si="12"/>
        <v>0</v>
      </c>
      <c r="Y69" s="79">
        <f t="shared" si="12"/>
        <v>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45101192</v>
      </c>
      <c r="D5" s="42">
        <f t="shared" si="0"/>
        <v>0</v>
      </c>
      <c r="E5" s="43">
        <f t="shared" si="0"/>
        <v>42150000</v>
      </c>
      <c r="F5" s="43">
        <f t="shared" si="0"/>
        <v>42150000</v>
      </c>
      <c r="G5" s="43">
        <f t="shared" si="0"/>
        <v>2756553</v>
      </c>
      <c r="H5" s="43">
        <f t="shared" si="0"/>
        <v>0</v>
      </c>
      <c r="I5" s="43">
        <f t="shared" si="0"/>
        <v>0</v>
      </c>
      <c r="J5" s="43">
        <f t="shared" si="0"/>
        <v>2756553</v>
      </c>
      <c r="K5" s="43">
        <f t="shared" si="0"/>
        <v>0</v>
      </c>
      <c r="L5" s="43">
        <f t="shared" si="0"/>
        <v>1702580</v>
      </c>
      <c r="M5" s="43">
        <f t="shared" si="0"/>
        <v>1914648</v>
      </c>
      <c r="N5" s="43">
        <f t="shared" si="0"/>
        <v>3617228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6373781</v>
      </c>
      <c r="X5" s="43">
        <f t="shared" si="0"/>
        <v>21075000</v>
      </c>
      <c r="Y5" s="43">
        <f t="shared" si="0"/>
        <v>-14701219</v>
      </c>
      <c r="Z5" s="44">
        <f>+IF(X5&lt;&gt;0,+(Y5/X5)*100,0)</f>
        <v>-69.75667378410438</v>
      </c>
      <c r="AA5" s="45">
        <f>SUM(AA11:AA18)</f>
        <v>42150000</v>
      </c>
    </row>
    <row r="6" spans="1:27" ht="13.5">
      <c r="A6" s="46" t="s">
        <v>32</v>
      </c>
      <c r="B6" s="47"/>
      <c r="C6" s="9"/>
      <c r="D6" s="10"/>
      <c r="E6" s="11">
        <v>15000000</v>
      </c>
      <c r="F6" s="11">
        <v>15000000</v>
      </c>
      <c r="G6" s="11"/>
      <c r="H6" s="11"/>
      <c r="I6" s="11"/>
      <c r="J6" s="11"/>
      <c r="K6" s="11"/>
      <c r="L6" s="11">
        <v>613317</v>
      </c>
      <c r="M6" s="11">
        <v>670796</v>
      </c>
      <c r="N6" s="11">
        <v>1284113</v>
      </c>
      <c r="O6" s="11"/>
      <c r="P6" s="11"/>
      <c r="Q6" s="11"/>
      <c r="R6" s="11"/>
      <c r="S6" s="11"/>
      <c r="T6" s="11"/>
      <c r="U6" s="11"/>
      <c r="V6" s="11"/>
      <c r="W6" s="11">
        <v>1284113</v>
      </c>
      <c r="X6" s="11">
        <v>7500000</v>
      </c>
      <c r="Y6" s="11">
        <v>-6215887</v>
      </c>
      <c r="Z6" s="2">
        <v>-82.88</v>
      </c>
      <c r="AA6" s="15">
        <v>15000000</v>
      </c>
    </row>
    <row r="7" spans="1:27" ht="13.5">
      <c r="A7" s="46" t="s">
        <v>33</v>
      </c>
      <c r="B7" s="47"/>
      <c r="C7" s="9">
        <v>9484605</v>
      </c>
      <c r="D7" s="10"/>
      <c r="E7" s="11">
        <v>16000000</v>
      </c>
      <c r="F7" s="11">
        <v>16000000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8000000</v>
      </c>
      <c r="Y7" s="11">
        <v>-8000000</v>
      </c>
      <c r="Z7" s="2">
        <v>-100</v>
      </c>
      <c r="AA7" s="15">
        <v>16000000</v>
      </c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9484605</v>
      </c>
      <c r="D11" s="50">
        <f t="shared" si="1"/>
        <v>0</v>
      </c>
      <c r="E11" s="51">
        <f t="shared" si="1"/>
        <v>31000000</v>
      </c>
      <c r="F11" s="51">
        <f t="shared" si="1"/>
        <v>31000000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613317</v>
      </c>
      <c r="M11" s="51">
        <f t="shared" si="1"/>
        <v>670796</v>
      </c>
      <c r="N11" s="51">
        <f t="shared" si="1"/>
        <v>1284113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1284113</v>
      </c>
      <c r="X11" s="51">
        <f t="shared" si="1"/>
        <v>15500000</v>
      </c>
      <c r="Y11" s="51">
        <f t="shared" si="1"/>
        <v>-14215887</v>
      </c>
      <c r="Z11" s="52">
        <f>+IF(X11&lt;&gt;0,+(Y11/X11)*100,0)</f>
        <v>-91.7154</v>
      </c>
      <c r="AA11" s="53">
        <f>SUM(AA6:AA10)</f>
        <v>31000000</v>
      </c>
    </row>
    <row r="12" spans="1:27" ht="13.5">
      <c r="A12" s="54" t="s">
        <v>38</v>
      </c>
      <c r="B12" s="35"/>
      <c r="C12" s="9">
        <v>29798616</v>
      </c>
      <c r="D12" s="10"/>
      <c r="E12" s="11">
        <v>5000000</v>
      </c>
      <c r="F12" s="11">
        <v>5000000</v>
      </c>
      <c r="G12" s="11">
        <v>2756553</v>
      </c>
      <c r="H12" s="11"/>
      <c r="I12" s="11"/>
      <c r="J12" s="11">
        <v>2756553</v>
      </c>
      <c r="K12" s="11"/>
      <c r="L12" s="11">
        <v>1089263</v>
      </c>
      <c r="M12" s="11">
        <v>1243852</v>
      </c>
      <c r="N12" s="11">
        <v>2333115</v>
      </c>
      <c r="O12" s="11"/>
      <c r="P12" s="11"/>
      <c r="Q12" s="11"/>
      <c r="R12" s="11"/>
      <c r="S12" s="11"/>
      <c r="T12" s="11"/>
      <c r="U12" s="11"/>
      <c r="V12" s="11"/>
      <c r="W12" s="11">
        <v>5089668</v>
      </c>
      <c r="X12" s="11">
        <v>2500000</v>
      </c>
      <c r="Y12" s="11">
        <v>2589668</v>
      </c>
      <c r="Z12" s="2">
        <v>103.59</v>
      </c>
      <c r="AA12" s="15">
        <v>5000000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5817971</v>
      </c>
      <c r="D15" s="10"/>
      <c r="E15" s="11">
        <v>6150000</v>
      </c>
      <c r="F15" s="11">
        <v>6150000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3075000</v>
      </c>
      <c r="Y15" s="11">
        <v>-3075000</v>
      </c>
      <c r="Z15" s="2">
        <v>-100</v>
      </c>
      <c r="AA15" s="15">
        <v>6150000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15000000</v>
      </c>
      <c r="F20" s="60">
        <f t="shared" si="2"/>
        <v>15000000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7500000</v>
      </c>
      <c r="Y20" s="60">
        <f t="shared" si="2"/>
        <v>-7500000</v>
      </c>
      <c r="Z20" s="61">
        <f>+IF(X20&lt;&gt;0,+(Y20/X20)*100,0)</f>
        <v>-100</v>
      </c>
      <c r="AA20" s="62">
        <f>SUM(AA26:AA33)</f>
        <v>15000000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15000000</v>
      </c>
      <c r="F30" s="11">
        <v>15000000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7500000</v>
      </c>
      <c r="Y30" s="11">
        <v>-7500000</v>
      </c>
      <c r="Z30" s="2">
        <v>-100</v>
      </c>
      <c r="AA30" s="15">
        <v>15000000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15000000</v>
      </c>
      <c r="F36" s="11">
        <f t="shared" si="4"/>
        <v>15000000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613317</v>
      </c>
      <c r="M36" s="11">
        <f t="shared" si="4"/>
        <v>670796</v>
      </c>
      <c r="N36" s="11">
        <f t="shared" si="4"/>
        <v>1284113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1284113</v>
      </c>
      <c r="X36" s="11">
        <f t="shared" si="4"/>
        <v>7500000</v>
      </c>
      <c r="Y36" s="11">
        <f t="shared" si="4"/>
        <v>-6215887</v>
      </c>
      <c r="Z36" s="2">
        <f aca="true" t="shared" si="5" ref="Z36:Z49">+IF(X36&lt;&gt;0,+(Y36/X36)*100,0)</f>
        <v>-82.87849333333334</v>
      </c>
      <c r="AA36" s="15">
        <f>AA6+AA21</f>
        <v>15000000</v>
      </c>
    </row>
    <row r="37" spans="1:27" ht="13.5">
      <c r="A37" s="46" t="s">
        <v>33</v>
      </c>
      <c r="B37" s="47"/>
      <c r="C37" s="9">
        <f t="shared" si="4"/>
        <v>9484605</v>
      </c>
      <c r="D37" s="10">
        <f t="shared" si="4"/>
        <v>0</v>
      </c>
      <c r="E37" s="11">
        <f t="shared" si="4"/>
        <v>16000000</v>
      </c>
      <c r="F37" s="11">
        <f t="shared" si="4"/>
        <v>16000000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8000000</v>
      </c>
      <c r="Y37" s="11">
        <f t="shared" si="4"/>
        <v>-8000000</v>
      </c>
      <c r="Z37" s="2">
        <f t="shared" si="5"/>
        <v>-100</v>
      </c>
      <c r="AA37" s="15">
        <f>AA7+AA22</f>
        <v>16000000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9484605</v>
      </c>
      <c r="D41" s="50">
        <f t="shared" si="6"/>
        <v>0</v>
      </c>
      <c r="E41" s="51">
        <f t="shared" si="6"/>
        <v>31000000</v>
      </c>
      <c r="F41" s="51">
        <f t="shared" si="6"/>
        <v>31000000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613317</v>
      </c>
      <c r="M41" s="51">
        <f t="shared" si="6"/>
        <v>670796</v>
      </c>
      <c r="N41" s="51">
        <f t="shared" si="6"/>
        <v>1284113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1284113</v>
      </c>
      <c r="X41" s="51">
        <f t="shared" si="6"/>
        <v>15500000</v>
      </c>
      <c r="Y41" s="51">
        <f t="shared" si="6"/>
        <v>-14215887</v>
      </c>
      <c r="Z41" s="52">
        <f t="shared" si="5"/>
        <v>-91.7154</v>
      </c>
      <c r="AA41" s="53">
        <f>SUM(AA36:AA40)</f>
        <v>31000000</v>
      </c>
    </row>
    <row r="42" spans="1:27" ht="13.5">
      <c r="A42" s="54" t="s">
        <v>38</v>
      </c>
      <c r="B42" s="35"/>
      <c r="C42" s="65">
        <f aca="true" t="shared" si="7" ref="C42:Y48">C12+C27</f>
        <v>29798616</v>
      </c>
      <c r="D42" s="66">
        <f t="shared" si="7"/>
        <v>0</v>
      </c>
      <c r="E42" s="67">
        <f t="shared" si="7"/>
        <v>5000000</v>
      </c>
      <c r="F42" s="67">
        <f t="shared" si="7"/>
        <v>5000000</v>
      </c>
      <c r="G42" s="67">
        <f t="shared" si="7"/>
        <v>2756553</v>
      </c>
      <c r="H42" s="67">
        <f t="shared" si="7"/>
        <v>0</v>
      </c>
      <c r="I42" s="67">
        <f t="shared" si="7"/>
        <v>0</v>
      </c>
      <c r="J42" s="67">
        <f t="shared" si="7"/>
        <v>2756553</v>
      </c>
      <c r="K42" s="67">
        <f t="shared" si="7"/>
        <v>0</v>
      </c>
      <c r="L42" s="67">
        <f t="shared" si="7"/>
        <v>1089263</v>
      </c>
      <c r="M42" s="67">
        <f t="shared" si="7"/>
        <v>1243852</v>
      </c>
      <c r="N42" s="67">
        <f t="shared" si="7"/>
        <v>2333115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5089668</v>
      </c>
      <c r="X42" s="67">
        <f t="shared" si="7"/>
        <v>2500000</v>
      </c>
      <c r="Y42" s="67">
        <f t="shared" si="7"/>
        <v>2589668</v>
      </c>
      <c r="Z42" s="69">
        <f t="shared" si="5"/>
        <v>103.58672</v>
      </c>
      <c r="AA42" s="68">
        <f aca="true" t="shared" si="8" ref="AA42:AA48">AA12+AA27</f>
        <v>5000000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5817971</v>
      </c>
      <c r="D45" s="66">
        <f t="shared" si="7"/>
        <v>0</v>
      </c>
      <c r="E45" s="67">
        <f t="shared" si="7"/>
        <v>21150000</v>
      </c>
      <c r="F45" s="67">
        <f t="shared" si="7"/>
        <v>21150000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10575000</v>
      </c>
      <c r="Y45" s="67">
        <f t="shared" si="7"/>
        <v>-10575000</v>
      </c>
      <c r="Z45" s="69">
        <f t="shared" si="5"/>
        <v>-100</v>
      </c>
      <c r="AA45" s="68">
        <f t="shared" si="8"/>
        <v>21150000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45101192</v>
      </c>
      <c r="D49" s="78">
        <f t="shared" si="9"/>
        <v>0</v>
      </c>
      <c r="E49" s="79">
        <f t="shared" si="9"/>
        <v>57150000</v>
      </c>
      <c r="F49" s="79">
        <f t="shared" si="9"/>
        <v>57150000</v>
      </c>
      <c r="G49" s="79">
        <f t="shared" si="9"/>
        <v>2756553</v>
      </c>
      <c r="H49" s="79">
        <f t="shared" si="9"/>
        <v>0</v>
      </c>
      <c r="I49" s="79">
        <f t="shared" si="9"/>
        <v>0</v>
      </c>
      <c r="J49" s="79">
        <f t="shared" si="9"/>
        <v>2756553</v>
      </c>
      <c r="K49" s="79">
        <f t="shared" si="9"/>
        <v>0</v>
      </c>
      <c r="L49" s="79">
        <f t="shared" si="9"/>
        <v>1702580</v>
      </c>
      <c r="M49" s="79">
        <f t="shared" si="9"/>
        <v>1914648</v>
      </c>
      <c r="N49" s="79">
        <f t="shared" si="9"/>
        <v>3617228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6373781</v>
      </c>
      <c r="X49" s="79">
        <f t="shared" si="9"/>
        <v>28575000</v>
      </c>
      <c r="Y49" s="79">
        <f t="shared" si="9"/>
        <v>-22201219</v>
      </c>
      <c r="Z49" s="80">
        <f t="shared" si="5"/>
        <v>-77.69455468066492</v>
      </c>
      <c r="AA49" s="81">
        <f>SUM(AA41:AA48)</f>
        <v>57150000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3827035</v>
      </c>
      <c r="D51" s="66">
        <f t="shared" si="10"/>
        <v>0</v>
      </c>
      <c r="E51" s="67">
        <f t="shared" si="10"/>
        <v>8080000</v>
      </c>
      <c r="F51" s="67">
        <f t="shared" si="10"/>
        <v>8080000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4040000</v>
      </c>
      <c r="Y51" s="67">
        <f t="shared" si="10"/>
        <v>-4040000</v>
      </c>
      <c r="Z51" s="69">
        <f>+IF(X51&lt;&gt;0,+(Y51/X51)*100,0)</f>
        <v>-100</v>
      </c>
      <c r="AA51" s="68">
        <f>SUM(AA57:AA61)</f>
        <v>8080000</v>
      </c>
    </row>
    <row r="52" spans="1:27" ht="13.5">
      <c r="A52" s="84" t="s">
        <v>32</v>
      </c>
      <c r="B52" s="47"/>
      <c r="C52" s="9"/>
      <c r="D52" s="10"/>
      <c r="E52" s="11">
        <v>8080000</v>
      </c>
      <c r="F52" s="11">
        <v>8080000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4040000</v>
      </c>
      <c r="Y52" s="11">
        <v>-4040000</v>
      </c>
      <c r="Z52" s="2">
        <v>-100</v>
      </c>
      <c r="AA52" s="15">
        <v>8080000</v>
      </c>
    </row>
    <row r="53" spans="1:27" ht="13.5">
      <c r="A53" s="84" t="s">
        <v>33</v>
      </c>
      <c r="B53" s="47"/>
      <c r="C53" s="9">
        <v>1241522</v>
      </c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1241522</v>
      </c>
      <c r="D57" s="50">
        <f t="shared" si="11"/>
        <v>0</v>
      </c>
      <c r="E57" s="51">
        <f t="shared" si="11"/>
        <v>8080000</v>
      </c>
      <c r="F57" s="51">
        <f t="shared" si="11"/>
        <v>8080000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4040000</v>
      </c>
      <c r="Y57" s="51">
        <f t="shared" si="11"/>
        <v>-4040000</v>
      </c>
      <c r="Z57" s="52">
        <f>+IF(X57&lt;&gt;0,+(Y57/X57)*100,0)</f>
        <v>-100</v>
      </c>
      <c r="AA57" s="53">
        <f>SUM(AA52:AA56)</f>
        <v>8080000</v>
      </c>
    </row>
    <row r="58" spans="1:27" ht="13.5">
      <c r="A58" s="86" t="s">
        <v>38</v>
      </c>
      <c r="B58" s="35"/>
      <c r="C58" s="9">
        <v>2037513</v>
      </c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548000</v>
      </c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105439</v>
      </c>
      <c r="H66" s="14">
        <v>107095</v>
      </c>
      <c r="I66" s="14">
        <v>16400</v>
      </c>
      <c r="J66" s="14">
        <v>228934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228934</v>
      </c>
      <c r="X66" s="14"/>
      <c r="Y66" s="14">
        <v>228934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8080000</v>
      </c>
      <c r="F68" s="11"/>
      <c r="G68" s="11"/>
      <c r="H68" s="11"/>
      <c r="I68" s="11"/>
      <c r="J68" s="11"/>
      <c r="K68" s="11">
        <v>31296</v>
      </c>
      <c r="L68" s="11">
        <v>88672</v>
      </c>
      <c r="M68" s="11">
        <v>27176</v>
      </c>
      <c r="N68" s="11">
        <v>147144</v>
      </c>
      <c r="O68" s="11"/>
      <c r="P68" s="11"/>
      <c r="Q68" s="11"/>
      <c r="R68" s="11"/>
      <c r="S68" s="11"/>
      <c r="T68" s="11"/>
      <c r="U68" s="11"/>
      <c r="V68" s="11"/>
      <c r="W68" s="11">
        <v>147144</v>
      </c>
      <c r="X68" s="11"/>
      <c r="Y68" s="11">
        <v>147144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8080000</v>
      </c>
      <c r="F69" s="79">
        <f t="shared" si="12"/>
        <v>0</v>
      </c>
      <c r="G69" s="79">
        <f t="shared" si="12"/>
        <v>105439</v>
      </c>
      <c r="H69" s="79">
        <f t="shared" si="12"/>
        <v>107095</v>
      </c>
      <c r="I69" s="79">
        <f t="shared" si="12"/>
        <v>16400</v>
      </c>
      <c r="J69" s="79">
        <f t="shared" si="12"/>
        <v>228934</v>
      </c>
      <c r="K69" s="79">
        <f t="shared" si="12"/>
        <v>31296</v>
      </c>
      <c r="L69" s="79">
        <f t="shared" si="12"/>
        <v>88672</v>
      </c>
      <c r="M69" s="79">
        <f t="shared" si="12"/>
        <v>27176</v>
      </c>
      <c r="N69" s="79">
        <f t="shared" si="12"/>
        <v>147144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376078</v>
      </c>
      <c r="X69" s="79">
        <f t="shared" si="12"/>
        <v>0</v>
      </c>
      <c r="Y69" s="79">
        <f t="shared" si="12"/>
        <v>376078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125490707</v>
      </c>
      <c r="D5" s="42">
        <f t="shared" si="0"/>
        <v>0</v>
      </c>
      <c r="E5" s="43">
        <f t="shared" si="0"/>
        <v>375989898</v>
      </c>
      <c r="F5" s="43">
        <f t="shared" si="0"/>
        <v>375989898</v>
      </c>
      <c r="G5" s="43">
        <f t="shared" si="0"/>
        <v>10025995</v>
      </c>
      <c r="H5" s="43">
        <f t="shared" si="0"/>
        <v>17755463</v>
      </c>
      <c r="I5" s="43">
        <f t="shared" si="0"/>
        <v>28230135</v>
      </c>
      <c r="J5" s="43">
        <f t="shared" si="0"/>
        <v>56011593</v>
      </c>
      <c r="K5" s="43">
        <f t="shared" si="0"/>
        <v>16234100</v>
      </c>
      <c r="L5" s="43">
        <f t="shared" si="0"/>
        <v>62670000</v>
      </c>
      <c r="M5" s="43">
        <f t="shared" si="0"/>
        <v>39795630</v>
      </c>
      <c r="N5" s="43">
        <f t="shared" si="0"/>
        <v>118699730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174711323</v>
      </c>
      <c r="X5" s="43">
        <f t="shared" si="0"/>
        <v>187994949</v>
      </c>
      <c r="Y5" s="43">
        <f t="shared" si="0"/>
        <v>-13283626</v>
      </c>
      <c r="Z5" s="44">
        <f>+IF(X5&lt;&gt;0,+(Y5/X5)*100,0)</f>
        <v>-7.065948351623</v>
      </c>
      <c r="AA5" s="45">
        <f>SUM(AA11:AA18)</f>
        <v>375989898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>
        <v>124828636</v>
      </c>
      <c r="D8" s="10"/>
      <c r="E8" s="11">
        <v>369414900</v>
      </c>
      <c r="F8" s="11">
        <v>369414900</v>
      </c>
      <c r="G8" s="11"/>
      <c r="H8" s="11"/>
      <c r="I8" s="11">
        <v>28189686</v>
      </c>
      <c r="J8" s="11">
        <v>28189686</v>
      </c>
      <c r="K8" s="11">
        <v>16057512</v>
      </c>
      <c r="L8" s="11">
        <v>62635300</v>
      </c>
      <c r="M8" s="11">
        <v>39791026</v>
      </c>
      <c r="N8" s="11">
        <v>118483838</v>
      </c>
      <c r="O8" s="11"/>
      <c r="P8" s="11"/>
      <c r="Q8" s="11"/>
      <c r="R8" s="11"/>
      <c r="S8" s="11"/>
      <c r="T8" s="11"/>
      <c r="U8" s="11"/>
      <c r="V8" s="11"/>
      <c r="W8" s="11">
        <v>146673524</v>
      </c>
      <c r="X8" s="11">
        <v>184707450</v>
      </c>
      <c r="Y8" s="11">
        <v>-38033926</v>
      </c>
      <c r="Z8" s="2">
        <v>-20.59</v>
      </c>
      <c r="AA8" s="15">
        <v>369414900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>
        <v>10001196</v>
      </c>
      <c r="H10" s="11">
        <v>17750983</v>
      </c>
      <c r="I10" s="11"/>
      <c r="J10" s="11">
        <v>27752179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27752179</v>
      </c>
      <c r="X10" s="11"/>
      <c r="Y10" s="11">
        <v>27752179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124828636</v>
      </c>
      <c r="D11" s="50">
        <f t="shared" si="1"/>
        <v>0</v>
      </c>
      <c r="E11" s="51">
        <f t="shared" si="1"/>
        <v>369414900</v>
      </c>
      <c r="F11" s="51">
        <f t="shared" si="1"/>
        <v>369414900</v>
      </c>
      <c r="G11" s="51">
        <f t="shared" si="1"/>
        <v>10001196</v>
      </c>
      <c r="H11" s="51">
        <f t="shared" si="1"/>
        <v>17750983</v>
      </c>
      <c r="I11" s="51">
        <f t="shared" si="1"/>
        <v>28189686</v>
      </c>
      <c r="J11" s="51">
        <f t="shared" si="1"/>
        <v>55941865</v>
      </c>
      <c r="K11" s="51">
        <f t="shared" si="1"/>
        <v>16057512</v>
      </c>
      <c r="L11" s="51">
        <f t="shared" si="1"/>
        <v>62635300</v>
      </c>
      <c r="M11" s="51">
        <f t="shared" si="1"/>
        <v>39791026</v>
      </c>
      <c r="N11" s="51">
        <f t="shared" si="1"/>
        <v>118483838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174425703</v>
      </c>
      <c r="X11" s="51">
        <f t="shared" si="1"/>
        <v>184707450</v>
      </c>
      <c r="Y11" s="51">
        <f t="shared" si="1"/>
        <v>-10281747</v>
      </c>
      <c r="Z11" s="52">
        <f>+IF(X11&lt;&gt;0,+(Y11/X11)*100,0)</f>
        <v>-5.56650367919648</v>
      </c>
      <c r="AA11" s="53">
        <f>SUM(AA6:AA10)</f>
        <v>369414900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662071</v>
      </c>
      <c r="D15" s="10"/>
      <c r="E15" s="11">
        <v>6159998</v>
      </c>
      <c r="F15" s="11">
        <v>6159998</v>
      </c>
      <c r="G15" s="11">
        <v>24799</v>
      </c>
      <c r="H15" s="11">
        <v>4480</v>
      </c>
      <c r="I15" s="11">
        <v>40449</v>
      </c>
      <c r="J15" s="11">
        <v>69728</v>
      </c>
      <c r="K15" s="11">
        <v>176588</v>
      </c>
      <c r="L15" s="11">
        <v>34700</v>
      </c>
      <c r="M15" s="11">
        <v>4604</v>
      </c>
      <c r="N15" s="11">
        <v>215892</v>
      </c>
      <c r="O15" s="11"/>
      <c r="P15" s="11"/>
      <c r="Q15" s="11"/>
      <c r="R15" s="11"/>
      <c r="S15" s="11"/>
      <c r="T15" s="11"/>
      <c r="U15" s="11"/>
      <c r="V15" s="11"/>
      <c r="W15" s="11">
        <v>285620</v>
      </c>
      <c r="X15" s="11">
        <v>3079999</v>
      </c>
      <c r="Y15" s="11">
        <v>-2794379</v>
      </c>
      <c r="Z15" s="2">
        <v>-90.73</v>
      </c>
      <c r="AA15" s="15">
        <v>6159998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415000</v>
      </c>
      <c r="F18" s="18">
        <v>415000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207500</v>
      </c>
      <c r="Y18" s="18">
        <v>-207500</v>
      </c>
      <c r="Z18" s="3">
        <v>-100</v>
      </c>
      <c r="AA18" s="23">
        <v>415000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124828636</v>
      </c>
      <c r="D38" s="10">
        <f t="shared" si="4"/>
        <v>0</v>
      </c>
      <c r="E38" s="11">
        <f t="shared" si="4"/>
        <v>369414900</v>
      </c>
      <c r="F38" s="11">
        <f t="shared" si="4"/>
        <v>369414900</v>
      </c>
      <c r="G38" s="11">
        <f t="shared" si="4"/>
        <v>0</v>
      </c>
      <c r="H38" s="11">
        <f t="shared" si="4"/>
        <v>0</v>
      </c>
      <c r="I38" s="11">
        <f t="shared" si="4"/>
        <v>28189686</v>
      </c>
      <c r="J38" s="11">
        <f t="shared" si="4"/>
        <v>28189686</v>
      </c>
      <c r="K38" s="11">
        <f t="shared" si="4"/>
        <v>16057512</v>
      </c>
      <c r="L38" s="11">
        <f t="shared" si="4"/>
        <v>62635300</v>
      </c>
      <c r="M38" s="11">
        <f t="shared" si="4"/>
        <v>39791026</v>
      </c>
      <c r="N38" s="11">
        <f t="shared" si="4"/>
        <v>118483838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146673524</v>
      </c>
      <c r="X38" s="11">
        <f t="shared" si="4"/>
        <v>184707450</v>
      </c>
      <c r="Y38" s="11">
        <f t="shared" si="4"/>
        <v>-38033926</v>
      </c>
      <c r="Z38" s="2">
        <f t="shared" si="5"/>
        <v>-20.59144122232211</v>
      </c>
      <c r="AA38" s="15">
        <f>AA8+AA23</f>
        <v>369414900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10001196</v>
      </c>
      <c r="H40" s="11">
        <f t="shared" si="4"/>
        <v>17750983</v>
      </c>
      <c r="I40" s="11">
        <f t="shared" si="4"/>
        <v>0</v>
      </c>
      <c r="J40" s="11">
        <f t="shared" si="4"/>
        <v>27752179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27752179</v>
      </c>
      <c r="X40" s="11">
        <f t="shared" si="4"/>
        <v>0</v>
      </c>
      <c r="Y40" s="11">
        <f t="shared" si="4"/>
        <v>27752179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124828636</v>
      </c>
      <c r="D41" s="50">
        <f t="shared" si="6"/>
        <v>0</v>
      </c>
      <c r="E41" s="51">
        <f t="shared" si="6"/>
        <v>369414900</v>
      </c>
      <c r="F41" s="51">
        <f t="shared" si="6"/>
        <v>369414900</v>
      </c>
      <c r="G41" s="51">
        <f t="shared" si="6"/>
        <v>10001196</v>
      </c>
      <c r="H41" s="51">
        <f t="shared" si="6"/>
        <v>17750983</v>
      </c>
      <c r="I41" s="51">
        <f t="shared" si="6"/>
        <v>28189686</v>
      </c>
      <c r="J41" s="51">
        <f t="shared" si="6"/>
        <v>55941865</v>
      </c>
      <c r="K41" s="51">
        <f t="shared" si="6"/>
        <v>16057512</v>
      </c>
      <c r="L41" s="51">
        <f t="shared" si="6"/>
        <v>62635300</v>
      </c>
      <c r="M41" s="51">
        <f t="shared" si="6"/>
        <v>39791026</v>
      </c>
      <c r="N41" s="51">
        <f t="shared" si="6"/>
        <v>118483838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174425703</v>
      </c>
      <c r="X41" s="51">
        <f t="shared" si="6"/>
        <v>184707450</v>
      </c>
      <c r="Y41" s="51">
        <f t="shared" si="6"/>
        <v>-10281747</v>
      </c>
      <c r="Z41" s="52">
        <f t="shared" si="5"/>
        <v>-5.56650367919648</v>
      </c>
      <c r="AA41" s="53">
        <f>SUM(AA36:AA40)</f>
        <v>369414900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662071</v>
      </c>
      <c r="D45" s="66">
        <f t="shared" si="7"/>
        <v>0</v>
      </c>
      <c r="E45" s="67">
        <f t="shared" si="7"/>
        <v>6159998</v>
      </c>
      <c r="F45" s="67">
        <f t="shared" si="7"/>
        <v>6159998</v>
      </c>
      <c r="G45" s="67">
        <f t="shared" si="7"/>
        <v>24799</v>
      </c>
      <c r="H45" s="67">
        <f t="shared" si="7"/>
        <v>4480</v>
      </c>
      <c r="I45" s="67">
        <f t="shared" si="7"/>
        <v>40449</v>
      </c>
      <c r="J45" s="67">
        <f t="shared" si="7"/>
        <v>69728</v>
      </c>
      <c r="K45" s="67">
        <f t="shared" si="7"/>
        <v>176588</v>
      </c>
      <c r="L45" s="67">
        <f t="shared" si="7"/>
        <v>34700</v>
      </c>
      <c r="M45" s="67">
        <f t="shared" si="7"/>
        <v>4604</v>
      </c>
      <c r="N45" s="67">
        <f t="shared" si="7"/>
        <v>215892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285620</v>
      </c>
      <c r="X45" s="67">
        <f t="shared" si="7"/>
        <v>3079999</v>
      </c>
      <c r="Y45" s="67">
        <f t="shared" si="7"/>
        <v>-2794379</v>
      </c>
      <c r="Z45" s="69">
        <f t="shared" si="5"/>
        <v>-90.72662036578583</v>
      </c>
      <c r="AA45" s="68">
        <f t="shared" si="8"/>
        <v>6159998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415000</v>
      </c>
      <c r="F48" s="67">
        <f t="shared" si="7"/>
        <v>415000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207500</v>
      </c>
      <c r="Y48" s="67">
        <f t="shared" si="7"/>
        <v>-207500</v>
      </c>
      <c r="Z48" s="69">
        <f t="shared" si="5"/>
        <v>-100</v>
      </c>
      <c r="AA48" s="68">
        <f t="shared" si="8"/>
        <v>415000</v>
      </c>
    </row>
    <row r="49" spans="1:27" ht="13.5">
      <c r="A49" s="75" t="s">
        <v>49</v>
      </c>
      <c r="B49" s="76"/>
      <c r="C49" s="77">
        <f aca="true" t="shared" si="9" ref="C49:Y49">SUM(C41:C48)</f>
        <v>125490707</v>
      </c>
      <c r="D49" s="78">
        <f t="shared" si="9"/>
        <v>0</v>
      </c>
      <c r="E49" s="79">
        <f t="shared" si="9"/>
        <v>375989898</v>
      </c>
      <c r="F49" s="79">
        <f t="shared" si="9"/>
        <v>375989898</v>
      </c>
      <c r="G49" s="79">
        <f t="shared" si="9"/>
        <v>10025995</v>
      </c>
      <c r="H49" s="79">
        <f t="shared" si="9"/>
        <v>17755463</v>
      </c>
      <c r="I49" s="79">
        <f t="shared" si="9"/>
        <v>28230135</v>
      </c>
      <c r="J49" s="79">
        <f t="shared" si="9"/>
        <v>56011593</v>
      </c>
      <c r="K49" s="79">
        <f t="shared" si="9"/>
        <v>16234100</v>
      </c>
      <c r="L49" s="79">
        <f t="shared" si="9"/>
        <v>62670000</v>
      </c>
      <c r="M49" s="79">
        <f t="shared" si="9"/>
        <v>39795630</v>
      </c>
      <c r="N49" s="79">
        <f t="shared" si="9"/>
        <v>118699730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174711323</v>
      </c>
      <c r="X49" s="79">
        <f t="shared" si="9"/>
        <v>187994949</v>
      </c>
      <c r="Y49" s="79">
        <f t="shared" si="9"/>
        <v>-13283626</v>
      </c>
      <c r="Z49" s="80">
        <f t="shared" si="5"/>
        <v>-7.065948351623</v>
      </c>
      <c r="AA49" s="81">
        <f>SUM(AA41:AA48)</f>
        <v>375989898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1460000</v>
      </c>
      <c r="F51" s="67">
        <f t="shared" si="10"/>
        <v>1460000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730000</v>
      </c>
      <c r="Y51" s="67">
        <f t="shared" si="10"/>
        <v>-730000</v>
      </c>
      <c r="Z51" s="69">
        <f>+IF(X51&lt;&gt;0,+(Y51/X51)*100,0)</f>
        <v>-100</v>
      </c>
      <c r="AA51" s="68">
        <f>SUM(AA57:AA61)</f>
        <v>1460000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>
        <v>1460000</v>
      </c>
      <c r="F54" s="11">
        <v>1460000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730000</v>
      </c>
      <c r="Y54" s="11">
        <v>-730000</v>
      </c>
      <c r="Z54" s="2">
        <v>-100</v>
      </c>
      <c r="AA54" s="15">
        <v>1460000</v>
      </c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1460000</v>
      </c>
      <c r="F57" s="51">
        <f t="shared" si="11"/>
        <v>1460000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730000</v>
      </c>
      <c r="Y57" s="51">
        <f t="shared" si="11"/>
        <v>-730000</v>
      </c>
      <c r="Z57" s="52">
        <f>+IF(X57&lt;&gt;0,+(Y57/X57)*100,0)</f>
        <v>-100</v>
      </c>
      <c r="AA57" s="53">
        <f>SUM(AA52:AA56)</f>
        <v>1460000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31540048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31540048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0</v>
      </c>
      <c r="X69" s="79">
        <f t="shared" si="12"/>
        <v>0</v>
      </c>
      <c r="Y69" s="79">
        <f t="shared" si="12"/>
        <v>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200436391</v>
      </c>
      <c r="D5" s="42">
        <f t="shared" si="0"/>
        <v>0</v>
      </c>
      <c r="E5" s="43">
        <f t="shared" si="0"/>
        <v>197384000</v>
      </c>
      <c r="F5" s="43">
        <f t="shared" si="0"/>
        <v>197384000</v>
      </c>
      <c r="G5" s="43">
        <f t="shared" si="0"/>
        <v>840246</v>
      </c>
      <c r="H5" s="43">
        <f t="shared" si="0"/>
        <v>4113765</v>
      </c>
      <c r="I5" s="43">
        <f t="shared" si="0"/>
        <v>6814786</v>
      </c>
      <c r="J5" s="43">
        <f t="shared" si="0"/>
        <v>11768797</v>
      </c>
      <c r="K5" s="43">
        <f t="shared" si="0"/>
        <v>9013700</v>
      </c>
      <c r="L5" s="43">
        <f t="shared" si="0"/>
        <v>10512103</v>
      </c>
      <c r="M5" s="43">
        <f t="shared" si="0"/>
        <v>28544032</v>
      </c>
      <c r="N5" s="43">
        <f t="shared" si="0"/>
        <v>48069835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59838632</v>
      </c>
      <c r="X5" s="43">
        <f t="shared" si="0"/>
        <v>98692000</v>
      </c>
      <c r="Y5" s="43">
        <f t="shared" si="0"/>
        <v>-38853368</v>
      </c>
      <c r="Z5" s="44">
        <f>+IF(X5&lt;&gt;0,+(Y5/X5)*100,0)</f>
        <v>-39.36830543509099</v>
      </c>
      <c r="AA5" s="45">
        <f>SUM(AA11:AA18)</f>
        <v>197384000</v>
      </c>
    </row>
    <row r="6" spans="1:27" ht="13.5">
      <c r="A6" s="46" t="s">
        <v>32</v>
      </c>
      <c r="B6" s="47"/>
      <c r="C6" s="9">
        <v>39192800</v>
      </c>
      <c r="D6" s="10"/>
      <c r="E6" s="11">
        <v>41000000</v>
      </c>
      <c r="F6" s="11">
        <v>41000000</v>
      </c>
      <c r="G6" s="11">
        <v>840246</v>
      </c>
      <c r="H6" s="11"/>
      <c r="I6" s="11">
        <v>1953873</v>
      </c>
      <c r="J6" s="11">
        <v>2794119</v>
      </c>
      <c r="K6" s="11">
        <v>1330470</v>
      </c>
      <c r="L6" s="11"/>
      <c r="M6" s="11">
        <v>12750792</v>
      </c>
      <c r="N6" s="11">
        <v>14081262</v>
      </c>
      <c r="O6" s="11"/>
      <c r="P6" s="11"/>
      <c r="Q6" s="11"/>
      <c r="R6" s="11"/>
      <c r="S6" s="11"/>
      <c r="T6" s="11"/>
      <c r="U6" s="11"/>
      <c r="V6" s="11"/>
      <c r="W6" s="11">
        <v>16875381</v>
      </c>
      <c r="X6" s="11">
        <v>20500000</v>
      </c>
      <c r="Y6" s="11">
        <v>-3624619</v>
      </c>
      <c r="Z6" s="2">
        <v>-17.68</v>
      </c>
      <c r="AA6" s="15">
        <v>41000000</v>
      </c>
    </row>
    <row r="7" spans="1:27" ht="13.5">
      <c r="A7" s="46" t="s">
        <v>33</v>
      </c>
      <c r="B7" s="47"/>
      <c r="C7" s="9">
        <v>33273503</v>
      </c>
      <c r="D7" s="10"/>
      <c r="E7" s="11">
        <v>4000000</v>
      </c>
      <c r="F7" s="11">
        <v>4000000</v>
      </c>
      <c r="G7" s="11"/>
      <c r="H7" s="11"/>
      <c r="I7" s="11"/>
      <c r="J7" s="11"/>
      <c r="K7" s="11"/>
      <c r="L7" s="11"/>
      <c r="M7" s="11">
        <v>496134</v>
      </c>
      <c r="N7" s="11">
        <v>496134</v>
      </c>
      <c r="O7" s="11"/>
      <c r="P7" s="11"/>
      <c r="Q7" s="11"/>
      <c r="R7" s="11"/>
      <c r="S7" s="11"/>
      <c r="T7" s="11"/>
      <c r="U7" s="11"/>
      <c r="V7" s="11"/>
      <c r="W7" s="11">
        <v>496134</v>
      </c>
      <c r="X7" s="11">
        <v>2000000</v>
      </c>
      <c r="Y7" s="11">
        <v>-1503866</v>
      </c>
      <c r="Z7" s="2">
        <v>-75.19</v>
      </c>
      <c r="AA7" s="15">
        <v>4000000</v>
      </c>
    </row>
    <row r="8" spans="1:27" ht="13.5">
      <c r="A8" s="46" t="s">
        <v>34</v>
      </c>
      <c r="B8" s="47"/>
      <c r="C8" s="9">
        <v>61309437</v>
      </c>
      <c r="D8" s="10"/>
      <c r="E8" s="11">
        <v>56891586</v>
      </c>
      <c r="F8" s="11">
        <v>56891586</v>
      </c>
      <c r="G8" s="11"/>
      <c r="H8" s="11">
        <v>1807044</v>
      </c>
      <c r="I8" s="11">
        <v>1164093</v>
      </c>
      <c r="J8" s="11">
        <v>2971137</v>
      </c>
      <c r="K8" s="11">
        <v>6550948</v>
      </c>
      <c r="L8" s="11">
        <v>10201922</v>
      </c>
      <c r="M8" s="11">
        <v>5565017</v>
      </c>
      <c r="N8" s="11">
        <v>22317887</v>
      </c>
      <c r="O8" s="11"/>
      <c r="P8" s="11"/>
      <c r="Q8" s="11"/>
      <c r="R8" s="11"/>
      <c r="S8" s="11"/>
      <c r="T8" s="11"/>
      <c r="U8" s="11"/>
      <c r="V8" s="11"/>
      <c r="W8" s="11">
        <v>25289024</v>
      </c>
      <c r="X8" s="11">
        <v>28445793</v>
      </c>
      <c r="Y8" s="11">
        <v>-3156769</v>
      </c>
      <c r="Z8" s="2">
        <v>-11.1</v>
      </c>
      <c r="AA8" s="15">
        <v>56891586</v>
      </c>
    </row>
    <row r="9" spans="1:27" ht="13.5">
      <c r="A9" s="46" t="s">
        <v>35</v>
      </c>
      <c r="B9" s="47"/>
      <c r="C9" s="9">
        <v>966250</v>
      </c>
      <c r="D9" s="10"/>
      <c r="E9" s="11">
        <v>48508414</v>
      </c>
      <c r="F9" s="11">
        <v>48508414</v>
      </c>
      <c r="G9" s="11"/>
      <c r="H9" s="11">
        <v>1306721</v>
      </c>
      <c r="I9" s="11">
        <v>457470</v>
      </c>
      <c r="J9" s="11">
        <v>1764191</v>
      </c>
      <c r="K9" s="11">
        <v>1132282</v>
      </c>
      <c r="L9" s="11">
        <v>310181</v>
      </c>
      <c r="M9" s="11">
        <v>6572508</v>
      </c>
      <c r="N9" s="11">
        <v>8014971</v>
      </c>
      <c r="O9" s="11"/>
      <c r="P9" s="11"/>
      <c r="Q9" s="11"/>
      <c r="R9" s="11"/>
      <c r="S9" s="11"/>
      <c r="T9" s="11"/>
      <c r="U9" s="11"/>
      <c r="V9" s="11"/>
      <c r="W9" s="11">
        <v>9779162</v>
      </c>
      <c r="X9" s="11">
        <v>24254207</v>
      </c>
      <c r="Y9" s="11">
        <v>-14475045</v>
      </c>
      <c r="Z9" s="2">
        <v>-59.68</v>
      </c>
      <c r="AA9" s="15">
        <v>48508414</v>
      </c>
    </row>
    <row r="10" spans="1:27" ht="13.5">
      <c r="A10" s="46" t="s">
        <v>36</v>
      </c>
      <c r="B10" s="47"/>
      <c r="C10" s="9"/>
      <c r="D10" s="10"/>
      <c r="E10" s="11">
        <v>15300000</v>
      </c>
      <c r="F10" s="11">
        <v>15300000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7650000</v>
      </c>
      <c r="Y10" s="11">
        <v>-7650000</v>
      </c>
      <c r="Z10" s="2">
        <v>-100</v>
      </c>
      <c r="AA10" s="15">
        <v>15300000</v>
      </c>
    </row>
    <row r="11" spans="1:27" ht="13.5">
      <c r="A11" s="48" t="s">
        <v>37</v>
      </c>
      <c r="B11" s="47"/>
      <c r="C11" s="49">
        <f aca="true" t="shared" si="1" ref="C11:Y11">SUM(C6:C10)</f>
        <v>134741990</v>
      </c>
      <c r="D11" s="50">
        <f t="shared" si="1"/>
        <v>0</v>
      </c>
      <c r="E11" s="51">
        <f t="shared" si="1"/>
        <v>165700000</v>
      </c>
      <c r="F11" s="51">
        <f t="shared" si="1"/>
        <v>165700000</v>
      </c>
      <c r="G11" s="51">
        <f t="shared" si="1"/>
        <v>840246</v>
      </c>
      <c r="H11" s="51">
        <f t="shared" si="1"/>
        <v>3113765</v>
      </c>
      <c r="I11" s="51">
        <f t="shared" si="1"/>
        <v>3575436</v>
      </c>
      <c r="J11" s="51">
        <f t="shared" si="1"/>
        <v>7529447</v>
      </c>
      <c r="K11" s="51">
        <f t="shared" si="1"/>
        <v>9013700</v>
      </c>
      <c r="L11" s="51">
        <f t="shared" si="1"/>
        <v>10512103</v>
      </c>
      <c r="M11" s="51">
        <f t="shared" si="1"/>
        <v>25384451</v>
      </c>
      <c r="N11" s="51">
        <f t="shared" si="1"/>
        <v>44910254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52439701</v>
      </c>
      <c r="X11" s="51">
        <f t="shared" si="1"/>
        <v>82850000</v>
      </c>
      <c r="Y11" s="51">
        <f t="shared" si="1"/>
        <v>-30410299</v>
      </c>
      <c r="Z11" s="52">
        <f>+IF(X11&lt;&gt;0,+(Y11/X11)*100,0)</f>
        <v>-36.70524924562462</v>
      </c>
      <c r="AA11" s="53">
        <f>SUM(AA6:AA10)</f>
        <v>165700000</v>
      </c>
    </row>
    <row r="12" spans="1:27" ht="13.5">
      <c r="A12" s="54" t="s">
        <v>38</v>
      </c>
      <c r="B12" s="35"/>
      <c r="C12" s="9">
        <v>44636864</v>
      </c>
      <c r="D12" s="10"/>
      <c r="E12" s="11">
        <v>17184000</v>
      </c>
      <c r="F12" s="11">
        <v>17184000</v>
      </c>
      <c r="G12" s="11"/>
      <c r="H12" s="11"/>
      <c r="I12" s="11"/>
      <c r="J12" s="11"/>
      <c r="K12" s="11"/>
      <c r="L12" s="11"/>
      <c r="M12" s="11">
        <v>1671805</v>
      </c>
      <c r="N12" s="11">
        <v>1671805</v>
      </c>
      <c r="O12" s="11"/>
      <c r="P12" s="11"/>
      <c r="Q12" s="11"/>
      <c r="R12" s="11"/>
      <c r="S12" s="11"/>
      <c r="T12" s="11"/>
      <c r="U12" s="11"/>
      <c r="V12" s="11"/>
      <c r="W12" s="11">
        <v>1671805</v>
      </c>
      <c r="X12" s="11">
        <v>8592000</v>
      </c>
      <c r="Y12" s="11">
        <v>-6920195</v>
      </c>
      <c r="Z12" s="2">
        <v>-80.54</v>
      </c>
      <c r="AA12" s="15">
        <v>17184000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>
        <v>4500000</v>
      </c>
      <c r="F14" s="11">
        <v>4500000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>
        <v>2250000</v>
      </c>
      <c r="Y14" s="11">
        <v>-2250000</v>
      </c>
      <c r="Z14" s="2">
        <v>-100</v>
      </c>
      <c r="AA14" s="15">
        <v>4500000</v>
      </c>
    </row>
    <row r="15" spans="1:27" ht="13.5">
      <c r="A15" s="54" t="s">
        <v>41</v>
      </c>
      <c r="B15" s="35" t="s">
        <v>42</v>
      </c>
      <c r="C15" s="9">
        <v>21057537</v>
      </c>
      <c r="D15" s="10"/>
      <c r="E15" s="11">
        <v>10000000</v>
      </c>
      <c r="F15" s="11">
        <v>10000000</v>
      </c>
      <c r="G15" s="11"/>
      <c r="H15" s="11">
        <v>1000000</v>
      </c>
      <c r="I15" s="11">
        <v>3239350</v>
      </c>
      <c r="J15" s="11">
        <v>4239350</v>
      </c>
      <c r="K15" s="11"/>
      <c r="L15" s="11"/>
      <c r="M15" s="11">
        <v>1487776</v>
      </c>
      <c r="N15" s="11">
        <v>1487776</v>
      </c>
      <c r="O15" s="11"/>
      <c r="P15" s="11"/>
      <c r="Q15" s="11"/>
      <c r="R15" s="11"/>
      <c r="S15" s="11"/>
      <c r="T15" s="11"/>
      <c r="U15" s="11"/>
      <c r="V15" s="11"/>
      <c r="W15" s="11">
        <v>5727126</v>
      </c>
      <c r="X15" s="11">
        <v>5000000</v>
      </c>
      <c r="Y15" s="11">
        <v>727126</v>
      </c>
      <c r="Z15" s="2">
        <v>14.54</v>
      </c>
      <c r="AA15" s="15">
        <v>10000000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39192800</v>
      </c>
      <c r="D36" s="10">
        <f t="shared" si="4"/>
        <v>0</v>
      </c>
      <c r="E36" s="11">
        <f t="shared" si="4"/>
        <v>41000000</v>
      </c>
      <c r="F36" s="11">
        <f t="shared" si="4"/>
        <v>41000000</v>
      </c>
      <c r="G36" s="11">
        <f t="shared" si="4"/>
        <v>840246</v>
      </c>
      <c r="H36" s="11">
        <f t="shared" si="4"/>
        <v>0</v>
      </c>
      <c r="I36" s="11">
        <f t="shared" si="4"/>
        <v>1953873</v>
      </c>
      <c r="J36" s="11">
        <f t="shared" si="4"/>
        <v>2794119</v>
      </c>
      <c r="K36" s="11">
        <f t="shared" si="4"/>
        <v>1330470</v>
      </c>
      <c r="L36" s="11">
        <f t="shared" si="4"/>
        <v>0</v>
      </c>
      <c r="M36" s="11">
        <f t="shared" si="4"/>
        <v>12750792</v>
      </c>
      <c r="N36" s="11">
        <f t="shared" si="4"/>
        <v>14081262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16875381</v>
      </c>
      <c r="X36" s="11">
        <f t="shared" si="4"/>
        <v>20500000</v>
      </c>
      <c r="Y36" s="11">
        <f t="shared" si="4"/>
        <v>-3624619</v>
      </c>
      <c r="Z36" s="2">
        <f aca="true" t="shared" si="5" ref="Z36:Z49">+IF(X36&lt;&gt;0,+(Y36/X36)*100,0)</f>
        <v>-17.681068292682927</v>
      </c>
      <c r="AA36" s="15">
        <f>AA6+AA21</f>
        <v>41000000</v>
      </c>
    </row>
    <row r="37" spans="1:27" ht="13.5">
      <c r="A37" s="46" t="s">
        <v>33</v>
      </c>
      <c r="B37" s="47"/>
      <c r="C37" s="9">
        <f t="shared" si="4"/>
        <v>33273503</v>
      </c>
      <c r="D37" s="10">
        <f t="shared" si="4"/>
        <v>0</v>
      </c>
      <c r="E37" s="11">
        <f t="shared" si="4"/>
        <v>4000000</v>
      </c>
      <c r="F37" s="11">
        <f t="shared" si="4"/>
        <v>4000000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496134</v>
      </c>
      <c r="N37" s="11">
        <f t="shared" si="4"/>
        <v>496134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496134</v>
      </c>
      <c r="X37" s="11">
        <f t="shared" si="4"/>
        <v>2000000</v>
      </c>
      <c r="Y37" s="11">
        <f t="shared" si="4"/>
        <v>-1503866</v>
      </c>
      <c r="Z37" s="2">
        <f t="shared" si="5"/>
        <v>-75.1933</v>
      </c>
      <c r="AA37" s="15">
        <f>AA7+AA22</f>
        <v>4000000</v>
      </c>
    </row>
    <row r="38" spans="1:27" ht="13.5">
      <c r="A38" s="46" t="s">
        <v>34</v>
      </c>
      <c r="B38" s="47"/>
      <c r="C38" s="9">
        <f t="shared" si="4"/>
        <v>61309437</v>
      </c>
      <c r="D38" s="10">
        <f t="shared" si="4"/>
        <v>0</v>
      </c>
      <c r="E38" s="11">
        <f t="shared" si="4"/>
        <v>56891586</v>
      </c>
      <c r="F38" s="11">
        <f t="shared" si="4"/>
        <v>56891586</v>
      </c>
      <c r="G38" s="11">
        <f t="shared" si="4"/>
        <v>0</v>
      </c>
      <c r="H38" s="11">
        <f t="shared" si="4"/>
        <v>1807044</v>
      </c>
      <c r="I38" s="11">
        <f t="shared" si="4"/>
        <v>1164093</v>
      </c>
      <c r="J38" s="11">
        <f t="shared" si="4"/>
        <v>2971137</v>
      </c>
      <c r="K38" s="11">
        <f t="shared" si="4"/>
        <v>6550948</v>
      </c>
      <c r="L38" s="11">
        <f t="shared" si="4"/>
        <v>10201922</v>
      </c>
      <c r="M38" s="11">
        <f t="shared" si="4"/>
        <v>5565017</v>
      </c>
      <c r="N38" s="11">
        <f t="shared" si="4"/>
        <v>22317887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25289024</v>
      </c>
      <c r="X38" s="11">
        <f t="shared" si="4"/>
        <v>28445793</v>
      </c>
      <c r="Y38" s="11">
        <f t="shared" si="4"/>
        <v>-3156769</v>
      </c>
      <c r="Z38" s="2">
        <f t="shared" si="5"/>
        <v>-11.097489881895717</v>
      </c>
      <c r="AA38" s="15">
        <f>AA8+AA23</f>
        <v>56891586</v>
      </c>
    </row>
    <row r="39" spans="1:27" ht="13.5">
      <c r="A39" s="46" t="s">
        <v>35</v>
      </c>
      <c r="B39" s="47"/>
      <c r="C39" s="9">
        <f t="shared" si="4"/>
        <v>966250</v>
      </c>
      <c r="D39" s="10">
        <f t="shared" si="4"/>
        <v>0</v>
      </c>
      <c r="E39" s="11">
        <f t="shared" si="4"/>
        <v>48508414</v>
      </c>
      <c r="F39" s="11">
        <f t="shared" si="4"/>
        <v>48508414</v>
      </c>
      <c r="G39" s="11">
        <f t="shared" si="4"/>
        <v>0</v>
      </c>
      <c r="H39" s="11">
        <f t="shared" si="4"/>
        <v>1306721</v>
      </c>
      <c r="I39" s="11">
        <f t="shared" si="4"/>
        <v>457470</v>
      </c>
      <c r="J39" s="11">
        <f t="shared" si="4"/>
        <v>1764191</v>
      </c>
      <c r="K39" s="11">
        <f t="shared" si="4"/>
        <v>1132282</v>
      </c>
      <c r="L39" s="11">
        <f t="shared" si="4"/>
        <v>310181</v>
      </c>
      <c r="M39" s="11">
        <f t="shared" si="4"/>
        <v>6572508</v>
      </c>
      <c r="N39" s="11">
        <f t="shared" si="4"/>
        <v>8014971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9779162</v>
      </c>
      <c r="X39" s="11">
        <f t="shared" si="4"/>
        <v>24254207</v>
      </c>
      <c r="Y39" s="11">
        <f t="shared" si="4"/>
        <v>-14475045</v>
      </c>
      <c r="Z39" s="2">
        <f t="shared" si="5"/>
        <v>-59.68055356334676</v>
      </c>
      <c r="AA39" s="15">
        <f>AA9+AA24</f>
        <v>48508414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15300000</v>
      </c>
      <c r="F40" s="11">
        <f t="shared" si="4"/>
        <v>15300000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7650000</v>
      </c>
      <c r="Y40" s="11">
        <f t="shared" si="4"/>
        <v>-7650000</v>
      </c>
      <c r="Z40" s="2">
        <f t="shared" si="5"/>
        <v>-100</v>
      </c>
      <c r="AA40" s="15">
        <f>AA10+AA25</f>
        <v>15300000</v>
      </c>
    </row>
    <row r="41" spans="1:27" ht="13.5">
      <c r="A41" s="48" t="s">
        <v>37</v>
      </c>
      <c r="B41" s="47"/>
      <c r="C41" s="49">
        <f aca="true" t="shared" si="6" ref="C41:Y41">SUM(C36:C40)</f>
        <v>134741990</v>
      </c>
      <c r="D41" s="50">
        <f t="shared" si="6"/>
        <v>0</v>
      </c>
      <c r="E41" s="51">
        <f t="shared" si="6"/>
        <v>165700000</v>
      </c>
      <c r="F41" s="51">
        <f t="shared" si="6"/>
        <v>165700000</v>
      </c>
      <c r="G41" s="51">
        <f t="shared" si="6"/>
        <v>840246</v>
      </c>
      <c r="H41" s="51">
        <f t="shared" si="6"/>
        <v>3113765</v>
      </c>
      <c r="I41" s="51">
        <f t="shared" si="6"/>
        <v>3575436</v>
      </c>
      <c r="J41" s="51">
        <f t="shared" si="6"/>
        <v>7529447</v>
      </c>
      <c r="K41" s="51">
        <f t="shared" si="6"/>
        <v>9013700</v>
      </c>
      <c r="L41" s="51">
        <f t="shared" si="6"/>
        <v>10512103</v>
      </c>
      <c r="M41" s="51">
        <f t="shared" si="6"/>
        <v>25384451</v>
      </c>
      <c r="N41" s="51">
        <f t="shared" si="6"/>
        <v>44910254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52439701</v>
      </c>
      <c r="X41" s="51">
        <f t="shared" si="6"/>
        <v>82850000</v>
      </c>
      <c r="Y41" s="51">
        <f t="shared" si="6"/>
        <v>-30410299</v>
      </c>
      <c r="Z41" s="52">
        <f t="shared" si="5"/>
        <v>-36.70524924562462</v>
      </c>
      <c r="AA41" s="53">
        <f>SUM(AA36:AA40)</f>
        <v>165700000</v>
      </c>
    </row>
    <row r="42" spans="1:27" ht="13.5">
      <c r="A42" s="54" t="s">
        <v>38</v>
      </c>
      <c r="B42" s="35"/>
      <c r="C42" s="65">
        <f aca="true" t="shared" si="7" ref="C42:Y48">C12+C27</f>
        <v>44636864</v>
      </c>
      <c r="D42" s="66">
        <f t="shared" si="7"/>
        <v>0</v>
      </c>
      <c r="E42" s="67">
        <f t="shared" si="7"/>
        <v>17184000</v>
      </c>
      <c r="F42" s="67">
        <f t="shared" si="7"/>
        <v>17184000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1671805</v>
      </c>
      <c r="N42" s="67">
        <f t="shared" si="7"/>
        <v>1671805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1671805</v>
      </c>
      <c r="X42" s="67">
        <f t="shared" si="7"/>
        <v>8592000</v>
      </c>
      <c r="Y42" s="67">
        <f t="shared" si="7"/>
        <v>-6920195</v>
      </c>
      <c r="Z42" s="69">
        <f t="shared" si="5"/>
        <v>-80.54230679702047</v>
      </c>
      <c r="AA42" s="68">
        <f aca="true" t="shared" si="8" ref="AA42:AA48">AA12+AA27</f>
        <v>17184000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4500000</v>
      </c>
      <c r="F44" s="67">
        <f t="shared" si="7"/>
        <v>4500000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2250000</v>
      </c>
      <c r="Y44" s="67">
        <f t="shared" si="7"/>
        <v>-2250000</v>
      </c>
      <c r="Z44" s="69">
        <f t="shared" si="5"/>
        <v>-100</v>
      </c>
      <c r="AA44" s="68">
        <f t="shared" si="8"/>
        <v>4500000</v>
      </c>
    </row>
    <row r="45" spans="1:27" ht="13.5">
      <c r="A45" s="54" t="s">
        <v>41</v>
      </c>
      <c r="B45" s="35" t="s">
        <v>42</v>
      </c>
      <c r="C45" s="65">
        <f t="shared" si="7"/>
        <v>21057537</v>
      </c>
      <c r="D45" s="66">
        <f t="shared" si="7"/>
        <v>0</v>
      </c>
      <c r="E45" s="67">
        <f t="shared" si="7"/>
        <v>10000000</v>
      </c>
      <c r="F45" s="67">
        <f t="shared" si="7"/>
        <v>10000000</v>
      </c>
      <c r="G45" s="67">
        <f t="shared" si="7"/>
        <v>0</v>
      </c>
      <c r="H45" s="67">
        <f t="shared" si="7"/>
        <v>1000000</v>
      </c>
      <c r="I45" s="67">
        <f t="shared" si="7"/>
        <v>3239350</v>
      </c>
      <c r="J45" s="67">
        <f t="shared" si="7"/>
        <v>4239350</v>
      </c>
      <c r="K45" s="67">
        <f t="shared" si="7"/>
        <v>0</v>
      </c>
      <c r="L45" s="67">
        <f t="shared" si="7"/>
        <v>0</v>
      </c>
      <c r="M45" s="67">
        <f t="shared" si="7"/>
        <v>1487776</v>
      </c>
      <c r="N45" s="67">
        <f t="shared" si="7"/>
        <v>1487776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5727126</v>
      </c>
      <c r="X45" s="67">
        <f t="shared" si="7"/>
        <v>5000000</v>
      </c>
      <c r="Y45" s="67">
        <f t="shared" si="7"/>
        <v>727126</v>
      </c>
      <c r="Z45" s="69">
        <f t="shared" si="5"/>
        <v>14.54252</v>
      </c>
      <c r="AA45" s="68">
        <f t="shared" si="8"/>
        <v>10000000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200436391</v>
      </c>
      <c r="D49" s="78">
        <f t="shared" si="9"/>
        <v>0</v>
      </c>
      <c r="E49" s="79">
        <f t="shared" si="9"/>
        <v>197384000</v>
      </c>
      <c r="F49" s="79">
        <f t="shared" si="9"/>
        <v>197384000</v>
      </c>
      <c r="G49" s="79">
        <f t="shared" si="9"/>
        <v>840246</v>
      </c>
      <c r="H49" s="79">
        <f t="shared" si="9"/>
        <v>4113765</v>
      </c>
      <c r="I49" s="79">
        <f t="shared" si="9"/>
        <v>6814786</v>
      </c>
      <c r="J49" s="79">
        <f t="shared" si="9"/>
        <v>11768797</v>
      </c>
      <c r="K49" s="79">
        <f t="shared" si="9"/>
        <v>9013700</v>
      </c>
      <c r="L49" s="79">
        <f t="shared" si="9"/>
        <v>10512103</v>
      </c>
      <c r="M49" s="79">
        <f t="shared" si="9"/>
        <v>28544032</v>
      </c>
      <c r="N49" s="79">
        <f t="shared" si="9"/>
        <v>48069835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59838632</v>
      </c>
      <c r="X49" s="79">
        <f t="shared" si="9"/>
        <v>98692000</v>
      </c>
      <c r="Y49" s="79">
        <f t="shared" si="9"/>
        <v>-38853368</v>
      </c>
      <c r="Z49" s="80">
        <f t="shared" si="5"/>
        <v>-39.36830543509099</v>
      </c>
      <c r="AA49" s="81">
        <f>SUM(AA41:AA48)</f>
        <v>197384000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32225144</v>
      </c>
      <c r="D51" s="66">
        <f t="shared" si="10"/>
        <v>0</v>
      </c>
      <c r="E51" s="67">
        <f t="shared" si="10"/>
        <v>20636496</v>
      </c>
      <c r="F51" s="67">
        <f t="shared" si="10"/>
        <v>20636496</v>
      </c>
      <c r="G51" s="67">
        <f t="shared" si="10"/>
        <v>1298802</v>
      </c>
      <c r="H51" s="67">
        <f t="shared" si="10"/>
        <v>585872</v>
      </c>
      <c r="I51" s="67">
        <f t="shared" si="10"/>
        <v>779960</v>
      </c>
      <c r="J51" s="67">
        <f t="shared" si="10"/>
        <v>2664634</v>
      </c>
      <c r="K51" s="67">
        <f t="shared" si="10"/>
        <v>974882</v>
      </c>
      <c r="L51" s="67">
        <f t="shared" si="10"/>
        <v>2709006</v>
      </c>
      <c r="M51" s="67">
        <f t="shared" si="10"/>
        <v>900</v>
      </c>
      <c r="N51" s="67">
        <f t="shared" si="10"/>
        <v>3684788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6349422</v>
      </c>
      <c r="X51" s="67">
        <f t="shared" si="10"/>
        <v>10318249</v>
      </c>
      <c r="Y51" s="67">
        <f t="shared" si="10"/>
        <v>-3968827</v>
      </c>
      <c r="Z51" s="69">
        <f>+IF(X51&lt;&gt;0,+(Y51/X51)*100,0)</f>
        <v>-38.46415220256848</v>
      </c>
      <c r="AA51" s="68">
        <f>SUM(AA57:AA61)</f>
        <v>20636496</v>
      </c>
    </row>
    <row r="52" spans="1:27" ht="13.5">
      <c r="A52" s="84" t="s">
        <v>32</v>
      </c>
      <c r="B52" s="47"/>
      <c r="C52" s="9"/>
      <c r="D52" s="10"/>
      <c r="E52" s="11">
        <v>213014</v>
      </c>
      <c r="F52" s="11">
        <v>213014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106507</v>
      </c>
      <c r="Y52" s="11">
        <v>-106507</v>
      </c>
      <c r="Z52" s="2">
        <v>-100</v>
      </c>
      <c r="AA52" s="15">
        <v>213014</v>
      </c>
    </row>
    <row r="53" spans="1:27" ht="13.5">
      <c r="A53" s="84" t="s">
        <v>33</v>
      </c>
      <c r="B53" s="47"/>
      <c r="C53" s="9"/>
      <c r="D53" s="10"/>
      <c r="E53" s="11">
        <v>3558538</v>
      </c>
      <c r="F53" s="11">
        <v>3558538</v>
      </c>
      <c r="G53" s="11"/>
      <c r="H53" s="11"/>
      <c r="I53" s="11">
        <v>267107</v>
      </c>
      <c r="J53" s="11">
        <v>267107</v>
      </c>
      <c r="K53" s="11"/>
      <c r="L53" s="11">
        <v>264774</v>
      </c>
      <c r="M53" s="11"/>
      <c r="N53" s="11">
        <v>264774</v>
      </c>
      <c r="O53" s="11"/>
      <c r="P53" s="11"/>
      <c r="Q53" s="11"/>
      <c r="R53" s="11"/>
      <c r="S53" s="11"/>
      <c r="T53" s="11"/>
      <c r="U53" s="11"/>
      <c r="V53" s="11"/>
      <c r="W53" s="11">
        <v>531881</v>
      </c>
      <c r="X53" s="11">
        <v>1779269</v>
      </c>
      <c r="Y53" s="11">
        <v>-1247388</v>
      </c>
      <c r="Z53" s="2">
        <v>-70.11</v>
      </c>
      <c r="AA53" s="15">
        <v>3558538</v>
      </c>
    </row>
    <row r="54" spans="1:27" ht="13.5">
      <c r="A54" s="84" t="s">
        <v>34</v>
      </c>
      <c r="B54" s="47"/>
      <c r="C54" s="9">
        <v>31191272</v>
      </c>
      <c r="D54" s="10"/>
      <c r="E54" s="11">
        <v>6186136</v>
      </c>
      <c r="F54" s="11">
        <v>6186136</v>
      </c>
      <c r="G54" s="11"/>
      <c r="H54" s="11">
        <v>488306</v>
      </c>
      <c r="I54" s="11">
        <v>512853</v>
      </c>
      <c r="J54" s="11">
        <v>1001159</v>
      </c>
      <c r="K54" s="11">
        <v>716489</v>
      </c>
      <c r="L54" s="11">
        <v>1059043</v>
      </c>
      <c r="M54" s="11"/>
      <c r="N54" s="11">
        <v>1775532</v>
      </c>
      <c r="O54" s="11"/>
      <c r="P54" s="11"/>
      <c r="Q54" s="11"/>
      <c r="R54" s="11"/>
      <c r="S54" s="11"/>
      <c r="T54" s="11"/>
      <c r="U54" s="11"/>
      <c r="V54" s="11"/>
      <c r="W54" s="11">
        <v>2776691</v>
      </c>
      <c r="X54" s="11">
        <v>3093068</v>
      </c>
      <c r="Y54" s="11">
        <v>-316377</v>
      </c>
      <c r="Z54" s="2">
        <v>-10.23</v>
      </c>
      <c r="AA54" s="15">
        <v>6186136</v>
      </c>
    </row>
    <row r="55" spans="1:27" ht="13.5">
      <c r="A55" s="84" t="s">
        <v>35</v>
      </c>
      <c r="B55" s="47"/>
      <c r="C55" s="9"/>
      <c r="D55" s="10"/>
      <c r="E55" s="11">
        <v>6180935</v>
      </c>
      <c r="F55" s="11">
        <v>6180935</v>
      </c>
      <c r="G55" s="11">
        <v>1281122</v>
      </c>
      <c r="H55" s="11"/>
      <c r="I55" s="11"/>
      <c r="J55" s="11">
        <v>1281122</v>
      </c>
      <c r="K55" s="11"/>
      <c r="L55" s="11">
        <v>1116043</v>
      </c>
      <c r="M55" s="11"/>
      <c r="N55" s="11">
        <v>1116043</v>
      </c>
      <c r="O55" s="11"/>
      <c r="P55" s="11"/>
      <c r="Q55" s="11"/>
      <c r="R55" s="11"/>
      <c r="S55" s="11"/>
      <c r="T55" s="11"/>
      <c r="U55" s="11"/>
      <c r="V55" s="11"/>
      <c r="W55" s="11">
        <v>2397165</v>
      </c>
      <c r="X55" s="11">
        <v>3090468</v>
      </c>
      <c r="Y55" s="11">
        <v>-693303</v>
      </c>
      <c r="Z55" s="2">
        <v>-22.43</v>
      </c>
      <c r="AA55" s="15">
        <v>6180935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31191272</v>
      </c>
      <c r="D57" s="50">
        <f t="shared" si="11"/>
        <v>0</v>
      </c>
      <c r="E57" s="51">
        <f t="shared" si="11"/>
        <v>16138623</v>
      </c>
      <c r="F57" s="51">
        <f t="shared" si="11"/>
        <v>16138623</v>
      </c>
      <c r="G57" s="51">
        <f t="shared" si="11"/>
        <v>1281122</v>
      </c>
      <c r="H57" s="51">
        <f t="shared" si="11"/>
        <v>488306</v>
      </c>
      <c r="I57" s="51">
        <f t="shared" si="11"/>
        <v>779960</v>
      </c>
      <c r="J57" s="51">
        <f t="shared" si="11"/>
        <v>2549388</v>
      </c>
      <c r="K57" s="51">
        <f t="shared" si="11"/>
        <v>716489</v>
      </c>
      <c r="L57" s="51">
        <f t="shared" si="11"/>
        <v>2439860</v>
      </c>
      <c r="M57" s="51">
        <f t="shared" si="11"/>
        <v>0</v>
      </c>
      <c r="N57" s="51">
        <f t="shared" si="11"/>
        <v>3156349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5705737</v>
      </c>
      <c r="X57" s="51">
        <f t="shared" si="11"/>
        <v>8069312</v>
      </c>
      <c r="Y57" s="51">
        <f t="shared" si="11"/>
        <v>-2363575</v>
      </c>
      <c r="Z57" s="52">
        <f>+IF(X57&lt;&gt;0,+(Y57/X57)*100,0)</f>
        <v>-29.290911046691466</v>
      </c>
      <c r="AA57" s="53">
        <f>SUM(AA52:AA56)</f>
        <v>16138623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1033872</v>
      </c>
      <c r="D61" s="10"/>
      <c r="E61" s="11">
        <v>4497873</v>
      </c>
      <c r="F61" s="11">
        <v>4497873</v>
      </c>
      <c r="G61" s="11">
        <v>17680</v>
      </c>
      <c r="H61" s="11">
        <v>97566</v>
      </c>
      <c r="I61" s="11"/>
      <c r="J61" s="11">
        <v>115246</v>
      </c>
      <c r="K61" s="11">
        <v>258393</v>
      </c>
      <c r="L61" s="11">
        <v>269146</v>
      </c>
      <c r="M61" s="11">
        <v>900</v>
      </c>
      <c r="N61" s="11">
        <v>528439</v>
      </c>
      <c r="O61" s="11"/>
      <c r="P61" s="11"/>
      <c r="Q61" s="11"/>
      <c r="R61" s="11"/>
      <c r="S61" s="11"/>
      <c r="T61" s="11"/>
      <c r="U61" s="11"/>
      <c r="V61" s="11"/>
      <c r="W61" s="11">
        <v>643685</v>
      </c>
      <c r="X61" s="11">
        <v>2248937</v>
      </c>
      <c r="Y61" s="11">
        <v>-1605252</v>
      </c>
      <c r="Z61" s="2">
        <v>-71.38</v>
      </c>
      <c r="AA61" s="15">
        <v>4497873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20636496</v>
      </c>
      <c r="F68" s="11"/>
      <c r="G68" s="11">
        <v>1298802</v>
      </c>
      <c r="H68" s="11"/>
      <c r="I68" s="11">
        <v>779959</v>
      </c>
      <c r="J68" s="11">
        <v>2078761</v>
      </c>
      <c r="K68" s="11">
        <v>974882</v>
      </c>
      <c r="L68" s="11">
        <v>2709006</v>
      </c>
      <c r="M68" s="11">
        <v>900</v>
      </c>
      <c r="N68" s="11">
        <v>3684788</v>
      </c>
      <c r="O68" s="11"/>
      <c r="P68" s="11"/>
      <c r="Q68" s="11"/>
      <c r="R68" s="11"/>
      <c r="S68" s="11"/>
      <c r="T68" s="11"/>
      <c r="U68" s="11"/>
      <c r="V68" s="11"/>
      <c r="W68" s="11">
        <v>5763549</v>
      </c>
      <c r="X68" s="11"/>
      <c r="Y68" s="11">
        <v>5763549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20636496</v>
      </c>
      <c r="F69" s="79">
        <f t="shared" si="12"/>
        <v>0</v>
      </c>
      <c r="G69" s="79">
        <f t="shared" si="12"/>
        <v>1298802</v>
      </c>
      <c r="H69" s="79">
        <f t="shared" si="12"/>
        <v>0</v>
      </c>
      <c r="I69" s="79">
        <f t="shared" si="12"/>
        <v>779959</v>
      </c>
      <c r="J69" s="79">
        <f t="shared" si="12"/>
        <v>2078761</v>
      </c>
      <c r="K69" s="79">
        <f t="shared" si="12"/>
        <v>974882</v>
      </c>
      <c r="L69" s="79">
        <f t="shared" si="12"/>
        <v>2709006</v>
      </c>
      <c r="M69" s="79">
        <f t="shared" si="12"/>
        <v>900</v>
      </c>
      <c r="N69" s="79">
        <f t="shared" si="12"/>
        <v>3684788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5763549</v>
      </c>
      <c r="X69" s="79">
        <f t="shared" si="12"/>
        <v>0</v>
      </c>
      <c r="Y69" s="79">
        <f t="shared" si="12"/>
        <v>5763549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175241380</v>
      </c>
      <c r="D5" s="42">
        <f t="shared" si="0"/>
        <v>0</v>
      </c>
      <c r="E5" s="43">
        <f t="shared" si="0"/>
        <v>181389550</v>
      </c>
      <c r="F5" s="43">
        <f t="shared" si="0"/>
        <v>181389550</v>
      </c>
      <c r="G5" s="43">
        <f t="shared" si="0"/>
        <v>3379940</v>
      </c>
      <c r="H5" s="43">
        <f t="shared" si="0"/>
        <v>5843727</v>
      </c>
      <c r="I5" s="43">
        <f t="shared" si="0"/>
        <v>7999917</v>
      </c>
      <c r="J5" s="43">
        <f t="shared" si="0"/>
        <v>17223584</v>
      </c>
      <c r="K5" s="43">
        <f t="shared" si="0"/>
        <v>29552238</v>
      </c>
      <c r="L5" s="43">
        <f t="shared" si="0"/>
        <v>27598313</v>
      </c>
      <c r="M5" s="43">
        <f t="shared" si="0"/>
        <v>9703343</v>
      </c>
      <c r="N5" s="43">
        <f t="shared" si="0"/>
        <v>66853894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84077478</v>
      </c>
      <c r="X5" s="43">
        <f t="shared" si="0"/>
        <v>90694776</v>
      </c>
      <c r="Y5" s="43">
        <f t="shared" si="0"/>
        <v>-6617298</v>
      </c>
      <c r="Z5" s="44">
        <f>+IF(X5&lt;&gt;0,+(Y5/X5)*100,0)</f>
        <v>-7.296228395778827</v>
      </c>
      <c r="AA5" s="45">
        <f>SUM(AA11:AA18)</f>
        <v>181389550</v>
      </c>
    </row>
    <row r="6" spans="1:27" ht="13.5">
      <c r="A6" s="46" t="s">
        <v>32</v>
      </c>
      <c r="B6" s="47"/>
      <c r="C6" s="9">
        <v>64866319</v>
      </c>
      <c r="D6" s="10"/>
      <c r="E6" s="11">
        <v>18937789</v>
      </c>
      <c r="F6" s="11">
        <v>18937789</v>
      </c>
      <c r="G6" s="11">
        <v>3379940</v>
      </c>
      <c r="H6" s="11">
        <v>72656</v>
      </c>
      <c r="I6" s="11">
        <v>1014464</v>
      </c>
      <c r="J6" s="11">
        <v>4467060</v>
      </c>
      <c r="K6" s="11">
        <v>3716638</v>
      </c>
      <c r="L6" s="11">
        <v>4406854</v>
      </c>
      <c r="M6" s="11">
        <v>711713</v>
      </c>
      <c r="N6" s="11">
        <v>8835205</v>
      </c>
      <c r="O6" s="11"/>
      <c r="P6" s="11"/>
      <c r="Q6" s="11"/>
      <c r="R6" s="11"/>
      <c r="S6" s="11"/>
      <c r="T6" s="11"/>
      <c r="U6" s="11"/>
      <c r="V6" s="11"/>
      <c r="W6" s="11">
        <v>13302265</v>
      </c>
      <c r="X6" s="11">
        <v>9468895</v>
      </c>
      <c r="Y6" s="11">
        <v>3833370</v>
      </c>
      <c r="Z6" s="2">
        <v>40.48</v>
      </c>
      <c r="AA6" s="15">
        <v>18937789</v>
      </c>
    </row>
    <row r="7" spans="1:27" ht="13.5">
      <c r="A7" s="46" t="s">
        <v>33</v>
      </c>
      <c r="B7" s="47"/>
      <c r="C7" s="9">
        <v>23479904</v>
      </c>
      <c r="D7" s="10"/>
      <c r="E7" s="11">
        <v>19820922</v>
      </c>
      <c r="F7" s="11">
        <v>19820922</v>
      </c>
      <c r="G7" s="11"/>
      <c r="H7" s="11"/>
      <c r="I7" s="11"/>
      <c r="J7" s="11"/>
      <c r="K7" s="11"/>
      <c r="L7" s="11">
        <v>12848524</v>
      </c>
      <c r="M7" s="11">
        <v>7275803</v>
      </c>
      <c r="N7" s="11">
        <v>20124327</v>
      </c>
      <c r="O7" s="11"/>
      <c r="P7" s="11"/>
      <c r="Q7" s="11"/>
      <c r="R7" s="11"/>
      <c r="S7" s="11"/>
      <c r="T7" s="11"/>
      <c r="U7" s="11"/>
      <c r="V7" s="11"/>
      <c r="W7" s="11">
        <v>20124327</v>
      </c>
      <c r="X7" s="11">
        <v>9910461</v>
      </c>
      <c r="Y7" s="11">
        <v>10213866</v>
      </c>
      <c r="Z7" s="2">
        <v>103.06</v>
      </c>
      <c r="AA7" s="15">
        <v>19820922</v>
      </c>
    </row>
    <row r="8" spans="1:27" ht="13.5">
      <c r="A8" s="46" t="s">
        <v>34</v>
      </c>
      <c r="B8" s="47"/>
      <c r="C8" s="9">
        <v>67923974</v>
      </c>
      <c r="D8" s="10"/>
      <c r="E8" s="11">
        <v>62669408</v>
      </c>
      <c r="F8" s="11">
        <v>62669408</v>
      </c>
      <c r="G8" s="11"/>
      <c r="H8" s="11">
        <v>5317343</v>
      </c>
      <c r="I8" s="11">
        <v>6185636</v>
      </c>
      <c r="J8" s="11">
        <v>11502979</v>
      </c>
      <c r="K8" s="11">
        <v>25727963</v>
      </c>
      <c r="L8" s="11">
        <v>6463765</v>
      </c>
      <c r="M8" s="11">
        <v>1656608</v>
      </c>
      <c r="N8" s="11">
        <v>33848336</v>
      </c>
      <c r="O8" s="11"/>
      <c r="P8" s="11"/>
      <c r="Q8" s="11"/>
      <c r="R8" s="11"/>
      <c r="S8" s="11"/>
      <c r="T8" s="11"/>
      <c r="U8" s="11"/>
      <c r="V8" s="11"/>
      <c r="W8" s="11">
        <v>45351315</v>
      </c>
      <c r="X8" s="11">
        <v>31334704</v>
      </c>
      <c r="Y8" s="11">
        <v>14016611</v>
      </c>
      <c r="Z8" s="2">
        <v>44.73</v>
      </c>
      <c r="AA8" s="15">
        <v>62669408</v>
      </c>
    </row>
    <row r="9" spans="1:27" ht="13.5">
      <c r="A9" s="46" t="s">
        <v>35</v>
      </c>
      <c r="B9" s="47"/>
      <c r="C9" s="9">
        <v>9190154</v>
      </c>
      <c r="D9" s="10"/>
      <c r="E9" s="11">
        <v>16461431</v>
      </c>
      <c r="F9" s="11">
        <v>16461431</v>
      </c>
      <c r="G9" s="11"/>
      <c r="H9" s="11">
        <v>453728</v>
      </c>
      <c r="I9" s="11"/>
      <c r="J9" s="11">
        <v>453728</v>
      </c>
      <c r="K9" s="11"/>
      <c r="L9" s="11">
        <v>2831676</v>
      </c>
      <c r="M9" s="11"/>
      <c r="N9" s="11">
        <v>2831676</v>
      </c>
      <c r="O9" s="11"/>
      <c r="P9" s="11"/>
      <c r="Q9" s="11"/>
      <c r="R9" s="11"/>
      <c r="S9" s="11"/>
      <c r="T9" s="11"/>
      <c r="U9" s="11"/>
      <c r="V9" s="11"/>
      <c r="W9" s="11">
        <v>3285404</v>
      </c>
      <c r="X9" s="11">
        <v>8230716</v>
      </c>
      <c r="Y9" s="11">
        <v>-4945312</v>
      </c>
      <c r="Z9" s="2">
        <v>-60.08</v>
      </c>
      <c r="AA9" s="15">
        <v>16461431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165460351</v>
      </c>
      <c r="D11" s="50">
        <f t="shared" si="1"/>
        <v>0</v>
      </c>
      <c r="E11" s="51">
        <f t="shared" si="1"/>
        <v>117889550</v>
      </c>
      <c r="F11" s="51">
        <f t="shared" si="1"/>
        <v>117889550</v>
      </c>
      <c r="G11" s="51">
        <f t="shared" si="1"/>
        <v>3379940</v>
      </c>
      <c r="H11" s="51">
        <f t="shared" si="1"/>
        <v>5843727</v>
      </c>
      <c r="I11" s="51">
        <f t="shared" si="1"/>
        <v>7200100</v>
      </c>
      <c r="J11" s="51">
        <f t="shared" si="1"/>
        <v>16423767</v>
      </c>
      <c r="K11" s="51">
        <f t="shared" si="1"/>
        <v>29444601</v>
      </c>
      <c r="L11" s="51">
        <f t="shared" si="1"/>
        <v>26550819</v>
      </c>
      <c r="M11" s="51">
        <f t="shared" si="1"/>
        <v>9644124</v>
      </c>
      <c r="N11" s="51">
        <f t="shared" si="1"/>
        <v>65639544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82063311</v>
      </c>
      <c r="X11" s="51">
        <f t="shared" si="1"/>
        <v>58944776</v>
      </c>
      <c r="Y11" s="51">
        <f t="shared" si="1"/>
        <v>23118535</v>
      </c>
      <c r="Z11" s="52">
        <f>+IF(X11&lt;&gt;0,+(Y11/X11)*100,0)</f>
        <v>39.22066817252813</v>
      </c>
      <c r="AA11" s="53">
        <f>SUM(AA6:AA10)</f>
        <v>117889550</v>
      </c>
    </row>
    <row r="12" spans="1:27" ht="13.5">
      <c r="A12" s="54" t="s">
        <v>38</v>
      </c>
      <c r="B12" s="35"/>
      <c r="C12" s="9">
        <v>5175297</v>
      </c>
      <c r="D12" s="10"/>
      <c r="E12" s="11">
        <v>12000000</v>
      </c>
      <c r="F12" s="11">
        <v>12000000</v>
      </c>
      <c r="G12" s="11"/>
      <c r="H12" s="11"/>
      <c r="I12" s="11">
        <v>799817</v>
      </c>
      <c r="J12" s="11">
        <v>799817</v>
      </c>
      <c r="K12" s="11"/>
      <c r="L12" s="11">
        <v>307170</v>
      </c>
      <c r="M12" s="11"/>
      <c r="N12" s="11">
        <v>307170</v>
      </c>
      <c r="O12" s="11"/>
      <c r="P12" s="11"/>
      <c r="Q12" s="11"/>
      <c r="R12" s="11"/>
      <c r="S12" s="11"/>
      <c r="T12" s="11"/>
      <c r="U12" s="11"/>
      <c r="V12" s="11"/>
      <c r="W12" s="11">
        <v>1106987</v>
      </c>
      <c r="X12" s="11">
        <v>6000000</v>
      </c>
      <c r="Y12" s="11">
        <v>-4893013</v>
      </c>
      <c r="Z12" s="2">
        <v>-81.55</v>
      </c>
      <c r="AA12" s="15">
        <v>12000000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4605732</v>
      </c>
      <c r="D15" s="10"/>
      <c r="E15" s="11">
        <v>51500000</v>
      </c>
      <c r="F15" s="11">
        <v>51500000</v>
      </c>
      <c r="G15" s="11"/>
      <c r="H15" s="11"/>
      <c r="I15" s="11"/>
      <c r="J15" s="11"/>
      <c r="K15" s="11">
        <v>107637</v>
      </c>
      <c r="L15" s="11">
        <v>740324</v>
      </c>
      <c r="M15" s="11">
        <v>59219</v>
      </c>
      <c r="N15" s="11">
        <v>907180</v>
      </c>
      <c r="O15" s="11"/>
      <c r="P15" s="11"/>
      <c r="Q15" s="11"/>
      <c r="R15" s="11"/>
      <c r="S15" s="11"/>
      <c r="T15" s="11"/>
      <c r="U15" s="11"/>
      <c r="V15" s="11"/>
      <c r="W15" s="11">
        <v>907180</v>
      </c>
      <c r="X15" s="11">
        <v>25750000</v>
      </c>
      <c r="Y15" s="11">
        <v>-24842820</v>
      </c>
      <c r="Z15" s="2">
        <v>-96.48</v>
      </c>
      <c r="AA15" s="15">
        <v>51500000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39000000</v>
      </c>
      <c r="F20" s="60">
        <f t="shared" si="2"/>
        <v>39000000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19500000</v>
      </c>
      <c r="Y20" s="60">
        <f t="shared" si="2"/>
        <v>-19500000</v>
      </c>
      <c r="Z20" s="61">
        <f>+IF(X20&lt;&gt;0,+(Y20/X20)*100,0)</f>
        <v>-100</v>
      </c>
      <c r="AA20" s="62">
        <f>SUM(AA26:AA33)</f>
        <v>39000000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>
        <v>22000000</v>
      </c>
      <c r="F22" s="11">
        <v>22000000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11000000</v>
      </c>
      <c r="Y22" s="11">
        <v>-11000000</v>
      </c>
      <c r="Z22" s="2">
        <v>-100</v>
      </c>
      <c r="AA22" s="15">
        <v>22000000</v>
      </c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>
        <v>17000000</v>
      </c>
      <c r="F24" s="11">
        <v>17000000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8500000</v>
      </c>
      <c r="Y24" s="11">
        <v>-8500000</v>
      </c>
      <c r="Z24" s="2">
        <v>-100</v>
      </c>
      <c r="AA24" s="15">
        <v>17000000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39000000</v>
      </c>
      <c r="F26" s="51">
        <f t="shared" si="3"/>
        <v>39000000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19500000</v>
      </c>
      <c r="Y26" s="51">
        <f t="shared" si="3"/>
        <v>-19500000</v>
      </c>
      <c r="Z26" s="52">
        <f>+IF(X26&lt;&gt;0,+(Y26/X26)*100,0)</f>
        <v>-100</v>
      </c>
      <c r="AA26" s="53">
        <f>SUM(AA21:AA25)</f>
        <v>39000000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64866319</v>
      </c>
      <c r="D36" s="10">
        <f t="shared" si="4"/>
        <v>0</v>
      </c>
      <c r="E36" s="11">
        <f t="shared" si="4"/>
        <v>18937789</v>
      </c>
      <c r="F36" s="11">
        <f t="shared" si="4"/>
        <v>18937789</v>
      </c>
      <c r="G36" s="11">
        <f t="shared" si="4"/>
        <v>3379940</v>
      </c>
      <c r="H36" s="11">
        <f t="shared" si="4"/>
        <v>72656</v>
      </c>
      <c r="I36" s="11">
        <f t="shared" si="4"/>
        <v>1014464</v>
      </c>
      <c r="J36" s="11">
        <f t="shared" si="4"/>
        <v>4467060</v>
      </c>
      <c r="K36" s="11">
        <f t="shared" si="4"/>
        <v>3716638</v>
      </c>
      <c r="L36" s="11">
        <f t="shared" si="4"/>
        <v>4406854</v>
      </c>
      <c r="M36" s="11">
        <f t="shared" si="4"/>
        <v>711713</v>
      </c>
      <c r="N36" s="11">
        <f t="shared" si="4"/>
        <v>8835205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13302265</v>
      </c>
      <c r="X36" s="11">
        <f t="shared" si="4"/>
        <v>9468895</v>
      </c>
      <c r="Y36" s="11">
        <f t="shared" si="4"/>
        <v>3833370</v>
      </c>
      <c r="Z36" s="2">
        <f aca="true" t="shared" si="5" ref="Z36:Z49">+IF(X36&lt;&gt;0,+(Y36/X36)*100,0)</f>
        <v>40.48381569338344</v>
      </c>
      <c r="AA36" s="15">
        <f>AA6+AA21</f>
        <v>18937789</v>
      </c>
    </row>
    <row r="37" spans="1:27" ht="13.5">
      <c r="A37" s="46" t="s">
        <v>33</v>
      </c>
      <c r="B37" s="47"/>
      <c r="C37" s="9">
        <f t="shared" si="4"/>
        <v>23479904</v>
      </c>
      <c r="D37" s="10">
        <f t="shared" si="4"/>
        <v>0</v>
      </c>
      <c r="E37" s="11">
        <f t="shared" si="4"/>
        <v>41820922</v>
      </c>
      <c r="F37" s="11">
        <f t="shared" si="4"/>
        <v>41820922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12848524</v>
      </c>
      <c r="M37" s="11">
        <f t="shared" si="4"/>
        <v>7275803</v>
      </c>
      <c r="N37" s="11">
        <f t="shared" si="4"/>
        <v>20124327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20124327</v>
      </c>
      <c r="X37" s="11">
        <f t="shared" si="4"/>
        <v>20910461</v>
      </c>
      <c r="Y37" s="11">
        <f t="shared" si="4"/>
        <v>-786134</v>
      </c>
      <c r="Z37" s="2">
        <f t="shared" si="5"/>
        <v>-3.759524957388553</v>
      </c>
      <c r="AA37" s="15">
        <f>AA7+AA22</f>
        <v>41820922</v>
      </c>
    </row>
    <row r="38" spans="1:27" ht="13.5">
      <c r="A38" s="46" t="s">
        <v>34</v>
      </c>
      <c r="B38" s="47"/>
      <c r="C38" s="9">
        <f t="shared" si="4"/>
        <v>67923974</v>
      </c>
      <c r="D38" s="10">
        <f t="shared" si="4"/>
        <v>0</v>
      </c>
      <c r="E38" s="11">
        <f t="shared" si="4"/>
        <v>62669408</v>
      </c>
      <c r="F38" s="11">
        <f t="shared" si="4"/>
        <v>62669408</v>
      </c>
      <c r="G38" s="11">
        <f t="shared" si="4"/>
        <v>0</v>
      </c>
      <c r="H38" s="11">
        <f t="shared" si="4"/>
        <v>5317343</v>
      </c>
      <c r="I38" s="11">
        <f t="shared" si="4"/>
        <v>6185636</v>
      </c>
      <c r="J38" s="11">
        <f t="shared" si="4"/>
        <v>11502979</v>
      </c>
      <c r="K38" s="11">
        <f t="shared" si="4"/>
        <v>25727963</v>
      </c>
      <c r="L38" s="11">
        <f t="shared" si="4"/>
        <v>6463765</v>
      </c>
      <c r="M38" s="11">
        <f t="shared" si="4"/>
        <v>1656608</v>
      </c>
      <c r="N38" s="11">
        <f t="shared" si="4"/>
        <v>33848336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45351315</v>
      </c>
      <c r="X38" s="11">
        <f t="shared" si="4"/>
        <v>31334704</v>
      </c>
      <c r="Y38" s="11">
        <f t="shared" si="4"/>
        <v>14016611</v>
      </c>
      <c r="Z38" s="2">
        <f t="shared" si="5"/>
        <v>44.73190811057287</v>
      </c>
      <c r="AA38" s="15">
        <f>AA8+AA23</f>
        <v>62669408</v>
      </c>
    </row>
    <row r="39" spans="1:27" ht="13.5">
      <c r="A39" s="46" t="s">
        <v>35</v>
      </c>
      <c r="B39" s="47"/>
      <c r="C39" s="9">
        <f t="shared" si="4"/>
        <v>9190154</v>
      </c>
      <c r="D39" s="10">
        <f t="shared" si="4"/>
        <v>0</v>
      </c>
      <c r="E39" s="11">
        <f t="shared" si="4"/>
        <v>33461431</v>
      </c>
      <c r="F39" s="11">
        <f t="shared" si="4"/>
        <v>33461431</v>
      </c>
      <c r="G39" s="11">
        <f t="shared" si="4"/>
        <v>0</v>
      </c>
      <c r="H39" s="11">
        <f t="shared" si="4"/>
        <v>453728</v>
      </c>
      <c r="I39" s="11">
        <f t="shared" si="4"/>
        <v>0</v>
      </c>
      <c r="J39" s="11">
        <f t="shared" si="4"/>
        <v>453728</v>
      </c>
      <c r="K39" s="11">
        <f t="shared" si="4"/>
        <v>0</v>
      </c>
      <c r="L39" s="11">
        <f t="shared" si="4"/>
        <v>2831676</v>
      </c>
      <c r="M39" s="11">
        <f t="shared" si="4"/>
        <v>0</v>
      </c>
      <c r="N39" s="11">
        <f t="shared" si="4"/>
        <v>2831676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3285404</v>
      </c>
      <c r="X39" s="11">
        <f t="shared" si="4"/>
        <v>16730716</v>
      </c>
      <c r="Y39" s="11">
        <f t="shared" si="4"/>
        <v>-13445312</v>
      </c>
      <c r="Z39" s="2">
        <f t="shared" si="5"/>
        <v>-80.36304005160329</v>
      </c>
      <c r="AA39" s="15">
        <f>AA9+AA24</f>
        <v>33461431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165460351</v>
      </c>
      <c r="D41" s="50">
        <f t="shared" si="6"/>
        <v>0</v>
      </c>
      <c r="E41" s="51">
        <f t="shared" si="6"/>
        <v>156889550</v>
      </c>
      <c r="F41" s="51">
        <f t="shared" si="6"/>
        <v>156889550</v>
      </c>
      <c r="G41" s="51">
        <f t="shared" si="6"/>
        <v>3379940</v>
      </c>
      <c r="H41" s="51">
        <f t="shared" si="6"/>
        <v>5843727</v>
      </c>
      <c r="I41" s="51">
        <f t="shared" si="6"/>
        <v>7200100</v>
      </c>
      <c r="J41" s="51">
        <f t="shared" si="6"/>
        <v>16423767</v>
      </c>
      <c r="K41" s="51">
        <f t="shared" si="6"/>
        <v>29444601</v>
      </c>
      <c r="L41" s="51">
        <f t="shared" si="6"/>
        <v>26550819</v>
      </c>
      <c r="M41" s="51">
        <f t="shared" si="6"/>
        <v>9644124</v>
      </c>
      <c r="N41" s="51">
        <f t="shared" si="6"/>
        <v>65639544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82063311</v>
      </c>
      <c r="X41" s="51">
        <f t="shared" si="6"/>
        <v>78444776</v>
      </c>
      <c r="Y41" s="51">
        <f t="shared" si="6"/>
        <v>3618535</v>
      </c>
      <c r="Z41" s="52">
        <f t="shared" si="5"/>
        <v>4.612843817668623</v>
      </c>
      <c r="AA41" s="53">
        <f>SUM(AA36:AA40)</f>
        <v>156889550</v>
      </c>
    </row>
    <row r="42" spans="1:27" ht="13.5">
      <c r="A42" s="54" t="s">
        <v>38</v>
      </c>
      <c r="B42" s="35"/>
      <c r="C42" s="65">
        <f aca="true" t="shared" si="7" ref="C42:Y48">C12+C27</f>
        <v>5175297</v>
      </c>
      <c r="D42" s="66">
        <f t="shared" si="7"/>
        <v>0</v>
      </c>
      <c r="E42" s="67">
        <f t="shared" si="7"/>
        <v>12000000</v>
      </c>
      <c r="F42" s="67">
        <f t="shared" si="7"/>
        <v>12000000</v>
      </c>
      <c r="G42" s="67">
        <f t="shared" si="7"/>
        <v>0</v>
      </c>
      <c r="H42" s="67">
        <f t="shared" si="7"/>
        <v>0</v>
      </c>
      <c r="I42" s="67">
        <f t="shared" si="7"/>
        <v>799817</v>
      </c>
      <c r="J42" s="67">
        <f t="shared" si="7"/>
        <v>799817</v>
      </c>
      <c r="K42" s="67">
        <f t="shared" si="7"/>
        <v>0</v>
      </c>
      <c r="L42" s="67">
        <f t="shared" si="7"/>
        <v>307170</v>
      </c>
      <c r="M42" s="67">
        <f t="shared" si="7"/>
        <v>0</v>
      </c>
      <c r="N42" s="67">
        <f t="shared" si="7"/>
        <v>307170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1106987</v>
      </c>
      <c r="X42" s="67">
        <f t="shared" si="7"/>
        <v>6000000</v>
      </c>
      <c r="Y42" s="67">
        <f t="shared" si="7"/>
        <v>-4893013</v>
      </c>
      <c r="Z42" s="69">
        <f t="shared" si="5"/>
        <v>-81.55021666666667</v>
      </c>
      <c r="AA42" s="68">
        <f aca="true" t="shared" si="8" ref="AA42:AA48">AA12+AA27</f>
        <v>12000000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4605732</v>
      </c>
      <c r="D45" s="66">
        <f t="shared" si="7"/>
        <v>0</v>
      </c>
      <c r="E45" s="67">
        <f t="shared" si="7"/>
        <v>51500000</v>
      </c>
      <c r="F45" s="67">
        <f t="shared" si="7"/>
        <v>51500000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107637</v>
      </c>
      <c r="L45" s="67">
        <f t="shared" si="7"/>
        <v>740324</v>
      </c>
      <c r="M45" s="67">
        <f t="shared" si="7"/>
        <v>59219</v>
      </c>
      <c r="N45" s="67">
        <f t="shared" si="7"/>
        <v>907180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907180</v>
      </c>
      <c r="X45" s="67">
        <f t="shared" si="7"/>
        <v>25750000</v>
      </c>
      <c r="Y45" s="67">
        <f t="shared" si="7"/>
        <v>-24842820</v>
      </c>
      <c r="Z45" s="69">
        <f t="shared" si="5"/>
        <v>-96.4769708737864</v>
      </c>
      <c r="AA45" s="68">
        <f t="shared" si="8"/>
        <v>51500000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175241380</v>
      </c>
      <c r="D49" s="78">
        <f t="shared" si="9"/>
        <v>0</v>
      </c>
      <c r="E49" s="79">
        <f t="shared" si="9"/>
        <v>220389550</v>
      </c>
      <c r="F49" s="79">
        <f t="shared" si="9"/>
        <v>220389550</v>
      </c>
      <c r="G49" s="79">
        <f t="shared" si="9"/>
        <v>3379940</v>
      </c>
      <c r="H49" s="79">
        <f t="shared" si="9"/>
        <v>5843727</v>
      </c>
      <c r="I49" s="79">
        <f t="shared" si="9"/>
        <v>7999917</v>
      </c>
      <c r="J49" s="79">
        <f t="shared" si="9"/>
        <v>17223584</v>
      </c>
      <c r="K49" s="79">
        <f t="shared" si="9"/>
        <v>29552238</v>
      </c>
      <c r="L49" s="79">
        <f t="shared" si="9"/>
        <v>27598313</v>
      </c>
      <c r="M49" s="79">
        <f t="shared" si="9"/>
        <v>9703343</v>
      </c>
      <c r="N49" s="79">
        <f t="shared" si="9"/>
        <v>66853894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84077478</v>
      </c>
      <c r="X49" s="79">
        <f t="shared" si="9"/>
        <v>110194776</v>
      </c>
      <c r="Y49" s="79">
        <f t="shared" si="9"/>
        <v>-26117298</v>
      </c>
      <c r="Z49" s="80">
        <f t="shared" si="5"/>
        <v>-23.701030981722763</v>
      </c>
      <c r="AA49" s="81">
        <f>SUM(AA41:AA48)</f>
        <v>220389550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85571355</v>
      </c>
      <c r="D51" s="66">
        <f t="shared" si="10"/>
        <v>0</v>
      </c>
      <c r="E51" s="67">
        <f t="shared" si="10"/>
        <v>153814920</v>
      </c>
      <c r="F51" s="67">
        <f t="shared" si="10"/>
        <v>153814920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76907461</v>
      </c>
      <c r="Y51" s="67">
        <f t="shared" si="10"/>
        <v>-76907461</v>
      </c>
      <c r="Z51" s="69">
        <f>+IF(X51&lt;&gt;0,+(Y51/X51)*100,0)</f>
        <v>-100</v>
      </c>
      <c r="AA51" s="68">
        <f>SUM(AA57:AA61)</f>
        <v>153814920</v>
      </c>
    </row>
    <row r="52" spans="1:27" ht="13.5">
      <c r="A52" s="84" t="s">
        <v>32</v>
      </c>
      <c r="B52" s="47"/>
      <c r="C52" s="9"/>
      <c r="D52" s="10"/>
      <c r="E52" s="11">
        <v>24636003</v>
      </c>
      <c r="F52" s="11">
        <v>24636003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12318002</v>
      </c>
      <c r="Y52" s="11">
        <v>-12318002</v>
      </c>
      <c r="Z52" s="2">
        <v>-100</v>
      </c>
      <c r="AA52" s="15">
        <v>24636003</v>
      </c>
    </row>
    <row r="53" spans="1:27" ht="13.5">
      <c r="A53" s="84" t="s">
        <v>33</v>
      </c>
      <c r="B53" s="47"/>
      <c r="C53" s="9"/>
      <c r="D53" s="10"/>
      <c r="E53" s="11">
        <v>36948900</v>
      </c>
      <c r="F53" s="11">
        <v>36948900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18474450</v>
      </c>
      <c r="Y53" s="11">
        <v>-18474450</v>
      </c>
      <c r="Z53" s="2">
        <v>-100</v>
      </c>
      <c r="AA53" s="15">
        <v>36948900</v>
      </c>
    </row>
    <row r="54" spans="1:27" ht="13.5">
      <c r="A54" s="84" t="s">
        <v>34</v>
      </c>
      <c r="B54" s="47"/>
      <c r="C54" s="9"/>
      <c r="D54" s="10"/>
      <c r="E54" s="11">
        <v>17230942</v>
      </c>
      <c r="F54" s="11">
        <v>17230942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8615471</v>
      </c>
      <c r="Y54" s="11">
        <v>-8615471</v>
      </c>
      <c r="Z54" s="2">
        <v>-100</v>
      </c>
      <c r="AA54" s="15">
        <v>17230942</v>
      </c>
    </row>
    <row r="55" spans="1:27" ht="13.5">
      <c r="A55" s="84" t="s">
        <v>35</v>
      </c>
      <c r="B55" s="47"/>
      <c r="C55" s="9"/>
      <c r="D55" s="10"/>
      <c r="E55" s="11">
        <v>3688027</v>
      </c>
      <c r="F55" s="11">
        <v>3688027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1844014</v>
      </c>
      <c r="Y55" s="11">
        <v>-1844014</v>
      </c>
      <c r="Z55" s="2">
        <v>-100</v>
      </c>
      <c r="AA55" s="15">
        <v>3688027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82503872</v>
      </c>
      <c r="F57" s="51">
        <f t="shared" si="11"/>
        <v>82503872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41251937</v>
      </c>
      <c r="Y57" s="51">
        <f t="shared" si="11"/>
        <v>-41251937</v>
      </c>
      <c r="Z57" s="52">
        <f>+IF(X57&lt;&gt;0,+(Y57/X57)*100,0)</f>
        <v>-100</v>
      </c>
      <c r="AA57" s="53">
        <f>SUM(AA52:AA56)</f>
        <v>82503872</v>
      </c>
    </row>
    <row r="58" spans="1:27" ht="13.5">
      <c r="A58" s="86" t="s">
        <v>38</v>
      </c>
      <c r="B58" s="35"/>
      <c r="C58" s="9">
        <v>5001656</v>
      </c>
      <c r="D58" s="10"/>
      <c r="E58" s="11">
        <v>12700680</v>
      </c>
      <c r="F58" s="11">
        <v>12700680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6350340</v>
      </c>
      <c r="Y58" s="11">
        <v>-6350340</v>
      </c>
      <c r="Z58" s="2">
        <v>-100</v>
      </c>
      <c r="AA58" s="15">
        <v>12700680</v>
      </c>
    </row>
    <row r="59" spans="1:27" ht="13.5">
      <c r="A59" s="86" t="s">
        <v>39</v>
      </c>
      <c r="B59" s="35"/>
      <c r="C59" s="12">
        <v>147268</v>
      </c>
      <c r="D59" s="13"/>
      <c r="E59" s="14">
        <v>262038</v>
      </c>
      <c r="F59" s="14">
        <v>262038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>
        <v>131019</v>
      </c>
      <c r="Y59" s="14">
        <v>-131019</v>
      </c>
      <c r="Z59" s="2">
        <v>-100</v>
      </c>
      <c r="AA59" s="22">
        <v>262038</v>
      </c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80422431</v>
      </c>
      <c r="D61" s="10"/>
      <c r="E61" s="11">
        <v>58348330</v>
      </c>
      <c r="F61" s="11">
        <v>58348330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29174165</v>
      </c>
      <c r="Y61" s="11">
        <v>-29174165</v>
      </c>
      <c r="Z61" s="2">
        <v>-100</v>
      </c>
      <c r="AA61" s="15">
        <v>58348330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1259733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1568550</v>
      </c>
      <c r="F66" s="14"/>
      <c r="G66" s="14">
        <v>95176</v>
      </c>
      <c r="H66" s="14">
        <v>972528</v>
      </c>
      <c r="I66" s="14">
        <v>5558991</v>
      </c>
      <c r="J66" s="14">
        <v>6626695</v>
      </c>
      <c r="K66" s="14">
        <v>2761642</v>
      </c>
      <c r="L66" s="14">
        <v>6166120</v>
      </c>
      <c r="M66" s="14">
        <v>11647292</v>
      </c>
      <c r="N66" s="14">
        <v>20575054</v>
      </c>
      <c r="O66" s="14"/>
      <c r="P66" s="14"/>
      <c r="Q66" s="14"/>
      <c r="R66" s="14"/>
      <c r="S66" s="14"/>
      <c r="T66" s="14"/>
      <c r="U66" s="14"/>
      <c r="V66" s="14"/>
      <c r="W66" s="14">
        <v>27201749</v>
      </c>
      <c r="X66" s="14"/>
      <c r="Y66" s="14">
        <v>27201749</v>
      </c>
      <c r="Z66" s="2"/>
      <c r="AA66" s="22"/>
    </row>
    <row r="67" spans="1:27" ht="13.5">
      <c r="A67" s="86" t="s">
        <v>55</v>
      </c>
      <c r="B67" s="93"/>
      <c r="C67" s="9"/>
      <c r="D67" s="10"/>
      <c r="E67" s="11">
        <v>1338152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6318000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10484435</v>
      </c>
      <c r="F69" s="79">
        <f t="shared" si="12"/>
        <v>0</v>
      </c>
      <c r="G69" s="79">
        <f t="shared" si="12"/>
        <v>95176</v>
      </c>
      <c r="H69" s="79">
        <f t="shared" si="12"/>
        <v>972528</v>
      </c>
      <c r="I69" s="79">
        <f t="shared" si="12"/>
        <v>5558991</v>
      </c>
      <c r="J69" s="79">
        <f t="shared" si="12"/>
        <v>6626695</v>
      </c>
      <c r="K69" s="79">
        <f t="shared" si="12"/>
        <v>2761642</v>
      </c>
      <c r="L69" s="79">
        <f t="shared" si="12"/>
        <v>6166120</v>
      </c>
      <c r="M69" s="79">
        <f t="shared" si="12"/>
        <v>11647292</v>
      </c>
      <c r="N69" s="79">
        <f t="shared" si="12"/>
        <v>20575054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27201749</v>
      </c>
      <c r="X69" s="79">
        <f t="shared" si="12"/>
        <v>0</v>
      </c>
      <c r="Y69" s="79">
        <f t="shared" si="12"/>
        <v>27201749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72074355</v>
      </c>
      <c r="D5" s="42">
        <f t="shared" si="0"/>
        <v>0</v>
      </c>
      <c r="E5" s="43">
        <f t="shared" si="0"/>
        <v>68034519</v>
      </c>
      <c r="F5" s="43">
        <f t="shared" si="0"/>
        <v>68034519</v>
      </c>
      <c r="G5" s="43">
        <f t="shared" si="0"/>
        <v>0</v>
      </c>
      <c r="H5" s="43">
        <f t="shared" si="0"/>
        <v>4250407</v>
      </c>
      <c r="I5" s="43">
        <f t="shared" si="0"/>
        <v>0</v>
      </c>
      <c r="J5" s="43">
        <f t="shared" si="0"/>
        <v>4250407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4250407</v>
      </c>
      <c r="X5" s="43">
        <f t="shared" si="0"/>
        <v>34017260</v>
      </c>
      <c r="Y5" s="43">
        <f t="shared" si="0"/>
        <v>-29766853</v>
      </c>
      <c r="Z5" s="44">
        <f>+IF(X5&lt;&gt;0,+(Y5/X5)*100,0)</f>
        <v>-87.50514591710208</v>
      </c>
      <c r="AA5" s="45">
        <f>SUM(AA11:AA18)</f>
        <v>68034519</v>
      </c>
    </row>
    <row r="6" spans="1:27" ht="13.5">
      <c r="A6" s="46" t="s">
        <v>32</v>
      </c>
      <c r="B6" s="47"/>
      <c r="C6" s="9">
        <v>3151258</v>
      </c>
      <c r="D6" s="10"/>
      <c r="E6" s="11">
        <v>855099</v>
      </c>
      <c r="F6" s="11">
        <v>855099</v>
      </c>
      <c r="G6" s="11"/>
      <c r="H6" s="11">
        <v>828516</v>
      </c>
      <c r="I6" s="11"/>
      <c r="J6" s="11">
        <v>828516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828516</v>
      </c>
      <c r="X6" s="11">
        <v>427550</v>
      </c>
      <c r="Y6" s="11">
        <v>400966</v>
      </c>
      <c r="Z6" s="2">
        <v>93.78</v>
      </c>
      <c r="AA6" s="15">
        <v>855099</v>
      </c>
    </row>
    <row r="7" spans="1:27" ht="13.5">
      <c r="A7" s="46" t="s">
        <v>33</v>
      </c>
      <c r="B7" s="47"/>
      <c r="C7" s="9">
        <v>3853369</v>
      </c>
      <c r="D7" s="10"/>
      <c r="E7" s="11">
        <v>3732990</v>
      </c>
      <c r="F7" s="11">
        <v>3732990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1866495</v>
      </c>
      <c r="Y7" s="11">
        <v>-1866495</v>
      </c>
      <c r="Z7" s="2">
        <v>-100</v>
      </c>
      <c r="AA7" s="15">
        <v>3732990</v>
      </c>
    </row>
    <row r="8" spans="1:27" ht="13.5">
      <c r="A8" s="46" t="s">
        <v>34</v>
      </c>
      <c r="B8" s="47"/>
      <c r="C8" s="9">
        <v>42163386</v>
      </c>
      <c r="D8" s="10"/>
      <c r="E8" s="11">
        <v>27949552</v>
      </c>
      <c r="F8" s="11">
        <v>27949552</v>
      </c>
      <c r="G8" s="11"/>
      <c r="H8" s="11">
        <v>845291</v>
      </c>
      <c r="I8" s="11"/>
      <c r="J8" s="11">
        <v>845291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845291</v>
      </c>
      <c r="X8" s="11">
        <v>13974776</v>
      </c>
      <c r="Y8" s="11">
        <v>-13129485</v>
      </c>
      <c r="Z8" s="2">
        <v>-93.95</v>
      </c>
      <c r="AA8" s="15">
        <v>27949552</v>
      </c>
    </row>
    <row r="9" spans="1:27" ht="13.5">
      <c r="A9" s="46" t="s">
        <v>35</v>
      </c>
      <c r="B9" s="47"/>
      <c r="C9" s="9">
        <v>21467952</v>
      </c>
      <c r="D9" s="10"/>
      <c r="E9" s="11">
        <v>31563644</v>
      </c>
      <c r="F9" s="11">
        <v>31563644</v>
      </c>
      <c r="G9" s="11"/>
      <c r="H9" s="11">
        <v>2282285</v>
      </c>
      <c r="I9" s="11"/>
      <c r="J9" s="11">
        <v>2282285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2282285</v>
      </c>
      <c r="X9" s="11">
        <v>15781822</v>
      </c>
      <c r="Y9" s="11">
        <v>-13499537</v>
      </c>
      <c r="Z9" s="2">
        <v>-85.54</v>
      </c>
      <c r="AA9" s="15">
        <v>31563644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70635965</v>
      </c>
      <c r="D11" s="50">
        <f t="shared" si="1"/>
        <v>0</v>
      </c>
      <c r="E11" s="51">
        <f t="shared" si="1"/>
        <v>64101285</v>
      </c>
      <c r="F11" s="51">
        <f t="shared" si="1"/>
        <v>64101285</v>
      </c>
      <c r="G11" s="51">
        <f t="shared" si="1"/>
        <v>0</v>
      </c>
      <c r="H11" s="51">
        <f t="shared" si="1"/>
        <v>3956092</v>
      </c>
      <c r="I11" s="51">
        <f t="shared" si="1"/>
        <v>0</v>
      </c>
      <c r="J11" s="51">
        <f t="shared" si="1"/>
        <v>3956092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3956092</v>
      </c>
      <c r="X11" s="51">
        <f t="shared" si="1"/>
        <v>32050643</v>
      </c>
      <c r="Y11" s="51">
        <f t="shared" si="1"/>
        <v>-28094551</v>
      </c>
      <c r="Z11" s="52">
        <f>+IF(X11&lt;&gt;0,+(Y11/X11)*100,0)</f>
        <v>-87.6567468552815</v>
      </c>
      <c r="AA11" s="53">
        <f>SUM(AA6:AA10)</f>
        <v>64101285</v>
      </c>
    </row>
    <row r="12" spans="1:27" ht="13.5">
      <c r="A12" s="54" t="s">
        <v>38</v>
      </c>
      <c r="B12" s="35"/>
      <c r="C12" s="9">
        <v>1438390</v>
      </c>
      <c r="D12" s="10"/>
      <c r="E12" s="11">
        <v>3559034</v>
      </c>
      <c r="F12" s="11">
        <v>3559034</v>
      </c>
      <c r="G12" s="11"/>
      <c r="H12" s="11">
        <v>212691</v>
      </c>
      <c r="I12" s="11"/>
      <c r="J12" s="11">
        <v>212691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212691</v>
      </c>
      <c r="X12" s="11">
        <v>1779517</v>
      </c>
      <c r="Y12" s="11">
        <v>-1566826</v>
      </c>
      <c r="Z12" s="2">
        <v>-88.05</v>
      </c>
      <c r="AA12" s="15">
        <v>3559034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374200</v>
      </c>
      <c r="F15" s="11">
        <v>374200</v>
      </c>
      <c r="G15" s="11"/>
      <c r="H15" s="11">
        <v>81624</v>
      </c>
      <c r="I15" s="11"/>
      <c r="J15" s="11">
        <v>81624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>
        <v>81624</v>
      </c>
      <c r="X15" s="11">
        <v>187100</v>
      </c>
      <c r="Y15" s="11">
        <v>-105476</v>
      </c>
      <c r="Z15" s="2">
        <v>-56.37</v>
      </c>
      <c r="AA15" s="15">
        <v>374200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1937080</v>
      </c>
      <c r="I20" s="60">
        <f t="shared" si="2"/>
        <v>0</v>
      </c>
      <c r="J20" s="60">
        <f t="shared" si="2"/>
        <v>1937080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1937080</v>
      </c>
      <c r="X20" s="60">
        <f t="shared" si="2"/>
        <v>0</v>
      </c>
      <c r="Y20" s="60">
        <f t="shared" si="2"/>
        <v>1937080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>
        <v>1937080</v>
      </c>
      <c r="I23" s="11"/>
      <c r="J23" s="11">
        <v>1937080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1937080</v>
      </c>
      <c r="X23" s="11"/>
      <c r="Y23" s="11">
        <v>1937080</v>
      </c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1937080</v>
      </c>
      <c r="I26" s="51">
        <f t="shared" si="3"/>
        <v>0</v>
      </c>
      <c r="J26" s="51">
        <f t="shared" si="3"/>
        <v>1937080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1937080</v>
      </c>
      <c r="X26" s="51">
        <f t="shared" si="3"/>
        <v>0</v>
      </c>
      <c r="Y26" s="51">
        <f t="shared" si="3"/>
        <v>1937080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3151258</v>
      </c>
      <c r="D36" s="10">
        <f t="shared" si="4"/>
        <v>0</v>
      </c>
      <c r="E36" s="11">
        <f t="shared" si="4"/>
        <v>855099</v>
      </c>
      <c r="F36" s="11">
        <f t="shared" si="4"/>
        <v>855099</v>
      </c>
      <c r="G36" s="11">
        <f t="shared" si="4"/>
        <v>0</v>
      </c>
      <c r="H36" s="11">
        <f t="shared" si="4"/>
        <v>828516</v>
      </c>
      <c r="I36" s="11">
        <f t="shared" si="4"/>
        <v>0</v>
      </c>
      <c r="J36" s="11">
        <f t="shared" si="4"/>
        <v>828516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828516</v>
      </c>
      <c r="X36" s="11">
        <f t="shared" si="4"/>
        <v>427550</v>
      </c>
      <c r="Y36" s="11">
        <f t="shared" si="4"/>
        <v>400966</v>
      </c>
      <c r="Z36" s="2">
        <f aca="true" t="shared" si="5" ref="Z36:Z49">+IF(X36&lt;&gt;0,+(Y36/X36)*100,0)</f>
        <v>93.78224769032862</v>
      </c>
      <c r="AA36" s="15">
        <f>AA6+AA21</f>
        <v>855099</v>
      </c>
    </row>
    <row r="37" spans="1:27" ht="13.5">
      <c r="A37" s="46" t="s">
        <v>33</v>
      </c>
      <c r="B37" s="47"/>
      <c r="C37" s="9">
        <f t="shared" si="4"/>
        <v>3853369</v>
      </c>
      <c r="D37" s="10">
        <f t="shared" si="4"/>
        <v>0</v>
      </c>
      <c r="E37" s="11">
        <f t="shared" si="4"/>
        <v>3732990</v>
      </c>
      <c r="F37" s="11">
        <f t="shared" si="4"/>
        <v>3732990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1866495</v>
      </c>
      <c r="Y37" s="11">
        <f t="shared" si="4"/>
        <v>-1866495</v>
      </c>
      <c r="Z37" s="2">
        <f t="shared" si="5"/>
        <v>-100</v>
      </c>
      <c r="AA37" s="15">
        <f>AA7+AA22</f>
        <v>3732990</v>
      </c>
    </row>
    <row r="38" spans="1:27" ht="13.5">
      <c r="A38" s="46" t="s">
        <v>34</v>
      </c>
      <c r="B38" s="47"/>
      <c r="C38" s="9">
        <f t="shared" si="4"/>
        <v>42163386</v>
      </c>
      <c r="D38" s="10">
        <f t="shared" si="4"/>
        <v>0</v>
      </c>
      <c r="E38" s="11">
        <f t="shared" si="4"/>
        <v>27949552</v>
      </c>
      <c r="F38" s="11">
        <f t="shared" si="4"/>
        <v>27949552</v>
      </c>
      <c r="G38" s="11">
        <f t="shared" si="4"/>
        <v>0</v>
      </c>
      <c r="H38" s="11">
        <f t="shared" si="4"/>
        <v>2782371</v>
      </c>
      <c r="I38" s="11">
        <f t="shared" si="4"/>
        <v>0</v>
      </c>
      <c r="J38" s="11">
        <f t="shared" si="4"/>
        <v>2782371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2782371</v>
      </c>
      <c r="X38" s="11">
        <f t="shared" si="4"/>
        <v>13974776</v>
      </c>
      <c r="Y38" s="11">
        <f t="shared" si="4"/>
        <v>-11192405</v>
      </c>
      <c r="Z38" s="2">
        <f t="shared" si="5"/>
        <v>-80.09004938612254</v>
      </c>
      <c r="AA38" s="15">
        <f>AA8+AA23</f>
        <v>27949552</v>
      </c>
    </row>
    <row r="39" spans="1:27" ht="13.5">
      <c r="A39" s="46" t="s">
        <v>35</v>
      </c>
      <c r="B39" s="47"/>
      <c r="C39" s="9">
        <f t="shared" si="4"/>
        <v>21467952</v>
      </c>
      <c r="D39" s="10">
        <f t="shared" si="4"/>
        <v>0</v>
      </c>
      <c r="E39" s="11">
        <f t="shared" si="4"/>
        <v>31563644</v>
      </c>
      <c r="F39" s="11">
        <f t="shared" si="4"/>
        <v>31563644</v>
      </c>
      <c r="G39" s="11">
        <f t="shared" si="4"/>
        <v>0</v>
      </c>
      <c r="H39" s="11">
        <f t="shared" si="4"/>
        <v>2282285</v>
      </c>
      <c r="I39" s="11">
        <f t="shared" si="4"/>
        <v>0</v>
      </c>
      <c r="J39" s="11">
        <f t="shared" si="4"/>
        <v>2282285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2282285</v>
      </c>
      <c r="X39" s="11">
        <f t="shared" si="4"/>
        <v>15781822</v>
      </c>
      <c r="Y39" s="11">
        <f t="shared" si="4"/>
        <v>-13499537</v>
      </c>
      <c r="Z39" s="2">
        <f t="shared" si="5"/>
        <v>-85.53852020381424</v>
      </c>
      <c r="AA39" s="15">
        <f>AA9+AA24</f>
        <v>31563644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70635965</v>
      </c>
      <c r="D41" s="50">
        <f t="shared" si="6"/>
        <v>0</v>
      </c>
      <c r="E41" s="51">
        <f t="shared" si="6"/>
        <v>64101285</v>
      </c>
      <c r="F41" s="51">
        <f t="shared" si="6"/>
        <v>64101285</v>
      </c>
      <c r="G41" s="51">
        <f t="shared" si="6"/>
        <v>0</v>
      </c>
      <c r="H41" s="51">
        <f t="shared" si="6"/>
        <v>5893172</v>
      </c>
      <c r="I41" s="51">
        <f t="shared" si="6"/>
        <v>0</v>
      </c>
      <c r="J41" s="51">
        <f t="shared" si="6"/>
        <v>5893172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5893172</v>
      </c>
      <c r="X41" s="51">
        <f t="shared" si="6"/>
        <v>32050643</v>
      </c>
      <c r="Y41" s="51">
        <f t="shared" si="6"/>
        <v>-26157471</v>
      </c>
      <c r="Z41" s="52">
        <f t="shared" si="5"/>
        <v>-81.61293675137813</v>
      </c>
      <c r="AA41" s="53">
        <f>SUM(AA36:AA40)</f>
        <v>64101285</v>
      </c>
    </row>
    <row r="42" spans="1:27" ht="13.5">
      <c r="A42" s="54" t="s">
        <v>38</v>
      </c>
      <c r="B42" s="35"/>
      <c r="C42" s="65">
        <f aca="true" t="shared" si="7" ref="C42:Y48">C12+C27</f>
        <v>1438390</v>
      </c>
      <c r="D42" s="66">
        <f t="shared" si="7"/>
        <v>0</v>
      </c>
      <c r="E42" s="67">
        <f t="shared" si="7"/>
        <v>3559034</v>
      </c>
      <c r="F42" s="67">
        <f t="shared" si="7"/>
        <v>3559034</v>
      </c>
      <c r="G42" s="67">
        <f t="shared" si="7"/>
        <v>0</v>
      </c>
      <c r="H42" s="67">
        <f t="shared" si="7"/>
        <v>212691</v>
      </c>
      <c r="I42" s="67">
        <f t="shared" si="7"/>
        <v>0</v>
      </c>
      <c r="J42" s="67">
        <f t="shared" si="7"/>
        <v>212691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212691</v>
      </c>
      <c r="X42" s="67">
        <f t="shared" si="7"/>
        <v>1779517</v>
      </c>
      <c r="Y42" s="67">
        <f t="shared" si="7"/>
        <v>-1566826</v>
      </c>
      <c r="Z42" s="69">
        <f t="shared" si="5"/>
        <v>-88.04782421297465</v>
      </c>
      <c r="AA42" s="68">
        <f aca="true" t="shared" si="8" ref="AA42:AA48">AA12+AA27</f>
        <v>3559034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374200</v>
      </c>
      <c r="F45" s="67">
        <f t="shared" si="7"/>
        <v>374200</v>
      </c>
      <c r="G45" s="67">
        <f t="shared" si="7"/>
        <v>0</v>
      </c>
      <c r="H45" s="67">
        <f t="shared" si="7"/>
        <v>81624</v>
      </c>
      <c r="I45" s="67">
        <f t="shared" si="7"/>
        <v>0</v>
      </c>
      <c r="J45" s="67">
        <f t="shared" si="7"/>
        <v>81624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81624</v>
      </c>
      <c r="X45" s="67">
        <f t="shared" si="7"/>
        <v>187100</v>
      </c>
      <c r="Y45" s="67">
        <f t="shared" si="7"/>
        <v>-105476</v>
      </c>
      <c r="Z45" s="69">
        <f t="shared" si="5"/>
        <v>-56.37413148049172</v>
      </c>
      <c r="AA45" s="68">
        <f t="shared" si="8"/>
        <v>374200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72074355</v>
      </c>
      <c r="D49" s="78">
        <f t="shared" si="9"/>
        <v>0</v>
      </c>
      <c r="E49" s="79">
        <f t="shared" si="9"/>
        <v>68034519</v>
      </c>
      <c r="F49" s="79">
        <f t="shared" si="9"/>
        <v>68034519</v>
      </c>
      <c r="G49" s="79">
        <f t="shared" si="9"/>
        <v>0</v>
      </c>
      <c r="H49" s="79">
        <f t="shared" si="9"/>
        <v>6187487</v>
      </c>
      <c r="I49" s="79">
        <f t="shared" si="9"/>
        <v>0</v>
      </c>
      <c r="J49" s="79">
        <f t="shared" si="9"/>
        <v>6187487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6187487</v>
      </c>
      <c r="X49" s="79">
        <f t="shared" si="9"/>
        <v>34017260</v>
      </c>
      <c r="Y49" s="79">
        <f t="shared" si="9"/>
        <v>-27829773</v>
      </c>
      <c r="Z49" s="80">
        <f t="shared" si="5"/>
        <v>-81.81074254657783</v>
      </c>
      <c r="AA49" s="81">
        <f>SUM(AA41:AA48)</f>
        <v>68034519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1718699</v>
      </c>
      <c r="D51" s="66">
        <f t="shared" si="10"/>
        <v>0</v>
      </c>
      <c r="E51" s="67">
        <f t="shared" si="10"/>
        <v>22936000</v>
      </c>
      <c r="F51" s="67">
        <f t="shared" si="10"/>
        <v>22936000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11468000</v>
      </c>
      <c r="Y51" s="67">
        <f t="shared" si="10"/>
        <v>-11468000</v>
      </c>
      <c r="Z51" s="69">
        <f>+IF(X51&lt;&gt;0,+(Y51/X51)*100,0)</f>
        <v>-100</v>
      </c>
      <c r="AA51" s="68">
        <f>SUM(AA57:AA61)</f>
        <v>22936000</v>
      </c>
    </row>
    <row r="52" spans="1:27" ht="13.5">
      <c r="A52" s="84" t="s">
        <v>32</v>
      </c>
      <c r="B52" s="47"/>
      <c r="C52" s="9"/>
      <c r="D52" s="10"/>
      <c r="E52" s="11">
        <v>3826770</v>
      </c>
      <c r="F52" s="11">
        <v>3826770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1913385</v>
      </c>
      <c r="Y52" s="11">
        <v>-1913385</v>
      </c>
      <c r="Z52" s="2">
        <v>-100</v>
      </c>
      <c r="AA52" s="15">
        <v>3826770</v>
      </c>
    </row>
    <row r="53" spans="1:27" ht="13.5">
      <c r="A53" s="84" t="s">
        <v>33</v>
      </c>
      <c r="B53" s="47"/>
      <c r="C53" s="9"/>
      <c r="D53" s="10"/>
      <c r="E53" s="11">
        <v>4194418</v>
      </c>
      <c r="F53" s="11">
        <v>4194418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2097209</v>
      </c>
      <c r="Y53" s="11">
        <v>-2097209</v>
      </c>
      <c r="Z53" s="2">
        <v>-100</v>
      </c>
      <c r="AA53" s="15">
        <v>4194418</v>
      </c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>
        <v>1718699</v>
      </c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1718699</v>
      </c>
      <c r="D57" s="50">
        <f t="shared" si="11"/>
        <v>0</v>
      </c>
      <c r="E57" s="51">
        <f t="shared" si="11"/>
        <v>8021188</v>
      </c>
      <c r="F57" s="51">
        <f t="shared" si="11"/>
        <v>8021188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4010594</v>
      </c>
      <c r="Y57" s="51">
        <f t="shared" si="11"/>
        <v>-4010594</v>
      </c>
      <c r="Z57" s="52">
        <f>+IF(X57&lt;&gt;0,+(Y57/X57)*100,0)</f>
        <v>-100</v>
      </c>
      <c r="AA57" s="53">
        <f>SUM(AA52:AA56)</f>
        <v>8021188</v>
      </c>
    </row>
    <row r="58" spans="1:27" ht="13.5">
      <c r="A58" s="86" t="s">
        <v>38</v>
      </c>
      <c r="B58" s="35"/>
      <c r="C58" s="9"/>
      <c r="D58" s="10"/>
      <c r="E58" s="11">
        <v>5180550</v>
      </c>
      <c r="F58" s="11">
        <v>5180550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2590275</v>
      </c>
      <c r="Y58" s="11">
        <v>-2590275</v>
      </c>
      <c r="Z58" s="2">
        <v>-100</v>
      </c>
      <c r="AA58" s="15">
        <v>5180550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9734262</v>
      </c>
      <c r="F61" s="11">
        <v>9734262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4867131</v>
      </c>
      <c r="Y61" s="11">
        <v>-4867131</v>
      </c>
      <c r="Z61" s="2">
        <v>-100</v>
      </c>
      <c r="AA61" s="15">
        <v>9734262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0</v>
      </c>
      <c r="X69" s="79">
        <f t="shared" si="12"/>
        <v>0</v>
      </c>
      <c r="Y69" s="79">
        <f t="shared" si="12"/>
        <v>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178327283</v>
      </c>
      <c r="D5" s="42">
        <f t="shared" si="0"/>
        <v>0</v>
      </c>
      <c r="E5" s="43">
        <f t="shared" si="0"/>
        <v>102060500</v>
      </c>
      <c r="F5" s="43">
        <f t="shared" si="0"/>
        <v>102060500</v>
      </c>
      <c r="G5" s="43">
        <f t="shared" si="0"/>
        <v>486616</v>
      </c>
      <c r="H5" s="43">
        <f t="shared" si="0"/>
        <v>1941965</v>
      </c>
      <c r="I5" s="43">
        <f t="shared" si="0"/>
        <v>8023339</v>
      </c>
      <c r="J5" s="43">
        <f t="shared" si="0"/>
        <v>10451920</v>
      </c>
      <c r="K5" s="43">
        <f t="shared" si="0"/>
        <v>10360408</v>
      </c>
      <c r="L5" s="43">
        <f t="shared" si="0"/>
        <v>3834858</v>
      </c>
      <c r="M5" s="43">
        <f t="shared" si="0"/>
        <v>2668662</v>
      </c>
      <c r="N5" s="43">
        <f t="shared" si="0"/>
        <v>16863928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27315848</v>
      </c>
      <c r="X5" s="43">
        <f t="shared" si="0"/>
        <v>51030250</v>
      </c>
      <c r="Y5" s="43">
        <f t="shared" si="0"/>
        <v>-23714402</v>
      </c>
      <c r="Z5" s="44">
        <f>+IF(X5&lt;&gt;0,+(Y5/X5)*100,0)</f>
        <v>-46.471263613249</v>
      </c>
      <c r="AA5" s="45">
        <f>SUM(AA11:AA18)</f>
        <v>102060500</v>
      </c>
    </row>
    <row r="6" spans="1:27" ht="13.5">
      <c r="A6" s="46" t="s">
        <v>32</v>
      </c>
      <c r="B6" s="47"/>
      <c r="C6" s="9">
        <v>29069336</v>
      </c>
      <c r="D6" s="10"/>
      <c r="E6" s="11">
        <v>5000000</v>
      </c>
      <c r="F6" s="11">
        <v>5000000</v>
      </c>
      <c r="G6" s="11"/>
      <c r="H6" s="11"/>
      <c r="I6" s="11"/>
      <c r="J6" s="11"/>
      <c r="K6" s="11">
        <v>457477</v>
      </c>
      <c r="L6" s="11"/>
      <c r="M6" s="11">
        <v>79413</v>
      </c>
      <c r="N6" s="11">
        <v>536890</v>
      </c>
      <c r="O6" s="11"/>
      <c r="P6" s="11"/>
      <c r="Q6" s="11"/>
      <c r="R6" s="11"/>
      <c r="S6" s="11"/>
      <c r="T6" s="11"/>
      <c r="U6" s="11"/>
      <c r="V6" s="11"/>
      <c r="W6" s="11">
        <v>536890</v>
      </c>
      <c r="X6" s="11">
        <v>2500000</v>
      </c>
      <c r="Y6" s="11">
        <v>-1963110</v>
      </c>
      <c r="Z6" s="2">
        <v>-78.52</v>
      </c>
      <c r="AA6" s="15">
        <v>5000000</v>
      </c>
    </row>
    <row r="7" spans="1:27" ht="13.5">
      <c r="A7" s="46" t="s">
        <v>33</v>
      </c>
      <c r="B7" s="47"/>
      <c r="C7" s="9">
        <v>7258495</v>
      </c>
      <c r="D7" s="10"/>
      <c r="E7" s="11">
        <v>23916500</v>
      </c>
      <c r="F7" s="11">
        <v>23916500</v>
      </c>
      <c r="G7" s="11"/>
      <c r="H7" s="11"/>
      <c r="I7" s="11">
        <v>4189034</v>
      </c>
      <c r="J7" s="11">
        <v>4189034</v>
      </c>
      <c r="K7" s="11">
        <v>1170000</v>
      </c>
      <c r="L7" s="11">
        <v>301712</v>
      </c>
      <c r="M7" s="11">
        <v>277794</v>
      </c>
      <c r="N7" s="11">
        <v>1749506</v>
      </c>
      <c r="O7" s="11"/>
      <c r="P7" s="11"/>
      <c r="Q7" s="11"/>
      <c r="R7" s="11"/>
      <c r="S7" s="11"/>
      <c r="T7" s="11"/>
      <c r="U7" s="11"/>
      <c r="V7" s="11"/>
      <c r="W7" s="11">
        <v>5938540</v>
      </c>
      <c r="X7" s="11">
        <v>11958250</v>
      </c>
      <c r="Y7" s="11">
        <v>-6019710</v>
      </c>
      <c r="Z7" s="2">
        <v>-50.34</v>
      </c>
      <c r="AA7" s="15">
        <v>23916500</v>
      </c>
    </row>
    <row r="8" spans="1:27" ht="13.5">
      <c r="A8" s="46" t="s">
        <v>34</v>
      </c>
      <c r="B8" s="47"/>
      <c r="C8" s="9">
        <v>48879088</v>
      </c>
      <c r="D8" s="10"/>
      <c r="E8" s="11">
        <v>40000000</v>
      </c>
      <c r="F8" s="11">
        <v>40000000</v>
      </c>
      <c r="G8" s="11">
        <v>200281</v>
      </c>
      <c r="H8" s="11">
        <v>301967</v>
      </c>
      <c r="I8" s="11">
        <v>31995</v>
      </c>
      <c r="J8" s="11">
        <v>534243</v>
      </c>
      <c r="K8" s="11">
        <v>4683365</v>
      </c>
      <c r="L8" s="11">
        <v>1298744</v>
      </c>
      <c r="M8" s="11">
        <v>1589615</v>
      </c>
      <c r="N8" s="11">
        <v>7571724</v>
      </c>
      <c r="O8" s="11"/>
      <c r="P8" s="11"/>
      <c r="Q8" s="11"/>
      <c r="R8" s="11"/>
      <c r="S8" s="11"/>
      <c r="T8" s="11"/>
      <c r="U8" s="11"/>
      <c r="V8" s="11"/>
      <c r="W8" s="11">
        <v>8105967</v>
      </c>
      <c r="X8" s="11">
        <v>20000000</v>
      </c>
      <c r="Y8" s="11">
        <v>-11894033</v>
      </c>
      <c r="Z8" s="2">
        <v>-59.47</v>
      </c>
      <c r="AA8" s="15">
        <v>40000000</v>
      </c>
    </row>
    <row r="9" spans="1:27" ht="13.5">
      <c r="A9" s="46" t="s">
        <v>35</v>
      </c>
      <c r="B9" s="47"/>
      <c r="C9" s="9">
        <v>57729039</v>
      </c>
      <c r="D9" s="10"/>
      <c r="E9" s="11">
        <v>1405310</v>
      </c>
      <c r="F9" s="11">
        <v>1405310</v>
      </c>
      <c r="G9" s="11">
        <v>275362</v>
      </c>
      <c r="H9" s="11"/>
      <c r="I9" s="11"/>
      <c r="J9" s="11">
        <v>275362</v>
      </c>
      <c r="K9" s="11">
        <v>2524706</v>
      </c>
      <c r="L9" s="11"/>
      <c r="M9" s="11">
        <v>474300</v>
      </c>
      <c r="N9" s="11">
        <v>2999006</v>
      </c>
      <c r="O9" s="11"/>
      <c r="P9" s="11"/>
      <c r="Q9" s="11"/>
      <c r="R9" s="11"/>
      <c r="S9" s="11"/>
      <c r="T9" s="11"/>
      <c r="U9" s="11"/>
      <c r="V9" s="11"/>
      <c r="W9" s="11">
        <v>3274368</v>
      </c>
      <c r="X9" s="11">
        <v>702655</v>
      </c>
      <c r="Y9" s="11">
        <v>2571713</v>
      </c>
      <c r="Z9" s="2">
        <v>366</v>
      </c>
      <c r="AA9" s="15">
        <v>1405310</v>
      </c>
    </row>
    <row r="10" spans="1:27" ht="13.5">
      <c r="A10" s="46" t="s">
        <v>36</v>
      </c>
      <c r="B10" s="47"/>
      <c r="C10" s="9">
        <v>8448222</v>
      </c>
      <c r="D10" s="10"/>
      <c r="E10" s="11">
        <v>11246000</v>
      </c>
      <c r="F10" s="11">
        <v>11246000</v>
      </c>
      <c r="G10" s="11"/>
      <c r="H10" s="11">
        <v>609771</v>
      </c>
      <c r="I10" s="11">
        <v>979991</v>
      </c>
      <c r="J10" s="11">
        <v>1589762</v>
      </c>
      <c r="K10" s="11">
        <v>903099</v>
      </c>
      <c r="L10" s="11">
        <v>379273</v>
      </c>
      <c r="M10" s="11"/>
      <c r="N10" s="11">
        <v>1282372</v>
      </c>
      <c r="O10" s="11"/>
      <c r="P10" s="11"/>
      <c r="Q10" s="11"/>
      <c r="R10" s="11"/>
      <c r="S10" s="11"/>
      <c r="T10" s="11"/>
      <c r="U10" s="11"/>
      <c r="V10" s="11"/>
      <c r="W10" s="11">
        <v>2872134</v>
      </c>
      <c r="X10" s="11">
        <v>5623000</v>
      </c>
      <c r="Y10" s="11">
        <v>-2750866</v>
      </c>
      <c r="Z10" s="2">
        <v>-48.92</v>
      </c>
      <c r="AA10" s="15">
        <v>11246000</v>
      </c>
    </row>
    <row r="11" spans="1:27" ht="13.5">
      <c r="A11" s="48" t="s">
        <v>37</v>
      </c>
      <c r="B11" s="47"/>
      <c r="C11" s="49">
        <f aca="true" t="shared" si="1" ref="C11:Y11">SUM(C6:C10)</f>
        <v>151384180</v>
      </c>
      <c r="D11" s="50">
        <f t="shared" si="1"/>
        <v>0</v>
      </c>
      <c r="E11" s="51">
        <f t="shared" si="1"/>
        <v>81567810</v>
      </c>
      <c r="F11" s="51">
        <f t="shared" si="1"/>
        <v>81567810</v>
      </c>
      <c r="G11" s="51">
        <f t="shared" si="1"/>
        <v>475643</v>
      </c>
      <c r="H11" s="51">
        <f t="shared" si="1"/>
        <v>911738</v>
      </c>
      <c r="I11" s="51">
        <f t="shared" si="1"/>
        <v>5201020</v>
      </c>
      <c r="J11" s="51">
        <f t="shared" si="1"/>
        <v>6588401</v>
      </c>
      <c r="K11" s="51">
        <f t="shared" si="1"/>
        <v>9738647</v>
      </c>
      <c r="L11" s="51">
        <f t="shared" si="1"/>
        <v>1979729</v>
      </c>
      <c r="M11" s="51">
        <f t="shared" si="1"/>
        <v>2421122</v>
      </c>
      <c r="N11" s="51">
        <f t="shared" si="1"/>
        <v>14139498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20727899</v>
      </c>
      <c r="X11" s="51">
        <f t="shared" si="1"/>
        <v>40783905</v>
      </c>
      <c r="Y11" s="51">
        <f t="shared" si="1"/>
        <v>-20056006</v>
      </c>
      <c r="Z11" s="52">
        <f>+IF(X11&lt;&gt;0,+(Y11/X11)*100,0)</f>
        <v>-49.17627676898522</v>
      </c>
      <c r="AA11" s="53">
        <f>SUM(AA6:AA10)</f>
        <v>81567810</v>
      </c>
    </row>
    <row r="12" spans="1:27" ht="13.5">
      <c r="A12" s="54" t="s">
        <v>38</v>
      </c>
      <c r="B12" s="35"/>
      <c r="C12" s="9">
        <v>6875155</v>
      </c>
      <c r="D12" s="10"/>
      <c r="E12" s="11">
        <v>11762690</v>
      </c>
      <c r="F12" s="11">
        <v>11762690</v>
      </c>
      <c r="G12" s="11"/>
      <c r="H12" s="11">
        <v>1030227</v>
      </c>
      <c r="I12" s="11">
        <v>2328854</v>
      </c>
      <c r="J12" s="11">
        <v>3359081</v>
      </c>
      <c r="K12" s="11">
        <v>477199</v>
      </c>
      <c r="L12" s="11">
        <v>1016231</v>
      </c>
      <c r="M12" s="11">
        <v>247540</v>
      </c>
      <c r="N12" s="11">
        <v>1740970</v>
      </c>
      <c r="O12" s="11"/>
      <c r="P12" s="11"/>
      <c r="Q12" s="11"/>
      <c r="R12" s="11"/>
      <c r="S12" s="11"/>
      <c r="T12" s="11"/>
      <c r="U12" s="11"/>
      <c r="V12" s="11"/>
      <c r="W12" s="11">
        <v>5100051</v>
      </c>
      <c r="X12" s="11">
        <v>5881345</v>
      </c>
      <c r="Y12" s="11">
        <v>-781294</v>
      </c>
      <c r="Z12" s="2">
        <v>-13.28</v>
      </c>
      <c r="AA12" s="15">
        <v>11762690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20067948</v>
      </c>
      <c r="D15" s="10"/>
      <c r="E15" s="11">
        <v>8730000</v>
      </c>
      <c r="F15" s="11">
        <v>8730000</v>
      </c>
      <c r="G15" s="11">
        <v>10973</v>
      </c>
      <c r="H15" s="11"/>
      <c r="I15" s="11">
        <v>493465</v>
      </c>
      <c r="J15" s="11">
        <v>504438</v>
      </c>
      <c r="K15" s="11">
        <v>144562</v>
      </c>
      <c r="L15" s="11">
        <v>838898</v>
      </c>
      <c r="M15" s="11"/>
      <c r="N15" s="11">
        <v>983460</v>
      </c>
      <c r="O15" s="11"/>
      <c r="P15" s="11"/>
      <c r="Q15" s="11"/>
      <c r="R15" s="11"/>
      <c r="S15" s="11"/>
      <c r="T15" s="11"/>
      <c r="U15" s="11"/>
      <c r="V15" s="11"/>
      <c r="W15" s="11">
        <v>1487898</v>
      </c>
      <c r="X15" s="11">
        <v>4365000</v>
      </c>
      <c r="Y15" s="11">
        <v>-2877102</v>
      </c>
      <c r="Z15" s="2">
        <v>-65.91</v>
      </c>
      <c r="AA15" s="15">
        <v>8730000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30386000</v>
      </c>
      <c r="F20" s="60">
        <f t="shared" si="2"/>
        <v>30386000</v>
      </c>
      <c r="G20" s="60">
        <f t="shared" si="2"/>
        <v>2283146</v>
      </c>
      <c r="H20" s="60">
        <f t="shared" si="2"/>
        <v>-832102</v>
      </c>
      <c r="I20" s="60">
        <f t="shared" si="2"/>
        <v>0</v>
      </c>
      <c r="J20" s="60">
        <f t="shared" si="2"/>
        <v>1451044</v>
      </c>
      <c r="K20" s="60">
        <f t="shared" si="2"/>
        <v>6558197</v>
      </c>
      <c r="L20" s="60">
        <f t="shared" si="2"/>
        <v>4376799</v>
      </c>
      <c r="M20" s="60">
        <f t="shared" si="2"/>
        <v>929109</v>
      </c>
      <c r="N20" s="60">
        <f t="shared" si="2"/>
        <v>11864105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13315149</v>
      </c>
      <c r="X20" s="60">
        <f t="shared" si="2"/>
        <v>15193000</v>
      </c>
      <c r="Y20" s="60">
        <f t="shared" si="2"/>
        <v>-1877851</v>
      </c>
      <c r="Z20" s="61">
        <f>+IF(X20&lt;&gt;0,+(Y20/X20)*100,0)</f>
        <v>-12.359974988481536</v>
      </c>
      <c r="AA20" s="62">
        <f>SUM(AA26:AA33)</f>
        <v>30386000</v>
      </c>
    </row>
    <row r="21" spans="1:27" ht="13.5">
      <c r="A21" s="46" t="s">
        <v>32</v>
      </c>
      <c r="B21" s="47"/>
      <c r="C21" s="9"/>
      <c r="D21" s="10"/>
      <c r="E21" s="11">
        <v>6500000</v>
      </c>
      <c r="F21" s="11">
        <v>6500000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3250000</v>
      </c>
      <c r="Y21" s="11">
        <v>-3250000</v>
      </c>
      <c r="Z21" s="2">
        <v>-100</v>
      </c>
      <c r="AA21" s="15">
        <v>6500000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>
        <v>-832102</v>
      </c>
      <c r="I22" s="11"/>
      <c r="J22" s="11">
        <v>-832102</v>
      </c>
      <c r="K22" s="11"/>
      <c r="L22" s="11">
        <v>77120</v>
      </c>
      <c r="M22" s="11"/>
      <c r="N22" s="11">
        <v>77120</v>
      </c>
      <c r="O22" s="11"/>
      <c r="P22" s="11"/>
      <c r="Q22" s="11"/>
      <c r="R22" s="11"/>
      <c r="S22" s="11"/>
      <c r="T22" s="11"/>
      <c r="U22" s="11"/>
      <c r="V22" s="11"/>
      <c r="W22" s="11">
        <v>-754982</v>
      </c>
      <c r="X22" s="11"/>
      <c r="Y22" s="11">
        <v>-754982</v>
      </c>
      <c r="Z22" s="2"/>
      <c r="AA22" s="15"/>
    </row>
    <row r="23" spans="1:27" ht="13.5">
      <c r="A23" s="46" t="s">
        <v>34</v>
      </c>
      <c r="B23" s="47"/>
      <c r="C23" s="9"/>
      <c r="D23" s="10"/>
      <c r="E23" s="11">
        <v>12386000</v>
      </c>
      <c r="F23" s="11">
        <v>12386000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6193000</v>
      </c>
      <c r="Y23" s="11">
        <v>-6193000</v>
      </c>
      <c r="Z23" s="2">
        <v>-100</v>
      </c>
      <c r="AA23" s="15">
        <v>12386000</v>
      </c>
    </row>
    <row r="24" spans="1:27" ht="13.5">
      <c r="A24" s="46" t="s">
        <v>35</v>
      </c>
      <c r="B24" s="47"/>
      <c r="C24" s="9"/>
      <c r="D24" s="10"/>
      <c r="E24" s="11">
        <v>4500000</v>
      </c>
      <c r="F24" s="11">
        <v>4500000</v>
      </c>
      <c r="G24" s="11">
        <v>2283146</v>
      </c>
      <c r="H24" s="11"/>
      <c r="I24" s="11"/>
      <c r="J24" s="11">
        <v>2283146</v>
      </c>
      <c r="K24" s="11">
        <v>3645754</v>
      </c>
      <c r="L24" s="11">
        <v>4299679</v>
      </c>
      <c r="M24" s="11">
        <v>929109</v>
      </c>
      <c r="N24" s="11">
        <v>8874542</v>
      </c>
      <c r="O24" s="11"/>
      <c r="P24" s="11"/>
      <c r="Q24" s="11"/>
      <c r="R24" s="11"/>
      <c r="S24" s="11"/>
      <c r="T24" s="11"/>
      <c r="U24" s="11"/>
      <c r="V24" s="11"/>
      <c r="W24" s="11">
        <v>11157688</v>
      </c>
      <c r="X24" s="11">
        <v>2250000</v>
      </c>
      <c r="Y24" s="11">
        <v>8907688</v>
      </c>
      <c r="Z24" s="2">
        <v>395.9</v>
      </c>
      <c r="AA24" s="15">
        <v>4500000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23386000</v>
      </c>
      <c r="F26" s="51">
        <f t="shared" si="3"/>
        <v>23386000</v>
      </c>
      <c r="G26" s="51">
        <f t="shared" si="3"/>
        <v>2283146</v>
      </c>
      <c r="H26" s="51">
        <f t="shared" si="3"/>
        <v>-832102</v>
      </c>
      <c r="I26" s="51">
        <f t="shared" si="3"/>
        <v>0</v>
      </c>
      <c r="J26" s="51">
        <f t="shared" si="3"/>
        <v>1451044</v>
      </c>
      <c r="K26" s="51">
        <f t="shared" si="3"/>
        <v>3645754</v>
      </c>
      <c r="L26" s="51">
        <f t="shared" si="3"/>
        <v>4376799</v>
      </c>
      <c r="M26" s="51">
        <f t="shared" si="3"/>
        <v>929109</v>
      </c>
      <c r="N26" s="51">
        <f t="shared" si="3"/>
        <v>8951662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10402706</v>
      </c>
      <c r="X26" s="51">
        <f t="shared" si="3"/>
        <v>11693000</v>
      </c>
      <c r="Y26" s="51">
        <f t="shared" si="3"/>
        <v>-1290294</v>
      </c>
      <c r="Z26" s="52">
        <f>+IF(X26&lt;&gt;0,+(Y26/X26)*100,0)</f>
        <v>-11.03475583682545</v>
      </c>
      <c r="AA26" s="53">
        <f>SUM(AA21:AA25)</f>
        <v>23386000</v>
      </c>
    </row>
    <row r="27" spans="1:27" ht="13.5">
      <c r="A27" s="54" t="s">
        <v>38</v>
      </c>
      <c r="B27" s="64"/>
      <c r="C27" s="9"/>
      <c r="D27" s="10"/>
      <c r="E27" s="11">
        <v>7000000</v>
      </c>
      <c r="F27" s="11">
        <v>7000000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3500000</v>
      </c>
      <c r="Y27" s="11">
        <v>-3500000</v>
      </c>
      <c r="Z27" s="2">
        <v>-100</v>
      </c>
      <c r="AA27" s="15">
        <v>7000000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>
        <v>2912443</v>
      </c>
      <c r="L30" s="11"/>
      <c r="M30" s="11"/>
      <c r="N30" s="11">
        <v>2912443</v>
      </c>
      <c r="O30" s="11"/>
      <c r="P30" s="11"/>
      <c r="Q30" s="11"/>
      <c r="R30" s="11"/>
      <c r="S30" s="11"/>
      <c r="T30" s="11"/>
      <c r="U30" s="11"/>
      <c r="V30" s="11"/>
      <c r="W30" s="11">
        <v>2912443</v>
      </c>
      <c r="X30" s="11"/>
      <c r="Y30" s="11">
        <v>2912443</v>
      </c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29069336</v>
      </c>
      <c r="D36" s="10">
        <f t="shared" si="4"/>
        <v>0</v>
      </c>
      <c r="E36" s="11">
        <f t="shared" si="4"/>
        <v>11500000</v>
      </c>
      <c r="F36" s="11">
        <f t="shared" si="4"/>
        <v>11500000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457477</v>
      </c>
      <c r="L36" s="11">
        <f t="shared" si="4"/>
        <v>0</v>
      </c>
      <c r="M36" s="11">
        <f t="shared" si="4"/>
        <v>79413</v>
      </c>
      <c r="N36" s="11">
        <f t="shared" si="4"/>
        <v>536890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536890</v>
      </c>
      <c r="X36" s="11">
        <f t="shared" si="4"/>
        <v>5750000</v>
      </c>
      <c r="Y36" s="11">
        <f t="shared" si="4"/>
        <v>-5213110</v>
      </c>
      <c r="Z36" s="2">
        <f aca="true" t="shared" si="5" ref="Z36:Z49">+IF(X36&lt;&gt;0,+(Y36/X36)*100,0)</f>
        <v>-90.66278260869565</v>
      </c>
      <c r="AA36" s="15">
        <f>AA6+AA21</f>
        <v>11500000</v>
      </c>
    </row>
    <row r="37" spans="1:27" ht="13.5">
      <c r="A37" s="46" t="s">
        <v>33</v>
      </c>
      <c r="B37" s="47"/>
      <c r="C37" s="9">
        <f t="shared" si="4"/>
        <v>7258495</v>
      </c>
      <c r="D37" s="10">
        <f t="shared" si="4"/>
        <v>0</v>
      </c>
      <c r="E37" s="11">
        <f t="shared" si="4"/>
        <v>23916500</v>
      </c>
      <c r="F37" s="11">
        <f t="shared" si="4"/>
        <v>23916500</v>
      </c>
      <c r="G37" s="11">
        <f t="shared" si="4"/>
        <v>0</v>
      </c>
      <c r="H37" s="11">
        <f t="shared" si="4"/>
        <v>-832102</v>
      </c>
      <c r="I37" s="11">
        <f t="shared" si="4"/>
        <v>4189034</v>
      </c>
      <c r="J37" s="11">
        <f t="shared" si="4"/>
        <v>3356932</v>
      </c>
      <c r="K37" s="11">
        <f t="shared" si="4"/>
        <v>1170000</v>
      </c>
      <c r="L37" s="11">
        <f t="shared" si="4"/>
        <v>378832</v>
      </c>
      <c r="M37" s="11">
        <f t="shared" si="4"/>
        <v>277794</v>
      </c>
      <c r="N37" s="11">
        <f t="shared" si="4"/>
        <v>1826626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5183558</v>
      </c>
      <c r="X37" s="11">
        <f t="shared" si="4"/>
        <v>11958250</v>
      </c>
      <c r="Y37" s="11">
        <f t="shared" si="4"/>
        <v>-6774692</v>
      </c>
      <c r="Z37" s="2">
        <f t="shared" si="5"/>
        <v>-56.65287144858152</v>
      </c>
      <c r="AA37" s="15">
        <f>AA7+AA22</f>
        <v>23916500</v>
      </c>
    </row>
    <row r="38" spans="1:27" ht="13.5">
      <c r="A38" s="46" t="s">
        <v>34</v>
      </c>
      <c r="B38" s="47"/>
      <c r="C38" s="9">
        <f t="shared" si="4"/>
        <v>48879088</v>
      </c>
      <c r="D38" s="10">
        <f t="shared" si="4"/>
        <v>0</v>
      </c>
      <c r="E38" s="11">
        <f t="shared" si="4"/>
        <v>52386000</v>
      </c>
      <c r="F38" s="11">
        <f t="shared" si="4"/>
        <v>52386000</v>
      </c>
      <c r="G38" s="11">
        <f t="shared" si="4"/>
        <v>200281</v>
      </c>
      <c r="H38" s="11">
        <f t="shared" si="4"/>
        <v>301967</v>
      </c>
      <c r="I38" s="11">
        <f t="shared" si="4"/>
        <v>31995</v>
      </c>
      <c r="J38" s="11">
        <f t="shared" si="4"/>
        <v>534243</v>
      </c>
      <c r="K38" s="11">
        <f t="shared" si="4"/>
        <v>4683365</v>
      </c>
      <c r="L38" s="11">
        <f t="shared" si="4"/>
        <v>1298744</v>
      </c>
      <c r="M38" s="11">
        <f t="shared" si="4"/>
        <v>1589615</v>
      </c>
      <c r="N38" s="11">
        <f t="shared" si="4"/>
        <v>7571724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8105967</v>
      </c>
      <c r="X38" s="11">
        <f t="shared" si="4"/>
        <v>26193000</v>
      </c>
      <c r="Y38" s="11">
        <f t="shared" si="4"/>
        <v>-18087033</v>
      </c>
      <c r="Z38" s="2">
        <f t="shared" si="5"/>
        <v>-69.05292635436949</v>
      </c>
      <c r="AA38" s="15">
        <f>AA8+AA23</f>
        <v>52386000</v>
      </c>
    </row>
    <row r="39" spans="1:27" ht="13.5">
      <c r="A39" s="46" t="s">
        <v>35</v>
      </c>
      <c r="B39" s="47"/>
      <c r="C39" s="9">
        <f t="shared" si="4"/>
        <v>57729039</v>
      </c>
      <c r="D39" s="10">
        <f t="shared" si="4"/>
        <v>0</v>
      </c>
      <c r="E39" s="11">
        <f t="shared" si="4"/>
        <v>5905310</v>
      </c>
      <c r="F39" s="11">
        <f t="shared" si="4"/>
        <v>5905310</v>
      </c>
      <c r="G39" s="11">
        <f t="shared" si="4"/>
        <v>2558508</v>
      </c>
      <c r="H39" s="11">
        <f t="shared" si="4"/>
        <v>0</v>
      </c>
      <c r="I39" s="11">
        <f t="shared" si="4"/>
        <v>0</v>
      </c>
      <c r="J39" s="11">
        <f t="shared" si="4"/>
        <v>2558508</v>
      </c>
      <c r="K39" s="11">
        <f t="shared" si="4"/>
        <v>6170460</v>
      </c>
      <c r="L39" s="11">
        <f t="shared" si="4"/>
        <v>4299679</v>
      </c>
      <c r="M39" s="11">
        <f t="shared" si="4"/>
        <v>1403409</v>
      </c>
      <c r="N39" s="11">
        <f t="shared" si="4"/>
        <v>11873548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14432056</v>
      </c>
      <c r="X39" s="11">
        <f t="shared" si="4"/>
        <v>2952655</v>
      </c>
      <c r="Y39" s="11">
        <f t="shared" si="4"/>
        <v>11479401</v>
      </c>
      <c r="Z39" s="2">
        <f t="shared" si="5"/>
        <v>388.78233318826614</v>
      </c>
      <c r="AA39" s="15">
        <f>AA9+AA24</f>
        <v>5905310</v>
      </c>
    </row>
    <row r="40" spans="1:27" ht="13.5">
      <c r="A40" s="46" t="s">
        <v>36</v>
      </c>
      <c r="B40" s="47"/>
      <c r="C40" s="9">
        <f t="shared" si="4"/>
        <v>8448222</v>
      </c>
      <c r="D40" s="10">
        <f t="shared" si="4"/>
        <v>0</v>
      </c>
      <c r="E40" s="11">
        <f t="shared" si="4"/>
        <v>11246000</v>
      </c>
      <c r="F40" s="11">
        <f t="shared" si="4"/>
        <v>11246000</v>
      </c>
      <c r="G40" s="11">
        <f t="shared" si="4"/>
        <v>0</v>
      </c>
      <c r="H40" s="11">
        <f t="shared" si="4"/>
        <v>609771</v>
      </c>
      <c r="I40" s="11">
        <f t="shared" si="4"/>
        <v>979991</v>
      </c>
      <c r="J40" s="11">
        <f t="shared" si="4"/>
        <v>1589762</v>
      </c>
      <c r="K40" s="11">
        <f t="shared" si="4"/>
        <v>903099</v>
      </c>
      <c r="L40" s="11">
        <f t="shared" si="4"/>
        <v>379273</v>
      </c>
      <c r="M40" s="11">
        <f t="shared" si="4"/>
        <v>0</v>
      </c>
      <c r="N40" s="11">
        <f t="shared" si="4"/>
        <v>1282372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2872134</v>
      </c>
      <c r="X40" s="11">
        <f t="shared" si="4"/>
        <v>5623000</v>
      </c>
      <c r="Y40" s="11">
        <f t="shared" si="4"/>
        <v>-2750866</v>
      </c>
      <c r="Z40" s="2">
        <f t="shared" si="5"/>
        <v>-48.92167881913569</v>
      </c>
      <c r="AA40" s="15">
        <f>AA10+AA25</f>
        <v>11246000</v>
      </c>
    </row>
    <row r="41" spans="1:27" ht="13.5">
      <c r="A41" s="48" t="s">
        <v>37</v>
      </c>
      <c r="B41" s="47"/>
      <c r="C41" s="49">
        <f aca="true" t="shared" si="6" ref="C41:Y41">SUM(C36:C40)</f>
        <v>151384180</v>
      </c>
      <c r="D41" s="50">
        <f t="shared" si="6"/>
        <v>0</v>
      </c>
      <c r="E41" s="51">
        <f t="shared" si="6"/>
        <v>104953810</v>
      </c>
      <c r="F41" s="51">
        <f t="shared" si="6"/>
        <v>104953810</v>
      </c>
      <c r="G41" s="51">
        <f t="shared" si="6"/>
        <v>2758789</v>
      </c>
      <c r="H41" s="51">
        <f t="shared" si="6"/>
        <v>79636</v>
      </c>
      <c r="I41" s="51">
        <f t="shared" si="6"/>
        <v>5201020</v>
      </c>
      <c r="J41" s="51">
        <f t="shared" si="6"/>
        <v>8039445</v>
      </c>
      <c r="K41" s="51">
        <f t="shared" si="6"/>
        <v>13384401</v>
      </c>
      <c r="L41" s="51">
        <f t="shared" si="6"/>
        <v>6356528</v>
      </c>
      <c r="M41" s="51">
        <f t="shared" si="6"/>
        <v>3350231</v>
      </c>
      <c r="N41" s="51">
        <f t="shared" si="6"/>
        <v>23091160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31130605</v>
      </c>
      <c r="X41" s="51">
        <f t="shared" si="6"/>
        <v>52476905</v>
      </c>
      <c r="Y41" s="51">
        <f t="shared" si="6"/>
        <v>-21346300</v>
      </c>
      <c r="Z41" s="52">
        <f t="shared" si="5"/>
        <v>-40.677513279413105</v>
      </c>
      <c r="AA41" s="53">
        <f>SUM(AA36:AA40)</f>
        <v>104953810</v>
      </c>
    </row>
    <row r="42" spans="1:27" ht="13.5">
      <c r="A42" s="54" t="s">
        <v>38</v>
      </c>
      <c r="B42" s="35"/>
      <c r="C42" s="65">
        <f aca="true" t="shared" si="7" ref="C42:Y48">C12+C27</f>
        <v>6875155</v>
      </c>
      <c r="D42" s="66">
        <f t="shared" si="7"/>
        <v>0</v>
      </c>
      <c r="E42" s="67">
        <f t="shared" si="7"/>
        <v>18762690</v>
      </c>
      <c r="F42" s="67">
        <f t="shared" si="7"/>
        <v>18762690</v>
      </c>
      <c r="G42" s="67">
        <f t="shared" si="7"/>
        <v>0</v>
      </c>
      <c r="H42" s="67">
        <f t="shared" si="7"/>
        <v>1030227</v>
      </c>
      <c r="I42" s="67">
        <f t="shared" si="7"/>
        <v>2328854</v>
      </c>
      <c r="J42" s="67">
        <f t="shared" si="7"/>
        <v>3359081</v>
      </c>
      <c r="K42" s="67">
        <f t="shared" si="7"/>
        <v>477199</v>
      </c>
      <c r="L42" s="67">
        <f t="shared" si="7"/>
        <v>1016231</v>
      </c>
      <c r="M42" s="67">
        <f t="shared" si="7"/>
        <v>247540</v>
      </c>
      <c r="N42" s="67">
        <f t="shared" si="7"/>
        <v>1740970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5100051</v>
      </c>
      <c r="X42" s="67">
        <f t="shared" si="7"/>
        <v>9381345</v>
      </c>
      <c r="Y42" s="67">
        <f t="shared" si="7"/>
        <v>-4281294</v>
      </c>
      <c r="Z42" s="69">
        <f t="shared" si="5"/>
        <v>-45.63624938641527</v>
      </c>
      <c r="AA42" s="68">
        <f aca="true" t="shared" si="8" ref="AA42:AA48">AA12+AA27</f>
        <v>18762690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20067948</v>
      </c>
      <c r="D45" s="66">
        <f t="shared" si="7"/>
        <v>0</v>
      </c>
      <c r="E45" s="67">
        <f t="shared" si="7"/>
        <v>8730000</v>
      </c>
      <c r="F45" s="67">
        <f t="shared" si="7"/>
        <v>8730000</v>
      </c>
      <c r="G45" s="67">
        <f t="shared" si="7"/>
        <v>10973</v>
      </c>
      <c r="H45" s="67">
        <f t="shared" si="7"/>
        <v>0</v>
      </c>
      <c r="I45" s="67">
        <f t="shared" si="7"/>
        <v>493465</v>
      </c>
      <c r="J45" s="67">
        <f t="shared" si="7"/>
        <v>504438</v>
      </c>
      <c r="K45" s="67">
        <f t="shared" si="7"/>
        <v>3057005</v>
      </c>
      <c r="L45" s="67">
        <f t="shared" si="7"/>
        <v>838898</v>
      </c>
      <c r="M45" s="67">
        <f t="shared" si="7"/>
        <v>0</v>
      </c>
      <c r="N45" s="67">
        <f t="shared" si="7"/>
        <v>3895903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4400341</v>
      </c>
      <c r="X45" s="67">
        <f t="shared" si="7"/>
        <v>4365000</v>
      </c>
      <c r="Y45" s="67">
        <f t="shared" si="7"/>
        <v>35341</v>
      </c>
      <c r="Z45" s="69">
        <f t="shared" si="5"/>
        <v>0.8096449026345933</v>
      </c>
      <c r="AA45" s="68">
        <f t="shared" si="8"/>
        <v>8730000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178327283</v>
      </c>
      <c r="D49" s="78">
        <f t="shared" si="9"/>
        <v>0</v>
      </c>
      <c r="E49" s="79">
        <f t="shared" si="9"/>
        <v>132446500</v>
      </c>
      <c r="F49" s="79">
        <f t="shared" si="9"/>
        <v>132446500</v>
      </c>
      <c r="G49" s="79">
        <f t="shared" si="9"/>
        <v>2769762</v>
      </c>
      <c r="H49" s="79">
        <f t="shared" si="9"/>
        <v>1109863</v>
      </c>
      <c r="I49" s="79">
        <f t="shared" si="9"/>
        <v>8023339</v>
      </c>
      <c r="J49" s="79">
        <f t="shared" si="9"/>
        <v>11902964</v>
      </c>
      <c r="K49" s="79">
        <f t="shared" si="9"/>
        <v>16918605</v>
      </c>
      <c r="L49" s="79">
        <f t="shared" si="9"/>
        <v>8211657</v>
      </c>
      <c r="M49" s="79">
        <f t="shared" si="9"/>
        <v>3597771</v>
      </c>
      <c r="N49" s="79">
        <f t="shared" si="9"/>
        <v>28728033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40630997</v>
      </c>
      <c r="X49" s="79">
        <f t="shared" si="9"/>
        <v>66223250</v>
      </c>
      <c r="Y49" s="79">
        <f t="shared" si="9"/>
        <v>-25592253</v>
      </c>
      <c r="Z49" s="80">
        <f t="shared" si="5"/>
        <v>-38.64541984876912</v>
      </c>
      <c r="AA49" s="81">
        <f>SUM(AA41:AA48)</f>
        <v>132446500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119358584</v>
      </c>
      <c r="F51" s="67">
        <f t="shared" si="10"/>
        <v>119358584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59679294</v>
      </c>
      <c r="Y51" s="67">
        <f t="shared" si="10"/>
        <v>-59679294</v>
      </c>
      <c r="Z51" s="69">
        <f>+IF(X51&lt;&gt;0,+(Y51/X51)*100,0)</f>
        <v>-100</v>
      </c>
      <c r="AA51" s="68">
        <f>SUM(AA57:AA61)</f>
        <v>119358584</v>
      </c>
    </row>
    <row r="52" spans="1:27" ht="13.5">
      <c r="A52" s="84" t="s">
        <v>32</v>
      </c>
      <c r="B52" s="47"/>
      <c r="C52" s="9"/>
      <c r="D52" s="10"/>
      <c r="E52" s="11">
        <v>22200828</v>
      </c>
      <c r="F52" s="11">
        <v>22200828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11100414</v>
      </c>
      <c r="Y52" s="11">
        <v>-11100414</v>
      </c>
      <c r="Z52" s="2">
        <v>-100</v>
      </c>
      <c r="AA52" s="15">
        <v>22200828</v>
      </c>
    </row>
    <row r="53" spans="1:27" ht="13.5">
      <c r="A53" s="84" t="s">
        <v>33</v>
      </c>
      <c r="B53" s="47"/>
      <c r="C53" s="9"/>
      <c r="D53" s="10"/>
      <c r="E53" s="11">
        <v>24275575</v>
      </c>
      <c r="F53" s="11">
        <v>24275575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12137788</v>
      </c>
      <c r="Y53" s="11">
        <v>-12137788</v>
      </c>
      <c r="Z53" s="2">
        <v>-100</v>
      </c>
      <c r="AA53" s="15">
        <v>24275575</v>
      </c>
    </row>
    <row r="54" spans="1:27" ht="13.5">
      <c r="A54" s="84" t="s">
        <v>34</v>
      </c>
      <c r="B54" s="47"/>
      <c r="C54" s="9"/>
      <c r="D54" s="10"/>
      <c r="E54" s="11">
        <v>6790977</v>
      </c>
      <c r="F54" s="11">
        <v>6790977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3395489</v>
      </c>
      <c r="Y54" s="11">
        <v>-3395489</v>
      </c>
      <c r="Z54" s="2">
        <v>-100</v>
      </c>
      <c r="AA54" s="15">
        <v>6790977</v>
      </c>
    </row>
    <row r="55" spans="1:27" ht="13.5">
      <c r="A55" s="84" t="s">
        <v>35</v>
      </c>
      <c r="B55" s="47"/>
      <c r="C55" s="9"/>
      <c r="D55" s="10"/>
      <c r="E55" s="11">
        <v>11460185</v>
      </c>
      <c r="F55" s="11">
        <v>11460185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5730093</v>
      </c>
      <c r="Y55" s="11">
        <v>-5730093</v>
      </c>
      <c r="Z55" s="2">
        <v>-100</v>
      </c>
      <c r="AA55" s="15">
        <v>11460185</v>
      </c>
    </row>
    <row r="56" spans="1:27" ht="13.5">
      <c r="A56" s="84" t="s">
        <v>36</v>
      </c>
      <c r="B56" s="47"/>
      <c r="C56" s="9"/>
      <c r="D56" s="10"/>
      <c r="E56" s="11">
        <v>6614358</v>
      </c>
      <c r="F56" s="11">
        <v>6614358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3307179</v>
      </c>
      <c r="Y56" s="11">
        <v>-3307179</v>
      </c>
      <c r="Z56" s="2">
        <v>-100</v>
      </c>
      <c r="AA56" s="15">
        <v>6614358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71341923</v>
      </c>
      <c r="F57" s="51">
        <f t="shared" si="11"/>
        <v>71341923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35670963</v>
      </c>
      <c r="Y57" s="51">
        <f t="shared" si="11"/>
        <v>-35670963</v>
      </c>
      <c r="Z57" s="52">
        <f>+IF(X57&lt;&gt;0,+(Y57/X57)*100,0)</f>
        <v>-100</v>
      </c>
      <c r="AA57" s="53">
        <f>SUM(AA52:AA56)</f>
        <v>71341923</v>
      </c>
    </row>
    <row r="58" spans="1:27" ht="13.5">
      <c r="A58" s="86" t="s">
        <v>38</v>
      </c>
      <c r="B58" s="35"/>
      <c r="C58" s="9"/>
      <c r="D58" s="10"/>
      <c r="E58" s="11">
        <v>17482806</v>
      </c>
      <c r="F58" s="11">
        <v>17482806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8741403</v>
      </c>
      <c r="Y58" s="11">
        <v>-8741403</v>
      </c>
      <c r="Z58" s="2">
        <v>-100</v>
      </c>
      <c r="AA58" s="15">
        <v>17482806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30533855</v>
      </c>
      <c r="F61" s="11">
        <v>30533855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15266928</v>
      </c>
      <c r="Y61" s="11">
        <v>-15266928</v>
      </c>
      <c r="Z61" s="2">
        <v>-100</v>
      </c>
      <c r="AA61" s="15">
        <v>30533855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119358584</v>
      </c>
      <c r="F66" s="14"/>
      <c r="G66" s="14">
        <v>365335</v>
      </c>
      <c r="H66" s="14">
        <v>557526</v>
      </c>
      <c r="I66" s="14">
        <v>3136714</v>
      </c>
      <c r="J66" s="14">
        <v>4059575</v>
      </c>
      <c r="K66" s="14">
        <v>2449306</v>
      </c>
      <c r="L66" s="14">
        <v>1845894</v>
      </c>
      <c r="M66" s="14">
        <v>7491403</v>
      </c>
      <c r="N66" s="14">
        <v>11786603</v>
      </c>
      <c r="O66" s="14"/>
      <c r="P66" s="14"/>
      <c r="Q66" s="14"/>
      <c r="R66" s="14"/>
      <c r="S66" s="14"/>
      <c r="T66" s="14"/>
      <c r="U66" s="14"/>
      <c r="V66" s="14"/>
      <c r="W66" s="14">
        <v>15846178</v>
      </c>
      <c r="X66" s="14"/>
      <c r="Y66" s="14">
        <v>15846178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119358584</v>
      </c>
      <c r="F69" s="79">
        <f t="shared" si="12"/>
        <v>0</v>
      </c>
      <c r="G69" s="79">
        <f t="shared" si="12"/>
        <v>365335</v>
      </c>
      <c r="H69" s="79">
        <f t="shared" si="12"/>
        <v>557526</v>
      </c>
      <c r="I69" s="79">
        <f t="shared" si="12"/>
        <v>3136714</v>
      </c>
      <c r="J69" s="79">
        <f t="shared" si="12"/>
        <v>4059575</v>
      </c>
      <c r="K69" s="79">
        <f t="shared" si="12"/>
        <v>2449306</v>
      </c>
      <c r="L69" s="79">
        <f t="shared" si="12"/>
        <v>1845894</v>
      </c>
      <c r="M69" s="79">
        <f t="shared" si="12"/>
        <v>7491403</v>
      </c>
      <c r="N69" s="79">
        <f t="shared" si="12"/>
        <v>11786603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15846178</v>
      </c>
      <c r="X69" s="79">
        <f t="shared" si="12"/>
        <v>0</v>
      </c>
      <c r="Y69" s="79">
        <f t="shared" si="12"/>
        <v>15846178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78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6556693</v>
      </c>
      <c r="D5" s="42">
        <f t="shared" si="0"/>
        <v>0</v>
      </c>
      <c r="E5" s="43">
        <f t="shared" si="0"/>
        <v>3472000</v>
      </c>
      <c r="F5" s="43">
        <f t="shared" si="0"/>
        <v>3472000</v>
      </c>
      <c r="G5" s="43">
        <f t="shared" si="0"/>
        <v>63280</v>
      </c>
      <c r="H5" s="43">
        <f t="shared" si="0"/>
        <v>34260</v>
      </c>
      <c r="I5" s="43">
        <f t="shared" si="0"/>
        <v>34700</v>
      </c>
      <c r="J5" s="43">
        <f t="shared" si="0"/>
        <v>132240</v>
      </c>
      <c r="K5" s="43">
        <f t="shared" si="0"/>
        <v>1304226</v>
      </c>
      <c r="L5" s="43">
        <f t="shared" si="0"/>
        <v>94977</v>
      </c>
      <c r="M5" s="43">
        <f t="shared" si="0"/>
        <v>34744</v>
      </c>
      <c r="N5" s="43">
        <f t="shared" si="0"/>
        <v>1433947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1566187</v>
      </c>
      <c r="X5" s="43">
        <f t="shared" si="0"/>
        <v>1736000</v>
      </c>
      <c r="Y5" s="43">
        <f t="shared" si="0"/>
        <v>-169813</v>
      </c>
      <c r="Z5" s="44">
        <f>+IF(X5&lt;&gt;0,+(Y5/X5)*100,0)</f>
        <v>-9.781854838709677</v>
      </c>
      <c r="AA5" s="45">
        <f>SUM(AA11:AA18)</f>
        <v>3472000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>
        <v>5396303</v>
      </c>
      <c r="D10" s="10"/>
      <c r="E10" s="11">
        <v>150000</v>
      </c>
      <c r="F10" s="11">
        <v>150000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75000</v>
      </c>
      <c r="Y10" s="11">
        <v>-75000</v>
      </c>
      <c r="Z10" s="2">
        <v>-100</v>
      </c>
      <c r="AA10" s="15">
        <v>150000</v>
      </c>
    </row>
    <row r="11" spans="1:27" ht="13.5">
      <c r="A11" s="48" t="s">
        <v>37</v>
      </c>
      <c r="B11" s="47"/>
      <c r="C11" s="49">
        <f aca="true" t="shared" si="1" ref="C11:Y11">SUM(C6:C10)</f>
        <v>5396303</v>
      </c>
      <c r="D11" s="50">
        <f t="shared" si="1"/>
        <v>0</v>
      </c>
      <c r="E11" s="51">
        <f t="shared" si="1"/>
        <v>150000</v>
      </c>
      <c r="F11" s="51">
        <f t="shared" si="1"/>
        <v>150000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75000</v>
      </c>
      <c r="Y11" s="51">
        <f t="shared" si="1"/>
        <v>-75000</v>
      </c>
      <c r="Z11" s="52">
        <f>+IF(X11&lt;&gt;0,+(Y11/X11)*100,0)</f>
        <v>-100</v>
      </c>
      <c r="AA11" s="53">
        <f>SUM(AA6:AA10)</f>
        <v>150000</v>
      </c>
    </row>
    <row r="12" spans="1:27" ht="13.5">
      <c r="A12" s="54" t="s">
        <v>38</v>
      </c>
      <c r="B12" s="35"/>
      <c r="C12" s="9"/>
      <c r="D12" s="10"/>
      <c r="E12" s="11">
        <v>100000</v>
      </c>
      <c r="F12" s="11">
        <v>100000</v>
      </c>
      <c r="G12" s="11">
        <v>63280</v>
      </c>
      <c r="H12" s="11"/>
      <c r="I12" s="11"/>
      <c r="J12" s="11">
        <v>63280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63280</v>
      </c>
      <c r="X12" s="11">
        <v>50000</v>
      </c>
      <c r="Y12" s="11">
        <v>13280</v>
      </c>
      <c r="Z12" s="2">
        <v>26.56</v>
      </c>
      <c r="AA12" s="15">
        <v>100000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343869</v>
      </c>
      <c r="D15" s="10"/>
      <c r="E15" s="11">
        <v>3002000</v>
      </c>
      <c r="F15" s="11">
        <v>3002000</v>
      </c>
      <c r="G15" s="11"/>
      <c r="H15" s="11">
        <v>31061</v>
      </c>
      <c r="I15" s="11">
        <v>34700</v>
      </c>
      <c r="J15" s="11">
        <v>65761</v>
      </c>
      <c r="K15" s="11">
        <v>1304226</v>
      </c>
      <c r="L15" s="11">
        <v>61886</v>
      </c>
      <c r="M15" s="11">
        <v>25894</v>
      </c>
      <c r="N15" s="11">
        <v>1392006</v>
      </c>
      <c r="O15" s="11"/>
      <c r="P15" s="11"/>
      <c r="Q15" s="11"/>
      <c r="R15" s="11"/>
      <c r="S15" s="11"/>
      <c r="T15" s="11"/>
      <c r="U15" s="11"/>
      <c r="V15" s="11"/>
      <c r="W15" s="11">
        <v>1457767</v>
      </c>
      <c r="X15" s="11">
        <v>1501000</v>
      </c>
      <c r="Y15" s="11">
        <v>-43233</v>
      </c>
      <c r="Z15" s="2">
        <v>-2.88</v>
      </c>
      <c r="AA15" s="15">
        <v>3002000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816521</v>
      </c>
      <c r="D18" s="17"/>
      <c r="E18" s="18">
        <v>220000</v>
      </c>
      <c r="F18" s="18">
        <v>220000</v>
      </c>
      <c r="G18" s="18"/>
      <c r="H18" s="18">
        <v>3199</v>
      </c>
      <c r="I18" s="18"/>
      <c r="J18" s="18">
        <v>3199</v>
      </c>
      <c r="K18" s="18"/>
      <c r="L18" s="18">
        <v>33091</v>
      </c>
      <c r="M18" s="18">
        <v>8850</v>
      </c>
      <c r="N18" s="18">
        <v>41941</v>
      </c>
      <c r="O18" s="18"/>
      <c r="P18" s="18"/>
      <c r="Q18" s="18"/>
      <c r="R18" s="18"/>
      <c r="S18" s="18"/>
      <c r="T18" s="18"/>
      <c r="U18" s="18"/>
      <c r="V18" s="18"/>
      <c r="W18" s="18">
        <v>45140</v>
      </c>
      <c r="X18" s="18">
        <v>110000</v>
      </c>
      <c r="Y18" s="18">
        <v>-64860</v>
      </c>
      <c r="Z18" s="3">
        <v>-58.96</v>
      </c>
      <c r="AA18" s="23">
        <v>220000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5396303</v>
      </c>
      <c r="D40" s="10">
        <f t="shared" si="4"/>
        <v>0</v>
      </c>
      <c r="E40" s="11">
        <f t="shared" si="4"/>
        <v>150000</v>
      </c>
      <c r="F40" s="11">
        <f t="shared" si="4"/>
        <v>150000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75000</v>
      </c>
      <c r="Y40" s="11">
        <f t="shared" si="4"/>
        <v>-75000</v>
      </c>
      <c r="Z40" s="2">
        <f t="shared" si="5"/>
        <v>-100</v>
      </c>
      <c r="AA40" s="15">
        <f>AA10+AA25</f>
        <v>150000</v>
      </c>
    </row>
    <row r="41" spans="1:27" ht="13.5">
      <c r="A41" s="48" t="s">
        <v>37</v>
      </c>
      <c r="B41" s="47"/>
      <c r="C41" s="49">
        <f aca="true" t="shared" si="6" ref="C41:Y41">SUM(C36:C40)</f>
        <v>5396303</v>
      </c>
      <c r="D41" s="50">
        <f t="shared" si="6"/>
        <v>0</v>
      </c>
      <c r="E41" s="51">
        <f t="shared" si="6"/>
        <v>150000</v>
      </c>
      <c r="F41" s="51">
        <f t="shared" si="6"/>
        <v>150000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75000</v>
      </c>
      <c r="Y41" s="51">
        <f t="shared" si="6"/>
        <v>-75000</v>
      </c>
      <c r="Z41" s="52">
        <f t="shared" si="5"/>
        <v>-100</v>
      </c>
      <c r="AA41" s="53">
        <f>SUM(AA36:AA40)</f>
        <v>150000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100000</v>
      </c>
      <c r="F42" s="67">
        <f t="shared" si="7"/>
        <v>100000</v>
      </c>
      <c r="G42" s="67">
        <f t="shared" si="7"/>
        <v>63280</v>
      </c>
      <c r="H42" s="67">
        <f t="shared" si="7"/>
        <v>0</v>
      </c>
      <c r="I42" s="67">
        <f t="shared" si="7"/>
        <v>0</v>
      </c>
      <c r="J42" s="67">
        <f t="shared" si="7"/>
        <v>63280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63280</v>
      </c>
      <c r="X42" s="67">
        <f t="shared" si="7"/>
        <v>50000</v>
      </c>
      <c r="Y42" s="67">
        <f t="shared" si="7"/>
        <v>13280</v>
      </c>
      <c r="Z42" s="69">
        <f t="shared" si="5"/>
        <v>26.56</v>
      </c>
      <c r="AA42" s="68">
        <f aca="true" t="shared" si="8" ref="AA42:AA48">AA12+AA27</f>
        <v>100000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343869</v>
      </c>
      <c r="D45" s="66">
        <f t="shared" si="7"/>
        <v>0</v>
      </c>
      <c r="E45" s="67">
        <f t="shared" si="7"/>
        <v>3002000</v>
      </c>
      <c r="F45" s="67">
        <f t="shared" si="7"/>
        <v>3002000</v>
      </c>
      <c r="G45" s="67">
        <f t="shared" si="7"/>
        <v>0</v>
      </c>
      <c r="H45" s="67">
        <f t="shared" si="7"/>
        <v>31061</v>
      </c>
      <c r="I45" s="67">
        <f t="shared" si="7"/>
        <v>34700</v>
      </c>
      <c r="J45" s="67">
        <f t="shared" si="7"/>
        <v>65761</v>
      </c>
      <c r="K45" s="67">
        <f t="shared" si="7"/>
        <v>1304226</v>
      </c>
      <c r="L45" s="67">
        <f t="shared" si="7"/>
        <v>61886</v>
      </c>
      <c r="M45" s="67">
        <f t="shared" si="7"/>
        <v>25894</v>
      </c>
      <c r="N45" s="67">
        <f t="shared" si="7"/>
        <v>1392006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1457767</v>
      </c>
      <c r="X45" s="67">
        <f t="shared" si="7"/>
        <v>1501000</v>
      </c>
      <c r="Y45" s="67">
        <f t="shared" si="7"/>
        <v>-43233</v>
      </c>
      <c r="Z45" s="69">
        <f t="shared" si="5"/>
        <v>-2.880279813457695</v>
      </c>
      <c r="AA45" s="68">
        <f t="shared" si="8"/>
        <v>3002000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816521</v>
      </c>
      <c r="D48" s="66">
        <f t="shared" si="7"/>
        <v>0</v>
      </c>
      <c r="E48" s="67">
        <f t="shared" si="7"/>
        <v>220000</v>
      </c>
      <c r="F48" s="67">
        <f t="shared" si="7"/>
        <v>220000</v>
      </c>
      <c r="G48" s="67">
        <f t="shared" si="7"/>
        <v>0</v>
      </c>
      <c r="H48" s="67">
        <f t="shared" si="7"/>
        <v>3199</v>
      </c>
      <c r="I48" s="67">
        <f t="shared" si="7"/>
        <v>0</v>
      </c>
      <c r="J48" s="67">
        <f t="shared" si="7"/>
        <v>3199</v>
      </c>
      <c r="K48" s="67">
        <f t="shared" si="7"/>
        <v>0</v>
      </c>
      <c r="L48" s="67">
        <f t="shared" si="7"/>
        <v>33091</v>
      </c>
      <c r="M48" s="67">
        <f t="shared" si="7"/>
        <v>8850</v>
      </c>
      <c r="N48" s="67">
        <f t="shared" si="7"/>
        <v>41941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45140</v>
      </c>
      <c r="X48" s="67">
        <f t="shared" si="7"/>
        <v>110000</v>
      </c>
      <c r="Y48" s="67">
        <f t="shared" si="7"/>
        <v>-64860</v>
      </c>
      <c r="Z48" s="69">
        <f t="shared" si="5"/>
        <v>-58.96363636363636</v>
      </c>
      <c r="AA48" s="68">
        <f t="shared" si="8"/>
        <v>220000</v>
      </c>
    </row>
    <row r="49" spans="1:27" ht="13.5">
      <c r="A49" s="75" t="s">
        <v>49</v>
      </c>
      <c r="B49" s="76"/>
      <c r="C49" s="77">
        <f aca="true" t="shared" si="9" ref="C49:Y49">SUM(C41:C48)</f>
        <v>6556693</v>
      </c>
      <c r="D49" s="78">
        <f t="shared" si="9"/>
        <v>0</v>
      </c>
      <c r="E49" s="79">
        <f t="shared" si="9"/>
        <v>3472000</v>
      </c>
      <c r="F49" s="79">
        <f t="shared" si="9"/>
        <v>3472000</v>
      </c>
      <c r="G49" s="79">
        <f t="shared" si="9"/>
        <v>63280</v>
      </c>
      <c r="H49" s="79">
        <f t="shared" si="9"/>
        <v>34260</v>
      </c>
      <c r="I49" s="79">
        <f t="shared" si="9"/>
        <v>34700</v>
      </c>
      <c r="J49" s="79">
        <f t="shared" si="9"/>
        <v>132240</v>
      </c>
      <c r="K49" s="79">
        <f t="shared" si="9"/>
        <v>1304226</v>
      </c>
      <c r="L49" s="79">
        <f t="shared" si="9"/>
        <v>94977</v>
      </c>
      <c r="M49" s="79">
        <f t="shared" si="9"/>
        <v>34744</v>
      </c>
      <c r="N49" s="79">
        <f t="shared" si="9"/>
        <v>1433947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1566187</v>
      </c>
      <c r="X49" s="79">
        <f t="shared" si="9"/>
        <v>1736000</v>
      </c>
      <c r="Y49" s="79">
        <f t="shared" si="9"/>
        <v>-169813</v>
      </c>
      <c r="Z49" s="80">
        <f t="shared" si="5"/>
        <v>-9.781854838709677</v>
      </c>
      <c r="AA49" s="81">
        <f>SUM(AA41:AA48)</f>
        <v>3472000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1447000</v>
      </c>
      <c r="F51" s="67">
        <f t="shared" si="10"/>
        <v>1447000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723500</v>
      </c>
      <c r="Y51" s="67">
        <f t="shared" si="10"/>
        <v>-723500</v>
      </c>
      <c r="Z51" s="69">
        <f>+IF(X51&lt;&gt;0,+(Y51/X51)*100,0)</f>
        <v>-100</v>
      </c>
      <c r="AA51" s="68">
        <f>SUM(AA57:AA61)</f>
        <v>1447000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1447000</v>
      </c>
      <c r="F61" s="11">
        <v>1447000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723500</v>
      </c>
      <c r="Y61" s="11">
        <v>-723500</v>
      </c>
      <c r="Z61" s="2">
        <v>-100</v>
      </c>
      <c r="AA61" s="15">
        <v>1447000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26000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607000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>
        <v>30000</v>
      </c>
      <c r="F67" s="11"/>
      <c r="G67" s="11"/>
      <c r="H67" s="11">
        <v>5985</v>
      </c>
      <c r="I67" s="11">
        <v>79878</v>
      </c>
      <c r="J67" s="11">
        <v>85863</v>
      </c>
      <c r="K67" s="11">
        <v>7919</v>
      </c>
      <c r="L67" s="11">
        <v>41686</v>
      </c>
      <c r="M67" s="11">
        <v>69292</v>
      </c>
      <c r="N67" s="11">
        <v>118897</v>
      </c>
      <c r="O67" s="11"/>
      <c r="P67" s="11"/>
      <c r="Q67" s="11"/>
      <c r="R67" s="11"/>
      <c r="S67" s="11"/>
      <c r="T67" s="11"/>
      <c r="U67" s="11"/>
      <c r="V67" s="11"/>
      <c r="W67" s="11">
        <v>204760</v>
      </c>
      <c r="X67" s="11"/>
      <c r="Y67" s="11">
        <v>204760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60000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723000</v>
      </c>
      <c r="F69" s="79">
        <f t="shared" si="12"/>
        <v>0</v>
      </c>
      <c r="G69" s="79">
        <f t="shared" si="12"/>
        <v>0</v>
      </c>
      <c r="H69" s="79">
        <f t="shared" si="12"/>
        <v>5985</v>
      </c>
      <c r="I69" s="79">
        <f t="shared" si="12"/>
        <v>79878</v>
      </c>
      <c r="J69" s="79">
        <f t="shared" si="12"/>
        <v>85863</v>
      </c>
      <c r="K69" s="79">
        <f t="shared" si="12"/>
        <v>7919</v>
      </c>
      <c r="L69" s="79">
        <f t="shared" si="12"/>
        <v>41686</v>
      </c>
      <c r="M69" s="79">
        <f t="shared" si="12"/>
        <v>69292</v>
      </c>
      <c r="N69" s="79">
        <f t="shared" si="12"/>
        <v>118897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204760</v>
      </c>
      <c r="X69" s="79">
        <f t="shared" si="12"/>
        <v>0</v>
      </c>
      <c r="Y69" s="79">
        <f t="shared" si="12"/>
        <v>204760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214819452</v>
      </c>
      <c r="D5" s="42">
        <f t="shared" si="0"/>
        <v>0</v>
      </c>
      <c r="E5" s="43">
        <f t="shared" si="0"/>
        <v>285258000</v>
      </c>
      <c r="F5" s="43">
        <f t="shared" si="0"/>
        <v>285258000</v>
      </c>
      <c r="G5" s="43">
        <f t="shared" si="0"/>
        <v>8171870</v>
      </c>
      <c r="H5" s="43">
        <f t="shared" si="0"/>
        <v>7090504</v>
      </c>
      <c r="I5" s="43">
        <f t="shared" si="0"/>
        <v>21017438</v>
      </c>
      <c r="J5" s="43">
        <f t="shared" si="0"/>
        <v>36279812</v>
      </c>
      <c r="K5" s="43">
        <f t="shared" si="0"/>
        <v>13361766</v>
      </c>
      <c r="L5" s="43">
        <f t="shared" si="0"/>
        <v>15252241</v>
      </c>
      <c r="M5" s="43">
        <f t="shared" si="0"/>
        <v>35751349</v>
      </c>
      <c r="N5" s="43">
        <f t="shared" si="0"/>
        <v>64365356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100645168</v>
      </c>
      <c r="X5" s="43">
        <f t="shared" si="0"/>
        <v>142629000</v>
      </c>
      <c r="Y5" s="43">
        <f t="shared" si="0"/>
        <v>-41983832</v>
      </c>
      <c r="Z5" s="44">
        <f>+IF(X5&lt;&gt;0,+(Y5/X5)*100,0)</f>
        <v>-29.435691198844555</v>
      </c>
      <c r="AA5" s="45">
        <f>SUM(AA11:AA18)</f>
        <v>285258000</v>
      </c>
    </row>
    <row r="6" spans="1:27" ht="13.5">
      <c r="A6" s="46" t="s">
        <v>32</v>
      </c>
      <c r="B6" s="47"/>
      <c r="C6" s="9">
        <v>93321202</v>
      </c>
      <c r="D6" s="10"/>
      <c r="E6" s="11">
        <v>70000000</v>
      </c>
      <c r="F6" s="11">
        <v>70000000</v>
      </c>
      <c r="G6" s="11">
        <v>6287427</v>
      </c>
      <c r="H6" s="11">
        <v>2658369</v>
      </c>
      <c r="I6" s="11">
        <v>10417857</v>
      </c>
      <c r="J6" s="11">
        <v>19363653</v>
      </c>
      <c r="K6" s="11">
        <v>4964594</v>
      </c>
      <c r="L6" s="11">
        <v>3814617</v>
      </c>
      <c r="M6" s="11">
        <v>6473169</v>
      </c>
      <c r="N6" s="11">
        <v>15252380</v>
      </c>
      <c r="O6" s="11"/>
      <c r="P6" s="11"/>
      <c r="Q6" s="11"/>
      <c r="R6" s="11"/>
      <c r="S6" s="11"/>
      <c r="T6" s="11"/>
      <c r="U6" s="11"/>
      <c r="V6" s="11"/>
      <c r="W6" s="11">
        <v>34616033</v>
      </c>
      <c r="X6" s="11">
        <v>35000000</v>
      </c>
      <c r="Y6" s="11">
        <v>-383967</v>
      </c>
      <c r="Z6" s="2">
        <v>-1.1</v>
      </c>
      <c r="AA6" s="15">
        <v>70000000</v>
      </c>
    </row>
    <row r="7" spans="1:27" ht="13.5">
      <c r="A7" s="46" t="s">
        <v>33</v>
      </c>
      <c r="B7" s="47"/>
      <c r="C7" s="9">
        <v>12446093</v>
      </c>
      <c r="D7" s="10"/>
      <c r="E7" s="11">
        <v>4758000</v>
      </c>
      <c r="F7" s="11">
        <v>4758000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2379000</v>
      </c>
      <c r="Y7" s="11">
        <v>-2379000</v>
      </c>
      <c r="Z7" s="2">
        <v>-100</v>
      </c>
      <c r="AA7" s="15">
        <v>4758000</v>
      </c>
    </row>
    <row r="8" spans="1:27" ht="13.5">
      <c r="A8" s="46" t="s">
        <v>34</v>
      </c>
      <c r="B8" s="47"/>
      <c r="C8" s="9">
        <v>91913328</v>
      </c>
      <c r="D8" s="10"/>
      <c r="E8" s="11">
        <v>157000000</v>
      </c>
      <c r="F8" s="11">
        <v>157000000</v>
      </c>
      <c r="G8" s="11">
        <v>1884443</v>
      </c>
      <c r="H8" s="11">
        <v>3036330</v>
      </c>
      <c r="I8" s="11">
        <v>8184865</v>
      </c>
      <c r="J8" s="11">
        <v>13105638</v>
      </c>
      <c r="K8" s="11">
        <v>7096494</v>
      </c>
      <c r="L8" s="11">
        <v>8381491</v>
      </c>
      <c r="M8" s="11">
        <v>5032219</v>
      </c>
      <c r="N8" s="11">
        <v>20510204</v>
      </c>
      <c r="O8" s="11"/>
      <c r="P8" s="11"/>
      <c r="Q8" s="11"/>
      <c r="R8" s="11"/>
      <c r="S8" s="11"/>
      <c r="T8" s="11"/>
      <c r="U8" s="11"/>
      <c r="V8" s="11"/>
      <c r="W8" s="11">
        <v>33615842</v>
      </c>
      <c r="X8" s="11">
        <v>78500000</v>
      </c>
      <c r="Y8" s="11">
        <v>-44884158</v>
      </c>
      <c r="Z8" s="2">
        <v>-57.18</v>
      </c>
      <c r="AA8" s="15">
        <v>157000000</v>
      </c>
    </row>
    <row r="9" spans="1:27" ht="13.5">
      <c r="A9" s="46" t="s">
        <v>35</v>
      </c>
      <c r="B9" s="47"/>
      <c r="C9" s="9">
        <v>10250122</v>
      </c>
      <c r="D9" s="10"/>
      <c r="E9" s="11">
        <v>44000000</v>
      </c>
      <c r="F9" s="11">
        <v>44000000</v>
      </c>
      <c r="G9" s="11"/>
      <c r="H9" s="11">
        <v>1395805</v>
      </c>
      <c r="I9" s="11">
        <v>2387538</v>
      </c>
      <c r="J9" s="11">
        <v>3783343</v>
      </c>
      <c r="K9" s="11">
        <v>900788</v>
      </c>
      <c r="L9" s="11">
        <v>2309651</v>
      </c>
      <c r="M9" s="11"/>
      <c r="N9" s="11">
        <v>3210439</v>
      </c>
      <c r="O9" s="11"/>
      <c r="P9" s="11"/>
      <c r="Q9" s="11"/>
      <c r="R9" s="11"/>
      <c r="S9" s="11"/>
      <c r="T9" s="11"/>
      <c r="U9" s="11"/>
      <c r="V9" s="11"/>
      <c r="W9" s="11">
        <v>6993782</v>
      </c>
      <c r="X9" s="11">
        <v>22000000</v>
      </c>
      <c r="Y9" s="11">
        <v>-15006218</v>
      </c>
      <c r="Z9" s="2">
        <v>-68.21</v>
      </c>
      <c r="AA9" s="15">
        <v>44000000</v>
      </c>
    </row>
    <row r="10" spans="1:27" ht="13.5">
      <c r="A10" s="46" t="s">
        <v>36</v>
      </c>
      <c r="B10" s="47"/>
      <c r="C10" s="9">
        <v>1029300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208960045</v>
      </c>
      <c r="D11" s="50">
        <f t="shared" si="1"/>
        <v>0</v>
      </c>
      <c r="E11" s="51">
        <f t="shared" si="1"/>
        <v>275758000</v>
      </c>
      <c r="F11" s="51">
        <f t="shared" si="1"/>
        <v>275758000</v>
      </c>
      <c r="G11" s="51">
        <f t="shared" si="1"/>
        <v>8171870</v>
      </c>
      <c r="H11" s="51">
        <f t="shared" si="1"/>
        <v>7090504</v>
      </c>
      <c r="I11" s="51">
        <f t="shared" si="1"/>
        <v>20990260</v>
      </c>
      <c r="J11" s="51">
        <f t="shared" si="1"/>
        <v>36252634</v>
      </c>
      <c r="K11" s="51">
        <f t="shared" si="1"/>
        <v>12961876</v>
      </c>
      <c r="L11" s="51">
        <f t="shared" si="1"/>
        <v>14505759</v>
      </c>
      <c r="M11" s="51">
        <f t="shared" si="1"/>
        <v>11505388</v>
      </c>
      <c r="N11" s="51">
        <f t="shared" si="1"/>
        <v>38973023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75225657</v>
      </c>
      <c r="X11" s="51">
        <f t="shared" si="1"/>
        <v>137879000</v>
      </c>
      <c r="Y11" s="51">
        <f t="shared" si="1"/>
        <v>-62653343</v>
      </c>
      <c r="Z11" s="52">
        <f>+IF(X11&lt;&gt;0,+(Y11/X11)*100,0)</f>
        <v>-45.44081622292009</v>
      </c>
      <c r="AA11" s="53">
        <f>SUM(AA6:AA10)</f>
        <v>275758000</v>
      </c>
    </row>
    <row r="12" spans="1:27" ht="13.5">
      <c r="A12" s="54" t="s">
        <v>38</v>
      </c>
      <c r="B12" s="35"/>
      <c r="C12" s="9">
        <v>5315385</v>
      </c>
      <c r="D12" s="10"/>
      <c r="E12" s="11">
        <v>9500000</v>
      </c>
      <c r="F12" s="11">
        <v>9500000</v>
      </c>
      <c r="G12" s="11"/>
      <c r="H12" s="11"/>
      <c r="I12" s="11"/>
      <c r="J12" s="11"/>
      <c r="K12" s="11"/>
      <c r="L12" s="11">
        <v>409265</v>
      </c>
      <c r="M12" s="11"/>
      <c r="N12" s="11">
        <v>409265</v>
      </c>
      <c r="O12" s="11"/>
      <c r="P12" s="11"/>
      <c r="Q12" s="11"/>
      <c r="R12" s="11"/>
      <c r="S12" s="11"/>
      <c r="T12" s="11"/>
      <c r="U12" s="11"/>
      <c r="V12" s="11"/>
      <c r="W12" s="11">
        <v>409265</v>
      </c>
      <c r="X12" s="11">
        <v>4750000</v>
      </c>
      <c r="Y12" s="11">
        <v>-4340735</v>
      </c>
      <c r="Z12" s="2">
        <v>-91.38</v>
      </c>
      <c r="AA12" s="15">
        <v>9500000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544022</v>
      </c>
      <c r="D15" s="10"/>
      <c r="E15" s="11"/>
      <c r="F15" s="11"/>
      <c r="G15" s="11"/>
      <c r="H15" s="11"/>
      <c r="I15" s="11">
        <v>27178</v>
      </c>
      <c r="J15" s="11">
        <v>27178</v>
      </c>
      <c r="K15" s="11">
        <v>399890</v>
      </c>
      <c r="L15" s="11">
        <v>337217</v>
      </c>
      <c r="M15" s="11">
        <v>24245961</v>
      </c>
      <c r="N15" s="11">
        <v>24983068</v>
      </c>
      <c r="O15" s="11"/>
      <c r="P15" s="11"/>
      <c r="Q15" s="11"/>
      <c r="R15" s="11"/>
      <c r="S15" s="11"/>
      <c r="T15" s="11"/>
      <c r="U15" s="11"/>
      <c r="V15" s="11"/>
      <c r="W15" s="11">
        <v>25010246</v>
      </c>
      <c r="X15" s="11"/>
      <c r="Y15" s="11">
        <v>25010246</v>
      </c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93321202</v>
      </c>
      <c r="D36" s="10">
        <f t="shared" si="4"/>
        <v>0</v>
      </c>
      <c r="E36" s="11">
        <f t="shared" si="4"/>
        <v>70000000</v>
      </c>
      <c r="F36" s="11">
        <f t="shared" si="4"/>
        <v>70000000</v>
      </c>
      <c r="G36" s="11">
        <f t="shared" si="4"/>
        <v>6287427</v>
      </c>
      <c r="H36" s="11">
        <f t="shared" si="4"/>
        <v>2658369</v>
      </c>
      <c r="I36" s="11">
        <f t="shared" si="4"/>
        <v>10417857</v>
      </c>
      <c r="J36" s="11">
        <f t="shared" si="4"/>
        <v>19363653</v>
      </c>
      <c r="K36" s="11">
        <f t="shared" si="4"/>
        <v>4964594</v>
      </c>
      <c r="L36" s="11">
        <f t="shared" si="4"/>
        <v>3814617</v>
      </c>
      <c r="M36" s="11">
        <f t="shared" si="4"/>
        <v>6473169</v>
      </c>
      <c r="N36" s="11">
        <f t="shared" si="4"/>
        <v>15252380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34616033</v>
      </c>
      <c r="X36" s="11">
        <f t="shared" si="4"/>
        <v>35000000</v>
      </c>
      <c r="Y36" s="11">
        <f t="shared" si="4"/>
        <v>-383967</v>
      </c>
      <c r="Z36" s="2">
        <f aca="true" t="shared" si="5" ref="Z36:Z49">+IF(X36&lt;&gt;0,+(Y36/X36)*100,0)</f>
        <v>-1.0970485714285714</v>
      </c>
      <c r="AA36" s="15">
        <f>AA6+AA21</f>
        <v>70000000</v>
      </c>
    </row>
    <row r="37" spans="1:27" ht="13.5">
      <c r="A37" s="46" t="s">
        <v>33</v>
      </c>
      <c r="B37" s="47"/>
      <c r="C37" s="9">
        <f t="shared" si="4"/>
        <v>12446093</v>
      </c>
      <c r="D37" s="10">
        <f t="shared" si="4"/>
        <v>0</v>
      </c>
      <c r="E37" s="11">
        <f t="shared" si="4"/>
        <v>4758000</v>
      </c>
      <c r="F37" s="11">
        <f t="shared" si="4"/>
        <v>4758000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2379000</v>
      </c>
      <c r="Y37" s="11">
        <f t="shared" si="4"/>
        <v>-2379000</v>
      </c>
      <c r="Z37" s="2">
        <f t="shared" si="5"/>
        <v>-100</v>
      </c>
      <c r="AA37" s="15">
        <f>AA7+AA22</f>
        <v>4758000</v>
      </c>
    </row>
    <row r="38" spans="1:27" ht="13.5">
      <c r="A38" s="46" t="s">
        <v>34</v>
      </c>
      <c r="B38" s="47"/>
      <c r="C38" s="9">
        <f t="shared" si="4"/>
        <v>91913328</v>
      </c>
      <c r="D38" s="10">
        <f t="shared" si="4"/>
        <v>0</v>
      </c>
      <c r="E38" s="11">
        <f t="shared" si="4"/>
        <v>157000000</v>
      </c>
      <c r="F38" s="11">
        <f t="shared" si="4"/>
        <v>157000000</v>
      </c>
      <c r="G38" s="11">
        <f t="shared" si="4"/>
        <v>1884443</v>
      </c>
      <c r="H38" s="11">
        <f t="shared" si="4"/>
        <v>3036330</v>
      </c>
      <c r="I38" s="11">
        <f t="shared" si="4"/>
        <v>8184865</v>
      </c>
      <c r="J38" s="11">
        <f t="shared" si="4"/>
        <v>13105638</v>
      </c>
      <c r="K38" s="11">
        <f t="shared" si="4"/>
        <v>7096494</v>
      </c>
      <c r="L38" s="11">
        <f t="shared" si="4"/>
        <v>8381491</v>
      </c>
      <c r="M38" s="11">
        <f t="shared" si="4"/>
        <v>5032219</v>
      </c>
      <c r="N38" s="11">
        <f t="shared" si="4"/>
        <v>20510204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33615842</v>
      </c>
      <c r="X38" s="11">
        <f t="shared" si="4"/>
        <v>78500000</v>
      </c>
      <c r="Y38" s="11">
        <f t="shared" si="4"/>
        <v>-44884158</v>
      </c>
      <c r="Z38" s="2">
        <f t="shared" si="5"/>
        <v>-57.17727133757962</v>
      </c>
      <c r="AA38" s="15">
        <f>AA8+AA23</f>
        <v>157000000</v>
      </c>
    </row>
    <row r="39" spans="1:27" ht="13.5">
      <c r="A39" s="46" t="s">
        <v>35</v>
      </c>
      <c r="B39" s="47"/>
      <c r="C39" s="9">
        <f t="shared" si="4"/>
        <v>10250122</v>
      </c>
      <c r="D39" s="10">
        <f t="shared" si="4"/>
        <v>0</v>
      </c>
      <c r="E39" s="11">
        <f t="shared" si="4"/>
        <v>44000000</v>
      </c>
      <c r="F39" s="11">
        <f t="shared" si="4"/>
        <v>44000000</v>
      </c>
      <c r="G39" s="11">
        <f t="shared" si="4"/>
        <v>0</v>
      </c>
      <c r="H39" s="11">
        <f t="shared" si="4"/>
        <v>1395805</v>
      </c>
      <c r="I39" s="11">
        <f t="shared" si="4"/>
        <v>2387538</v>
      </c>
      <c r="J39" s="11">
        <f t="shared" si="4"/>
        <v>3783343</v>
      </c>
      <c r="K39" s="11">
        <f t="shared" si="4"/>
        <v>900788</v>
      </c>
      <c r="L39" s="11">
        <f t="shared" si="4"/>
        <v>2309651</v>
      </c>
      <c r="M39" s="11">
        <f t="shared" si="4"/>
        <v>0</v>
      </c>
      <c r="N39" s="11">
        <f t="shared" si="4"/>
        <v>3210439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6993782</v>
      </c>
      <c r="X39" s="11">
        <f t="shared" si="4"/>
        <v>22000000</v>
      </c>
      <c r="Y39" s="11">
        <f t="shared" si="4"/>
        <v>-15006218</v>
      </c>
      <c r="Z39" s="2">
        <f t="shared" si="5"/>
        <v>-68.21008181818182</v>
      </c>
      <c r="AA39" s="15">
        <f>AA9+AA24</f>
        <v>44000000</v>
      </c>
    </row>
    <row r="40" spans="1:27" ht="13.5">
      <c r="A40" s="46" t="s">
        <v>36</v>
      </c>
      <c r="B40" s="47"/>
      <c r="C40" s="9">
        <f t="shared" si="4"/>
        <v>1029300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208960045</v>
      </c>
      <c r="D41" s="50">
        <f t="shared" si="6"/>
        <v>0</v>
      </c>
      <c r="E41" s="51">
        <f t="shared" si="6"/>
        <v>275758000</v>
      </c>
      <c r="F41" s="51">
        <f t="shared" si="6"/>
        <v>275758000</v>
      </c>
      <c r="G41" s="51">
        <f t="shared" si="6"/>
        <v>8171870</v>
      </c>
      <c r="H41" s="51">
        <f t="shared" si="6"/>
        <v>7090504</v>
      </c>
      <c r="I41" s="51">
        <f t="shared" si="6"/>
        <v>20990260</v>
      </c>
      <c r="J41" s="51">
        <f t="shared" si="6"/>
        <v>36252634</v>
      </c>
      <c r="K41" s="51">
        <f t="shared" si="6"/>
        <v>12961876</v>
      </c>
      <c r="L41" s="51">
        <f t="shared" si="6"/>
        <v>14505759</v>
      </c>
      <c r="M41" s="51">
        <f t="shared" si="6"/>
        <v>11505388</v>
      </c>
      <c r="N41" s="51">
        <f t="shared" si="6"/>
        <v>38973023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75225657</v>
      </c>
      <c r="X41" s="51">
        <f t="shared" si="6"/>
        <v>137879000</v>
      </c>
      <c r="Y41" s="51">
        <f t="shared" si="6"/>
        <v>-62653343</v>
      </c>
      <c r="Z41" s="52">
        <f t="shared" si="5"/>
        <v>-45.44081622292009</v>
      </c>
      <c r="AA41" s="53">
        <f>SUM(AA36:AA40)</f>
        <v>275758000</v>
      </c>
    </row>
    <row r="42" spans="1:27" ht="13.5">
      <c r="A42" s="54" t="s">
        <v>38</v>
      </c>
      <c r="B42" s="35"/>
      <c r="C42" s="65">
        <f aca="true" t="shared" si="7" ref="C42:Y48">C12+C27</f>
        <v>5315385</v>
      </c>
      <c r="D42" s="66">
        <f t="shared" si="7"/>
        <v>0</v>
      </c>
      <c r="E42" s="67">
        <f t="shared" si="7"/>
        <v>9500000</v>
      </c>
      <c r="F42" s="67">
        <f t="shared" si="7"/>
        <v>9500000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409265</v>
      </c>
      <c r="M42" s="67">
        <f t="shared" si="7"/>
        <v>0</v>
      </c>
      <c r="N42" s="67">
        <f t="shared" si="7"/>
        <v>409265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409265</v>
      </c>
      <c r="X42" s="67">
        <f t="shared" si="7"/>
        <v>4750000</v>
      </c>
      <c r="Y42" s="67">
        <f t="shared" si="7"/>
        <v>-4340735</v>
      </c>
      <c r="Z42" s="69">
        <f t="shared" si="5"/>
        <v>-91.38389473684211</v>
      </c>
      <c r="AA42" s="68">
        <f aca="true" t="shared" si="8" ref="AA42:AA48">AA12+AA27</f>
        <v>9500000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544022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27178</v>
      </c>
      <c r="J45" s="67">
        <f t="shared" si="7"/>
        <v>27178</v>
      </c>
      <c r="K45" s="67">
        <f t="shared" si="7"/>
        <v>399890</v>
      </c>
      <c r="L45" s="67">
        <f t="shared" si="7"/>
        <v>337217</v>
      </c>
      <c r="M45" s="67">
        <f t="shared" si="7"/>
        <v>24245961</v>
      </c>
      <c r="N45" s="67">
        <f t="shared" si="7"/>
        <v>24983068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25010246</v>
      </c>
      <c r="X45" s="67">
        <f t="shared" si="7"/>
        <v>0</v>
      </c>
      <c r="Y45" s="67">
        <f t="shared" si="7"/>
        <v>25010246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214819452</v>
      </c>
      <c r="D49" s="78">
        <f t="shared" si="9"/>
        <v>0</v>
      </c>
      <c r="E49" s="79">
        <f t="shared" si="9"/>
        <v>285258000</v>
      </c>
      <c r="F49" s="79">
        <f t="shared" si="9"/>
        <v>285258000</v>
      </c>
      <c r="G49" s="79">
        <f t="shared" si="9"/>
        <v>8171870</v>
      </c>
      <c r="H49" s="79">
        <f t="shared" si="9"/>
        <v>7090504</v>
      </c>
      <c r="I49" s="79">
        <f t="shared" si="9"/>
        <v>21017438</v>
      </c>
      <c r="J49" s="79">
        <f t="shared" si="9"/>
        <v>36279812</v>
      </c>
      <c r="K49" s="79">
        <f t="shared" si="9"/>
        <v>13361766</v>
      </c>
      <c r="L49" s="79">
        <f t="shared" si="9"/>
        <v>15252241</v>
      </c>
      <c r="M49" s="79">
        <f t="shared" si="9"/>
        <v>35751349</v>
      </c>
      <c r="N49" s="79">
        <f t="shared" si="9"/>
        <v>64365356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100645168</v>
      </c>
      <c r="X49" s="79">
        <f t="shared" si="9"/>
        <v>142629000</v>
      </c>
      <c r="Y49" s="79">
        <f t="shared" si="9"/>
        <v>-41983832</v>
      </c>
      <c r="Z49" s="80">
        <f t="shared" si="5"/>
        <v>-29.435691198844555</v>
      </c>
      <c r="AA49" s="81">
        <f>SUM(AA41:AA48)</f>
        <v>285258000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101523160</v>
      </c>
      <c r="F51" s="67">
        <f t="shared" si="10"/>
        <v>101523160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50761581</v>
      </c>
      <c r="Y51" s="67">
        <f t="shared" si="10"/>
        <v>-50761581</v>
      </c>
      <c r="Z51" s="69">
        <f>+IF(X51&lt;&gt;0,+(Y51/X51)*100,0)</f>
        <v>-100</v>
      </c>
      <c r="AA51" s="68">
        <f>SUM(AA57:AA61)</f>
        <v>101523160</v>
      </c>
    </row>
    <row r="52" spans="1:27" ht="13.5">
      <c r="A52" s="84" t="s">
        <v>32</v>
      </c>
      <c r="B52" s="47"/>
      <c r="C52" s="9"/>
      <c r="D52" s="10"/>
      <c r="E52" s="11">
        <v>21712860</v>
      </c>
      <c r="F52" s="11">
        <v>21712860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10856430</v>
      </c>
      <c r="Y52" s="11">
        <v>-10856430</v>
      </c>
      <c r="Z52" s="2">
        <v>-100</v>
      </c>
      <c r="AA52" s="15">
        <v>21712860</v>
      </c>
    </row>
    <row r="53" spans="1:27" ht="13.5">
      <c r="A53" s="84" t="s">
        <v>33</v>
      </c>
      <c r="B53" s="47"/>
      <c r="C53" s="9"/>
      <c r="D53" s="10"/>
      <c r="E53" s="11">
        <v>26504051</v>
      </c>
      <c r="F53" s="11">
        <v>26504051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13252026</v>
      </c>
      <c r="Y53" s="11">
        <v>-13252026</v>
      </c>
      <c r="Z53" s="2">
        <v>-100</v>
      </c>
      <c r="AA53" s="15">
        <v>26504051</v>
      </c>
    </row>
    <row r="54" spans="1:27" ht="13.5">
      <c r="A54" s="84" t="s">
        <v>34</v>
      </c>
      <c r="B54" s="47"/>
      <c r="C54" s="9"/>
      <c r="D54" s="10"/>
      <c r="E54" s="11">
        <v>24271650</v>
      </c>
      <c r="F54" s="11">
        <v>24271650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12135825</v>
      </c>
      <c r="Y54" s="11">
        <v>-12135825</v>
      </c>
      <c r="Z54" s="2">
        <v>-100</v>
      </c>
      <c r="AA54" s="15">
        <v>24271650</v>
      </c>
    </row>
    <row r="55" spans="1:27" ht="13.5">
      <c r="A55" s="84" t="s">
        <v>35</v>
      </c>
      <c r="B55" s="47"/>
      <c r="C55" s="9"/>
      <c r="D55" s="10"/>
      <c r="E55" s="11">
        <v>7371000</v>
      </c>
      <c r="F55" s="11">
        <v>7371000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3685500</v>
      </c>
      <c r="Y55" s="11">
        <v>-3685500</v>
      </c>
      <c r="Z55" s="2">
        <v>-100</v>
      </c>
      <c r="AA55" s="15">
        <v>7371000</v>
      </c>
    </row>
    <row r="56" spans="1:27" ht="13.5">
      <c r="A56" s="84" t="s">
        <v>36</v>
      </c>
      <c r="B56" s="47"/>
      <c r="C56" s="9"/>
      <c r="D56" s="10"/>
      <c r="E56" s="11">
        <v>842400</v>
      </c>
      <c r="F56" s="11">
        <v>842400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421200</v>
      </c>
      <c r="Y56" s="11">
        <v>-421200</v>
      </c>
      <c r="Z56" s="2">
        <v>-100</v>
      </c>
      <c r="AA56" s="15">
        <v>842400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80701961</v>
      </c>
      <c r="F57" s="51">
        <f t="shared" si="11"/>
        <v>80701961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40350981</v>
      </c>
      <c r="Y57" s="51">
        <f t="shared" si="11"/>
        <v>-40350981</v>
      </c>
      <c r="Z57" s="52">
        <f>+IF(X57&lt;&gt;0,+(Y57/X57)*100,0)</f>
        <v>-100</v>
      </c>
      <c r="AA57" s="53">
        <f>SUM(AA52:AA56)</f>
        <v>80701961</v>
      </c>
    </row>
    <row r="58" spans="1:27" ht="13.5">
      <c r="A58" s="86" t="s">
        <v>38</v>
      </c>
      <c r="B58" s="35"/>
      <c r="C58" s="9"/>
      <c r="D58" s="10"/>
      <c r="E58" s="11">
        <v>5528300</v>
      </c>
      <c r="F58" s="11">
        <v>5528300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2764150</v>
      </c>
      <c r="Y58" s="11">
        <v>-2764150</v>
      </c>
      <c r="Z58" s="2">
        <v>-100</v>
      </c>
      <c r="AA58" s="15">
        <v>5528300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15292899</v>
      </c>
      <c r="F61" s="11">
        <v>15292899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7646450</v>
      </c>
      <c r="Y61" s="11">
        <v>-7646450</v>
      </c>
      <c r="Z61" s="2">
        <v>-100</v>
      </c>
      <c r="AA61" s="15">
        <v>15292899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19213971</v>
      </c>
      <c r="H65" s="11">
        <v>10213971</v>
      </c>
      <c r="I65" s="11"/>
      <c r="J65" s="11">
        <v>29427942</v>
      </c>
      <c r="K65" s="11">
        <v>1777381</v>
      </c>
      <c r="L65" s="11">
        <v>10762711</v>
      </c>
      <c r="M65" s="11"/>
      <c r="N65" s="11">
        <v>12540092</v>
      </c>
      <c r="O65" s="11"/>
      <c r="P65" s="11"/>
      <c r="Q65" s="11"/>
      <c r="R65" s="11"/>
      <c r="S65" s="11"/>
      <c r="T65" s="11"/>
      <c r="U65" s="11"/>
      <c r="V65" s="11"/>
      <c r="W65" s="11">
        <v>41968034</v>
      </c>
      <c r="X65" s="11"/>
      <c r="Y65" s="11">
        <v>41968034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101523110</v>
      </c>
      <c r="F66" s="14"/>
      <c r="G66" s="14">
        <v>584503</v>
      </c>
      <c r="H66" s="14">
        <v>584503</v>
      </c>
      <c r="I66" s="14">
        <v>1967645</v>
      </c>
      <c r="J66" s="14">
        <v>3136651</v>
      </c>
      <c r="K66" s="14">
        <v>123873</v>
      </c>
      <c r="L66" s="14">
        <v>1301534</v>
      </c>
      <c r="M66" s="14">
        <v>7690</v>
      </c>
      <c r="N66" s="14">
        <v>1433097</v>
      </c>
      <c r="O66" s="14"/>
      <c r="P66" s="14"/>
      <c r="Q66" s="14"/>
      <c r="R66" s="14"/>
      <c r="S66" s="14"/>
      <c r="T66" s="14"/>
      <c r="U66" s="14"/>
      <c r="V66" s="14"/>
      <c r="W66" s="14">
        <v>4569748</v>
      </c>
      <c r="X66" s="14"/>
      <c r="Y66" s="14">
        <v>4569748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4738194</v>
      </c>
      <c r="H67" s="11">
        <v>2738194</v>
      </c>
      <c r="I67" s="11">
        <v>8341148</v>
      </c>
      <c r="J67" s="11">
        <v>15817536</v>
      </c>
      <c r="K67" s="11">
        <v>3785783</v>
      </c>
      <c r="L67" s="11">
        <v>14672895</v>
      </c>
      <c r="M67" s="11">
        <v>6120087</v>
      </c>
      <c r="N67" s="11">
        <v>24578765</v>
      </c>
      <c r="O67" s="11"/>
      <c r="P67" s="11"/>
      <c r="Q67" s="11"/>
      <c r="R67" s="11"/>
      <c r="S67" s="11"/>
      <c r="T67" s="11"/>
      <c r="U67" s="11"/>
      <c r="V67" s="11"/>
      <c r="W67" s="11">
        <v>40396301</v>
      </c>
      <c r="X67" s="11"/>
      <c r="Y67" s="11">
        <v>40396301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56662</v>
      </c>
      <c r="H68" s="11">
        <v>56662</v>
      </c>
      <c r="I68" s="11">
        <v>30718</v>
      </c>
      <c r="J68" s="11">
        <v>144042</v>
      </c>
      <c r="K68" s="11">
        <v>56708</v>
      </c>
      <c r="L68" s="11">
        <v>249119</v>
      </c>
      <c r="M68" s="11">
        <v>79585</v>
      </c>
      <c r="N68" s="11">
        <v>385412</v>
      </c>
      <c r="O68" s="11"/>
      <c r="P68" s="11"/>
      <c r="Q68" s="11"/>
      <c r="R68" s="11"/>
      <c r="S68" s="11"/>
      <c r="T68" s="11"/>
      <c r="U68" s="11"/>
      <c r="V68" s="11"/>
      <c r="W68" s="11">
        <v>529454</v>
      </c>
      <c r="X68" s="11"/>
      <c r="Y68" s="11">
        <v>529454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101523110</v>
      </c>
      <c r="F69" s="79">
        <f t="shared" si="12"/>
        <v>0</v>
      </c>
      <c r="G69" s="79">
        <f t="shared" si="12"/>
        <v>24593330</v>
      </c>
      <c r="H69" s="79">
        <f t="shared" si="12"/>
        <v>13593330</v>
      </c>
      <c r="I69" s="79">
        <f t="shared" si="12"/>
        <v>10339511</v>
      </c>
      <c r="J69" s="79">
        <f t="shared" si="12"/>
        <v>48526171</v>
      </c>
      <c r="K69" s="79">
        <f t="shared" si="12"/>
        <v>5743745</v>
      </c>
      <c r="L69" s="79">
        <f t="shared" si="12"/>
        <v>26986259</v>
      </c>
      <c r="M69" s="79">
        <f t="shared" si="12"/>
        <v>6207362</v>
      </c>
      <c r="N69" s="79">
        <f t="shared" si="12"/>
        <v>38937366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87463537</v>
      </c>
      <c r="X69" s="79">
        <f t="shared" si="12"/>
        <v>0</v>
      </c>
      <c r="Y69" s="79">
        <f t="shared" si="12"/>
        <v>87463537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623416000</v>
      </c>
      <c r="D5" s="42">
        <f t="shared" si="0"/>
        <v>0</v>
      </c>
      <c r="E5" s="43">
        <f t="shared" si="0"/>
        <v>501542222</v>
      </c>
      <c r="F5" s="43">
        <f t="shared" si="0"/>
        <v>501542222</v>
      </c>
      <c r="G5" s="43">
        <f t="shared" si="0"/>
        <v>34416440</v>
      </c>
      <c r="H5" s="43">
        <f t="shared" si="0"/>
        <v>81696473</v>
      </c>
      <c r="I5" s="43">
        <f t="shared" si="0"/>
        <v>13816405</v>
      </c>
      <c r="J5" s="43">
        <f t="shared" si="0"/>
        <v>129929318</v>
      </c>
      <c r="K5" s="43">
        <f t="shared" si="0"/>
        <v>30305203</v>
      </c>
      <c r="L5" s="43">
        <f t="shared" si="0"/>
        <v>31490650</v>
      </c>
      <c r="M5" s="43">
        <f t="shared" si="0"/>
        <v>41245341</v>
      </c>
      <c r="N5" s="43">
        <f t="shared" si="0"/>
        <v>103041194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232970512</v>
      </c>
      <c r="X5" s="43">
        <f t="shared" si="0"/>
        <v>250771111</v>
      </c>
      <c r="Y5" s="43">
        <f t="shared" si="0"/>
        <v>-17800599</v>
      </c>
      <c r="Z5" s="44">
        <f>+IF(X5&lt;&gt;0,+(Y5/X5)*100,0)</f>
        <v>-7.098345151886335</v>
      </c>
      <c r="AA5" s="45">
        <f>SUM(AA11:AA18)</f>
        <v>501542222</v>
      </c>
    </row>
    <row r="6" spans="1:27" ht="13.5">
      <c r="A6" s="46" t="s">
        <v>32</v>
      </c>
      <c r="B6" s="47"/>
      <c r="C6" s="9">
        <v>153501400</v>
      </c>
      <c r="D6" s="10"/>
      <c r="E6" s="11">
        <v>223021000</v>
      </c>
      <c r="F6" s="11">
        <v>223021000</v>
      </c>
      <c r="G6" s="11">
        <v>1294350</v>
      </c>
      <c r="H6" s="11">
        <v>2278838</v>
      </c>
      <c r="I6" s="11">
        <v>581019</v>
      </c>
      <c r="J6" s="11">
        <v>4154207</v>
      </c>
      <c r="K6" s="11">
        <v>828018</v>
      </c>
      <c r="L6" s="11">
        <v>3714374</v>
      </c>
      <c r="M6" s="11">
        <v>1020245</v>
      </c>
      <c r="N6" s="11">
        <v>5562637</v>
      </c>
      <c r="O6" s="11"/>
      <c r="P6" s="11"/>
      <c r="Q6" s="11"/>
      <c r="R6" s="11"/>
      <c r="S6" s="11"/>
      <c r="T6" s="11"/>
      <c r="U6" s="11"/>
      <c r="V6" s="11"/>
      <c r="W6" s="11">
        <v>9716844</v>
      </c>
      <c r="X6" s="11">
        <v>111510500</v>
      </c>
      <c r="Y6" s="11">
        <v>-101793656</v>
      </c>
      <c r="Z6" s="2">
        <v>-91.29</v>
      </c>
      <c r="AA6" s="15">
        <v>223021000</v>
      </c>
    </row>
    <row r="7" spans="1:27" ht="13.5">
      <c r="A7" s="46" t="s">
        <v>33</v>
      </c>
      <c r="B7" s="47"/>
      <c r="C7" s="9">
        <v>20150853</v>
      </c>
      <c r="D7" s="10"/>
      <c r="E7" s="11">
        <v>35479000</v>
      </c>
      <c r="F7" s="11">
        <v>35479000</v>
      </c>
      <c r="G7" s="11"/>
      <c r="H7" s="11"/>
      <c r="I7" s="11">
        <v>241219</v>
      </c>
      <c r="J7" s="11">
        <v>241219</v>
      </c>
      <c r="K7" s="11"/>
      <c r="L7" s="11">
        <v>2219211</v>
      </c>
      <c r="M7" s="11">
        <v>296900</v>
      </c>
      <c r="N7" s="11">
        <v>2516111</v>
      </c>
      <c r="O7" s="11"/>
      <c r="P7" s="11"/>
      <c r="Q7" s="11"/>
      <c r="R7" s="11"/>
      <c r="S7" s="11"/>
      <c r="T7" s="11"/>
      <c r="U7" s="11"/>
      <c r="V7" s="11"/>
      <c r="W7" s="11">
        <v>2757330</v>
      </c>
      <c r="X7" s="11">
        <v>17739500</v>
      </c>
      <c r="Y7" s="11">
        <v>-14982170</v>
      </c>
      <c r="Z7" s="2">
        <v>-84.46</v>
      </c>
      <c r="AA7" s="15">
        <v>35479000</v>
      </c>
    </row>
    <row r="8" spans="1:27" ht="13.5">
      <c r="A8" s="46" t="s">
        <v>34</v>
      </c>
      <c r="B8" s="47"/>
      <c r="C8" s="9">
        <v>106807001</v>
      </c>
      <c r="D8" s="10"/>
      <c r="E8" s="11">
        <v>45000000</v>
      </c>
      <c r="F8" s="11">
        <v>45000000</v>
      </c>
      <c r="G8" s="11">
        <v>125525</v>
      </c>
      <c r="H8" s="11">
        <v>9991802</v>
      </c>
      <c r="I8" s="11">
        <v>2795831</v>
      </c>
      <c r="J8" s="11">
        <v>12913158</v>
      </c>
      <c r="K8" s="11">
        <v>637362</v>
      </c>
      <c r="L8" s="11">
        <v>2092144</v>
      </c>
      <c r="M8" s="11">
        <v>5871599</v>
      </c>
      <c r="N8" s="11">
        <v>8601105</v>
      </c>
      <c r="O8" s="11"/>
      <c r="P8" s="11"/>
      <c r="Q8" s="11"/>
      <c r="R8" s="11"/>
      <c r="S8" s="11"/>
      <c r="T8" s="11"/>
      <c r="U8" s="11"/>
      <c r="V8" s="11"/>
      <c r="W8" s="11">
        <v>21514263</v>
      </c>
      <c r="X8" s="11">
        <v>22500000</v>
      </c>
      <c r="Y8" s="11">
        <v>-985737</v>
      </c>
      <c r="Z8" s="2">
        <v>-4.38</v>
      </c>
      <c r="AA8" s="15">
        <v>45000000</v>
      </c>
    </row>
    <row r="9" spans="1:27" ht="13.5">
      <c r="A9" s="46" t="s">
        <v>35</v>
      </c>
      <c r="B9" s="47"/>
      <c r="C9" s="9">
        <v>12849167</v>
      </c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>
        <v>282139259</v>
      </c>
      <c r="D10" s="10"/>
      <c r="E10" s="11">
        <v>5813500</v>
      </c>
      <c r="F10" s="11">
        <v>5813500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2906750</v>
      </c>
      <c r="Y10" s="11">
        <v>-2906750</v>
      </c>
      <c r="Z10" s="2">
        <v>-100</v>
      </c>
      <c r="AA10" s="15">
        <v>5813500</v>
      </c>
    </row>
    <row r="11" spans="1:27" ht="13.5">
      <c r="A11" s="48" t="s">
        <v>37</v>
      </c>
      <c r="B11" s="47"/>
      <c r="C11" s="49">
        <f aca="true" t="shared" si="1" ref="C11:Y11">SUM(C6:C10)</f>
        <v>575447680</v>
      </c>
      <c r="D11" s="50">
        <f t="shared" si="1"/>
        <v>0</v>
      </c>
      <c r="E11" s="51">
        <f t="shared" si="1"/>
        <v>309313500</v>
      </c>
      <c r="F11" s="51">
        <f t="shared" si="1"/>
        <v>309313500</v>
      </c>
      <c r="G11" s="51">
        <f t="shared" si="1"/>
        <v>1419875</v>
      </c>
      <c r="H11" s="51">
        <f t="shared" si="1"/>
        <v>12270640</v>
      </c>
      <c r="I11" s="51">
        <f t="shared" si="1"/>
        <v>3618069</v>
      </c>
      <c r="J11" s="51">
        <f t="shared" si="1"/>
        <v>17308584</v>
      </c>
      <c r="K11" s="51">
        <f t="shared" si="1"/>
        <v>1465380</v>
      </c>
      <c r="L11" s="51">
        <f t="shared" si="1"/>
        <v>8025729</v>
      </c>
      <c r="M11" s="51">
        <f t="shared" si="1"/>
        <v>7188744</v>
      </c>
      <c r="N11" s="51">
        <f t="shared" si="1"/>
        <v>16679853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33988437</v>
      </c>
      <c r="X11" s="51">
        <f t="shared" si="1"/>
        <v>154656750</v>
      </c>
      <c r="Y11" s="51">
        <f t="shared" si="1"/>
        <v>-120668313</v>
      </c>
      <c r="Z11" s="52">
        <f>+IF(X11&lt;&gt;0,+(Y11/X11)*100,0)</f>
        <v>-78.02330839100136</v>
      </c>
      <c r="AA11" s="53">
        <f>SUM(AA6:AA10)</f>
        <v>309313500</v>
      </c>
    </row>
    <row r="12" spans="1:27" ht="13.5">
      <c r="A12" s="54" t="s">
        <v>38</v>
      </c>
      <c r="B12" s="35"/>
      <c r="C12" s="9">
        <v>35893320</v>
      </c>
      <c r="D12" s="10"/>
      <c r="E12" s="11">
        <v>4318000</v>
      </c>
      <c r="F12" s="11">
        <v>4318000</v>
      </c>
      <c r="G12" s="11"/>
      <c r="H12" s="11"/>
      <c r="I12" s="11"/>
      <c r="J12" s="11"/>
      <c r="K12" s="11"/>
      <c r="L12" s="11">
        <v>6740037</v>
      </c>
      <c r="M12" s="11">
        <v>44855</v>
      </c>
      <c r="N12" s="11">
        <v>6784892</v>
      </c>
      <c r="O12" s="11"/>
      <c r="P12" s="11"/>
      <c r="Q12" s="11"/>
      <c r="R12" s="11"/>
      <c r="S12" s="11"/>
      <c r="T12" s="11"/>
      <c r="U12" s="11"/>
      <c r="V12" s="11"/>
      <c r="W12" s="11">
        <v>6784892</v>
      </c>
      <c r="X12" s="11">
        <v>2159000</v>
      </c>
      <c r="Y12" s="11">
        <v>4625892</v>
      </c>
      <c r="Z12" s="2">
        <v>214.26</v>
      </c>
      <c r="AA12" s="15">
        <v>4318000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12075000</v>
      </c>
      <c r="D15" s="10"/>
      <c r="E15" s="11">
        <v>187910722</v>
      </c>
      <c r="F15" s="11">
        <v>187910722</v>
      </c>
      <c r="G15" s="11">
        <v>32996565</v>
      </c>
      <c r="H15" s="11">
        <v>69425833</v>
      </c>
      <c r="I15" s="11">
        <v>10198336</v>
      </c>
      <c r="J15" s="11">
        <v>112620734</v>
      </c>
      <c r="K15" s="11">
        <v>28839823</v>
      </c>
      <c r="L15" s="11">
        <v>16724884</v>
      </c>
      <c r="M15" s="11">
        <v>34011742</v>
      </c>
      <c r="N15" s="11">
        <v>79576449</v>
      </c>
      <c r="O15" s="11"/>
      <c r="P15" s="11"/>
      <c r="Q15" s="11"/>
      <c r="R15" s="11"/>
      <c r="S15" s="11"/>
      <c r="T15" s="11"/>
      <c r="U15" s="11"/>
      <c r="V15" s="11"/>
      <c r="W15" s="11">
        <v>192197183</v>
      </c>
      <c r="X15" s="11">
        <v>93955361</v>
      </c>
      <c r="Y15" s="11">
        <v>98241822</v>
      </c>
      <c r="Z15" s="2">
        <v>104.56</v>
      </c>
      <c r="AA15" s="15">
        <v>187910722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327950232</v>
      </c>
      <c r="F20" s="60">
        <f t="shared" si="2"/>
        <v>327950232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163975116</v>
      </c>
      <c r="Y20" s="60">
        <f t="shared" si="2"/>
        <v>-163975116</v>
      </c>
      <c r="Z20" s="61">
        <f>+IF(X20&lt;&gt;0,+(Y20/X20)*100,0)</f>
        <v>-100</v>
      </c>
      <c r="AA20" s="62">
        <f>SUM(AA26:AA33)</f>
        <v>327950232</v>
      </c>
    </row>
    <row r="21" spans="1:27" ht="13.5">
      <c r="A21" s="46" t="s">
        <v>32</v>
      </c>
      <c r="B21" s="47"/>
      <c r="C21" s="9"/>
      <c r="D21" s="10"/>
      <c r="E21" s="11">
        <v>70906000</v>
      </c>
      <c r="F21" s="11">
        <v>70906000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35453000</v>
      </c>
      <c r="Y21" s="11">
        <v>-35453000</v>
      </c>
      <c r="Z21" s="2">
        <v>-100</v>
      </c>
      <c r="AA21" s="15">
        <v>70906000</v>
      </c>
    </row>
    <row r="22" spans="1:27" ht="13.5">
      <c r="A22" s="46" t="s">
        <v>33</v>
      </c>
      <c r="B22" s="47"/>
      <c r="C22" s="9"/>
      <c r="D22" s="10"/>
      <c r="E22" s="11">
        <v>37500000</v>
      </c>
      <c r="F22" s="11">
        <v>37500000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18750000</v>
      </c>
      <c r="Y22" s="11">
        <v>-18750000</v>
      </c>
      <c r="Z22" s="2">
        <v>-100</v>
      </c>
      <c r="AA22" s="15">
        <v>37500000</v>
      </c>
    </row>
    <row r="23" spans="1:27" ht="13.5">
      <c r="A23" s="46" t="s">
        <v>34</v>
      </c>
      <c r="B23" s="47"/>
      <c r="C23" s="9"/>
      <c r="D23" s="10"/>
      <c r="E23" s="11">
        <v>117234232</v>
      </c>
      <c r="F23" s="11">
        <v>117234232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58617116</v>
      </c>
      <c r="Y23" s="11">
        <v>-58617116</v>
      </c>
      <c r="Z23" s="2">
        <v>-100</v>
      </c>
      <c r="AA23" s="15">
        <v>117234232</v>
      </c>
    </row>
    <row r="24" spans="1:27" ht="13.5">
      <c r="A24" s="46" t="s">
        <v>35</v>
      </c>
      <c r="B24" s="47"/>
      <c r="C24" s="9"/>
      <c r="D24" s="10"/>
      <c r="E24" s="11">
        <v>84010000</v>
      </c>
      <c r="F24" s="11">
        <v>84010000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42005000</v>
      </c>
      <c r="Y24" s="11">
        <v>-42005000</v>
      </c>
      <c r="Z24" s="2">
        <v>-100</v>
      </c>
      <c r="AA24" s="15">
        <v>84010000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309650232</v>
      </c>
      <c r="F26" s="51">
        <f t="shared" si="3"/>
        <v>309650232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154825116</v>
      </c>
      <c r="Y26" s="51">
        <f t="shared" si="3"/>
        <v>-154825116</v>
      </c>
      <c r="Z26" s="52">
        <f>+IF(X26&lt;&gt;0,+(Y26/X26)*100,0)</f>
        <v>-100</v>
      </c>
      <c r="AA26" s="53">
        <f>SUM(AA21:AA25)</f>
        <v>309650232</v>
      </c>
    </row>
    <row r="27" spans="1:27" ht="13.5">
      <c r="A27" s="54" t="s">
        <v>38</v>
      </c>
      <c r="B27" s="64"/>
      <c r="C27" s="9"/>
      <c r="D27" s="10"/>
      <c r="E27" s="11">
        <v>9000000</v>
      </c>
      <c r="F27" s="11">
        <v>9000000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4500000</v>
      </c>
      <c r="Y27" s="11">
        <v>-4500000</v>
      </c>
      <c r="Z27" s="2">
        <v>-100</v>
      </c>
      <c r="AA27" s="15">
        <v>9000000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9300000</v>
      </c>
      <c r="F30" s="11">
        <v>9300000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4650000</v>
      </c>
      <c r="Y30" s="11">
        <v>-4650000</v>
      </c>
      <c r="Z30" s="2">
        <v>-100</v>
      </c>
      <c r="AA30" s="15">
        <v>9300000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153501400</v>
      </c>
      <c r="D36" s="10">
        <f t="shared" si="4"/>
        <v>0</v>
      </c>
      <c r="E36" s="11">
        <f t="shared" si="4"/>
        <v>293927000</v>
      </c>
      <c r="F36" s="11">
        <f t="shared" si="4"/>
        <v>293927000</v>
      </c>
      <c r="G36" s="11">
        <f t="shared" si="4"/>
        <v>1294350</v>
      </c>
      <c r="H36" s="11">
        <f t="shared" si="4"/>
        <v>2278838</v>
      </c>
      <c r="I36" s="11">
        <f t="shared" si="4"/>
        <v>581019</v>
      </c>
      <c r="J36" s="11">
        <f t="shared" si="4"/>
        <v>4154207</v>
      </c>
      <c r="K36" s="11">
        <f t="shared" si="4"/>
        <v>828018</v>
      </c>
      <c r="L36" s="11">
        <f t="shared" si="4"/>
        <v>3714374</v>
      </c>
      <c r="M36" s="11">
        <f t="shared" si="4"/>
        <v>1020245</v>
      </c>
      <c r="N36" s="11">
        <f t="shared" si="4"/>
        <v>5562637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9716844</v>
      </c>
      <c r="X36" s="11">
        <f t="shared" si="4"/>
        <v>146963500</v>
      </c>
      <c r="Y36" s="11">
        <f t="shared" si="4"/>
        <v>-137246656</v>
      </c>
      <c r="Z36" s="2">
        <f aca="true" t="shared" si="5" ref="Z36:Z49">+IF(X36&lt;&gt;0,+(Y36/X36)*100,0)</f>
        <v>-93.3882603503591</v>
      </c>
      <c r="AA36" s="15">
        <f>AA6+AA21</f>
        <v>293927000</v>
      </c>
    </row>
    <row r="37" spans="1:27" ht="13.5">
      <c r="A37" s="46" t="s">
        <v>33</v>
      </c>
      <c r="B37" s="47"/>
      <c r="C37" s="9">
        <f t="shared" si="4"/>
        <v>20150853</v>
      </c>
      <c r="D37" s="10">
        <f t="shared" si="4"/>
        <v>0</v>
      </c>
      <c r="E37" s="11">
        <f t="shared" si="4"/>
        <v>72979000</v>
      </c>
      <c r="F37" s="11">
        <f t="shared" si="4"/>
        <v>72979000</v>
      </c>
      <c r="G37" s="11">
        <f t="shared" si="4"/>
        <v>0</v>
      </c>
      <c r="H37" s="11">
        <f t="shared" si="4"/>
        <v>0</v>
      </c>
      <c r="I37" s="11">
        <f t="shared" si="4"/>
        <v>241219</v>
      </c>
      <c r="J37" s="11">
        <f t="shared" si="4"/>
        <v>241219</v>
      </c>
      <c r="K37" s="11">
        <f t="shared" si="4"/>
        <v>0</v>
      </c>
      <c r="L37" s="11">
        <f t="shared" si="4"/>
        <v>2219211</v>
      </c>
      <c r="M37" s="11">
        <f t="shared" si="4"/>
        <v>296900</v>
      </c>
      <c r="N37" s="11">
        <f t="shared" si="4"/>
        <v>2516111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2757330</v>
      </c>
      <c r="X37" s="11">
        <f t="shared" si="4"/>
        <v>36489500</v>
      </c>
      <c r="Y37" s="11">
        <f t="shared" si="4"/>
        <v>-33732170</v>
      </c>
      <c r="Z37" s="2">
        <f t="shared" si="5"/>
        <v>-92.44349744447032</v>
      </c>
      <c r="AA37" s="15">
        <f>AA7+AA22</f>
        <v>72979000</v>
      </c>
    </row>
    <row r="38" spans="1:27" ht="13.5">
      <c r="A38" s="46" t="s">
        <v>34</v>
      </c>
      <c r="B38" s="47"/>
      <c r="C38" s="9">
        <f t="shared" si="4"/>
        <v>106807001</v>
      </c>
      <c r="D38" s="10">
        <f t="shared" si="4"/>
        <v>0</v>
      </c>
      <c r="E38" s="11">
        <f t="shared" si="4"/>
        <v>162234232</v>
      </c>
      <c r="F38" s="11">
        <f t="shared" si="4"/>
        <v>162234232</v>
      </c>
      <c r="G38" s="11">
        <f t="shared" si="4"/>
        <v>125525</v>
      </c>
      <c r="H38" s="11">
        <f t="shared" si="4"/>
        <v>9991802</v>
      </c>
      <c r="I38" s="11">
        <f t="shared" si="4"/>
        <v>2795831</v>
      </c>
      <c r="J38" s="11">
        <f t="shared" si="4"/>
        <v>12913158</v>
      </c>
      <c r="K38" s="11">
        <f t="shared" si="4"/>
        <v>637362</v>
      </c>
      <c r="L38" s="11">
        <f t="shared" si="4"/>
        <v>2092144</v>
      </c>
      <c r="M38" s="11">
        <f t="shared" si="4"/>
        <v>5871599</v>
      </c>
      <c r="N38" s="11">
        <f t="shared" si="4"/>
        <v>8601105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21514263</v>
      </c>
      <c r="X38" s="11">
        <f t="shared" si="4"/>
        <v>81117116</v>
      </c>
      <c r="Y38" s="11">
        <f t="shared" si="4"/>
        <v>-59602853</v>
      </c>
      <c r="Z38" s="2">
        <f t="shared" si="5"/>
        <v>-73.47752969915746</v>
      </c>
      <c r="AA38" s="15">
        <f>AA8+AA23</f>
        <v>162234232</v>
      </c>
    </row>
    <row r="39" spans="1:27" ht="13.5">
      <c r="A39" s="46" t="s">
        <v>35</v>
      </c>
      <c r="B39" s="47"/>
      <c r="C39" s="9">
        <f t="shared" si="4"/>
        <v>12849167</v>
      </c>
      <c r="D39" s="10">
        <f t="shared" si="4"/>
        <v>0</v>
      </c>
      <c r="E39" s="11">
        <f t="shared" si="4"/>
        <v>84010000</v>
      </c>
      <c r="F39" s="11">
        <f t="shared" si="4"/>
        <v>84010000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42005000</v>
      </c>
      <c r="Y39" s="11">
        <f t="shared" si="4"/>
        <v>-42005000</v>
      </c>
      <c r="Z39" s="2">
        <f t="shared" si="5"/>
        <v>-100</v>
      </c>
      <c r="AA39" s="15">
        <f>AA9+AA24</f>
        <v>84010000</v>
      </c>
    </row>
    <row r="40" spans="1:27" ht="13.5">
      <c r="A40" s="46" t="s">
        <v>36</v>
      </c>
      <c r="B40" s="47"/>
      <c r="C40" s="9">
        <f t="shared" si="4"/>
        <v>282139259</v>
      </c>
      <c r="D40" s="10">
        <f t="shared" si="4"/>
        <v>0</v>
      </c>
      <c r="E40" s="11">
        <f t="shared" si="4"/>
        <v>5813500</v>
      </c>
      <c r="F40" s="11">
        <f t="shared" si="4"/>
        <v>5813500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2906750</v>
      </c>
      <c r="Y40" s="11">
        <f t="shared" si="4"/>
        <v>-2906750</v>
      </c>
      <c r="Z40" s="2">
        <f t="shared" si="5"/>
        <v>-100</v>
      </c>
      <c r="AA40" s="15">
        <f>AA10+AA25</f>
        <v>5813500</v>
      </c>
    </row>
    <row r="41" spans="1:27" ht="13.5">
      <c r="A41" s="48" t="s">
        <v>37</v>
      </c>
      <c r="B41" s="47"/>
      <c r="C41" s="49">
        <f aca="true" t="shared" si="6" ref="C41:Y41">SUM(C36:C40)</f>
        <v>575447680</v>
      </c>
      <c r="D41" s="50">
        <f t="shared" si="6"/>
        <v>0</v>
      </c>
      <c r="E41" s="51">
        <f t="shared" si="6"/>
        <v>618963732</v>
      </c>
      <c r="F41" s="51">
        <f t="shared" si="6"/>
        <v>618963732</v>
      </c>
      <c r="G41" s="51">
        <f t="shared" si="6"/>
        <v>1419875</v>
      </c>
      <c r="H41" s="51">
        <f t="shared" si="6"/>
        <v>12270640</v>
      </c>
      <c r="I41" s="51">
        <f t="shared" si="6"/>
        <v>3618069</v>
      </c>
      <c r="J41" s="51">
        <f t="shared" si="6"/>
        <v>17308584</v>
      </c>
      <c r="K41" s="51">
        <f t="shared" si="6"/>
        <v>1465380</v>
      </c>
      <c r="L41" s="51">
        <f t="shared" si="6"/>
        <v>8025729</v>
      </c>
      <c r="M41" s="51">
        <f t="shared" si="6"/>
        <v>7188744</v>
      </c>
      <c r="N41" s="51">
        <f t="shared" si="6"/>
        <v>16679853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33988437</v>
      </c>
      <c r="X41" s="51">
        <f t="shared" si="6"/>
        <v>309481866</v>
      </c>
      <c r="Y41" s="51">
        <f t="shared" si="6"/>
        <v>-275493429</v>
      </c>
      <c r="Z41" s="52">
        <f t="shared" si="5"/>
        <v>-89.01763213486635</v>
      </c>
      <c r="AA41" s="53">
        <f>SUM(AA36:AA40)</f>
        <v>618963732</v>
      </c>
    </row>
    <row r="42" spans="1:27" ht="13.5">
      <c r="A42" s="54" t="s">
        <v>38</v>
      </c>
      <c r="B42" s="35"/>
      <c r="C42" s="65">
        <f aca="true" t="shared" si="7" ref="C42:Y48">C12+C27</f>
        <v>35893320</v>
      </c>
      <c r="D42" s="66">
        <f t="shared" si="7"/>
        <v>0</v>
      </c>
      <c r="E42" s="67">
        <f t="shared" si="7"/>
        <v>13318000</v>
      </c>
      <c r="F42" s="67">
        <f t="shared" si="7"/>
        <v>13318000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6740037</v>
      </c>
      <c r="M42" s="67">
        <f t="shared" si="7"/>
        <v>44855</v>
      </c>
      <c r="N42" s="67">
        <f t="shared" si="7"/>
        <v>6784892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6784892</v>
      </c>
      <c r="X42" s="67">
        <f t="shared" si="7"/>
        <v>6659000</v>
      </c>
      <c r="Y42" s="67">
        <f t="shared" si="7"/>
        <v>125892</v>
      </c>
      <c r="Z42" s="69">
        <f t="shared" si="5"/>
        <v>1.8905541372578467</v>
      </c>
      <c r="AA42" s="68">
        <f aca="true" t="shared" si="8" ref="AA42:AA48">AA12+AA27</f>
        <v>13318000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12075000</v>
      </c>
      <c r="D45" s="66">
        <f t="shared" si="7"/>
        <v>0</v>
      </c>
      <c r="E45" s="67">
        <f t="shared" si="7"/>
        <v>197210722</v>
      </c>
      <c r="F45" s="67">
        <f t="shared" si="7"/>
        <v>197210722</v>
      </c>
      <c r="G45" s="67">
        <f t="shared" si="7"/>
        <v>32996565</v>
      </c>
      <c r="H45" s="67">
        <f t="shared" si="7"/>
        <v>69425833</v>
      </c>
      <c r="I45" s="67">
        <f t="shared" si="7"/>
        <v>10198336</v>
      </c>
      <c r="J45" s="67">
        <f t="shared" si="7"/>
        <v>112620734</v>
      </c>
      <c r="K45" s="67">
        <f t="shared" si="7"/>
        <v>28839823</v>
      </c>
      <c r="L45" s="67">
        <f t="shared" si="7"/>
        <v>16724884</v>
      </c>
      <c r="M45" s="67">
        <f t="shared" si="7"/>
        <v>34011742</v>
      </c>
      <c r="N45" s="67">
        <f t="shared" si="7"/>
        <v>79576449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192197183</v>
      </c>
      <c r="X45" s="67">
        <f t="shared" si="7"/>
        <v>98605361</v>
      </c>
      <c r="Y45" s="67">
        <f t="shared" si="7"/>
        <v>93591822</v>
      </c>
      <c r="Z45" s="69">
        <f t="shared" si="5"/>
        <v>94.91555129543109</v>
      </c>
      <c r="AA45" s="68">
        <f t="shared" si="8"/>
        <v>197210722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623416000</v>
      </c>
      <c r="D49" s="78">
        <f t="shared" si="9"/>
        <v>0</v>
      </c>
      <c r="E49" s="79">
        <f t="shared" si="9"/>
        <v>829492454</v>
      </c>
      <c r="F49" s="79">
        <f t="shared" si="9"/>
        <v>829492454</v>
      </c>
      <c r="G49" s="79">
        <f t="shared" si="9"/>
        <v>34416440</v>
      </c>
      <c r="H49" s="79">
        <f t="shared" si="9"/>
        <v>81696473</v>
      </c>
      <c r="I49" s="79">
        <f t="shared" si="9"/>
        <v>13816405</v>
      </c>
      <c r="J49" s="79">
        <f t="shared" si="9"/>
        <v>129929318</v>
      </c>
      <c r="K49" s="79">
        <f t="shared" si="9"/>
        <v>30305203</v>
      </c>
      <c r="L49" s="79">
        <f t="shared" si="9"/>
        <v>31490650</v>
      </c>
      <c r="M49" s="79">
        <f t="shared" si="9"/>
        <v>41245341</v>
      </c>
      <c r="N49" s="79">
        <f t="shared" si="9"/>
        <v>103041194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232970512</v>
      </c>
      <c r="X49" s="79">
        <f t="shared" si="9"/>
        <v>414746227</v>
      </c>
      <c r="Y49" s="79">
        <f t="shared" si="9"/>
        <v>-181775715</v>
      </c>
      <c r="Z49" s="80">
        <f t="shared" si="5"/>
        <v>-43.82817809214211</v>
      </c>
      <c r="AA49" s="81">
        <f>SUM(AA41:AA48)</f>
        <v>829492454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108460000</v>
      </c>
      <c r="D51" s="66">
        <f t="shared" si="10"/>
        <v>0</v>
      </c>
      <c r="E51" s="67">
        <f t="shared" si="10"/>
        <v>244626856</v>
      </c>
      <c r="F51" s="67">
        <f t="shared" si="10"/>
        <v>244626856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122313430</v>
      </c>
      <c r="Y51" s="67">
        <f t="shared" si="10"/>
        <v>-122313430</v>
      </c>
      <c r="Z51" s="69">
        <f>+IF(X51&lt;&gt;0,+(Y51/X51)*100,0)</f>
        <v>-100</v>
      </c>
      <c r="AA51" s="68">
        <f>SUM(AA57:AA61)</f>
        <v>244626856</v>
      </c>
    </row>
    <row r="52" spans="1:27" ht="13.5">
      <c r="A52" s="84" t="s">
        <v>32</v>
      </c>
      <c r="B52" s="47"/>
      <c r="C52" s="9">
        <v>9325932</v>
      </c>
      <c r="D52" s="10"/>
      <c r="E52" s="11">
        <v>25898910</v>
      </c>
      <c r="F52" s="11">
        <v>25898910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12949455</v>
      </c>
      <c r="Y52" s="11">
        <v>-12949455</v>
      </c>
      <c r="Z52" s="2">
        <v>-100</v>
      </c>
      <c r="AA52" s="15">
        <v>25898910</v>
      </c>
    </row>
    <row r="53" spans="1:27" ht="13.5">
      <c r="A53" s="84" t="s">
        <v>33</v>
      </c>
      <c r="B53" s="47"/>
      <c r="C53" s="9">
        <v>11497916</v>
      </c>
      <c r="D53" s="10"/>
      <c r="E53" s="11">
        <v>62930738</v>
      </c>
      <c r="F53" s="11">
        <v>62930738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31465369</v>
      </c>
      <c r="Y53" s="11">
        <v>-31465369</v>
      </c>
      <c r="Z53" s="2">
        <v>-100</v>
      </c>
      <c r="AA53" s="15">
        <v>62930738</v>
      </c>
    </row>
    <row r="54" spans="1:27" ht="13.5">
      <c r="A54" s="84" t="s">
        <v>34</v>
      </c>
      <c r="B54" s="47"/>
      <c r="C54" s="9">
        <v>14834735</v>
      </c>
      <c r="D54" s="10"/>
      <c r="E54" s="11">
        <v>26424249</v>
      </c>
      <c r="F54" s="11">
        <v>26424249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13212125</v>
      </c>
      <c r="Y54" s="11">
        <v>-13212125</v>
      </c>
      <c r="Z54" s="2">
        <v>-100</v>
      </c>
      <c r="AA54" s="15">
        <v>26424249</v>
      </c>
    </row>
    <row r="55" spans="1:27" ht="13.5">
      <c r="A55" s="84" t="s">
        <v>35</v>
      </c>
      <c r="B55" s="47"/>
      <c r="C55" s="9"/>
      <c r="D55" s="10"/>
      <c r="E55" s="11">
        <v>78058969</v>
      </c>
      <c r="F55" s="11">
        <v>78058969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39029485</v>
      </c>
      <c r="Y55" s="11">
        <v>-39029485</v>
      </c>
      <c r="Z55" s="2">
        <v>-100</v>
      </c>
      <c r="AA55" s="15">
        <v>78058969</v>
      </c>
    </row>
    <row r="56" spans="1:27" ht="13.5">
      <c r="A56" s="84" t="s">
        <v>36</v>
      </c>
      <c r="B56" s="47"/>
      <c r="C56" s="9"/>
      <c r="D56" s="10"/>
      <c r="E56" s="11">
        <v>10191040</v>
      </c>
      <c r="F56" s="11">
        <v>10191040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5095520</v>
      </c>
      <c r="Y56" s="11">
        <v>-5095520</v>
      </c>
      <c r="Z56" s="2">
        <v>-100</v>
      </c>
      <c r="AA56" s="15">
        <v>10191040</v>
      </c>
    </row>
    <row r="57" spans="1:27" ht="13.5">
      <c r="A57" s="85" t="s">
        <v>37</v>
      </c>
      <c r="B57" s="47"/>
      <c r="C57" s="49">
        <f aca="true" t="shared" si="11" ref="C57:Y57">SUM(C52:C56)</f>
        <v>35658583</v>
      </c>
      <c r="D57" s="50">
        <f t="shared" si="11"/>
        <v>0</v>
      </c>
      <c r="E57" s="51">
        <f t="shared" si="11"/>
        <v>203503906</v>
      </c>
      <c r="F57" s="51">
        <f t="shared" si="11"/>
        <v>203503906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101751954</v>
      </c>
      <c r="Y57" s="51">
        <f t="shared" si="11"/>
        <v>-101751954</v>
      </c>
      <c r="Z57" s="52">
        <f>+IF(X57&lt;&gt;0,+(Y57/X57)*100,0)</f>
        <v>-100</v>
      </c>
      <c r="AA57" s="53">
        <f>SUM(AA52:AA56)</f>
        <v>203503906</v>
      </c>
    </row>
    <row r="58" spans="1:27" ht="13.5">
      <c r="A58" s="86" t="s">
        <v>38</v>
      </c>
      <c r="B58" s="35"/>
      <c r="C58" s="9">
        <v>957872</v>
      </c>
      <c r="D58" s="10"/>
      <c r="E58" s="11">
        <v>9110567</v>
      </c>
      <c r="F58" s="11">
        <v>9110567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4555284</v>
      </c>
      <c r="Y58" s="11">
        <v>-4555284</v>
      </c>
      <c r="Z58" s="2">
        <v>-100</v>
      </c>
      <c r="AA58" s="15">
        <v>9110567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>
        <v>22817989</v>
      </c>
      <c r="F60" s="11">
        <v>22817989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>
        <v>11408995</v>
      </c>
      <c r="Y60" s="11">
        <v>-11408995</v>
      </c>
      <c r="Z60" s="2">
        <v>-100</v>
      </c>
      <c r="AA60" s="15">
        <v>22817989</v>
      </c>
    </row>
    <row r="61" spans="1:27" ht="13.5">
      <c r="A61" s="86" t="s">
        <v>41</v>
      </c>
      <c r="B61" s="35" t="s">
        <v>51</v>
      </c>
      <c r="C61" s="9">
        <v>71843545</v>
      </c>
      <c r="D61" s="10"/>
      <c r="E61" s="11">
        <v>9194394</v>
      </c>
      <c r="F61" s="11">
        <v>9194394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4597197</v>
      </c>
      <c r="Y61" s="11">
        <v>-4597197</v>
      </c>
      <c r="Z61" s="2">
        <v>-100</v>
      </c>
      <c r="AA61" s="15">
        <v>9194394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0</v>
      </c>
      <c r="X69" s="79">
        <f t="shared" si="12"/>
        <v>0</v>
      </c>
      <c r="Y69" s="79">
        <f t="shared" si="12"/>
        <v>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31237688</v>
      </c>
      <c r="D5" s="42">
        <f t="shared" si="0"/>
        <v>0</v>
      </c>
      <c r="E5" s="43">
        <f t="shared" si="0"/>
        <v>24122400</v>
      </c>
      <c r="F5" s="43">
        <f t="shared" si="0"/>
        <v>24122400</v>
      </c>
      <c r="G5" s="43">
        <f t="shared" si="0"/>
        <v>1100000</v>
      </c>
      <c r="H5" s="43">
        <f t="shared" si="0"/>
        <v>0</v>
      </c>
      <c r="I5" s="43">
        <f t="shared" si="0"/>
        <v>0</v>
      </c>
      <c r="J5" s="43">
        <f t="shared" si="0"/>
        <v>1100000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1100000</v>
      </c>
      <c r="X5" s="43">
        <f t="shared" si="0"/>
        <v>12061200</v>
      </c>
      <c r="Y5" s="43">
        <f t="shared" si="0"/>
        <v>-10961200</v>
      </c>
      <c r="Z5" s="44">
        <f>+IF(X5&lt;&gt;0,+(Y5/X5)*100,0)</f>
        <v>-90.87984611813087</v>
      </c>
      <c r="AA5" s="45">
        <f>SUM(AA11:AA18)</f>
        <v>24122400</v>
      </c>
    </row>
    <row r="6" spans="1:27" ht="13.5">
      <c r="A6" s="46" t="s">
        <v>32</v>
      </c>
      <c r="B6" s="47"/>
      <c r="C6" s="9"/>
      <c r="D6" s="10"/>
      <c r="E6" s="11">
        <v>10500000</v>
      </c>
      <c r="F6" s="11">
        <v>10500000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5250000</v>
      </c>
      <c r="Y6" s="11">
        <v>-5250000</v>
      </c>
      <c r="Z6" s="2">
        <v>-100</v>
      </c>
      <c r="AA6" s="15">
        <v>10500000</v>
      </c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>
        <v>13622400</v>
      </c>
      <c r="F8" s="11">
        <v>13622400</v>
      </c>
      <c r="G8" s="11">
        <v>1100000</v>
      </c>
      <c r="H8" s="11"/>
      <c r="I8" s="11"/>
      <c r="J8" s="11">
        <v>1100000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1100000</v>
      </c>
      <c r="X8" s="11">
        <v>6811200</v>
      </c>
      <c r="Y8" s="11">
        <v>-5711200</v>
      </c>
      <c r="Z8" s="2">
        <v>-83.85</v>
      </c>
      <c r="AA8" s="15">
        <v>13622400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>
        <v>30582792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30582792</v>
      </c>
      <c r="D11" s="50">
        <f t="shared" si="1"/>
        <v>0</v>
      </c>
      <c r="E11" s="51">
        <f t="shared" si="1"/>
        <v>24122400</v>
      </c>
      <c r="F11" s="51">
        <f t="shared" si="1"/>
        <v>24122400</v>
      </c>
      <c r="G11" s="51">
        <f t="shared" si="1"/>
        <v>1100000</v>
      </c>
      <c r="H11" s="51">
        <f t="shared" si="1"/>
        <v>0</v>
      </c>
      <c r="I11" s="51">
        <f t="shared" si="1"/>
        <v>0</v>
      </c>
      <c r="J11" s="51">
        <f t="shared" si="1"/>
        <v>1100000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1100000</v>
      </c>
      <c r="X11" s="51">
        <f t="shared" si="1"/>
        <v>12061200</v>
      </c>
      <c r="Y11" s="51">
        <f t="shared" si="1"/>
        <v>-10961200</v>
      </c>
      <c r="Z11" s="52">
        <f>+IF(X11&lt;&gt;0,+(Y11/X11)*100,0)</f>
        <v>-90.87984611813087</v>
      </c>
      <c r="AA11" s="53">
        <f>SUM(AA6:AA10)</f>
        <v>24122400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654896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35000000</v>
      </c>
      <c r="F20" s="60">
        <f t="shared" si="2"/>
        <v>35000000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17500000</v>
      </c>
      <c r="Y20" s="60">
        <f t="shared" si="2"/>
        <v>-17500000</v>
      </c>
      <c r="Z20" s="61">
        <f>+IF(X20&lt;&gt;0,+(Y20/X20)*100,0)</f>
        <v>-100</v>
      </c>
      <c r="AA20" s="62">
        <f>SUM(AA26:AA33)</f>
        <v>35000000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>
        <v>35000000</v>
      </c>
      <c r="F23" s="11">
        <v>35000000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17500000</v>
      </c>
      <c r="Y23" s="11">
        <v>-17500000</v>
      </c>
      <c r="Z23" s="2">
        <v>-100</v>
      </c>
      <c r="AA23" s="15">
        <v>35000000</v>
      </c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35000000</v>
      </c>
      <c r="F26" s="51">
        <f t="shared" si="3"/>
        <v>35000000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17500000</v>
      </c>
      <c r="Y26" s="51">
        <f t="shared" si="3"/>
        <v>-17500000</v>
      </c>
      <c r="Z26" s="52">
        <f>+IF(X26&lt;&gt;0,+(Y26/X26)*100,0)</f>
        <v>-100</v>
      </c>
      <c r="AA26" s="53">
        <f>SUM(AA21:AA25)</f>
        <v>35000000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10500000</v>
      </c>
      <c r="F36" s="11">
        <f t="shared" si="4"/>
        <v>10500000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5250000</v>
      </c>
      <c r="Y36" s="11">
        <f t="shared" si="4"/>
        <v>-5250000</v>
      </c>
      <c r="Z36" s="2">
        <f aca="true" t="shared" si="5" ref="Z36:Z49">+IF(X36&lt;&gt;0,+(Y36/X36)*100,0)</f>
        <v>-100</v>
      </c>
      <c r="AA36" s="15">
        <f>AA6+AA21</f>
        <v>10500000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48622400</v>
      </c>
      <c r="F38" s="11">
        <f t="shared" si="4"/>
        <v>48622400</v>
      </c>
      <c r="G38" s="11">
        <f t="shared" si="4"/>
        <v>1100000</v>
      </c>
      <c r="H38" s="11">
        <f t="shared" si="4"/>
        <v>0</v>
      </c>
      <c r="I38" s="11">
        <f t="shared" si="4"/>
        <v>0</v>
      </c>
      <c r="J38" s="11">
        <f t="shared" si="4"/>
        <v>1100000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1100000</v>
      </c>
      <c r="X38" s="11">
        <f t="shared" si="4"/>
        <v>24311200</v>
      </c>
      <c r="Y38" s="11">
        <f t="shared" si="4"/>
        <v>-23211200</v>
      </c>
      <c r="Z38" s="2">
        <f t="shared" si="5"/>
        <v>-95.47533647043338</v>
      </c>
      <c r="AA38" s="15">
        <f>AA8+AA23</f>
        <v>48622400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30582792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30582792</v>
      </c>
      <c r="D41" s="50">
        <f t="shared" si="6"/>
        <v>0</v>
      </c>
      <c r="E41" s="51">
        <f t="shared" si="6"/>
        <v>59122400</v>
      </c>
      <c r="F41" s="51">
        <f t="shared" si="6"/>
        <v>59122400</v>
      </c>
      <c r="G41" s="51">
        <f t="shared" si="6"/>
        <v>1100000</v>
      </c>
      <c r="H41" s="51">
        <f t="shared" si="6"/>
        <v>0</v>
      </c>
      <c r="I41" s="51">
        <f t="shared" si="6"/>
        <v>0</v>
      </c>
      <c r="J41" s="51">
        <f t="shared" si="6"/>
        <v>1100000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1100000</v>
      </c>
      <c r="X41" s="51">
        <f t="shared" si="6"/>
        <v>29561200</v>
      </c>
      <c r="Y41" s="51">
        <f t="shared" si="6"/>
        <v>-28461200</v>
      </c>
      <c r="Z41" s="52">
        <f t="shared" si="5"/>
        <v>-96.27890613371581</v>
      </c>
      <c r="AA41" s="53">
        <f>SUM(AA36:AA40)</f>
        <v>59122400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654896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31237688</v>
      </c>
      <c r="D49" s="78">
        <f t="shared" si="9"/>
        <v>0</v>
      </c>
      <c r="E49" s="79">
        <f t="shared" si="9"/>
        <v>59122400</v>
      </c>
      <c r="F49" s="79">
        <f t="shared" si="9"/>
        <v>59122400</v>
      </c>
      <c r="G49" s="79">
        <f t="shared" si="9"/>
        <v>1100000</v>
      </c>
      <c r="H49" s="79">
        <f t="shared" si="9"/>
        <v>0</v>
      </c>
      <c r="I49" s="79">
        <f t="shared" si="9"/>
        <v>0</v>
      </c>
      <c r="J49" s="79">
        <f t="shared" si="9"/>
        <v>1100000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1100000</v>
      </c>
      <c r="X49" s="79">
        <f t="shared" si="9"/>
        <v>29561200</v>
      </c>
      <c r="Y49" s="79">
        <f t="shared" si="9"/>
        <v>-28461200</v>
      </c>
      <c r="Z49" s="80">
        <f t="shared" si="5"/>
        <v>-96.27890613371581</v>
      </c>
      <c r="AA49" s="81">
        <f>SUM(AA41:AA48)</f>
        <v>59122400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24662286</v>
      </c>
      <c r="F51" s="67">
        <f t="shared" si="10"/>
        <v>24662286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12331144</v>
      </c>
      <c r="Y51" s="67">
        <f t="shared" si="10"/>
        <v>-12331144</v>
      </c>
      <c r="Z51" s="69">
        <f>+IF(X51&lt;&gt;0,+(Y51/X51)*100,0)</f>
        <v>-100</v>
      </c>
      <c r="AA51" s="68">
        <f>SUM(AA57:AA61)</f>
        <v>24662286</v>
      </c>
    </row>
    <row r="52" spans="1:27" ht="13.5">
      <c r="A52" s="84" t="s">
        <v>32</v>
      </c>
      <c r="B52" s="47"/>
      <c r="C52" s="9"/>
      <c r="D52" s="10"/>
      <c r="E52" s="11">
        <v>1879794</v>
      </c>
      <c r="F52" s="11">
        <v>1879794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939897</v>
      </c>
      <c r="Y52" s="11">
        <v>-939897</v>
      </c>
      <c r="Z52" s="2">
        <v>-100</v>
      </c>
      <c r="AA52" s="15">
        <v>1879794</v>
      </c>
    </row>
    <row r="53" spans="1:27" ht="13.5">
      <c r="A53" s="84" t="s">
        <v>33</v>
      </c>
      <c r="B53" s="47"/>
      <c r="C53" s="9"/>
      <c r="D53" s="10"/>
      <c r="E53" s="11">
        <v>7270000</v>
      </c>
      <c r="F53" s="11">
        <v>7270000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3635000</v>
      </c>
      <c r="Y53" s="11">
        <v>-3635000</v>
      </c>
      <c r="Z53" s="2">
        <v>-100</v>
      </c>
      <c r="AA53" s="15">
        <v>7270000</v>
      </c>
    </row>
    <row r="54" spans="1:27" ht="13.5">
      <c r="A54" s="84" t="s">
        <v>34</v>
      </c>
      <c r="B54" s="47"/>
      <c r="C54" s="9"/>
      <c r="D54" s="10"/>
      <c r="E54" s="11">
        <v>4042353</v>
      </c>
      <c r="F54" s="11">
        <v>4042353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2021177</v>
      </c>
      <c r="Y54" s="11">
        <v>-2021177</v>
      </c>
      <c r="Z54" s="2">
        <v>-100</v>
      </c>
      <c r="AA54" s="15">
        <v>4042353</v>
      </c>
    </row>
    <row r="55" spans="1:27" ht="13.5">
      <c r="A55" s="84" t="s">
        <v>35</v>
      </c>
      <c r="B55" s="47"/>
      <c r="C55" s="9"/>
      <c r="D55" s="10"/>
      <c r="E55" s="11">
        <v>10800000</v>
      </c>
      <c r="F55" s="11">
        <v>10800000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5400000</v>
      </c>
      <c r="Y55" s="11">
        <v>-5400000</v>
      </c>
      <c r="Z55" s="2">
        <v>-100</v>
      </c>
      <c r="AA55" s="15">
        <v>10800000</v>
      </c>
    </row>
    <row r="56" spans="1:27" ht="13.5">
      <c r="A56" s="84" t="s">
        <v>36</v>
      </c>
      <c r="B56" s="47"/>
      <c r="C56" s="9"/>
      <c r="D56" s="10"/>
      <c r="E56" s="11">
        <v>334855</v>
      </c>
      <c r="F56" s="11">
        <v>334855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167428</v>
      </c>
      <c r="Y56" s="11">
        <v>-167428</v>
      </c>
      <c r="Z56" s="2">
        <v>-100</v>
      </c>
      <c r="AA56" s="15">
        <v>334855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24327002</v>
      </c>
      <c r="F57" s="51">
        <f t="shared" si="11"/>
        <v>24327002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12163502</v>
      </c>
      <c r="Y57" s="51">
        <f t="shared" si="11"/>
        <v>-12163502</v>
      </c>
      <c r="Z57" s="52">
        <f>+IF(X57&lt;&gt;0,+(Y57/X57)*100,0)</f>
        <v>-100</v>
      </c>
      <c r="AA57" s="53">
        <f>SUM(AA52:AA56)</f>
        <v>24327002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335284</v>
      </c>
      <c r="F61" s="11">
        <v>335284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167642</v>
      </c>
      <c r="Y61" s="11">
        <v>-167642</v>
      </c>
      <c r="Z61" s="2">
        <v>-100</v>
      </c>
      <c r="AA61" s="15">
        <v>335284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111248</v>
      </c>
      <c r="H66" s="14"/>
      <c r="I66" s="14">
        <v>51646</v>
      </c>
      <c r="J66" s="14">
        <v>162894</v>
      </c>
      <c r="K66" s="14">
        <v>199863</v>
      </c>
      <c r="L66" s="14">
        <v>2003781</v>
      </c>
      <c r="M66" s="14"/>
      <c r="N66" s="14">
        <v>2203644</v>
      </c>
      <c r="O66" s="14"/>
      <c r="P66" s="14"/>
      <c r="Q66" s="14"/>
      <c r="R66" s="14"/>
      <c r="S66" s="14"/>
      <c r="T66" s="14"/>
      <c r="U66" s="14"/>
      <c r="V66" s="14"/>
      <c r="W66" s="14">
        <v>2366538</v>
      </c>
      <c r="X66" s="14"/>
      <c r="Y66" s="14">
        <v>2366538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111248</v>
      </c>
      <c r="H69" s="79">
        <f t="shared" si="12"/>
        <v>0</v>
      </c>
      <c r="I69" s="79">
        <f t="shared" si="12"/>
        <v>51646</v>
      </c>
      <c r="J69" s="79">
        <f t="shared" si="12"/>
        <v>162894</v>
      </c>
      <c r="K69" s="79">
        <f t="shared" si="12"/>
        <v>199863</v>
      </c>
      <c r="L69" s="79">
        <f t="shared" si="12"/>
        <v>2003781</v>
      </c>
      <c r="M69" s="79">
        <f t="shared" si="12"/>
        <v>0</v>
      </c>
      <c r="N69" s="79">
        <f t="shared" si="12"/>
        <v>2203644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2366538</v>
      </c>
      <c r="X69" s="79">
        <f t="shared" si="12"/>
        <v>0</v>
      </c>
      <c r="Y69" s="79">
        <f t="shared" si="12"/>
        <v>2366538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324166114</v>
      </c>
      <c r="D5" s="42">
        <f t="shared" si="0"/>
        <v>0</v>
      </c>
      <c r="E5" s="43">
        <f t="shared" si="0"/>
        <v>219311000</v>
      </c>
      <c r="F5" s="43">
        <f t="shared" si="0"/>
        <v>219311000</v>
      </c>
      <c r="G5" s="43">
        <f t="shared" si="0"/>
        <v>4917941</v>
      </c>
      <c r="H5" s="43">
        <f t="shared" si="0"/>
        <v>14322129</v>
      </c>
      <c r="I5" s="43">
        <f t="shared" si="0"/>
        <v>13659716</v>
      </c>
      <c r="J5" s="43">
        <f t="shared" si="0"/>
        <v>32899786</v>
      </c>
      <c r="K5" s="43">
        <f t="shared" si="0"/>
        <v>17353835</v>
      </c>
      <c r="L5" s="43">
        <f t="shared" si="0"/>
        <v>3066708</v>
      </c>
      <c r="M5" s="43">
        <f t="shared" si="0"/>
        <v>29830574</v>
      </c>
      <c r="N5" s="43">
        <f t="shared" si="0"/>
        <v>50251117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83150903</v>
      </c>
      <c r="X5" s="43">
        <f t="shared" si="0"/>
        <v>109655500</v>
      </c>
      <c r="Y5" s="43">
        <f t="shared" si="0"/>
        <v>-26504597</v>
      </c>
      <c r="Z5" s="44">
        <f>+IF(X5&lt;&gt;0,+(Y5/X5)*100,0)</f>
        <v>-24.170786691046047</v>
      </c>
      <c r="AA5" s="45">
        <f>SUM(AA11:AA18)</f>
        <v>219311000</v>
      </c>
    </row>
    <row r="6" spans="1:27" ht="13.5">
      <c r="A6" s="46" t="s">
        <v>32</v>
      </c>
      <c r="B6" s="47"/>
      <c r="C6" s="9">
        <v>91681502</v>
      </c>
      <c r="D6" s="10"/>
      <c r="E6" s="11">
        <v>45098000</v>
      </c>
      <c r="F6" s="11">
        <v>45098000</v>
      </c>
      <c r="G6" s="11">
        <v>2998875</v>
      </c>
      <c r="H6" s="11">
        <v>4988100</v>
      </c>
      <c r="I6" s="11">
        <v>4963025</v>
      </c>
      <c r="J6" s="11">
        <v>12950000</v>
      </c>
      <c r="K6" s="11">
        <v>8605201</v>
      </c>
      <c r="L6" s="11">
        <v>151328</v>
      </c>
      <c r="M6" s="11">
        <v>9682168</v>
      </c>
      <c r="N6" s="11">
        <v>18438697</v>
      </c>
      <c r="O6" s="11"/>
      <c r="P6" s="11"/>
      <c r="Q6" s="11"/>
      <c r="R6" s="11"/>
      <c r="S6" s="11"/>
      <c r="T6" s="11"/>
      <c r="U6" s="11"/>
      <c r="V6" s="11"/>
      <c r="W6" s="11">
        <v>31388697</v>
      </c>
      <c r="X6" s="11">
        <v>22549000</v>
      </c>
      <c r="Y6" s="11">
        <v>8839697</v>
      </c>
      <c r="Z6" s="2">
        <v>39.2</v>
      </c>
      <c r="AA6" s="15">
        <v>45098000</v>
      </c>
    </row>
    <row r="7" spans="1:27" ht="13.5">
      <c r="A7" s="46" t="s">
        <v>33</v>
      </c>
      <c r="B7" s="47"/>
      <c r="C7" s="9">
        <v>13665736</v>
      </c>
      <c r="D7" s="10"/>
      <c r="E7" s="11">
        <v>9800000</v>
      </c>
      <c r="F7" s="11">
        <v>9800000</v>
      </c>
      <c r="G7" s="11"/>
      <c r="H7" s="11"/>
      <c r="I7" s="11"/>
      <c r="J7" s="11"/>
      <c r="K7" s="11"/>
      <c r="L7" s="11"/>
      <c r="M7" s="11">
        <v>1285634</v>
      </c>
      <c r="N7" s="11">
        <v>1285634</v>
      </c>
      <c r="O7" s="11"/>
      <c r="P7" s="11"/>
      <c r="Q7" s="11"/>
      <c r="R7" s="11"/>
      <c r="S7" s="11"/>
      <c r="T7" s="11"/>
      <c r="U7" s="11"/>
      <c r="V7" s="11"/>
      <c r="W7" s="11">
        <v>1285634</v>
      </c>
      <c r="X7" s="11">
        <v>4900000</v>
      </c>
      <c r="Y7" s="11">
        <v>-3614366</v>
      </c>
      <c r="Z7" s="2">
        <v>-73.76</v>
      </c>
      <c r="AA7" s="15">
        <v>9800000</v>
      </c>
    </row>
    <row r="8" spans="1:27" ht="13.5">
      <c r="A8" s="46" t="s">
        <v>34</v>
      </c>
      <c r="B8" s="47"/>
      <c r="C8" s="9">
        <v>126017416</v>
      </c>
      <c r="D8" s="10"/>
      <c r="E8" s="11">
        <v>104689000</v>
      </c>
      <c r="F8" s="11">
        <v>104689000</v>
      </c>
      <c r="G8" s="11">
        <v>478398</v>
      </c>
      <c r="H8" s="11">
        <v>2558856</v>
      </c>
      <c r="I8" s="11">
        <v>3514143</v>
      </c>
      <c r="J8" s="11">
        <v>6551397</v>
      </c>
      <c r="K8" s="11">
        <v>2677614</v>
      </c>
      <c r="L8" s="11">
        <v>584360</v>
      </c>
      <c r="M8" s="11">
        <v>6497980</v>
      </c>
      <c r="N8" s="11">
        <v>9759954</v>
      </c>
      <c r="O8" s="11"/>
      <c r="P8" s="11"/>
      <c r="Q8" s="11"/>
      <c r="R8" s="11"/>
      <c r="S8" s="11"/>
      <c r="T8" s="11"/>
      <c r="U8" s="11"/>
      <c r="V8" s="11"/>
      <c r="W8" s="11">
        <v>16311351</v>
      </c>
      <c r="X8" s="11">
        <v>52344500</v>
      </c>
      <c r="Y8" s="11">
        <v>-36033149</v>
      </c>
      <c r="Z8" s="2">
        <v>-68.84</v>
      </c>
      <c r="AA8" s="15">
        <v>104689000</v>
      </c>
    </row>
    <row r="9" spans="1:27" ht="13.5">
      <c r="A9" s="46" t="s">
        <v>35</v>
      </c>
      <c r="B9" s="47"/>
      <c r="C9" s="9">
        <v>590912</v>
      </c>
      <c r="D9" s="10"/>
      <c r="E9" s="11">
        <v>27000000</v>
      </c>
      <c r="F9" s="11">
        <v>27000000</v>
      </c>
      <c r="G9" s="11"/>
      <c r="H9" s="11">
        <v>5224405</v>
      </c>
      <c r="I9" s="11">
        <v>3769877</v>
      </c>
      <c r="J9" s="11">
        <v>8994282</v>
      </c>
      <c r="K9" s="11">
        <v>4553853</v>
      </c>
      <c r="L9" s="11">
        <v>1863810</v>
      </c>
      <c r="M9" s="11">
        <v>6303423</v>
      </c>
      <c r="N9" s="11">
        <v>12721086</v>
      </c>
      <c r="O9" s="11"/>
      <c r="P9" s="11"/>
      <c r="Q9" s="11"/>
      <c r="R9" s="11"/>
      <c r="S9" s="11"/>
      <c r="T9" s="11"/>
      <c r="U9" s="11"/>
      <c r="V9" s="11"/>
      <c r="W9" s="11">
        <v>21715368</v>
      </c>
      <c r="X9" s="11">
        <v>13500000</v>
      </c>
      <c r="Y9" s="11">
        <v>8215368</v>
      </c>
      <c r="Z9" s="2">
        <v>60.85</v>
      </c>
      <c r="AA9" s="15">
        <v>27000000</v>
      </c>
    </row>
    <row r="10" spans="1:27" ht="13.5">
      <c r="A10" s="46" t="s">
        <v>36</v>
      </c>
      <c r="B10" s="47"/>
      <c r="C10" s="9">
        <v>45672971</v>
      </c>
      <c r="D10" s="10"/>
      <c r="E10" s="11"/>
      <c r="F10" s="11"/>
      <c r="G10" s="11">
        <v>1440668</v>
      </c>
      <c r="H10" s="11"/>
      <c r="I10" s="11">
        <v>1412671</v>
      </c>
      <c r="J10" s="11">
        <v>2853339</v>
      </c>
      <c r="K10" s="11">
        <v>1517167</v>
      </c>
      <c r="L10" s="11"/>
      <c r="M10" s="11">
        <v>3144109</v>
      </c>
      <c r="N10" s="11">
        <v>4661276</v>
      </c>
      <c r="O10" s="11"/>
      <c r="P10" s="11"/>
      <c r="Q10" s="11"/>
      <c r="R10" s="11"/>
      <c r="S10" s="11"/>
      <c r="T10" s="11"/>
      <c r="U10" s="11"/>
      <c r="V10" s="11"/>
      <c r="W10" s="11">
        <v>7514615</v>
      </c>
      <c r="X10" s="11"/>
      <c r="Y10" s="11">
        <v>7514615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277628537</v>
      </c>
      <c r="D11" s="50">
        <f t="shared" si="1"/>
        <v>0</v>
      </c>
      <c r="E11" s="51">
        <f t="shared" si="1"/>
        <v>186587000</v>
      </c>
      <c r="F11" s="51">
        <f t="shared" si="1"/>
        <v>186587000</v>
      </c>
      <c r="G11" s="51">
        <f t="shared" si="1"/>
        <v>4917941</v>
      </c>
      <c r="H11" s="51">
        <f t="shared" si="1"/>
        <v>12771361</v>
      </c>
      <c r="I11" s="51">
        <f t="shared" si="1"/>
        <v>13659716</v>
      </c>
      <c r="J11" s="51">
        <f t="shared" si="1"/>
        <v>31349018</v>
      </c>
      <c r="K11" s="51">
        <f t="shared" si="1"/>
        <v>17353835</v>
      </c>
      <c r="L11" s="51">
        <f t="shared" si="1"/>
        <v>2599498</v>
      </c>
      <c r="M11" s="51">
        <f t="shared" si="1"/>
        <v>26913314</v>
      </c>
      <c r="N11" s="51">
        <f t="shared" si="1"/>
        <v>46866647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78215665</v>
      </c>
      <c r="X11" s="51">
        <f t="shared" si="1"/>
        <v>93293500</v>
      </c>
      <c r="Y11" s="51">
        <f t="shared" si="1"/>
        <v>-15077835</v>
      </c>
      <c r="Z11" s="52">
        <f>+IF(X11&lt;&gt;0,+(Y11/X11)*100,0)</f>
        <v>-16.161720805843924</v>
      </c>
      <c r="AA11" s="53">
        <f>SUM(AA6:AA10)</f>
        <v>186587000</v>
      </c>
    </row>
    <row r="12" spans="1:27" ht="13.5">
      <c r="A12" s="54" t="s">
        <v>38</v>
      </c>
      <c r="B12" s="35"/>
      <c r="C12" s="9">
        <v>34853712</v>
      </c>
      <c r="D12" s="10"/>
      <c r="E12" s="11">
        <v>20724000</v>
      </c>
      <c r="F12" s="11">
        <v>20724000</v>
      </c>
      <c r="G12" s="11"/>
      <c r="H12" s="11">
        <v>1550768</v>
      </c>
      <c r="I12" s="11"/>
      <c r="J12" s="11">
        <v>1550768</v>
      </c>
      <c r="K12" s="11"/>
      <c r="L12" s="11"/>
      <c r="M12" s="11">
        <v>2437856</v>
      </c>
      <c r="N12" s="11">
        <v>2437856</v>
      </c>
      <c r="O12" s="11"/>
      <c r="P12" s="11"/>
      <c r="Q12" s="11"/>
      <c r="R12" s="11"/>
      <c r="S12" s="11"/>
      <c r="T12" s="11"/>
      <c r="U12" s="11"/>
      <c r="V12" s="11"/>
      <c r="W12" s="11">
        <v>3988624</v>
      </c>
      <c r="X12" s="11">
        <v>10362000</v>
      </c>
      <c r="Y12" s="11">
        <v>-6373376</v>
      </c>
      <c r="Z12" s="2">
        <v>-61.51</v>
      </c>
      <c r="AA12" s="15">
        <v>20724000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3770479</v>
      </c>
      <c r="D15" s="10"/>
      <c r="E15" s="11">
        <v>12000000</v>
      </c>
      <c r="F15" s="11">
        <v>12000000</v>
      </c>
      <c r="G15" s="11"/>
      <c r="H15" s="11"/>
      <c r="I15" s="11"/>
      <c r="J15" s="11"/>
      <c r="K15" s="11"/>
      <c r="L15" s="11">
        <v>467210</v>
      </c>
      <c r="M15" s="11">
        <v>479404</v>
      </c>
      <c r="N15" s="11">
        <v>946614</v>
      </c>
      <c r="O15" s="11"/>
      <c r="P15" s="11"/>
      <c r="Q15" s="11"/>
      <c r="R15" s="11"/>
      <c r="S15" s="11"/>
      <c r="T15" s="11"/>
      <c r="U15" s="11"/>
      <c r="V15" s="11"/>
      <c r="W15" s="11">
        <v>946614</v>
      </c>
      <c r="X15" s="11">
        <v>6000000</v>
      </c>
      <c r="Y15" s="11">
        <v>-5053386</v>
      </c>
      <c r="Z15" s="2">
        <v>-84.22</v>
      </c>
      <c r="AA15" s="15">
        <v>12000000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7913386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22423000</v>
      </c>
      <c r="F20" s="60">
        <f t="shared" si="2"/>
        <v>22423000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11211500</v>
      </c>
      <c r="Y20" s="60">
        <f t="shared" si="2"/>
        <v>-11211500</v>
      </c>
      <c r="Z20" s="61">
        <f>+IF(X20&lt;&gt;0,+(Y20/X20)*100,0)</f>
        <v>-100</v>
      </c>
      <c r="AA20" s="62">
        <f>SUM(AA26:AA33)</f>
        <v>22423000</v>
      </c>
    </row>
    <row r="21" spans="1:27" ht="13.5">
      <c r="A21" s="46" t="s">
        <v>32</v>
      </c>
      <c r="B21" s="47"/>
      <c r="C21" s="9"/>
      <c r="D21" s="10"/>
      <c r="E21" s="11">
        <v>3500000</v>
      </c>
      <c r="F21" s="11">
        <v>3500000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1750000</v>
      </c>
      <c r="Y21" s="11">
        <v>-1750000</v>
      </c>
      <c r="Z21" s="2">
        <v>-100</v>
      </c>
      <c r="AA21" s="15">
        <v>3500000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>
        <v>3000000</v>
      </c>
      <c r="F23" s="11">
        <v>3000000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1500000</v>
      </c>
      <c r="Y23" s="11">
        <v>-1500000</v>
      </c>
      <c r="Z23" s="2">
        <v>-100</v>
      </c>
      <c r="AA23" s="15">
        <v>3000000</v>
      </c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>
        <v>11423000</v>
      </c>
      <c r="F25" s="11">
        <v>11423000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5711500</v>
      </c>
      <c r="Y25" s="11">
        <v>-5711500</v>
      </c>
      <c r="Z25" s="2">
        <v>-100</v>
      </c>
      <c r="AA25" s="15">
        <v>11423000</v>
      </c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17923000</v>
      </c>
      <c r="F26" s="51">
        <f t="shared" si="3"/>
        <v>17923000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8961500</v>
      </c>
      <c r="Y26" s="51">
        <f t="shared" si="3"/>
        <v>-8961500</v>
      </c>
      <c r="Z26" s="52">
        <f>+IF(X26&lt;&gt;0,+(Y26/X26)*100,0)</f>
        <v>-100</v>
      </c>
      <c r="AA26" s="53">
        <f>SUM(AA21:AA25)</f>
        <v>17923000</v>
      </c>
    </row>
    <row r="27" spans="1:27" ht="13.5">
      <c r="A27" s="54" t="s">
        <v>38</v>
      </c>
      <c r="B27" s="64"/>
      <c r="C27" s="9"/>
      <c r="D27" s="10"/>
      <c r="E27" s="11">
        <v>4500000</v>
      </c>
      <c r="F27" s="11">
        <v>4500000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2250000</v>
      </c>
      <c r="Y27" s="11">
        <v>-2250000</v>
      </c>
      <c r="Z27" s="2">
        <v>-100</v>
      </c>
      <c r="AA27" s="15">
        <v>4500000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91681502</v>
      </c>
      <c r="D36" s="10">
        <f t="shared" si="4"/>
        <v>0</v>
      </c>
      <c r="E36" s="11">
        <f t="shared" si="4"/>
        <v>48598000</v>
      </c>
      <c r="F36" s="11">
        <f t="shared" si="4"/>
        <v>48598000</v>
      </c>
      <c r="G36" s="11">
        <f t="shared" si="4"/>
        <v>2998875</v>
      </c>
      <c r="H36" s="11">
        <f t="shared" si="4"/>
        <v>4988100</v>
      </c>
      <c r="I36" s="11">
        <f t="shared" si="4"/>
        <v>4963025</v>
      </c>
      <c r="J36" s="11">
        <f t="shared" si="4"/>
        <v>12950000</v>
      </c>
      <c r="K36" s="11">
        <f t="shared" si="4"/>
        <v>8605201</v>
      </c>
      <c r="L36" s="11">
        <f t="shared" si="4"/>
        <v>151328</v>
      </c>
      <c r="M36" s="11">
        <f t="shared" si="4"/>
        <v>9682168</v>
      </c>
      <c r="N36" s="11">
        <f t="shared" si="4"/>
        <v>18438697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31388697</v>
      </c>
      <c r="X36" s="11">
        <f t="shared" si="4"/>
        <v>24299000</v>
      </c>
      <c r="Y36" s="11">
        <f t="shared" si="4"/>
        <v>7089697</v>
      </c>
      <c r="Z36" s="2">
        <f aca="true" t="shared" si="5" ref="Z36:Z49">+IF(X36&lt;&gt;0,+(Y36/X36)*100,0)</f>
        <v>29.17690851475369</v>
      </c>
      <c r="AA36" s="15">
        <f>AA6+AA21</f>
        <v>48598000</v>
      </c>
    </row>
    <row r="37" spans="1:27" ht="13.5">
      <c r="A37" s="46" t="s">
        <v>33</v>
      </c>
      <c r="B37" s="47"/>
      <c r="C37" s="9">
        <f t="shared" si="4"/>
        <v>13665736</v>
      </c>
      <c r="D37" s="10">
        <f t="shared" si="4"/>
        <v>0</v>
      </c>
      <c r="E37" s="11">
        <f t="shared" si="4"/>
        <v>9800000</v>
      </c>
      <c r="F37" s="11">
        <f t="shared" si="4"/>
        <v>9800000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1285634</v>
      </c>
      <c r="N37" s="11">
        <f t="shared" si="4"/>
        <v>1285634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1285634</v>
      </c>
      <c r="X37" s="11">
        <f t="shared" si="4"/>
        <v>4900000</v>
      </c>
      <c r="Y37" s="11">
        <f t="shared" si="4"/>
        <v>-3614366</v>
      </c>
      <c r="Z37" s="2">
        <f t="shared" si="5"/>
        <v>-73.76257142857143</v>
      </c>
      <c r="AA37" s="15">
        <f>AA7+AA22</f>
        <v>9800000</v>
      </c>
    </row>
    <row r="38" spans="1:27" ht="13.5">
      <c r="A38" s="46" t="s">
        <v>34</v>
      </c>
      <c r="B38" s="47"/>
      <c r="C38" s="9">
        <f t="shared" si="4"/>
        <v>126017416</v>
      </c>
      <c r="D38" s="10">
        <f t="shared" si="4"/>
        <v>0</v>
      </c>
      <c r="E38" s="11">
        <f t="shared" si="4"/>
        <v>107689000</v>
      </c>
      <c r="F38" s="11">
        <f t="shared" si="4"/>
        <v>107689000</v>
      </c>
      <c r="G38" s="11">
        <f t="shared" si="4"/>
        <v>478398</v>
      </c>
      <c r="H38" s="11">
        <f t="shared" si="4"/>
        <v>2558856</v>
      </c>
      <c r="I38" s="11">
        <f t="shared" si="4"/>
        <v>3514143</v>
      </c>
      <c r="J38" s="11">
        <f t="shared" si="4"/>
        <v>6551397</v>
      </c>
      <c r="K38" s="11">
        <f t="shared" si="4"/>
        <v>2677614</v>
      </c>
      <c r="L38" s="11">
        <f t="shared" si="4"/>
        <v>584360</v>
      </c>
      <c r="M38" s="11">
        <f t="shared" si="4"/>
        <v>6497980</v>
      </c>
      <c r="N38" s="11">
        <f t="shared" si="4"/>
        <v>9759954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16311351</v>
      </c>
      <c r="X38" s="11">
        <f t="shared" si="4"/>
        <v>53844500</v>
      </c>
      <c r="Y38" s="11">
        <f t="shared" si="4"/>
        <v>-37533149</v>
      </c>
      <c r="Z38" s="2">
        <f t="shared" si="5"/>
        <v>-69.70656055864572</v>
      </c>
      <c r="AA38" s="15">
        <f>AA8+AA23</f>
        <v>107689000</v>
      </c>
    </row>
    <row r="39" spans="1:27" ht="13.5">
      <c r="A39" s="46" t="s">
        <v>35</v>
      </c>
      <c r="B39" s="47"/>
      <c r="C39" s="9">
        <f t="shared" si="4"/>
        <v>590912</v>
      </c>
      <c r="D39" s="10">
        <f t="shared" si="4"/>
        <v>0</v>
      </c>
      <c r="E39" s="11">
        <f t="shared" si="4"/>
        <v>27000000</v>
      </c>
      <c r="F39" s="11">
        <f t="shared" si="4"/>
        <v>27000000</v>
      </c>
      <c r="G39" s="11">
        <f t="shared" si="4"/>
        <v>0</v>
      </c>
      <c r="H39" s="11">
        <f t="shared" si="4"/>
        <v>5224405</v>
      </c>
      <c r="I39" s="11">
        <f t="shared" si="4"/>
        <v>3769877</v>
      </c>
      <c r="J39" s="11">
        <f t="shared" si="4"/>
        <v>8994282</v>
      </c>
      <c r="K39" s="11">
        <f t="shared" si="4"/>
        <v>4553853</v>
      </c>
      <c r="L39" s="11">
        <f t="shared" si="4"/>
        <v>1863810</v>
      </c>
      <c r="M39" s="11">
        <f t="shared" si="4"/>
        <v>6303423</v>
      </c>
      <c r="N39" s="11">
        <f t="shared" si="4"/>
        <v>12721086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21715368</v>
      </c>
      <c r="X39" s="11">
        <f t="shared" si="4"/>
        <v>13500000</v>
      </c>
      <c r="Y39" s="11">
        <f t="shared" si="4"/>
        <v>8215368</v>
      </c>
      <c r="Z39" s="2">
        <f t="shared" si="5"/>
        <v>60.85457777777778</v>
      </c>
      <c r="AA39" s="15">
        <f>AA9+AA24</f>
        <v>27000000</v>
      </c>
    </row>
    <row r="40" spans="1:27" ht="13.5">
      <c r="A40" s="46" t="s">
        <v>36</v>
      </c>
      <c r="B40" s="47"/>
      <c r="C40" s="9">
        <f t="shared" si="4"/>
        <v>45672971</v>
      </c>
      <c r="D40" s="10">
        <f t="shared" si="4"/>
        <v>0</v>
      </c>
      <c r="E40" s="11">
        <f t="shared" si="4"/>
        <v>11423000</v>
      </c>
      <c r="F40" s="11">
        <f t="shared" si="4"/>
        <v>11423000</v>
      </c>
      <c r="G40" s="11">
        <f t="shared" si="4"/>
        <v>1440668</v>
      </c>
      <c r="H40" s="11">
        <f t="shared" si="4"/>
        <v>0</v>
      </c>
      <c r="I40" s="11">
        <f t="shared" si="4"/>
        <v>1412671</v>
      </c>
      <c r="J40" s="11">
        <f t="shared" si="4"/>
        <v>2853339</v>
      </c>
      <c r="K40" s="11">
        <f t="shared" si="4"/>
        <v>1517167</v>
      </c>
      <c r="L40" s="11">
        <f t="shared" si="4"/>
        <v>0</v>
      </c>
      <c r="M40" s="11">
        <f t="shared" si="4"/>
        <v>3144109</v>
      </c>
      <c r="N40" s="11">
        <f t="shared" si="4"/>
        <v>4661276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7514615</v>
      </c>
      <c r="X40" s="11">
        <f t="shared" si="4"/>
        <v>5711500</v>
      </c>
      <c r="Y40" s="11">
        <f t="shared" si="4"/>
        <v>1803115</v>
      </c>
      <c r="Z40" s="2">
        <f t="shared" si="5"/>
        <v>31.56990282762847</v>
      </c>
      <c r="AA40" s="15">
        <f>AA10+AA25</f>
        <v>11423000</v>
      </c>
    </row>
    <row r="41" spans="1:27" ht="13.5">
      <c r="A41" s="48" t="s">
        <v>37</v>
      </c>
      <c r="B41" s="47"/>
      <c r="C41" s="49">
        <f aca="true" t="shared" si="6" ref="C41:Y41">SUM(C36:C40)</f>
        <v>277628537</v>
      </c>
      <c r="D41" s="50">
        <f t="shared" si="6"/>
        <v>0</v>
      </c>
      <c r="E41" s="51">
        <f t="shared" si="6"/>
        <v>204510000</v>
      </c>
      <c r="F41" s="51">
        <f t="shared" si="6"/>
        <v>204510000</v>
      </c>
      <c r="G41" s="51">
        <f t="shared" si="6"/>
        <v>4917941</v>
      </c>
      <c r="H41" s="51">
        <f t="shared" si="6"/>
        <v>12771361</v>
      </c>
      <c r="I41" s="51">
        <f t="shared" si="6"/>
        <v>13659716</v>
      </c>
      <c r="J41" s="51">
        <f t="shared" si="6"/>
        <v>31349018</v>
      </c>
      <c r="K41" s="51">
        <f t="shared" si="6"/>
        <v>17353835</v>
      </c>
      <c r="L41" s="51">
        <f t="shared" si="6"/>
        <v>2599498</v>
      </c>
      <c r="M41" s="51">
        <f t="shared" si="6"/>
        <v>26913314</v>
      </c>
      <c r="N41" s="51">
        <f t="shared" si="6"/>
        <v>46866647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78215665</v>
      </c>
      <c r="X41" s="51">
        <f t="shared" si="6"/>
        <v>102255000</v>
      </c>
      <c r="Y41" s="51">
        <f t="shared" si="6"/>
        <v>-24039335</v>
      </c>
      <c r="Z41" s="52">
        <f t="shared" si="5"/>
        <v>-23.509202483986115</v>
      </c>
      <c r="AA41" s="53">
        <f>SUM(AA36:AA40)</f>
        <v>204510000</v>
      </c>
    </row>
    <row r="42" spans="1:27" ht="13.5">
      <c r="A42" s="54" t="s">
        <v>38</v>
      </c>
      <c r="B42" s="35"/>
      <c r="C42" s="65">
        <f aca="true" t="shared" si="7" ref="C42:Y48">C12+C27</f>
        <v>34853712</v>
      </c>
      <c r="D42" s="66">
        <f t="shared" si="7"/>
        <v>0</v>
      </c>
      <c r="E42" s="67">
        <f t="shared" si="7"/>
        <v>25224000</v>
      </c>
      <c r="F42" s="67">
        <f t="shared" si="7"/>
        <v>25224000</v>
      </c>
      <c r="G42" s="67">
        <f t="shared" si="7"/>
        <v>0</v>
      </c>
      <c r="H42" s="67">
        <f t="shared" si="7"/>
        <v>1550768</v>
      </c>
      <c r="I42" s="67">
        <f t="shared" si="7"/>
        <v>0</v>
      </c>
      <c r="J42" s="67">
        <f t="shared" si="7"/>
        <v>1550768</v>
      </c>
      <c r="K42" s="67">
        <f t="shared" si="7"/>
        <v>0</v>
      </c>
      <c r="L42" s="67">
        <f t="shared" si="7"/>
        <v>0</v>
      </c>
      <c r="M42" s="67">
        <f t="shared" si="7"/>
        <v>2437856</v>
      </c>
      <c r="N42" s="67">
        <f t="shared" si="7"/>
        <v>2437856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3988624</v>
      </c>
      <c r="X42" s="67">
        <f t="shared" si="7"/>
        <v>12612000</v>
      </c>
      <c r="Y42" s="67">
        <f t="shared" si="7"/>
        <v>-8623376</v>
      </c>
      <c r="Z42" s="69">
        <f t="shared" si="5"/>
        <v>-68.3743736124326</v>
      </c>
      <c r="AA42" s="68">
        <f aca="true" t="shared" si="8" ref="AA42:AA48">AA12+AA27</f>
        <v>25224000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3770479</v>
      </c>
      <c r="D45" s="66">
        <f t="shared" si="7"/>
        <v>0</v>
      </c>
      <c r="E45" s="67">
        <f t="shared" si="7"/>
        <v>12000000</v>
      </c>
      <c r="F45" s="67">
        <f t="shared" si="7"/>
        <v>12000000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467210</v>
      </c>
      <c r="M45" s="67">
        <f t="shared" si="7"/>
        <v>479404</v>
      </c>
      <c r="N45" s="67">
        <f t="shared" si="7"/>
        <v>946614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946614</v>
      </c>
      <c r="X45" s="67">
        <f t="shared" si="7"/>
        <v>6000000</v>
      </c>
      <c r="Y45" s="67">
        <f t="shared" si="7"/>
        <v>-5053386</v>
      </c>
      <c r="Z45" s="69">
        <f t="shared" si="5"/>
        <v>-84.22309999999999</v>
      </c>
      <c r="AA45" s="68">
        <f t="shared" si="8"/>
        <v>12000000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7913386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324166114</v>
      </c>
      <c r="D49" s="78">
        <f t="shared" si="9"/>
        <v>0</v>
      </c>
      <c r="E49" s="79">
        <f t="shared" si="9"/>
        <v>241734000</v>
      </c>
      <c r="F49" s="79">
        <f t="shared" si="9"/>
        <v>241734000</v>
      </c>
      <c r="G49" s="79">
        <f t="shared" si="9"/>
        <v>4917941</v>
      </c>
      <c r="H49" s="79">
        <f t="shared" si="9"/>
        <v>14322129</v>
      </c>
      <c r="I49" s="79">
        <f t="shared" si="9"/>
        <v>13659716</v>
      </c>
      <c r="J49" s="79">
        <f t="shared" si="9"/>
        <v>32899786</v>
      </c>
      <c r="K49" s="79">
        <f t="shared" si="9"/>
        <v>17353835</v>
      </c>
      <c r="L49" s="79">
        <f t="shared" si="9"/>
        <v>3066708</v>
      </c>
      <c r="M49" s="79">
        <f t="shared" si="9"/>
        <v>29830574</v>
      </c>
      <c r="N49" s="79">
        <f t="shared" si="9"/>
        <v>50251117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83150903</v>
      </c>
      <c r="X49" s="79">
        <f t="shared" si="9"/>
        <v>120867000</v>
      </c>
      <c r="Y49" s="79">
        <f t="shared" si="9"/>
        <v>-37716097</v>
      </c>
      <c r="Z49" s="80">
        <f t="shared" si="5"/>
        <v>-31.20462740036569</v>
      </c>
      <c r="AA49" s="81">
        <f>SUM(AA41:AA48)</f>
        <v>241734000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57005000</v>
      </c>
      <c r="F51" s="67">
        <f t="shared" si="10"/>
        <v>57005000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28502500</v>
      </c>
      <c r="Y51" s="67">
        <f t="shared" si="10"/>
        <v>-28502500</v>
      </c>
      <c r="Z51" s="69">
        <f>+IF(X51&lt;&gt;0,+(Y51/X51)*100,0)</f>
        <v>-100</v>
      </c>
      <c r="AA51" s="68">
        <f>SUM(AA57:AA61)</f>
        <v>57005000</v>
      </c>
    </row>
    <row r="52" spans="1:27" ht="13.5">
      <c r="A52" s="84" t="s">
        <v>32</v>
      </c>
      <c r="B52" s="47"/>
      <c r="C52" s="9"/>
      <c r="D52" s="10"/>
      <c r="E52" s="11">
        <v>15100000</v>
      </c>
      <c r="F52" s="11">
        <v>15100000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7550000</v>
      </c>
      <c r="Y52" s="11">
        <v>-7550000</v>
      </c>
      <c r="Z52" s="2">
        <v>-100</v>
      </c>
      <c r="AA52" s="15">
        <v>15100000</v>
      </c>
    </row>
    <row r="53" spans="1:27" ht="13.5">
      <c r="A53" s="84" t="s">
        <v>33</v>
      </c>
      <c r="B53" s="47"/>
      <c r="C53" s="9"/>
      <c r="D53" s="10"/>
      <c r="E53" s="11">
        <v>3000000</v>
      </c>
      <c r="F53" s="11">
        <v>3000000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1500000</v>
      </c>
      <c r="Y53" s="11">
        <v>-1500000</v>
      </c>
      <c r="Z53" s="2">
        <v>-100</v>
      </c>
      <c r="AA53" s="15">
        <v>3000000</v>
      </c>
    </row>
    <row r="54" spans="1:27" ht="13.5">
      <c r="A54" s="84" t="s">
        <v>34</v>
      </c>
      <c r="B54" s="47"/>
      <c r="C54" s="9"/>
      <c r="D54" s="10"/>
      <c r="E54" s="11">
        <v>11010000</v>
      </c>
      <c r="F54" s="11">
        <v>11010000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5505000</v>
      </c>
      <c r="Y54" s="11">
        <v>-5505000</v>
      </c>
      <c r="Z54" s="2">
        <v>-100</v>
      </c>
      <c r="AA54" s="15">
        <v>11010000</v>
      </c>
    </row>
    <row r="55" spans="1:27" ht="13.5">
      <c r="A55" s="84" t="s">
        <v>35</v>
      </c>
      <c r="B55" s="47"/>
      <c r="C55" s="9"/>
      <c r="D55" s="10"/>
      <c r="E55" s="11">
        <v>2250000</v>
      </c>
      <c r="F55" s="11">
        <v>2250000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1125000</v>
      </c>
      <c r="Y55" s="11">
        <v>-1125000</v>
      </c>
      <c r="Z55" s="2">
        <v>-100</v>
      </c>
      <c r="AA55" s="15">
        <v>2250000</v>
      </c>
    </row>
    <row r="56" spans="1:27" ht="13.5">
      <c r="A56" s="84" t="s">
        <v>36</v>
      </c>
      <c r="B56" s="47"/>
      <c r="C56" s="9"/>
      <c r="D56" s="10"/>
      <c r="E56" s="11">
        <v>14500000</v>
      </c>
      <c r="F56" s="11">
        <v>14500000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7250000</v>
      </c>
      <c r="Y56" s="11">
        <v>-7250000</v>
      </c>
      <c r="Z56" s="2">
        <v>-100</v>
      </c>
      <c r="AA56" s="15">
        <v>14500000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45860000</v>
      </c>
      <c r="F57" s="51">
        <f t="shared" si="11"/>
        <v>45860000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22930000</v>
      </c>
      <c r="Y57" s="51">
        <f t="shared" si="11"/>
        <v>-22930000</v>
      </c>
      <c r="Z57" s="52">
        <f>+IF(X57&lt;&gt;0,+(Y57/X57)*100,0)</f>
        <v>-100</v>
      </c>
      <c r="AA57" s="53">
        <f>SUM(AA52:AA56)</f>
        <v>45860000</v>
      </c>
    </row>
    <row r="58" spans="1:27" ht="13.5">
      <c r="A58" s="86" t="s">
        <v>38</v>
      </c>
      <c r="B58" s="35"/>
      <c r="C58" s="9"/>
      <c r="D58" s="10"/>
      <c r="E58" s="11">
        <v>1555000</v>
      </c>
      <c r="F58" s="11">
        <v>1555000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777500</v>
      </c>
      <c r="Y58" s="11">
        <v>-777500</v>
      </c>
      <c r="Z58" s="2">
        <v>-100</v>
      </c>
      <c r="AA58" s="15">
        <v>1555000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9590000</v>
      </c>
      <c r="F61" s="11">
        <v>9590000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4795000</v>
      </c>
      <c r="Y61" s="11">
        <v>-4795000</v>
      </c>
      <c r="Z61" s="2">
        <v>-100</v>
      </c>
      <c r="AA61" s="15">
        <v>9590000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729563</v>
      </c>
      <c r="H66" s="14">
        <v>181274</v>
      </c>
      <c r="I66" s="14">
        <v>1996447</v>
      </c>
      <c r="J66" s="14">
        <v>2907284</v>
      </c>
      <c r="K66" s="14">
        <v>201</v>
      </c>
      <c r="L66" s="14">
        <v>55590</v>
      </c>
      <c r="M66" s="14">
        <v>86049</v>
      </c>
      <c r="N66" s="14">
        <v>141840</v>
      </c>
      <c r="O66" s="14"/>
      <c r="P66" s="14"/>
      <c r="Q66" s="14"/>
      <c r="R66" s="14"/>
      <c r="S66" s="14"/>
      <c r="T66" s="14"/>
      <c r="U66" s="14"/>
      <c r="V66" s="14"/>
      <c r="W66" s="14">
        <v>3049124</v>
      </c>
      <c r="X66" s="14"/>
      <c r="Y66" s="14">
        <v>3049124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729563</v>
      </c>
      <c r="H69" s="79">
        <f t="shared" si="12"/>
        <v>181274</v>
      </c>
      <c r="I69" s="79">
        <f t="shared" si="12"/>
        <v>1996447</v>
      </c>
      <c r="J69" s="79">
        <f t="shared" si="12"/>
        <v>2907284</v>
      </c>
      <c r="K69" s="79">
        <f t="shared" si="12"/>
        <v>201</v>
      </c>
      <c r="L69" s="79">
        <f t="shared" si="12"/>
        <v>55590</v>
      </c>
      <c r="M69" s="79">
        <f t="shared" si="12"/>
        <v>86049</v>
      </c>
      <c r="N69" s="79">
        <f t="shared" si="12"/>
        <v>141840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3049124</v>
      </c>
      <c r="X69" s="79">
        <f t="shared" si="12"/>
        <v>0</v>
      </c>
      <c r="Y69" s="79">
        <f t="shared" si="12"/>
        <v>3049124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45425543</v>
      </c>
      <c r="D5" s="42">
        <f t="shared" si="0"/>
        <v>0</v>
      </c>
      <c r="E5" s="43">
        <f t="shared" si="0"/>
        <v>19671395</v>
      </c>
      <c r="F5" s="43">
        <f t="shared" si="0"/>
        <v>19671395</v>
      </c>
      <c r="G5" s="43">
        <f t="shared" si="0"/>
        <v>0</v>
      </c>
      <c r="H5" s="43">
        <f t="shared" si="0"/>
        <v>20628</v>
      </c>
      <c r="I5" s="43">
        <f t="shared" si="0"/>
        <v>34779</v>
      </c>
      <c r="J5" s="43">
        <f t="shared" si="0"/>
        <v>55407</v>
      </c>
      <c r="K5" s="43">
        <f t="shared" si="0"/>
        <v>52448</v>
      </c>
      <c r="L5" s="43">
        <f t="shared" si="0"/>
        <v>53656</v>
      </c>
      <c r="M5" s="43">
        <f t="shared" si="0"/>
        <v>23153</v>
      </c>
      <c r="N5" s="43">
        <f t="shared" si="0"/>
        <v>129257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184664</v>
      </c>
      <c r="X5" s="43">
        <f t="shared" si="0"/>
        <v>9835698</v>
      </c>
      <c r="Y5" s="43">
        <f t="shared" si="0"/>
        <v>-9651034</v>
      </c>
      <c r="Z5" s="44">
        <f>+IF(X5&lt;&gt;0,+(Y5/X5)*100,0)</f>
        <v>-98.12251250495898</v>
      </c>
      <c r="AA5" s="45">
        <f>SUM(AA11:AA18)</f>
        <v>19671395</v>
      </c>
    </row>
    <row r="6" spans="1:27" ht="13.5">
      <c r="A6" s="46" t="s">
        <v>32</v>
      </c>
      <c r="B6" s="47"/>
      <c r="C6" s="9"/>
      <c r="D6" s="10"/>
      <c r="E6" s="11">
        <v>10000000</v>
      </c>
      <c r="F6" s="11">
        <v>10000000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5000000</v>
      </c>
      <c r="Y6" s="11">
        <v>-5000000</v>
      </c>
      <c r="Z6" s="2">
        <v>-100</v>
      </c>
      <c r="AA6" s="15">
        <v>10000000</v>
      </c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>
        <v>2000000</v>
      </c>
      <c r="F9" s="11">
        <v>2000000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1000000</v>
      </c>
      <c r="Y9" s="11">
        <v>-1000000</v>
      </c>
      <c r="Z9" s="2">
        <v>-100</v>
      </c>
      <c r="AA9" s="15">
        <v>2000000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12000000</v>
      </c>
      <c r="F11" s="51">
        <f t="shared" si="1"/>
        <v>12000000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6000000</v>
      </c>
      <c r="Y11" s="51">
        <f t="shared" si="1"/>
        <v>-6000000</v>
      </c>
      <c r="Z11" s="52">
        <f>+IF(X11&lt;&gt;0,+(Y11/X11)*100,0)</f>
        <v>-100</v>
      </c>
      <c r="AA11" s="53">
        <f>SUM(AA6:AA10)</f>
        <v>12000000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45425543</v>
      </c>
      <c r="D15" s="10"/>
      <c r="E15" s="11">
        <v>2942735</v>
      </c>
      <c r="F15" s="11">
        <v>2942735</v>
      </c>
      <c r="G15" s="11"/>
      <c r="H15" s="11">
        <v>20628</v>
      </c>
      <c r="I15" s="11">
        <v>34779</v>
      </c>
      <c r="J15" s="11">
        <v>55407</v>
      </c>
      <c r="K15" s="11">
        <v>52448</v>
      </c>
      <c r="L15" s="11">
        <v>53656</v>
      </c>
      <c r="M15" s="11">
        <v>23153</v>
      </c>
      <c r="N15" s="11">
        <v>129257</v>
      </c>
      <c r="O15" s="11"/>
      <c r="P15" s="11"/>
      <c r="Q15" s="11"/>
      <c r="R15" s="11"/>
      <c r="S15" s="11"/>
      <c r="T15" s="11"/>
      <c r="U15" s="11"/>
      <c r="V15" s="11"/>
      <c r="W15" s="11">
        <v>184664</v>
      </c>
      <c r="X15" s="11">
        <v>1471368</v>
      </c>
      <c r="Y15" s="11">
        <v>-1286704</v>
      </c>
      <c r="Z15" s="2">
        <v>-87.45</v>
      </c>
      <c r="AA15" s="15">
        <v>2942735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>
        <v>4728660</v>
      </c>
      <c r="F17" s="11">
        <v>4728660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>
        <v>2364330</v>
      </c>
      <c r="Y17" s="11">
        <v>-2364330</v>
      </c>
      <c r="Z17" s="2">
        <v>-100</v>
      </c>
      <c r="AA17" s="15">
        <v>4728660</v>
      </c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10000000</v>
      </c>
      <c r="F36" s="11">
        <f t="shared" si="4"/>
        <v>10000000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5000000</v>
      </c>
      <c r="Y36" s="11">
        <f t="shared" si="4"/>
        <v>-5000000</v>
      </c>
      <c r="Z36" s="2">
        <f aca="true" t="shared" si="5" ref="Z36:Z49">+IF(X36&lt;&gt;0,+(Y36/X36)*100,0)</f>
        <v>-100</v>
      </c>
      <c r="AA36" s="15">
        <f>AA6+AA21</f>
        <v>10000000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2000000</v>
      </c>
      <c r="F39" s="11">
        <f t="shared" si="4"/>
        <v>2000000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1000000</v>
      </c>
      <c r="Y39" s="11">
        <f t="shared" si="4"/>
        <v>-1000000</v>
      </c>
      <c r="Z39" s="2">
        <f t="shared" si="5"/>
        <v>-100</v>
      </c>
      <c r="AA39" s="15">
        <f>AA9+AA24</f>
        <v>2000000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12000000</v>
      </c>
      <c r="F41" s="51">
        <f t="shared" si="6"/>
        <v>12000000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6000000</v>
      </c>
      <c r="Y41" s="51">
        <f t="shared" si="6"/>
        <v>-6000000</v>
      </c>
      <c r="Z41" s="52">
        <f t="shared" si="5"/>
        <v>-100</v>
      </c>
      <c r="AA41" s="53">
        <f>SUM(AA36:AA40)</f>
        <v>12000000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45425543</v>
      </c>
      <c r="D45" s="66">
        <f t="shared" si="7"/>
        <v>0</v>
      </c>
      <c r="E45" s="67">
        <f t="shared" si="7"/>
        <v>2942735</v>
      </c>
      <c r="F45" s="67">
        <f t="shared" si="7"/>
        <v>2942735</v>
      </c>
      <c r="G45" s="67">
        <f t="shared" si="7"/>
        <v>0</v>
      </c>
      <c r="H45" s="67">
        <f t="shared" si="7"/>
        <v>20628</v>
      </c>
      <c r="I45" s="67">
        <f t="shared" si="7"/>
        <v>34779</v>
      </c>
      <c r="J45" s="67">
        <f t="shared" si="7"/>
        <v>55407</v>
      </c>
      <c r="K45" s="67">
        <f t="shared" si="7"/>
        <v>52448</v>
      </c>
      <c r="L45" s="67">
        <f t="shared" si="7"/>
        <v>53656</v>
      </c>
      <c r="M45" s="67">
        <f t="shared" si="7"/>
        <v>23153</v>
      </c>
      <c r="N45" s="67">
        <f t="shared" si="7"/>
        <v>129257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184664</v>
      </c>
      <c r="X45" s="67">
        <f t="shared" si="7"/>
        <v>1471368</v>
      </c>
      <c r="Y45" s="67">
        <f t="shared" si="7"/>
        <v>-1286704</v>
      </c>
      <c r="Z45" s="69">
        <f t="shared" si="5"/>
        <v>-87.44950277564824</v>
      </c>
      <c r="AA45" s="68">
        <f t="shared" si="8"/>
        <v>2942735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4728660</v>
      </c>
      <c r="F47" s="67">
        <f t="shared" si="7"/>
        <v>4728660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2364330</v>
      </c>
      <c r="Y47" s="67">
        <f t="shared" si="7"/>
        <v>-2364330</v>
      </c>
      <c r="Z47" s="69">
        <f t="shared" si="5"/>
        <v>-100</v>
      </c>
      <c r="AA47" s="68">
        <f t="shared" si="8"/>
        <v>4728660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45425543</v>
      </c>
      <c r="D49" s="78">
        <f t="shared" si="9"/>
        <v>0</v>
      </c>
      <c r="E49" s="79">
        <f t="shared" si="9"/>
        <v>19671395</v>
      </c>
      <c r="F49" s="79">
        <f t="shared" si="9"/>
        <v>19671395</v>
      </c>
      <c r="G49" s="79">
        <f t="shared" si="9"/>
        <v>0</v>
      </c>
      <c r="H49" s="79">
        <f t="shared" si="9"/>
        <v>20628</v>
      </c>
      <c r="I49" s="79">
        <f t="shared" si="9"/>
        <v>34779</v>
      </c>
      <c r="J49" s="79">
        <f t="shared" si="9"/>
        <v>55407</v>
      </c>
      <c r="K49" s="79">
        <f t="shared" si="9"/>
        <v>52448</v>
      </c>
      <c r="L49" s="79">
        <f t="shared" si="9"/>
        <v>53656</v>
      </c>
      <c r="M49" s="79">
        <f t="shared" si="9"/>
        <v>23153</v>
      </c>
      <c r="N49" s="79">
        <f t="shared" si="9"/>
        <v>129257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184664</v>
      </c>
      <c r="X49" s="79">
        <f t="shared" si="9"/>
        <v>9835698</v>
      </c>
      <c r="Y49" s="79">
        <f t="shared" si="9"/>
        <v>-9651034</v>
      </c>
      <c r="Z49" s="80">
        <f t="shared" si="5"/>
        <v>-98.12251250495898</v>
      </c>
      <c r="AA49" s="81">
        <f>SUM(AA41:AA48)</f>
        <v>19671395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2930455</v>
      </c>
      <c r="F51" s="67">
        <f t="shared" si="10"/>
        <v>2930455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1465228</v>
      </c>
      <c r="Y51" s="67">
        <f t="shared" si="10"/>
        <v>-1465228</v>
      </c>
      <c r="Z51" s="69">
        <f>+IF(X51&lt;&gt;0,+(Y51/X51)*100,0)</f>
        <v>-100</v>
      </c>
      <c r="AA51" s="68">
        <f>SUM(AA57:AA61)</f>
        <v>2930455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>
        <v>150000</v>
      </c>
      <c r="F58" s="11">
        <v>150000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75000</v>
      </c>
      <c r="Y58" s="11">
        <v>-75000</v>
      </c>
      <c r="Z58" s="2">
        <v>-100</v>
      </c>
      <c r="AA58" s="15">
        <v>150000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2780455</v>
      </c>
      <c r="F61" s="11">
        <v>2780455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1390228</v>
      </c>
      <c r="Y61" s="11">
        <v>-1390228</v>
      </c>
      <c r="Z61" s="2">
        <v>-100</v>
      </c>
      <c r="AA61" s="15">
        <v>2780455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2930455</v>
      </c>
      <c r="F66" s="14"/>
      <c r="G66" s="14">
        <v>1250</v>
      </c>
      <c r="H66" s="14"/>
      <c r="I66" s="14"/>
      <c r="J66" s="14">
        <v>1250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>
        <v>1250</v>
      </c>
      <c r="X66" s="14"/>
      <c r="Y66" s="14">
        <v>1250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>
        <v>241233</v>
      </c>
      <c r="L67" s="11">
        <v>1632545</v>
      </c>
      <c r="M67" s="11">
        <v>9058786</v>
      </c>
      <c r="N67" s="11">
        <v>10932564</v>
      </c>
      <c r="O67" s="11"/>
      <c r="P67" s="11"/>
      <c r="Q67" s="11"/>
      <c r="R67" s="11"/>
      <c r="S67" s="11"/>
      <c r="T67" s="11"/>
      <c r="U67" s="11"/>
      <c r="V67" s="11"/>
      <c r="W67" s="11">
        <v>10932564</v>
      </c>
      <c r="X67" s="11"/>
      <c r="Y67" s="11">
        <v>10932564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2930455</v>
      </c>
      <c r="F69" s="79">
        <f t="shared" si="12"/>
        <v>0</v>
      </c>
      <c r="G69" s="79">
        <f t="shared" si="12"/>
        <v>1250</v>
      </c>
      <c r="H69" s="79">
        <f t="shared" si="12"/>
        <v>0</v>
      </c>
      <c r="I69" s="79">
        <f t="shared" si="12"/>
        <v>0</v>
      </c>
      <c r="J69" s="79">
        <f t="shared" si="12"/>
        <v>1250</v>
      </c>
      <c r="K69" s="79">
        <f t="shared" si="12"/>
        <v>241233</v>
      </c>
      <c r="L69" s="79">
        <f t="shared" si="12"/>
        <v>1632545</v>
      </c>
      <c r="M69" s="79">
        <f t="shared" si="12"/>
        <v>9058786</v>
      </c>
      <c r="N69" s="79">
        <f t="shared" si="12"/>
        <v>10932564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10933814</v>
      </c>
      <c r="X69" s="79">
        <f t="shared" si="12"/>
        <v>0</v>
      </c>
      <c r="Y69" s="79">
        <f t="shared" si="12"/>
        <v>10933814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27750127</v>
      </c>
      <c r="D5" s="42">
        <f t="shared" si="0"/>
        <v>0</v>
      </c>
      <c r="E5" s="43">
        <f t="shared" si="0"/>
        <v>32708650</v>
      </c>
      <c r="F5" s="43">
        <f t="shared" si="0"/>
        <v>32708650</v>
      </c>
      <c r="G5" s="43">
        <f t="shared" si="0"/>
        <v>850000</v>
      </c>
      <c r="H5" s="43">
        <f t="shared" si="0"/>
        <v>7303459</v>
      </c>
      <c r="I5" s="43">
        <f t="shared" si="0"/>
        <v>6392031</v>
      </c>
      <c r="J5" s="43">
        <f t="shared" si="0"/>
        <v>14545490</v>
      </c>
      <c r="K5" s="43">
        <f t="shared" si="0"/>
        <v>38731</v>
      </c>
      <c r="L5" s="43">
        <f t="shared" si="0"/>
        <v>7277251</v>
      </c>
      <c r="M5" s="43">
        <f t="shared" si="0"/>
        <v>4240051</v>
      </c>
      <c r="N5" s="43">
        <f t="shared" si="0"/>
        <v>11556033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26101523</v>
      </c>
      <c r="X5" s="43">
        <f t="shared" si="0"/>
        <v>16354325</v>
      </c>
      <c r="Y5" s="43">
        <f t="shared" si="0"/>
        <v>9747198</v>
      </c>
      <c r="Z5" s="44">
        <f>+IF(X5&lt;&gt;0,+(Y5/X5)*100,0)</f>
        <v>59.600124126186806</v>
      </c>
      <c r="AA5" s="45">
        <f>SUM(AA11:AA18)</f>
        <v>32708650</v>
      </c>
    </row>
    <row r="6" spans="1:27" ht="13.5">
      <c r="A6" s="46" t="s">
        <v>32</v>
      </c>
      <c r="B6" s="47"/>
      <c r="C6" s="9">
        <v>15066818</v>
      </c>
      <c r="D6" s="10"/>
      <c r="E6" s="11">
        <v>17900000</v>
      </c>
      <c r="F6" s="11">
        <v>17900000</v>
      </c>
      <c r="G6" s="11"/>
      <c r="H6" s="11">
        <v>5881548</v>
      </c>
      <c r="I6" s="11">
        <v>3967253</v>
      </c>
      <c r="J6" s="11">
        <v>9848801</v>
      </c>
      <c r="K6" s="11"/>
      <c r="L6" s="11">
        <v>6448251</v>
      </c>
      <c r="M6" s="11">
        <v>3641552</v>
      </c>
      <c r="N6" s="11">
        <v>10089803</v>
      </c>
      <c r="O6" s="11"/>
      <c r="P6" s="11"/>
      <c r="Q6" s="11"/>
      <c r="R6" s="11"/>
      <c r="S6" s="11"/>
      <c r="T6" s="11"/>
      <c r="U6" s="11"/>
      <c r="V6" s="11"/>
      <c r="W6" s="11">
        <v>19938604</v>
      </c>
      <c r="X6" s="11">
        <v>8950000</v>
      </c>
      <c r="Y6" s="11">
        <v>10988604</v>
      </c>
      <c r="Z6" s="2">
        <v>122.78</v>
      </c>
      <c r="AA6" s="15">
        <v>17900000</v>
      </c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>
        <v>1228070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16294888</v>
      </c>
      <c r="D11" s="50">
        <f t="shared" si="1"/>
        <v>0</v>
      </c>
      <c r="E11" s="51">
        <f t="shared" si="1"/>
        <v>17900000</v>
      </c>
      <c r="F11" s="51">
        <f t="shared" si="1"/>
        <v>17900000</v>
      </c>
      <c r="G11" s="51">
        <f t="shared" si="1"/>
        <v>0</v>
      </c>
      <c r="H11" s="51">
        <f t="shared" si="1"/>
        <v>5881548</v>
      </c>
      <c r="I11" s="51">
        <f t="shared" si="1"/>
        <v>3967253</v>
      </c>
      <c r="J11" s="51">
        <f t="shared" si="1"/>
        <v>9848801</v>
      </c>
      <c r="K11" s="51">
        <f t="shared" si="1"/>
        <v>0</v>
      </c>
      <c r="L11" s="51">
        <f t="shared" si="1"/>
        <v>6448251</v>
      </c>
      <c r="M11" s="51">
        <f t="shared" si="1"/>
        <v>3641552</v>
      </c>
      <c r="N11" s="51">
        <f t="shared" si="1"/>
        <v>10089803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19938604</v>
      </c>
      <c r="X11" s="51">
        <f t="shared" si="1"/>
        <v>8950000</v>
      </c>
      <c r="Y11" s="51">
        <f t="shared" si="1"/>
        <v>10988604</v>
      </c>
      <c r="Z11" s="52">
        <f>+IF(X11&lt;&gt;0,+(Y11/X11)*100,0)</f>
        <v>122.77769832402234</v>
      </c>
      <c r="AA11" s="53">
        <f>SUM(AA6:AA10)</f>
        <v>17900000</v>
      </c>
    </row>
    <row r="12" spans="1:27" ht="13.5">
      <c r="A12" s="54" t="s">
        <v>38</v>
      </c>
      <c r="B12" s="35"/>
      <c r="C12" s="9">
        <v>7406492</v>
      </c>
      <c r="D12" s="10"/>
      <c r="E12" s="11">
        <v>11838650</v>
      </c>
      <c r="F12" s="11">
        <v>11838650</v>
      </c>
      <c r="G12" s="11"/>
      <c r="H12" s="11">
        <v>228639</v>
      </c>
      <c r="I12" s="11">
        <v>1619190</v>
      </c>
      <c r="J12" s="11">
        <v>1847829</v>
      </c>
      <c r="K12" s="11">
        <v>38731</v>
      </c>
      <c r="L12" s="11"/>
      <c r="M12" s="11">
        <v>598499</v>
      </c>
      <c r="N12" s="11">
        <v>637230</v>
      </c>
      <c r="O12" s="11"/>
      <c r="P12" s="11"/>
      <c r="Q12" s="11"/>
      <c r="R12" s="11"/>
      <c r="S12" s="11"/>
      <c r="T12" s="11"/>
      <c r="U12" s="11"/>
      <c r="V12" s="11"/>
      <c r="W12" s="11">
        <v>2485059</v>
      </c>
      <c r="X12" s="11">
        <v>5919325</v>
      </c>
      <c r="Y12" s="11">
        <v>-3434266</v>
      </c>
      <c r="Z12" s="2">
        <v>-58.02</v>
      </c>
      <c r="AA12" s="15">
        <v>11838650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4048747</v>
      </c>
      <c r="D15" s="10"/>
      <c r="E15" s="11">
        <v>2900000</v>
      </c>
      <c r="F15" s="11">
        <v>2900000</v>
      </c>
      <c r="G15" s="11">
        <v>850000</v>
      </c>
      <c r="H15" s="11">
        <v>1193272</v>
      </c>
      <c r="I15" s="11">
        <v>805588</v>
      </c>
      <c r="J15" s="11">
        <v>2848860</v>
      </c>
      <c r="K15" s="11"/>
      <c r="L15" s="11">
        <v>829000</v>
      </c>
      <c r="M15" s="11"/>
      <c r="N15" s="11">
        <v>829000</v>
      </c>
      <c r="O15" s="11"/>
      <c r="P15" s="11"/>
      <c r="Q15" s="11"/>
      <c r="R15" s="11"/>
      <c r="S15" s="11"/>
      <c r="T15" s="11"/>
      <c r="U15" s="11"/>
      <c r="V15" s="11"/>
      <c r="W15" s="11">
        <v>3677860</v>
      </c>
      <c r="X15" s="11">
        <v>1450000</v>
      </c>
      <c r="Y15" s="11">
        <v>2227860</v>
      </c>
      <c r="Z15" s="2">
        <v>153.65</v>
      </c>
      <c r="AA15" s="15">
        <v>2900000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70000</v>
      </c>
      <c r="F18" s="18">
        <v>70000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35000</v>
      </c>
      <c r="Y18" s="18">
        <v>-35000</v>
      </c>
      <c r="Z18" s="3">
        <v>-100</v>
      </c>
      <c r="AA18" s="23">
        <v>70000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15066818</v>
      </c>
      <c r="D36" s="10">
        <f t="shared" si="4"/>
        <v>0</v>
      </c>
      <c r="E36" s="11">
        <f t="shared" si="4"/>
        <v>17900000</v>
      </c>
      <c r="F36" s="11">
        <f t="shared" si="4"/>
        <v>17900000</v>
      </c>
      <c r="G36" s="11">
        <f t="shared" si="4"/>
        <v>0</v>
      </c>
      <c r="H36" s="11">
        <f t="shared" si="4"/>
        <v>5881548</v>
      </c>
      <c r="I36" s="11">
        <f t="shared" si="4"/>
        <v>3967253</v>
      </c>
      <c r="J36" s="11">
        <f t="shared" si="4"/>
        <v>9848801</v>
      </c>
      <c r="K36" s="11">
        <f t="shared" si="4"/>
        <v>0</v>
      </c>
      <c r="L36" s="11">
        <f t="shared" si="4"/>
        <v>6448251</v>
      </c>
      <c r="M36" s="11">
        <f t="shared" si="4"/>
        <v>3641552</v>
      </c>
      <c r="N36" s="11">
        <f t="shared" si="4"/>
        <v>10089803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19938604</v>
      </c>
      <c r="X36" s="11">
        <f t="shared" si="4"/>
        <v>8950000</v>
      </c>
      <c r="Y36" s="11">
        <f t="shared" si="4"/>
        <v>10988604</v>
      </c>
      <c r="Z36" s="2">
        <f aca="true" t="shared" si="5" ref="Z36:Z49">+IF(X36&lt;&gt;0,+(Y36/X36)*100,0)</f>
        <v>122.77769832402234</v>
      </c>
      <c r="AA36" s="15">
        <f>AA6+AA21</f>
        <v>17900000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1228070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16294888</v>
      </c>
      <c r="D41" s="50">
        <f t="shared" si="6"/>
        <v>0</v>
      </c>
      <c r="E41" s="51">
        <f t="shared" si="6"/>
        <v>17900000</v>
      </c>
      <c r="F41" s="51">
        <f t="shared" si="6"/>
        <v>17900000</v>
      </c>
      <c r="G41" s="51">
        <f t="shared" si="6"/>
        <v>0</v>
      </c>
      <c r="H41" s="51">
        <f t="shared" si="6"/>
        <v>5881548</v>
      </c>
      <c r="I41" s="51">
        <f t="shared" si="6"/>
        <v>3967253</v>
      </c>
      <c r="J41" s="51">
        <f t="shared" si="6"/>
        <v>9848801</v>
      </c>
      <c r="K41" s="51">
        <f t="shared" si="6"/>
        <v>0</v>
      </c>
      <c r="L41" s="51">
        <f t="shared" si="6"/>
        <v>6448251</v>
      </c>
      <c r="M41" s="51">
        <f t="shared" si="6"/>
        <v>3641552</v>
      </c>
      <c r="N41" s="51">
        <f t="shared" si="6"/>
        <v>10089803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19938604</v>
      </c>
      <c r="X41" s="51">
        <f t="shared" si="6"/>
        <v>8950000</v>
      </c>
      <c r="Y41" s="51">
        <f t="shared" si="6"/>
        <v>10988604</v>
      </c>
      <c r="Z41" s="52">
        <f t="shared" si="5"/>
        <v>122.77769832402234</v>
      </c>
      <c r="AA41" s="53">
        <f>SUM(AA36:AA40)</f>
        <v>17900000</v>
      </c>
    </row>
    <row r="42" spans="1:27" ht="13.5">
      <c r="A42" s="54" t="s">
        <v>38</v>
      </c>
      <c r="B42" s="35"/>
      <c r="C42" s="65">
        <f aca="true" t="shared" si="7" ref="C42:Y48">C12+C27</f>
        <v>7406492</v>
      </c>
      <c r="D42" s="66">
        <f t="shared" si="7"/>
        <v>0</v>
      </c>
      <c r="E42" s="67">
        <f t="shared" si="7"/>
        <v>11838650</v>
      </c>
      <c r="F42" s="67">
        <f t="shared" si="7"/>
        <v>11838650</v>
      </c>
      <c r="G42" s="67">
        <f t="shared" si="7"/>
        <v>0</v>
      </c>
      <c r="H42" s="67">
        <f t="shared" si="7"/>
        <v>228639</v>
      </c>
      <c r="I42" s="67">
        <f t="shared" si="7"/>
        <v>1619190</v>
      </c>
      <c r="J42" s="67">
        <f t="shared" si="7"/>
        <v>1847829</v>
      </c>
      <c r="K42" s="67">
        <f t="shared" si="7"/>
        <v>38731</v>
      </c>
      <c r="L42" s="67">
        <f t="shared" si="7"/>
        <v>0</v>
      </c>
      <c r="M42" s="67">
        <f t="shared" si="7"/>
        <v>598499</v>
      </c>
      <c r="N42" s="67">
        <f t="shared" si="7"/>
        <v>637230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2485059</v>
      </c>
      <c r="X42" s="67">
        <f t="shared" si="7"/>
        <v>5919325</v>
      </c>
      <c r="Y42" s="67">
        <f t="shared" si="7"/>
        <v>-3434266</v>
      </c>
      <c r="Z42" s="69">
        <f t="shared" si="5"/>
        <v>-58.01786521267205</v>
      </c>
      <c r="AA42" s="68">
        <f aca="true" t="shared" si="8" ref="AA42:AA48">AA12+AA27</f>
        <v>11838650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4048747</v>
      </c>
      <c r="D45" s="66">
        <f t="shared" si="7"/>
        <v>0</v>
      </c>
      <c r="E45" s="67">
        <f t="shared" si="7"/>
        <v>2900000</v>
      </c>
      <c r="F45" s="67">
        <f t="shared" si="7"/>
        <v>2900000</v>
      </c>
      <c r="G45" s="67">
        <f t="shared" si="7"/>
        <v>850000</v>
      </c>
      <c r="H45" s="67">
        <f t="shared" si="7"/>
        <v>1193272</v>
      </c>
      <c r="I45" s="67">
        <f t="shared" si="7"/>
        <v>805588</v>
      </c>
      <c r="J45" s="67">
        <f t="shared" si="7"/>
        <v>2848860</v>
      </c>
      <c r="K45" s="67">
        <f t="shared" si="7"/>
        <v>0</v>
      </c>
      <c r="L45" s="67">
        <f t="shared" si="7"/>
        <v>829000</v>
      </c>
      <c r="M45" s="67">
        <f t="shared" si="7"/>
        <v>0</v>
      </c>
      <c r="N45" s="67">
        <f t="shared" si="7"/>
        <v>829000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3677860</v>
      </c>
      <c r="X45" s="67">
        <f t="shared" si="7"/>
        <v>1450000</v>
      </c>
      <c r="Y45" s="67">
        <f t="shared" si="7"/>
        <v>2227860</v>
      </c>
      <c r="Z45" s="69">
        <f t="shared" si="5"/>
        <v>153.6455172413793</v>
      </c>
      <c r="AA45" s="68">
        <f t="shared" si="8"/>
        <v>2900000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70000</v>
      </c>
      <c r="F48" s="67">
        <f t="shared" si="7"/>
        <v>70000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35000</v>
      </c>
      <c r="Y48" s="67">
        <f t="shared" si="7"/>
        <v>-35000</v>
      </c>
      <c r="Z48" s="69">
        <f t="shared" si="5"/>
        <v>-100</v>
      </c>
      <c r="AA48" s="68">
        <f t="shared" si="8"/>
        <v>70000</v>
      </c>
    </row>
    <row r="49" spans="1:27" ht="13.5">
      <c r="A49" s="75" t="s">
        <v>49</v>
      </c>
      <c r="B49" s="76"/>
      <c r="C49" s="77">
        <f aca="true" t="shared" si="9" ref="C49:Y49">SUM(C41:C48)</f>
        <v>27750127</v>
      </c>
      <c r="D49" s="78">
        <f t="shared" si="9"/>
        <v>0</v>
      </c>
      <c r="E49" s="79">
        <f t="shared" si="9"/>
        <v>32708650</v>
      </c>
      <c r="F49" s="79">
        <f t="shared" si="9"/>
        <v>32708650</v>
      </c>
      <c r="G49" s="79">
        <f t="shared" si="9"/>
        <v>850000</v>
      </c>
      <c r="H49" s="79">
        <f t="shared" si="9"/>
        <v>7303459</v>
      </c>
      <c r="I49" s="79">
        <f t="shared" si="9"/>
        <v>6392031</v>
      </c>
      <c r="J49" s="79">
        <f t="shared" si="9"/>
        <v>14545490</v>
      </c>
      <c r="K49" s="79">
        <f t="shared" si="9"/>
        <v>38731</v>
      </c>
      <c r="L49" s="79">
        <f t="shared" si="9"/>
        <v>7277251</v>
      </c>
      <c r="M49" s="79">
        <f t="shared" si="9"/>
        <v>4240051</v>
      </c>
      <c r="N49" s="79">
        <f t="shared" si="9"/>
        <v>11556033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26101523</v>
      </c>
      <c r="X49" s="79">
        <f t="shared" si="9"/>
        <v>16354325</v>
      </c>
      <c r="Y49" s="79">
        <f t="shared" si="9"/>
        <v>9747198</v>
      </c>
      <c r="Z49" s="80">
        <f t="shared" si="5"/>
        <v>59.600124126186806</v>
      </c>
      <c r="AA49" s="81">
        <f>SUM(AA41:AA48)</f>
        <v>32708650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5600000</v>
      </c>
      <c r="F51" s="67">
        <f t="shared" si="10"/>
        <v>5600000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2800000</v>
      </c>
      <c r="Y51" s="67">
        <f t="shared" si="10"/>
        <v>-2800000</v>
      </c>
      <c r="Z51" s="69">
        <f>+IF(X51&lt;&gt;0,+(Y51/X51)*100,0)</f>
        <v>-100</v>
      </c>
      <c r="AA51" s="68">
        <f>SUM(AA57:AA61)</f>
        <v>5600000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>
        <v>2070000</v>
      </c>
      <c r="F53" s="11">
        <v>2070000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1035000</v>
      </c>
      <c r="Y53" s="11">
        <v>-1035000</v>
      </c>
      <c r="Z53" s="2">
        <v>-100</v>
      </c>
      <c r="AA53" s="15">
        <v>2070000</v>
      </c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>
        <v>840000</v>
      </c>
      <c r="F56" s="11">
        <v>840000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420000</v>
      </c>
      <c r="Y56" s="11">
        <v>-420000</v>
      </c>
      <c r="Z56" s="2">
        <v>-100</v>
      </c>
      <c r="AA56" s="15">
        <v>840000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2910000</v>
      </c>
      <c r="F57" s="51">
        <f t="shared" si="11"/>
        <v>2910000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1455000</v>
      </c>
      <c r="Y57" s="51">
        <f t="shared" si="11"/>
        <v>-1455000</v>
      </c>
      <c r="Z57" s="52">
        <f>+IF(X57&lt;&gt;0,+(Y57/X57)*100,0)</f>
        <v>-100</v>
      </c>
      <c r="AA57" s="53">
        <f>SUM(AA52:AA56)</f>
        <v>2910000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2690000</v>
      </c>
      <c r="F61" s="11">
        <v>2690000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1345000</v>
      </c>
      <c r="Y61" s="11">
        <v>-1345000</v>
      </c>
      <c r="Z61" s="2">
        <v>-100</v>
      </c>
      <c r="AA61" s="15">
        <v>2690000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5600000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5600000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0</v>
      </c>
      <c r="X69" s="79">
        <f t="shared" si="12"/>
        <v>0</v>
      </c>
      <c r="Y69" s="79">
        <f t="shared" si="12"/>
        <v>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101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85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84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81971462</v>
      </c>
      <c r="D5" s="42">
        <f t="shared" si="0"/>
        <v>0</v>
      </c>
      <c r="E5" s="43">
        <f t="shared" si="0"/>
        <v>51044000</v>
      </c>
      <c r="F5" s="43">
        <f t="shared" si="0"/>
        <v>51044000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416000</v>
      </c>
      <c r="M5" s="43">
        <f t="shared" si="0"/>
        <v>0</v>
      </c>
      <c r="N5" s="43">
        <f t="shared" si="0"/>
        <v>416000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416000</v>
      </c>
      <c r="X5" s="43">
        <f t="shared" si="0"/>
        <v>25522000</v>
      </c>
      <c r="Y5" s="43">
        <f t="shared" si="0"/>
        <v>-25106000</v>
      </c>
      <c r="Z5" s="44">
        <f>+IF(X5&lt;&gt;0,+(Y5/X5)*100,0)</f>
        <v>-98.37003369641877</v>
      </c>
      <c r="AA5" s="45">
        <f>SUM(AA11:AA18)</f>
        <v>51044000</v>
      </c>
    </row>
    <row r="6" spans="1:27" ht="13.5">
      <c r="A6" s="46" t="s">
        <v>32</v>
      </c>
      <c r="B6" s="47"/>
      <c r="C6" s="9"/>
      <c r="D6" s="10"/>
      <c r="E6" s="11">
        <v>39294000</v>
      </c>
      <c r="F6" s="11">
        <v>39294000</v>
      </c>
      <c r="G6" s="11"/>
      <c r="H6" s="11"/>
      <c r="I6" s="11"/>
      <c r="J6" s="11"/>
      <c r="K6" s="11"/>
      <c r="L6" s="11">
        <v>416000</v>
      </c>
      <c r="M6" s="11"/>
      <c r="N6" s="11">
        <v>416000</v>
      </c>
      <c r="O6" s="11"/>
      <c r="P6" s="11"/>
      <c r="Q6" s="11"/>
      <c r="R6" s="11"/>
      <c r="S6" s="11"/>
      <c r="T6" s="11"/>
      <c r="U6" s="11"/>
      <c r="V6" s="11"/>
      <c r="W6" s="11">
        <v>416000</v>
      </c>
      <c r="X6" s="11">
        <v>19647000</v>
      </c>
      <c r="Y6" s="11">
        <v>-19231000</v>
      </c>
      <c r="Z6" s="2">
        <v>-97.88</v>
      </c>
      <c r="AA6" s="15">
        <v>39294000</v>
      </c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>
        <v>80182859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80182859</v>
      </c>
      <c r="D11" s="50">
        <f t="shared" si="1"/>
        <v>0</v>
      </c>
      <c r="E11" s="51">
        <f t="shared" si="1"/>
        <v>39294000</v>
      </c>
      <c r="F11" s="51">
        <f t="shared" si="1"/>
        <v>39294000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416000</v>
      </c>
      <c r="M11" s="51">
        <f t="shared" si="1"/>
        <v>0</v>
      </c>
      <c r="N11" s="51">
        <f t="shared" si="1"/>
        <v>416000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416000</v>
      </c>
      <c r="X11" s="51">
        <f t="shared" si="1"/>
        <v>19647000</v>
      </c>
      <c r="Y11" s="51">
        <f t="shared" si="1"/>
        <v>-19231000</v>
      </c>
      <c r="Z11" s="52">
        <f>+IF(X11&lt;&gt;0,+(Y11/X11)*100,0)</f>
        <v>-97.88262839110297</v>
      </c>
      <c r="AA11" s="53">
        <f>SUM(AA6:AA10)</f>
        <v>39294000</v>
      </c>
    </row>
    <row r="12" spans="1:27" ht="13.5">
      <c r="A12" s="54" t="s">
        <v>38</v>
      </c>
      <c r="B12" s="35"/>
      <c r="C12" s="9"/>
      <c r="D12" s="10"/>
      <c r="E12" s="11">
        <v>10550000</v>
      </c>
      <c r="F12" s="11">
        <v>10550000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5275000</v>
      </c>
      <c r="Y12" s="11">
        <v>-5275000</v>
      </c>
      <c r="Z12" s="2">
        <v>-100</v>
      </c>
      <c r="AA12" s="15">
        <v>10550000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1788603</v>
      </c>
      <c r="D15" s="10"/>
      <c r="E15" s="11">
        <v>1200000</v>
      </c>
      <c r="F15" s="11">
        <v>1200000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600000</v>
      </c>
      <c r="Y15" s="11">
        <v>-600000</v>
      </c>
      <c r="Z15" s="2">
        <v>-100</v>
      </c>
      <c r="AA15" s="15">
        <v>1200000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39294000</v>
      </c>
      <c r="F36" s="11">
        <f t="shared" si="4"/>
        <v>39294000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416000</v>
      </c>
      <c r="M36" s="11">
        <f t="shared" si="4"/>
        <v>0</v>
      </c>
      <c r="N36" s="11">
        <f t="shared" si="4"/>
        <v>416000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416000</v>
      </c>
      <c r="X36" s="11">
        <f t="shared" si="4"/>
        <v>19647000</v>
      </c>
      <c r="Y36" s="11">
        <f t="shared" si="4"/>
        <v>-19231000</v>
      </c>
      <c r="Z36" s="2">
        <f aca="true" t="shared" si="5" ref="Z36:Z49">+IF(X36&lt;&gt;0,+(Y36/X36)*100,0)</f>
        <v>-97.88262839110297</v>
      </c>
      <c r="AA36" s="15">
        <f>AA6+AA21</f>
        <v>39294000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80182859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80182859</v>
      </c>
      <c r="D41" s="50">
        <f t="shared" si="6"/>
        <v>0</v>
      </c>
      <c r="E41" s="51">
        <f t="shared" si="6"/>
        <v>39294000</v>
      </c>
      <c r="F41" s="51">
        <f t="shared" si="6"/>
        <v>39294000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416000</v>
      </c>
      <c r="M41" s="51">
        <f t="shared" si="6"/>
        <v>0</v>
      </c>
      <c r="N41" s="51">
        <f t="shared" si="6"/>
        <v>416000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416000</v>
      </c>
      <c r="X41" s="51">
        <f t="shared" si="6"/>
        <v>19647000</v>
      </c>
      <c r="Y41" s="51">
        <f t="shared" si="6"/>
        <v>-19231000</v>
      </c>
      <c r="Z41" s="52">
        <f t="shared" si="5"/>
        <v>-97.88262839110297</v>
      </c>
      <c r="AA41" s="53">
        <f>SUM(AA36:AA40)</f>
        <v>39294000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10550000</v>
      </c>
      <c r="F42" s="67">
        <f t="shared" si="7"/>
        <v>10550000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5275000</v>
      </c>
      <c r="Y42" s="67">
        <f t="shared" si="7"/>
        <v>-5275000</v>
      </c>
      <c r="Z42" s="69">
        <f t="shared" si="5"/>
        <v>-100</v>
      </c>
      <c r="AA42" s="68">
        <f aca="true" t="shared" si="8" ref="AA42:AA48">AA12+AA27</f>
        <v>10550000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1788603</v>
      </c>
      <c r="D45" s="66">
        <f t="shared" si="7"/>
        <v>0</v>
      </c>
      <c r="E45" s="67">
        <f t="shared" si="7"/>
        <v>1200000</v>
      </c>
      <c r="F45" s="67">
        <f t="shared" si="7"/>
        <v>1200000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600000</v>
      </c>
      <c r="Y45" s="67">
        <f t="shared" si="7"/>
        <v>-600000</v>
      </c>
      <c r="Z45" s="69">
        <f t="shared" si="5"/>
        <v>-100</v>
      </c>
      <c r="AA45" s="68">
        <f t="shared" si="8"/>
        <v>1200000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81971462</v>
      </c>
      <c r="D49" s="78">
        <f t="shared" si="9"/>
        <v>0</v>
      </c>
      <c r="E49" s="79">
        <f t="shared" si="9"/>
        <v>51044000</v>
      </c>
      <c r="F49" s="79">
        <f t="shared" si="9"/>
        <v>51044000</v>
      </c>
      <c r="G49" s="79">
        <f t="shared" si="9"/>
        <v>0</v>
      </c>
      <c r="H49" s="79">
        <f t="shared" si="9"/>
        <v>0</v>
      </c>
      <c r="I49" s="79">
        <f t="shared" si="9"/>
        <v>0</v>
      </c>
      <c r="J49" s="79">
        <f t="shared" si="9"/>
        <v>0</v>
      </c>
      <c r="K49" s="79">
        <f t="shared" si="9"/>
        <v>0</v>
      </c>
      <c r="L49" s="79">
        <f t="shared" si="9"/>
        <v>416000</v>
      </c>
      <c r="M49" s="79">
        <f t="shared" si="9"/>
        <v>0</v>
      </c>
      <c r="N49" s="79">
        <f t="shared" si="9"/>
        <v>416000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416000</v>
      </c>
      <c r="X49" s="79">
        <f t="shared" si="9"/>
        <v>25522000</v>
      </c>
      <c r="Y49" s="79">
        <f t="shared" si="9"/>
        <v>-25106000</v>
      </c>
      <c r="Z49" s="80">
        <f t="shared" si="5"/>
        <v>-98.37003369641877</v>
      </c>
      <c r="AA49" s="81">
        <f>SUM(AA41:AA48)</f>
        <v>51044000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890269</v>
      </c>
      <c r="D51" s="66">
        <f t="shared" si="10"/>
        <v>0</v>
      </c>
      <c r="E51" s="67">
        <f t="shared" si="10"/>
        <v>1044336</v>
      </c>
      <c r="F51" s="67">
        <f t="shared" si="10"/>
        <v>1044336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522168</v>
      </c>
      <c r="Y51" s="67">
        <f t="shared" si="10"/>
        <v>-522168</v>
      </c>
      <c r="Z51" s="69">
        <f>+IF(X51&lt;&gt;0,+(Y51/X51)*100,0)</f>
        <v>-100</v>
      </c>
      <c r="AA51" s="68">
        <f>SUM(AA57:AA61)</f>
        <v>1044336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890269</v>
      </c>
      <c r="D61" s="10"/>
      <c r="E61" s="11">
        <v>1044336</v>
      </c>
      <c r="F61" s="11">
        <v>1044336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522168</v>
      </c>
      <c r="Y61" s="11">
        <v>-522168</v>
      </c>
      <c r="Z61" s="2">
        <v>-100</v>
      </c>
      <c r="AA61" s="15">
        <v>1044336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>
        <v>10165</v>
      </c>
      <c r="I66" s="14">
        <v>36940</v>
      </c>
      <c r="J66" s="14">
        <v>47105</v>
      </c>
      <c r="K66" s="14">
        <v>18075</v>
      </c>
      <c r="L66" s="14"/>
      <c r="M66" s="14"/>
      <c r="N66" s="14">
        <v>18075</v>
      </c>
      <c r="O66" s="14"/>
      <c r="P66" s="14"/>
      <c r="Q66" s="14"/>
      <c r="R66" s="14"/>
      <c r="S66" s="14"/>
      <c r="T66" s="14"/>
      <c r="U66" s="14"/>
      <c r="V66" s="14"/>
      <c r="W66" s="14">
        <v>65180</v>
      </c>
      <c r="X66" s="14"/>
      <c r="Y66" s="14">
        <v>65180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>
        <v>54730</v>
      </c>
      <c r="M67" s="11">
        <v>2500</v>
      </c>
      <c r="N67" s="11">
        <v>57230</v>
      </c>
      <c r="O67" s="11"/>
      <c r="P67" s="11"/>
      <c r="Q67" s="11"/>
      <c r="R67" s="11"/>
      <c r="S67" s="11"/>
      <c r="T67" s="11"/>
      <c r="U67" s="11"/>
      <c r="V67" s="11"/>
      <c r="W67" s="11">
        <v>57230</v>
      </c>
      <c r="X67" s="11"/>
      <c r="Y67" s="11">
        <v>57230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12319962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12319962</v>
      </c>
      <c r="F69" s="79">
        <f t="shared" si="12"/>
        <v>0</v>
      </c>
      <c r="G69" s="79">
        <f t="shared" si="12"/>
        <v>0</v>
      </c>
      <c r="H69" s="79">
        <f t="shared" si="12"/>
        <v>10165</v>
      </c>
      <c r="I69" s="79">
        <f t="shared" si="12"/>
        <v>36940</v>
      </c>
      <c r="J69" s="79">
        <f t="shared" si="12"/>
        <v>47105</v>
      </c>
      <c r="K69" s="79">
        <f t="shared" si="12"/>
        <v>18075</v>
      </c>
      <c r="L69" s="79">
        <f t="shared" si="12"/>
        <v>54730</v>
      </c>
      <c r="M69" s="79">
        <f t="shared" si="12"/>
        <v>2500</v>
      </c>
      <c r="N69" s="79">
        <f t="shared" si="12"/>
        <v>75305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122410</v>
      </c>
      <c r="X69" s="79">
        <f t="shared" si="12"/>
        <v>0</v>
      </c>
      <c r="Y69" s="79">
        <f t="shared" si="12"/>
        <v>122410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80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81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82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83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2019-01-31T11:35:26Z</dcterms:created>
  <dcterms:modified xsi:type="dcterms:W3CDTF">2019-01-31T11:36:10Z</dcterms:modified>
  <cp:category/>
  <cp:version/>
  <cp:contentType/>
  <cp:contentStatus/>
</cp:coreProperties>
</file>