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'CPT'!$A$1:$AA$74</definedName>
    <definedName name="_xlnm.Print_Area" localSheetId="7">'DC1'!$A$1:$AA$74</definedName>
    <definedName name="_xlnm.Print_Area" localSheetId="13">'DC2'!$A$1:$AA$74</definedName>
    <definedName name="_xlnm.Print_Area" localSheetId="18">'DC3'!$A$1:$AA$74</definedName>
    <definedName name="_xlnm.Print_Area" localSheetId="26">'DC4'!$A$1:$AA$74</definedName>
    <definedName name="_xlnm.Print_Area" localSheetId="30">'DC5'!$A$1:$AA$74</definedName>
    <definedName name="_xlnm.Print_Area" localSheetId="0">'Summary'!$A$1:$AA$74</definedName>
    <definedName name="_xlnm.Print_Area" localSheetId="2">'WC011'!$A$1:$AA$74</definedName>
    <definedName name="_xlnm.Print_Area" localSheetId="3">'WC012'!$A$1:$AA$74</definedName>
    <definedName name="_xlnm.Print_Area" localSheetId="4">'WC013'!$A$1:$AA$74</definedName>
    <definedName name="_xlnm.Print_Area" localSheetId="5">'WC014'!$A$1:$AA$74</definedName>
    <definedName name="_xlnm.Print_Area" localSheetId="6">'WC015'!$A$1:$AA$74</definedName>
    <definedName name="_xlnm.Print_Area" localSheetId="8">'WC022'!$A$1:$AA$74</definedName>
    <definedName name="_xlnm.Print_Area" localSheetId="9">'WC023'!$A$1:$AA$74</definedName>
    <definedName name="_xlnm.Print_Area" localSheetId="10">'WC024'!$A$1:$AA$74</definedName>
    <definedName name="_xlnm.Print_Area" localSheetId="11">'WC025'!$A$1:$AA$74</definedName>
    <definedName name="_xlnm.Print_Area" localSheetId="12">'WC026'!$A$1:$AA$74</definedName>
    <definedName name="_xlnm.Print_Area" localSheetId="14">'WC031'!$A$1:$AA$74</definedName>
    <definedName name="_xlnm.Print_Area" localSheetId="15">'WC032'!$A$1:$AA$74</definedName>
    <definedName name="_xlnm.Print_Area" localSheetId="16">'WC033'!$A$1:$AA$74</definedName>
    <definedName name="_xlnm.Print_Area" localSheetId="17">'WC034'!$A$1:$AA$74</definedName>
    <definedName name="_xlnm.Print_Area" localSheetId="19">'WC041'!$A$1:$AA$74</definedName>
    <definedName name="_xlnm.Print_Area" localSheetId="20">'WC042'!$A$1:$AA$74</definedName>
    <definedName name="_xlnm.Print_Area" localSheetId="21">'WC043'!$A$1:$AA$74</definedName>
    <definedName name="_xlnm.Print_Area" localSheetId="22">'WC044'!$A$1:$AA$74</definedName>
    <definedName name="_xlnm.Print_Area" localSheetId="23">'WC045'!$A$1:$AA$74</definedName>
    <definedName name="_xlnm.Print_Area" localSheetId="24">'WC047'!$A$1:$AA$74</definedName>
    <definedName name="_xlnm.Print_Area" localSheetId="25">'WC048'!$A$1:$AA$74</definedName>
    <definedName name="_xlnm.Print_Area" localSheetId="27">'WC051'!$A$1:$AA$74</definedName>
    <definedName name="_xlnm.Print_Area" localSheetId="28">'WC052'!$A$1:$AA$74</definedName>
    <definedName name="_xlnm.Print_Area" localSheetId="29">'WC053'!$A$1:$AA$74</definedName>
  </definedNames>
  <calcPr calcMode="manual" fullCalcOnLoad="1"/>
</workbook>
</file>

<file path=xl/sharedStrings.xml><?xml version="1.0" encoding="utf-8"?>
<sst xmlns="http://schemas.openxmlformats.org/spreadsheetml/2006/main" count="3193" uniqueCount="94">
  <si>
    <t>Western Cape: Cape Town(CPT) - Table C9 Quarterly Budget Statement - Capital Expenditure by Asset Clas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</si>
  <si>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</si>
  <si>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</si>
  <si>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</si>
  <si>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</si>
  <si>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</si>
  <si>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</si>
  <si>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</si>
  <si>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</si>
  <si>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</si>
  <si>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</si>
  <si>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</si>
  <si>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</si>
  <si>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</si>
  <si>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</si>
  <si>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</si>
  <si>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</si>
  <si>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</si>
  <si>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</si>
  <si>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</si>
  <si>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</si>
  <si>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</si>
  <si>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</si>
  <si>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</si>
  <si>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</si>
  <si>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</si>
  <si>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</si>
  <si>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</si>
  <si>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</si>
  <si>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</si>
  <si>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</si>
  <si>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</si>
  <si>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</si>
  <si>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</si>
  <si>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</si>
  <si>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</si>
  <si>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</si>
  <si>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</si>
  <si>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</si>
  <si>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</si>
  <si>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</si>
  <si>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</si>
  <si>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</si>
  <si>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</si>
  <si>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</si>
  <si>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</si>
  <si>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</si>
  <si>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</si>
  <si>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</si>
  <si>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</si>
  <si>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</si>
  <si>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</si>
  <si>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</si>
  <si>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</si>
  <si>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</si>
  <si>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</si>
  <si>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</si>
  <si>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</si>
  <si>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Western Cape: Matzikama(WC011) - Table C9 Quarterly Budget Statement - Capital Expenditure by Asset Clas ( All ) for 2nd Quarter ended 31 December 2018 (Figures Finalised as at 2019/01/30)</t>
  </si>
  <si>
    <t>Western Cape: Cederberg(WC012) - Table C9 Quarterly Budget Statement - Capital Expenditure by Asset Clas ( All ) for 2nd Quarter ended 31 December 2018 (Figures Finalised as at 2019/01/30)</t>
  </si>
  <si>
    <t>Western Cape: Bergrivier(WC013) - Table C9 Quarterly Budget Statement - Capital Expenditure by Asset Clas ( All ) for 2nd Quarter ended 31 December 2018 (Figures Finalised as at 2019/01/30)</t>
  </si>
  <si>
    <t>Western Cape: Saldanha Bay(WC014) - Table C9 Quarterly Budget Statement - Capital Expenditure by Asset Clas ( All ) for 2nd Quarter ended 31 December 2018 (Figures Finalised as at 2019/01/30)</t>
  </si>
  <si>
    <t>Western Cape: Swartland(WC015) - Table C9 Quarterly Budget Statement - Capital Expenditure by Asset Clas ( All ) for 2nd Quarter ended 31 December 2018 (Figures Finalised as at 2019/01/30)</t>
  </si>
  <si>
    <t>Western Cape: West Coast(DC1) - Table C9 Quarterly Budget Statement - Capital Expenditure by Asset Clas ( All ) for 2nd Quarter ended 31 December 2018 (Figures Finalised as at 2019/01/30)</t>
  </si>
  <si>
    <t>Western Cape: Witzenberg(WC022) - Table C9 Quarterly Budget Statement - Capital Expenditure by Asset Clas ( All ) for 2nd Quarter ended 31 December 2018 (Figures Finalised as at 2019/01/30)</t>
  </si>
  <si>
    <t>Western Cape: Drakenstein(WC023) - Table C9 Quarterly Budget Statement - Capital Expenditure by Asset Clas ( All ) for 2nd Quarter ended 31 December 2018 (Figures Finalised as at 2019/01/30)</t>
  </si>
  <si>
    <t>Western Cape: Stellenbosch(WC024) - Table C9 Quarterly Budget Statement - Capital Expenditure by Asset Clas ( All ) for 2nd Quarter ended 31 December 2018 (Figures Finalised as at 2019/01/30)</t>
  </si>
  <si>
    <t>Western Cape: Breede Valley(WC025) - Table C9 Quarterly Budget Statement - Capital Expenditure by Asset Clas ( All ) for 2nd Quarter ended 31 December 2018 (Figures Finalised as at 2019/01/30)</t>
  </si>
  <si>
    <t>Western Cape: Langeberg(WC026) - Table C9 Quarterly Budget Statement - Capital Expenditure by Asset Clas ( All ) for 2nd Quarter ended 31 December 2018 (Figures Finalised as at 2019/01/30)</t>
  </si>
  <si>
    <t>Western Cape: Cape Winelands DM(DC2) - Table C9 Quarterly Budget Statement - Capital Expenditure by Asset Clas ( All ) for 2nd Quarter ended 31 December 2018 (Figures Finalised as at 2019/01/30)</t>
  </si>
  <si>
    <t>Western Cape: Theewaterskloof(WC031) - Table C9 Quarterly Budget Statement - Capital Expenditure by Asset Clas ( All ) for 2nd Quarter ended 31 December 2018 (Figures Finalised as at 2019/01/30)</t>
  </si>
  <si>
    <t>Western Cape: Overstrand(WC032) - Table C9 Quarterly Budget Statement - Capital Expenditure by Asset Clas ( All ) for 2nd Quarter ended 31 December 2018 (Figures Finalised as at 2019/01/30)</t>
  </si>
  <si>
    <t>Western Cape: Cape Agulhas(WC033) - Table C9 Quarterly Budget Statement - Capital Expenditure by Asset Clas ( All ) for 2nd Quarter ended 31 December 2018 (Figures Finalised as at 2019/01/30)</t>
  </si>
  <si>
    <t>Western Cape: Swellendam(WC034) - Table C9 Quarterly Budget Statement - Capital Expenditure by Asset Clas ( All ) for 2nd Quarter ended 31 December 2018 (Figures Finalised as at 2019/01/30)</t>
  </si>
  <si>
    <t>Western Cape: Overberg(DC3) - Table C9 Quarterly Budget Statement - Capital Expenditure by Asset Clas ( All ) for 2nd Quarter ended 31 December 2018 (Figures Finalised as at 2019/01/30)</t>
  </si>
  <si>
    <t>Western Cape: Kannaland(WC041) - Table C9 Quarterly Budget Statement - Capital Expenditure by Asset Clas ( All ) for 2nd Quarter ended 31 December 2018 (Figures Finalised as at 2019/01/30)</t>
  </si>
  <si>
    <t>Western Cape: Hessequa(WC042) - Table C9 Quarterly Budget Statement - Capital Expenditure by Asset Clas ( All ) for 2nd Quarter ended 31 December 2018 (Figures Finalised as at 2019/01/30)</t>
  </si>
  <si>
    <t>Western Cape: Mossel Bay(WC043) - Table C9 Quarterly Budget Statement - Capital Expenditure by Asset Clas ( All ) for 2nd Quarter ended 31 December 2018 (Figures Finalised as at 2019/01/30)</t>
  </si>
  <si>
    <t>Western Cape: George(WC044) - Table C9 Quarterly Budget Statement - Capital Expenditure by Asset Clas ( All ) for 2nd Quarter ended 31 December 2018 (Figures Finalised as at 2019/01/30)</t>
  </si>
  <si>
    <t>Western Cape: Oudtshoorn(WC045) - Table C9 Quarterly Budget Statement - Capital Expenditure by Asset Clas ( All ) for 2nd Quarter ended 31 December 2018 (Figures Finalised as at 2019/01/30)</t>
  </si>
  <si>
    <t>Western Cape: Bitou(WC047) - Table C9 Quarterly Budget Statement - Capital Expenditure by Asset Clas ( All ) for 2nd Quarter ended 31 December 2018 (Figures Finalised as at 2019/01/30)</t>
  </si>
  <si>
    <t>Western Cape: Knysna(WC048) - Table C9 Quarterly Budget Statement - Capital Expenditure by Asset Clas ( All ) for 2nd Quarter ended 31 December 2018 (Figures Finalised as at 2019/01/30)</t>
  </si>
  <si>
    <t>Western Cape: Garden Route(DC4) - Table C9 Quarterly Budget Statement - Capital Expenditure by Asset Clas ( All ) for 2nd Quarter ended 31 December 2018 (Figures Finalised as at 2019/01/30)</t>
  </si>
  <si>
    <t>Western Cape: Laingsburg(WC051) - Table C9 Quarterly Budget Statement - Capital Expenditure by Asset Clas ( All ) for 2nd Quarter ended 31 December 2018 (Figures Finalised as at 2019/01/30)</t>
  </si>
  <si>
    <t>Western Cape: Prince Albert(WC052) - Table C9 Quarterly Budget Statement - Capital Expenditure by Asset Clas ( All ) for 2nd Quarter ended 31 December 2018 (Figures Finalised as at 2019/01/30)</t>
  </si>
  <si>
    <t>Western Cape: Beaufort West(WC053) - Table C9 Quarterly Budget Statement - Capital Expenditure by Asset Clas ( All ) for 2nd Quarter ended 31 December 2018 (Figures Finalised as at 2019/01/30)</t>
  </si>
  <si>
    <t>Western Cape: Central Karoo(DC5) - Table C9 Quarterly Budget Statement - Capital Expenditure by Asset Clas ( All ) for 2nd Quarter ended 31 December 2018 (Figures Finalised as at 2019/01/30)</t>
  </si>
  <si>
    <t>Summary - Table C9 Quarterly Budget Statement - Capital Expenditure by Asset Class ( All ) for 2nd Quarter ended 31 December 2018 (Figures Finalised as at 2019/01/30)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</si>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</sst>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0.0%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179" fontId="4" fillId="0" borderId="13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5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6" xfId="42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81" fontId="6" fillId="0" borderId="29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/>
      <protection/>
    </xf>
    <xf numFmtId="179" fontId="6" fillId="0" borderId="31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81" fontId="4" fillId="0" borderId="14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181" fontId="4" fillId="0" borderId="14" xfId="42" applyNumberFormat="1" applyFont="1" applyBorder="1" applyAlignment="1" applyProtection="1">
      <alignment/>
      <protection/>
    </xf>
    <xf numFmtId="181" fontId="4" fillId="0" borderId="15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/>
    </xf>
    <xf numFmtId="179" fontId="4" fillId="0" borderId="11" xfId="42" applyNumberFormat="1" applyFont="1" applyBorder="1" applyAlignment="1" applyProtection="1">
      <alignment/>
      <protection/>
    </xf>
    <xf numFmtId="181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81" fontId="6" fillId="0" borderId="14" xfId="59" applyNumberFormat="1" applyFont="1" applyFill="1" applyBorder="1" applyAlignment="1" applyProtection="1">
      <alignment horizontal="center"/>
      <protection/>
    </xf>
    <xf numFmtId="181" fontId="6" fillId="0" borderId="15" xfId="59" applyNumberFormat="1" applyFont="1" applyFill="1" applyBorder="1" applyAlignment="1" applyProtection="1">
      <alignment horizontal="center"/>
      <protection/>
    </xf>
    <xf numFmtId="181" fontId="6" fillId="0" borderId="11" xfId="59" applyNumberFormat="1" applyFont="1" applyFill="1" applyBorder="1" applyAlignment="1" applyProtection="1">
      <alignment horizontal="center"/>
      <protection/>
    </xf>
    <xf numFmtId="181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5640882280</v>
      </c>
      <c r="D5" s="42">
        <f t="shared" si="0"/>
        <v>0</v>
      </c>
      <c r="E5" s="43">
        <f t="shared" si="0"/>
        <v>6690296578</v>
      </c>
      <c r="F5" s="43">
        <f t="shared" si="0"/>
        <v>7067936936</v>
      </c>
      <c r="G5" s="43">
        <f t="shared" si="0"/>
        <v>27913507</v>
      </c>
      <c r="H5" s="43">
        <f t="shared" si="0"/>
        <v>251780137</v>
      </c>
      <c r="I5" s="43">
        <f t="shared" si="0"/>
        <v>369062749</v>
      </c>
      <c r="J5" s="43">
        <f t="shared" si="0"/>
        <v>648756393</v>
      </c>
      <c r="K5" s="43">
        <f t="shared" si="0"/>
        <v>436048203</v>
      </c>
      <c r="L5" s="43">
        <f t="shared" si="0"/>
        <v>368313217</v>
      </c>
      <c r="M5" s="43">
        <f t="shared" si="0"/>
        <v>398960417</v>
      </c>
      <c r="N5" s="43">
        <f t="shared" si="0"/>
        <v>1203321837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1852078230</v>
      </c>
      <c r="X5" s="43">
        <f t="shared" si="0"/>
        <v>3533968496</v>
      </c>
      <c r="Y5" s="43">
        <f t="shared" si="0"/>
        <v>-1681890266</v>
      </c>
      <c r="Z5" s="44">
        <f>+IF(X5&lt;&gt;0,+(Y5/X5)*100,0)</f>
        <v>-47.59211260382441</v>
      </c>
      <c r="AA5" s="45">
        <f>SUM(AA11:AA18)</f>
        <v>7067936936</v>
      </c>
    </row>
    <row r="6" spans="1:27" ht="13.5">
      <c r="A6" s="46" t="s">
        <v>32</v>
      </c>
      <c r="B6" s="47"/>
      <c r="C6" s="9">
        <v>1139229691</v>
      </c>
      <c r="D6" s="10"/>
      <c r="E6" s="11">
        <v>1041337733</v>
      </c>
      <c r="F6" s="11">
        <v>1100922873</v>
      </c>
      <c r="G6" s="11">
        <v>-1165485</v>
      </c>
      <c r="H6" s="11">
        <v>71752692</v>
      </c>
      <c r="I6" s="11">
        <v>68426633</v>
      </c>
      <c r="J6" s="11">
        <v>139013840</v>
      </c>
      <c r="K6" s="11">
        <v>59123733</v>
      </c>
      <c r="L6" s="11">
        <v>65733077</v>
      </c>
      <c r="M6" s="11">
        <v>72806822</v>
      </c>
      <c r="N6" s="11">
        <v>197663632</v>
      </c>
      <c r="O6" s="11"/>
      <c r="P6" s="11"/>
      <c r="Q6" s="11"/>
      <c r="R6" s="11"/>
      <c r="S6" s="11"/>
      <c r="T6" s="11"/>
      <c r="U6" s="11"/>
      <c r="V6" s="11"/>
      <c r="W6" s="11">
        <v>336677472</v>
      </c>
      <c r="X6" s="11">
        <v>550461440</v>
      </c>
      <c r="Y6" s="11">
        <v>-213783968</v>
      </c>
      <c r="Z6" s="2">
        <v>-38.84</v>
      </c>
      <c r="AA6" s="15">
        <v>1100922873</v>
      </c>
    </row>
    <row r="7" spans="1:27" ht="13.5">
      <c r="A7" s="46" t="s">
        <v>33</v>
      </c>
      <c r="B7" s="47"/>
      <c r="C7" s="9">
        <v>799495962</v>
      </c>
      <c r="D7" s="10"/>
      <c r="E7" s="11">
        <v>701870097</v>
      </c>
      <c r="F7" s="11">
        <v>726503433</v>
      </c>
      <c r="G7" s="11">
        <v>14038490</v>
      </c>
      <c r="H7" s="11">
        <v>49370792</v>
      </c>
      <c r="I7" s="11">
        <v>68045248</v>
      </c>
      <c r="J7" s="11">
        <v>131454530</v>
      </c>
      <c r="K7" s="11">
        <v>76418677</v>
      </c>
      <c r="L7" s="11">
        <v>53267908</v>
      </c>
      <c r="M7" s="11">
        <v>41455545</v>
      </c>
      <c r="N7" s="11">
        <v>171142130</v>
      </c>
      <c r="O7" s="11"/>
      <c r="P7" s="11"/>
      <c r="Q7" s="11"/>
      <c r="R7" s="11"/>
      <c r="S7" s="11"/>
      <c r="T7" s="11"/>
      <c r="U7" s="11"/>
      <c r="V7" s="11"/>
      <c r="W7" s="11">
        <v>302596660</v>
      </c>
      <c r="X7" s="11">
        <v>363251720</v>
      </c>
      <c r="Y7" s="11">
        <v>-60655060</v>
      </c>
      <c r="Z7" s="2">
        <v>-16.7</v>
      </c>
      <c r="AA7" s="15">
        <v>726503433</v>
      </c>
    </row>
    <row r="8" spans="1:27" ht="13.5">
      <c r="A8" s="46" t="s">
        <v>34</v>
      </c>
      <c r="B8" s="47"/>
      <c r="C8" s="9">
        <v>970630507</v>
      </c>
      <c r="D8" s="10"/>
      <c r="E8" s="11">
        <v>1740391861</v>
      </c>
      <c r="F8" s="11">
        <v>1928191935</v>
      </c>
      <c r="G8" s="11">
        <v>8926828</v>
      </c>
      <c r="H8" s="11">
        <v>42210541</v>
      </c>
      <c r="I8" s="11">
        <v>79380323</v>
      </c>
      <c r="J8" s="11">
        <v>130517692</v>
      </c>
      <c r="K8" s="11">
        <v>94712856</v>
      </c>
      <c r="L8" s="11">
        <v>90612342</v>
      </c>
      <c r="M8" s="11">
        <v>92583024</v>
      </c>
      <c r="N8" s="11">
        <v>277908222</v>
      </c>
      <c r="O8" s="11"/>
      <c r="P8" s="11"/>
      <c r="Q8" s="11"/>
      <c r="R8" s="11"/>
      <c r="S8" s="11"/>
      <c r="T8" s="11"/>
      <c r="U8" s="11"/>
      <c r="V8" s="11"/>
      <c r="W8" s="11">
        <v>408425914</v>
      </c>
      <c r="X8" s="11">
        <v>964095972</v>
      </c>
      <c r="Y8" s="11">
        <v>-555670058</v>
      </c>
      <c r="Z8" s="2">
        <v>-57.64</v>
      </c>
      <c r="AA8" s="15">
        <v>1928191935</v>
      </c>
    </row>
    <row r="9" spans="1:27" ht="13.5">
      <c r="A9" s="46" t="s">
        <v>35</v>
      </c>
      <c r="B9" s="47"/>
      <c r="C9" s="9">
        <v>593020604</v>
      </c>
      <c r="D9" s="10"/>
      <c r="E9" s="11">
        <v>1036619017</v>
      </c>
      <c r="F9" s="11">
        <v>1016496921</v>
      </c>
      <c r="G9" s="11">
        <v>1669264</v>
      </c>
      <c r="H9" s="11">
        <v>22534341</v>
      </c>
      <c r="I9" s="11">
        <v>26640878</v>
      </c>
      <c r="J9" s="11">
        <v>50844483</v>
      </c>
      <c r="K9" s="11">
        <v>67890303</v>
      </c>
      <c r="L9" s="11">
        <v>36166155</v>
      </c>
      <c r="M9" s="11">
        <v>55249696</v>
      </c>
      <c r="N9" s="11">
        <v>159306154</v>
      </c>
      <c r="O9" s="11"/>
      <c r="P9" s="11"/>
      <c r="Q9" s="11"/>
      <c r="R9" s="11"/>
      <c r="S9" s="11"/>
      <c r="T9" s="11"/>
      <c r="U9" s="11"/>
      <c r="V9" s="11"/>
      <c r="W9" s="11">
        <v>210150637</v>
      </c>
      <c r="X9" s="11">
        <v>508248466</v>
      </c>
      <c r="Y9" s="11">
        <v>-298097829</v>
      </c>
      <c r="Z9" s="2">
        <v>-58.65</v>
      </c>
      <c r="AA9" s="15">
        <v>1016496921</v>
      </c>
    </row>
    <row r="10" spans="1:27" ht="13.5">
      <c r="A10" s="46" t="s">
        <v>36</v>
      </c>
      <c r="B10" s="47"/>
      <c r="C10" s="9">
        <v>415246573</v>
      </c>
      <c r="D10" s="10"/>
      <c r="E10" s="11">
        <v>473237706</v>
      </c>
      <c r="F10" s="11">
        <v>568914833</v>
      </c>
      <c r="G10" s="11">
        <v>360946</v>
      </c>
      <c r="H10" s="11">
        <v>18738914</v>
      </c>
      <c r="I10" s="11">
        <v>18857738</v>
      </c>
      <c r="J10" s="11">
        <v>37957598</v>
      </c>
      <c r="K10" s="11">
        <v>16128167</v>
      </c>
      <c r="L10" s="11">
        <v>29433318</v>
      </c>
      <c r="M10" s="11">
        <v>42469179</v>
      </c>
      <c r="N10" s="11">
        <v>88030664</v>
      </c>
      <c r="O10" s="11"/>
      <c r="P10" s="11"/>
      <c r="Q10" s="11"/>
      <c r="R10" s="11"/>
      <c r="S10" s="11"/>
      <c r="T10" s="11"/>
      <c r="U10" s="11"/>
      <c r="V10" s="11"/>
      <c r="W10" s="11">
        <v>125988262</v>
      </c>
      <c r="X10" s="11">
        <v>284457418</v>
      </c>
      <c r="Y10" s="11">
        <v>-158469156</v>
      </c>
      <c r="Z10" s="2">
        <v>-55.71</v>
      </c>
      <c r="AA10" s="15">
        <v>568914833</v>
      </c>
    </row>
    <row r="11" spans="1:27" ht="13.5">
      <c r="A11" s="48" t="s">
        <v>37</v>
      </c>
      <c r="B11" s="47"/>
      <c r="C11" s="49">
        <f aca="true" t="shared" si="1" ref="C11:Y11">SUM(C6:C10)</f>
        <v>3917623337</v>
      </c>
      <c r="D11" s="50">
        <f t="shared" si="1"/>
        <v>0</v>
      </c>
      <c r="E11" s="51">
        <f t="shared" si="1"/>
        <v>4993456414</v>
      </c>
      <c r="F11" s="51">
        <f t="shared" si="1"/>
        <v>5341029995</v>
      </c>
      <c r="G11" s="51">
        <f t="shared" si="1"/>
        <v>23830043</v>
      </c>
      <c r="H11" s="51">
        <f t="shared" si="1"/>
        <v>204607280</v>
      </c>
      <c r="I11" s="51">
        <f t="shared" si="1"/>
        <v>261350820</v>
      </c>
      <c r="J11" s="51">
        <f t="shared" si="1"/>
        <v>489788143</v>
      </c>
      <c r="K11" s="51">
        <f t="shared" si="1"/>
        <v>314273736</v>
      </c>
      <c r="L11" s="51">
        <f t="shared" si="1"/>
        <v>275212800</v>
      </c>
      <c r="M11" s="51">
        <f t="shared" si="1"/>
        <v>304564266</v>
      </c>
      <c r="N11" s="51">
        <f t="shared" si="1"/>
        <v>894050802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1383838945</v>
      </c>
      <c r="X11" s="51">
        <f t="shared" si="1"/>
        <v>2670515016</v>
      </c>
      <c r="Y11" s="51">
        <f t="shared" si="1"/>
        <v>-1286676071</v>
      </c>
      <c r="Z11" s="52">
        <f>+IF(X11&lt;&gt;0,+(Y11/X11)*100,0)</f>
        <v>-48.1808214254954</v>
      </c>
      <c r="AA11" s="53">
        <f>SUM(AA6:AA10)</f>
        <v>5341029995</v>
      </c>
    </row>
    <row r="12" spans="1:27" ht="13.5">
      <c r="A12" s="54" t="s">
        <v>38</v>
      </c>
      <c r="B12" s="35"/>
      <c r="C12" s="9">
        <v>278552455</v>
      </c>
      <c r="D12" s="10"/>
      <c r="E12" s="11">
        <v>436201934</v>
      </c>
      <c r="F12" s="11">
        <v>445744968</v>
      </c>
      <c r="G12" s="11">
        <v>457617</v>
      </c>
      <c r="H12" s="11">
        <v>21031493</v>
      </c>
      <c r="I12" s="11">
        <v>7730104</v>
      </c>
      <c r="J12" s="11">
        <v>29219214</v>
      </c>
      <c r="K12" s="11">
        <v>24043855</v>
      </c>
      <c r="L12" s="11">
        <v>20852579</v>
      </c>
      <c r="M12" s="11">
        <v>20314130</v>
      </c>
      <c r="N12" s="11">
        <v>65210564</v>
      </c>
      <c r="O12" s="11"/>
      <c r="P12" s="11"/>
      <c r="Q12" s="11"/>
      <c r="R12" s="11"/>
      <c r="S12" s="11"/>
      <c r="T12" s="11"/>
      <c r="U12" s="11"/>
      <c r="V12" s="11"/>
      <c r="W12" s="11">
        <v>94429778</v>
      </c>
      <c r="X12" s="11">
        <v>222872488</v>
      </c>
      <c r="Y12" s="11">
        <v>-128442710</v>
      </c>
      <c r="Z12" s="2">
        <v>-57.63</v>
      </c>
      <c r="AA12" s="15">
        <v>445744968</v>
      </c>
    </row>
    <row r="13" spans="1:27" ht="13.5">
      <c r="A13" s="54" t="s">
        <v>39</v>
      </c>
      <c r="B13" s="35"/>
      <c r="C13" s="12">
        <v>50000</v>
      </c>
      <c r="D13" s="13"/>
      <c r="E13" s="14"/>
      <c r="F13" s="14">
        <v>2094000</v>
      </c>
      <c r="G13" s="14"/>
      <c r="H13" s="14">
        <v>400000</v>
      </c>
      <c r="I13" s="14">
        <v>200000</v>
      </c>
      <c r="J13" s="14">
        <v>600000</v>
      </c>
      <c r="K13" s="14"/>
      <c r="L13" s="14">
        <v>50000</v>
      </c>
      <c r="M13" s="14">
        <v>75000</v>
      </c>
      <c r="N13" s="14">
        <v>125000</v>
      </c>
      <c r="O13" s="14"/>
      <c r="P13" s="14"/>
      <c r="Q13" s="14"/>
      <c r="R13" s="14"/>
      <c r="S13" s="14"/>
      <c r="T13" s="14"/>
      <c r="U13" s="14"/>
      <c r="V13" s="14"/>
      <c r="W13" s="14">
        <v>725000</v>
      </c>
      <c r="X13" s="14">
        <v>1047000</v>
      </c>
      <c r="Y13" s="14">
        <v>-322000</v>
      </c>
      <c r="Z13" s="2">
        <v>-30.75</v>
      </c>
      <c r="AA13" s="22">
        <v>2094000</v>
      </c>
    </row>
    <row r="14" spans="1:27" ht="13.5">
      <c r="A14" s="54" t="s">
        <v>40</v>
      </c>
      <c r="B14" s="35"/>
      <c r="C14" s="9">
        <v>-28607670</v>
      </c>
      <c r="D14" s="10"/>
      <c r="E14" s="11">
        <v>6343478</v>
      </c>
      <c r="F14" s="11">
        <v>18690267</v>
      </c>
      <c r="G14" s="11"/>
      <c r="H14" s="11"/>
      <c r="I14" s="11">
        <v>141672</v>
      </c>
      <c r="J14" s="11">
        <v>141672</v>
      </c>
      <c r="K14" s="11"/>
      <c r="L14" s="11">
        <v>1537200</v>
      </c>
      <c r="M14" s="11">
        <v>96820</v>
      </c>
      <c r="N14" s="11">
        <v>1634020</v>
      </c>
      <c r="O14" s="11"/>
      <c r="P14" s="11"/>
      <c r="Q14" s="11"/>
      <c r="R14" s="11"/>
      <c r="S14" s="11"/>
      <c r="T14" s="11"/>
      <c r="U14" s="11"/>
      <c r="V14" s="11"/>
      <c r="W14" s="11">
        <v>1775692</v>
      </c>
      <c r="X14" s="11">
        <v>9345134</v>
      </c>
      <c r="Y14" s="11">
        <v>-7569442</v>
      </c>
      <c r="Z14" s="2">
        <v>-81</v>
      </c>
      <c r="AA14" s="15">
        <v>18690267</v>
      </c>
    </row>
    <row r="15" spans="1:27" ht="13.5">
      <c r="A15" s="54" t="s">
        <v>41</v>
      </c>
      <c r="B15" s="35" t="s">
        <v>42</v>
      </c>
      <c r="C15" s="9">
        <v>1460712643</v>
      </c>
      <c r="D15" s="10"/>
      <c r="E15" s="11">
        <v>1225030778</v>
      </c>
      <c r="F15" s="11">
        <v>1233894809</v>
      </c>
      <c r="G15" s="11">
        <v>3567014</v>
      </c>
      <c r="H15" s="11">
        <v>25660522</v>
      </c>
      <c r="I15" s="11">
        <v>98633544</v>
      </c>
      <c r="J15" s="11">
        <v>127861080</v>
      </c>
      <c r="K15" s="11">
        <v>95673272</v>
      </c>
      <c r="L15" s="11">
        <v>69321503</v>
      </c>
      <c r="M15" s="11">
        <v>72858343</v>
      </c>
      <c r="N15" s="11">
        <v>237853118</v>
      </c>
      <c r="O15" s="11"/>
      <c r="P15" s="11"/>
      <c r="Q15" s="11"/>
      <c r="R15" s="11"/>
      <c r="S15" s="11"/>
      <c r="T15" s="11"/>
      <c r="U15" s="11"/>
      <c r="V15" s="11"/>
      <c r="W15" s="11">
        <v>365714198</v>
      </c>
      <c r="X15" s="11">
        <v>616947409</v>
      </c>
      <c r="Y15" s="11">
        <v>-251233211</v>
      </c>
      <c r="Z15" s="2">
        <v>-40.72</v>
      </c>
      <c r="AA15" s="15">
        <v>1233894809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12551515</v>
      </c>
      <c r="D18" s="17"/>
      <c r="E18" s="18">
        <v>29263974</v>
      </c>
      <c r="F18" s="18">
        <v>26482897</v>
      </c>
      <c r="G18" s="18">
        <v>58833</v>
      </c>
      <c r="H18" s="18">
        <v>80842</v>
      </c>
      <c r="I18" s="18">
        <v>1006609</v>
      </c>
      <c r="J18" s="18">
        <v>1146284</v>
      </c>
      <c r="K18" s="18">
        <v>2057340</v>
      </c>
      <c r="L18" s="18">
        <v>1339135</v>
      </c>
      <c r="M18" s="18">
        <v>1051858</v>
      </c>
      <c r="N18" s="18">
        <v>4448333</v>
      </c>
      <c r="O18" s="18"/>
      <c r="P18" s="18"/>
      <c r="Q18" s="18"/>
      <c r="R18" s="18"/>
      <c r="S18" s="18"/>
      <c r="T18" s="18"/>
      <c r="U18" s="18"/>
      <c r="V18" s="18"/>
      <c r="W18" s="18">
        <v>5594617</v>
      </c>
      <c r="X18" s="18">
        <v>13241449</v>
      </c>
      <c r="Y18" s="18">
        <v>-7646832</v>
      </c>
      <c r="Z18" s="3">
        <v>-57.75</v>
      </c>
      <c r="AA18" s="23">
        <v>26482897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3351364567</v>
      </c>
      <c r="D20" s="59">
        <f t="shared" si="2"/>
        <v>0</v>
      </c>
      <c r="E20" s="60">
        <f t="shared" si="2"/>
        <v>5231416965</v>
      </c>
      <c r="F20" s="60">
        <f t="shared" si="2"/>
        <v>5846453670</v>
      </c>
      <c r="G20" s="60">
        <f t="shared" si="2"/>
        <v>32492486</v>
      </c>
      <c r="H20" s="60">
        <f t="shared" si="2"/>
        <v>154845439</v>
      </c>
      <c r="I20" s="60">
        <f t="shared" si="2"/>
        <v>184391120</v>
      </c>
      <c r="J20" s="60">
        <f t="shared" si="2"/>
        <v>371729045</v>
      </c>
      <c r="K20" s="60">
        <f t="shared" si="2"/>
        <v>268582845</v>
      </c>
      <c r="L20" s="60">
        <f t="shared" si="2"/>
        <v>283432687</v>
      </c>
      <c r="M20" s="60">
        <f t="shared" si="2"/>
        <v>250237976</v>
      </c>
      <c r="N20" s="60">
        <f t="shared" si="2"/>
        <v>802253508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1173982553</v>
      </c>
      <c r="X20" s="60">
        <f t="shared" si="2"/>
        <v>2923226855</v>
      </c>
      <c r="Y20" s="60">
        <f t="shared" si="2"/>
        <v>-1749244302</v>
      </c>
      <c r="Z20" s="61">
        <f>+IF(X20&lt;&gt;0,+(Y20/X20)*100,0)</f>
        <v>-59.839498908818015</v>
      </c>
      <c r="AA20" s="62">
        <f>SUM(AA26:AA33)</f>
        <v>5846453670</v>
      </c>
    </row>
    <row r="21" spans="1:27" ht="13.5">
      <c r="A21" s="46" t="s">
        <v>32</v>
      </c>
      <c r="B21" s="47"/>
      <c r="C21" s="9">
        <v>518206562</v>
      </c>
      <c r="D21" s="10"/>
      <c r="E21" s="11">
        <v>911944633</v>
      </c>
      <c r="F21" s="11">
        <v>1016891392</v>
      </c>
      <c r="G21" s="11">
        <v>3423629</v>
      </c>
      <c r="H21" s="11">
        <v>33592208</v>
      </c>
      <c r="I21" s="11">
        <v>33206222</v>
      </c>
      <c r="J21" s="11">
        <v>70222059</v>
      </c>
      <c r="K21" s="11">
        <v>40528928</v>
      </c>
      <c r="L21" s="11">
        <v>45898014</v>
      </c>
      <c r="M21" s="11">
        <v>45675516</v>
      </c>
      <c r="N21" s="11">
        <v>132102458</v>
      </c>
      <c r="O21" s="11"/>
      <c r="P21" s="11"/>
      <c r="Q21" s="11"/>
      <c r="R21" s="11"/>
      <c r="S21" s="11"/>
      <c r="T21" s="11"/>
      <c r="U21" s="11"/>
      <c r="V21" s="11"/>
      <c r="W21" s="11">
        <v>202324517</v>
      </c>
      <c r="X21" s="11">
        <v>508445700</v>
      </c>
      <c r="Y21" s="11">
        <v>-306121183</v>
      </c>
      <c r="Z21" s="2">
        <v>-60.21</v>
      </c>
      <c r="AA21" s="15">
        <v>1016891392</v>
      </c>
    </row>
    <row r="22" spans="1:27" ht="13.5">
      <c r="A22" s="46" t="s">
        <v>33</v>
      </c>
      <c r="B22" s="47"/>
      <c r="C22" s="9">
        <v>504962971</v>
      </c>
      <c r="D22" s="10"/>
      <c r="E22" s="11">
        <v>780265284</v>
      </c>
      <c r="F22" s="11">
        <v>832860204</v>
      </c>
      <c r="G22" s="11">
        <v>13073378</v>
      </c>
      <c r="H22" s="11">
        <v>35300318</v>
      </c>
      <c r="I22" s="11">
        <v>32253171</v>
      </c>
      <c r="J22" s="11">
        <v>80626867</v>
      </c>
      <c r="K22" s="11">
        <v>42017679</v>
      </c>
      <c r="L22" s="11">
        <v>29778199</v>
      </c>
      <c r="M22" s="11">
        <v>18059552</v>
      </c>
      <c r="N22" s="11">
        <v>89855430</v>
      </c>
      <c r="O22" s="11"/>
      <c r="P22" s="11"/>
      <c r="Q22" s="11"/>
      <c r="R22" s="11"/>
      <c r="S22" s="11"/>
      <c r="T22" s="11"/>
      <c r="U22" s="11"/>
      <c r="V22" s="11"/>
      <c r="W22" s="11">
        <v>170482297</v>
      </c>
      <c r="X22" s="11">
        <v>416430103</v>
      </c>
      <c r="Y22" s="11">
        <v>-245947806</v>
      </c>
      <c r="Z22" s="2">
        <v>-59.06</v>
      </c>
      <c r="AA22" s="15">
        <v>832860204</v>
      </c>
    </row>
    <row r="23" spans="1:27" ht="13.5">
      <c r="A23" s="46" t="s">
        <v>34</v>
      </c>
      <c r="B23" s="47"/>
      <c r="C23" s="9">
        <v>639001136</v>
      </c>
      <c r="D23" s="10"/>
      <c r="E23" s="11">
        <v>778845186</v>
      </c>
      <c r="F23" s="11">
        <v>842807915</v>
      </c>
      <c r="G23" s="11">
        <v>5540327</v>
      </c>
      <c r="H23" s="11">
        <v>37813705</v>
      </c>
      <c r="I23" s="11">
        <v>43604115</v>
      </c>
      <c r="J23" s="11">
        <v>86958147</v>
      </c>
      <c r="K23" s="11">
        <v>42369735</v>
      </c>
      <c r="L23" s="11">
        <v>47090420</v>
      </c>
      <c r="M23" s="11">
        <v>37473929</v>
      </c>
      <c r="N23" s="11">
        <v>126934084</v>
      </c>
      <c r="O23" s="11"/>
      <c r="P23" s="11"/>
      <c r="Q23" s="11"/>
      <c r="R23" s="11"/>
      <c r="S23" s="11"/>
      <c r="T23" s="11"/>
      <c r="U23" s="11"/>
      <c r="V23" s="11"/>
      <c r="W23" s="11">
        <v>213892231</v>
      </c>
      <c r="X23" s="11">
        <v>421403962</v>
      </c>
      <c r="Y23" s="11">
        <v>-207511731</v>
      </c>
      <c r="Z23" s="2">
        <v>-49.24</v>
      </c>
      <c r="AA23" s="15">
        <v>842807915</v>
      </c>
    </row>
    <row r="24" spans="1:27" ht="13.5">
      <c r="A24" s="46" t="s">
        <v>35</v>
      </c>
      <c r="B24" s="47"/>
      <c r="C24" s="9">
        <v>532722803</v>
      </c>
      <c r="D24" s="10"/>
      <c r="E24" s="11">
        <v>1346400393</v>
      </c>
      <c r="F24" s="11">
        <v>1416506343</v>
      </c>
      <c r="G24" s="11">
        <v>4033085</v>
      </c>
      <c r="H24" s="11">
        <v>18234547</v>
      </c>
      <c r="I24" s="11">
        <v>19260707</v>
      </c>
      <c r="J24" s="11">
        <v>41528339</v>
      </c>
      <c r="K24" s="11">
        <v>57496648</v>
      </c>
      <c r="L24" s="11">
        <v>48077997</v>
      </c>
      <c r="M24" s="11">
        <v>43825183</v>
      </c>
      <c r="N24" s="11">
        <v>149399828</v>
      </c>
      <c r="O24" s="11"/>
      <c r="P24" s="11"/>
      <c r="Q24" s="11"/>
      <c r="R24" s="11"/>
      <c r="S24" s="11"/>
      <c r="T24" s="11"/>
      <c r="U24" s="11"/>
      <c r="V24" s="11"/>
      <c r="W24" s="11">
        <v>190928167</v>
      </c>
      <c r="X24" s="11">
        <v>708253175</v>
      </c>
      <c r="Y24" s="11">
        <v>-517325008</v>
      </c>
      <c r="Z24" s="2">
        <v>-73.04</v>
      </c>
      <c r="AA24" s="15">
        <v>1416506343</v>
      </c>
    </row>
    <row r="25" spans="1:27" ht="13.5">
      <c r="A25" s="46" t="s">
        <v>36</v>
      </c>
      <c r="B25" s="47"/>
      <c r="C25" s="9">
        <v>45024909</v>
      </c>
      <c r="D25" s="10"/>
      <c r="E25" s="11">
        <v>137087964</v>
      </c>
      <c r="F25" s="11">
        <v>301096864</v>
      </c>
      <c r="G25" s="11">
        <v>1692560</v>
      </c>
      <c r="H25" s="11">
        <v>1891304</v>
      </c>
      <c r="I25" s="11">
        <v>5609376</v>
      </c>
      <c r="J25" s="11">
        <v>9193240</v>
      </c>
      <c r="K25" s="11">
        <v>6005554</v>
      </c>
      <c r="L25" s="11">
        <v>6846653</v>
      </c>
      <c r="M25" s="11">
        <v>8097874</v>
      </c>
      <c r="N25" s="11">
        <v>20950081</v>
      </c>
      <c r="O25" s="11"/>
      <c r="P25" s="11"/>
      <c r="Q25" s="11"/>
      <c r="R25" s="11"/>
      <c r="S25" s="11"/>
      <c r="T25" s="11"/>
      <c r="U25" s="11"/>
      <c r="V25" s="11"/>
      <c r="W25" s="11">
        <v>30143321</v>
      </c>
      <c r="X25" s="11">
        <v>150548434</v>
      </c>
      <c r="Y25" s="11">
        <v>-120405113</v>
      </c>
      <c r="Z25" s="2">
        <v>-79.98</v>
      </c>
      <c r="AA25" s="15">
        <v>301096864</v>
      </c>
    </row>
    <row r="26" spans="1:27" ht="13.5">
      <c r="A26" s="48" t="s">
        <v>37</v>
      </c>
      <c r="B26" s="63"/>
      <c r="C26" s="49">
        <f aca="true" t="shared" si="3" ref="C26:Y26">SUM(C21:C25)</f>
        <v>2239918381</v>
      </c>
      <c r="D26" s="50">
        <f t="shared" si="3"/>
        <v>0</v>
      </c>
      <c r="E26" s="51">
        <f t="shared" si="3"/>
        <v>3954543460</v>
      </c>
      <c r="F26" s="51">
        <f t="shared" si="3"/>
        <v>4410162718</v>
      </c>
      <c r="G26" s="51">
        <f t="shared" si="3"/>
        <v>27762979</v>
      </c>
      <c r="H26" s="51">
        <f t="shared" si="3"/>
        <v>126832082</v>
      </c>
      <c r="I26" s="51">
        <f t="shared" si="3"/>
        <v>133933591</v>
      </c>
      <c r="J26" s="51">
        <f t="shared" si="3"/>
        <v>288528652</v>
      </c>
      <c r="K26" s="51">
        <f t="shared" si="3"/>
        <v>188418544</v>
      </c>
      <c r="L26" s="51">
        <f t="shared" si="3"/>
        <v>177691283</v>
      </c>
      <c r="M26" s="51">
        <f t="shared" si="3"/>
        <v>153132054</v>
      </c>
      <c r="N26" s="51">
        <f t="shared" si="3"/>
        <v>519241881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807770533</v>
      </c>
      <c r="X26" s="51">
        <f t="shared" si="3"/>
        <v>2205081374</v>
      </c>
      <c r="Y26" s="51">
        <f t="shared" si="3"/>
        <v>-1397310841</v>
      </c>
      <c r="Z26" s="52">
        <f>+IF(X26&lt;&gt;0,+(Y26/X26)*100,0)</f>
        <v>-63.36776762416206</v>
      </c>
      <c r="AA26" s="53">
        <f>SUM(AA21:AA25)</f>
        <v>4410162718</v>
      </c>
    </row>
    <row r="27" spans="1:27" ht="13.5">
      <c r="A27" s="54" t="s">
        <v>38</v>
      </c>
      <c r="B27" s="64"/>
      <c r="C27" s="9">
        <v>327063404</v>
      </c>
      <c r="D27" s="10"/>
      <c r="E27" s="11">
        <v>393698138</v>
      </c>
      <c r="F27" s="11">
        <v>497093153</v>
      </c>
      <c r="G27" s="11">
        <v>3038237</v>
      </c>
      <c r="H27" s="11">
        <v>13492255</v>
      </c>
      <c r="I27" s="11">
        <v>19748642</v>
      </c>
      <c r="J27" s="11">
        <v>36279134</v>
      </c>
      <c r="K27" s="11">
        <v>18226053</v>
      </c>
      <c r="L27" s="11">
        <v>34216699</v>
      </c>
      <c r="M27" s="11">
        <v>25500609</v>
      </c>
      <c r="N27" s="11">
        <v>77943361</v>
      </c>
      <c r="O27" s="11"/>
      <c r="P27" s="11"/>
      <c r="Q27" s="11"/>
      <c r="R27" s="11"/>
      <c r="S27" s="11"/>
      <c r="T27" s="11"/>
      <c r="U27" s="11"/>
      <c r="V27" s="11"/>
      <c r="W27" s="11">
        <v>114222495</v>
      </c>
      <c r="X27" s="11">
        <v>248546579</v>
      </c>
      <c r="Y27" s="11">
        <v>-134324084</v>
      </c>
      <c r="Z27" s="2">
        <v>-54.04</v>
      </c>
      <c r="AA27" s="15">
        <v>497093153</v>
      </c>
    </row>
    <row r="28" spans="1:27" ht="13.5">
      <c r="A28" s="54" t="s">
        <v>39</v>
      </c>
      <c r="B28" s="64"/>
      <c r="C28" s="12">
        <v>8010204</v>
      </c>
      <c r="D28" s="13"/>
      <c r="E28" s="14">
        <v>1900000</v>
      </c>
      <c r="F28" s="14">
        <v>2526560</v>
      </c>
      <c r="G28" s="14"/>
      <c r="H28" s="14">
        <v>792810</v>
      </c>
      <c r="I28" s="14"/>
      <c r="J28" s="14">
        <v>792810</v>
      </c>
      <c r="K28" s="14">
        <v>416960</v>
      </c>
      <c r="L28" s="14">
        <v>974905</v>
      </c>
      <c r="M28" s="14"/>
      <c r="N28" s="14">
        <v>1391865</v>
      </c>
      <c r="O28" s="14"/>
      <c r="P28" s="14"/>
      <c r="Q28" s="14"/>
      <c r="R28" s="14"/>
      <c r="S28" s="14"/>
      <c r="T28" s="14"/>
      <c r="U28" s="14"/>
      <c r="V28" s="14"/>
      <c r="W28" s="14">
        <v>2184675</v>
      </c>
      <c r="X28" s="14">
        <v>1263280</v>
      </c>
      <c r="Y28" s="14">
        <v>921395</v>
      </c>
      <c r="Z28" s="2">
        <v>72.94</v>
      </c>
      <c r="AA28" s="22">
        <v>2526560</v>
      </c>
    </row>
    <row r="29" spans="1:27" ht="13.5">
      <c r="A29" s="54" t="s">
        <v>40</v>
      </c>
      <c r="B29" s="64"/>
      <c r="C29" s="9">
        <v>29209</v>
      </c>
      <c r="D29" s="10"/>
      <c r="E29" s="11">
        <v>2150000</v>
      </c>
      <c r="F29" s="11">
        <v>2150000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1075000</v>
      </c>
      <c r="Y29" s="11">
        <v>-1075000</v>
      </c>
      <c r="Z29" s="2">
        <v>-100</v>
      </c>
      <c r="AA29" s="15">
        <v>2150000</v>
      </c>
    </row>
    <row r="30" spans="1:27" ht="13.5">
      <c r="A30" s="54" t="s">
        <v>41</v>
      </c>
      <c r="B30" s="35" t="s">
        <v>42</v>
      </c>
      <c r="C30" s="9">
        <v>762197870</v>
      </c>
      <c r="D30" s="10"/>
      <c r="E30" s="11">
        <v>847350583</v>
      </c>
      <c r="F30" s="11">
        <v>914513096</v>
      </c>
      <c r="G30" s="11">
        <v>1691270</v>
      </c>
      <c r="H30" s="11">
        <v>12330857</v>
      </c>
      <c r="I30" s="11">
        <v>27074871</v>
      </c>
      <c r="J30" s="11">
        <v>41096998</v>
      </c>
      <c r="K30" s="11">
        <v>57928574</v>
      </c>
      <c r="L30" s="11">
        <v>66739042</v>
      </c>
      <c r="M30" s="11">
        <v>69349620</v>
      </c>
      <c r="N30" s="11">
        <v>194017236</v>
      </c>
      <c r="O30" s="11"/>
      <c r="P30" s="11"/>
      <c r="Q30" s="11"/>
      <c r="R30" s="11"/>
      <c r="S30" s="11"/>
      <c r="T30" s="11"/>
      <c r="U30" s="11"/>
      <c r="V30" s="11"/>
      <c r="W30" s="11">
        <v>235114234</v>
      </c>
      <c r="X30" s="11">
        <v>457256550</v>
      </c>
      <c r="Y30" s="11">
        <v>-222142316</v>
      </c>
      <c r="Z30" s="2">
        <v>-48.58</v>
      </c>
      <c r="AA30" s="15">
        <v>914513096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14145499</v>
      </c>
      <c r="D33" s="17"/>
      <c r="E33" s="18">
        <v>31774784</v>
      </c>
      <c r="F33" s="18">
        <v>20008143</v>
      </c>
      <c r="G33" s="18"/>
      <c r="H33" s="18">
        <v>1397435</v>
      </c>
      <c r="I33" s="18">
        <v>3634016</v>
      </c>
      <c r="J33" s="18">
        <v>5031451</v>
      </c>
      <c r="K33" s="18">
        <v>3592714</v>
      </c>
      <c r="L33" s="18">
        <v>3810758</v>
      </c>
      <c r="M33" s="18">
        <v>2255693</v>
      </c>
      <c r="N33" s="18">
        <v>9659165</v>
      </c>
      <c r="O33" s="18"/>
      <c r="P33" s="18"/>
      <c r="Q33" s="18"/>
      <c r="R33" s="18"/>
      <c r="S33" s="18"/>
      <c r="T33" s="18"/>
      <c r="U33" s="18"/>
      <c r="V33" s="18"/>
      <c r="W33" s="18">
        <v>14690616</v>
      </c>
      <c r="X33" s="18">
        <v>10004072</v>
      </c>
      <c r="Y33" s="18">
        <v>4686544</v>
      </c>
      <c r="Z33" s="3">
        <v>46.85</v>
      </c>
      <c r="AA33" s="23">
        <v>20008143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1657436253</v>
      </c>
      <c r="D36" s="10">
        <f t="shared" si="4"/>
        <v>0</v>
      </c>
      <c r="E36" s="11">
        <f t="shared" si="4"/>
        <v>1953282366</v>
      </c>
      <c r="F36" s="11">
        <f t="shared" si="4"/>
        <v>2117814265</v>
      </c>
      <c r="G36" s="11">
        <f t="shared" si="4"/>
        <v>2258144</v>
      </c>
      <c r="H36" s="11">
        <f t="shared" si="4"/>
        <v>105344900</v>
      </c>
      <c r="I36" s="11">
        <f t="shared" si="4"/>
        <v>101632855</v>
      </c>
      <c r="J36" s="11">
        <f t="shared" si="4"/>
        <v>209235899</v>
      </c>
      <c r="K36" s="11">
        <f t="shared" si="4"/>
        <v>99652661</v>
      </c>
      <c r="L36" s="11">
        <f t="shared" si="4"/>
        <v>111631091</v>
      </c>
      <c r="M36" s="11">
        <f t="shared" si="4"/>
        <v>118482338</v>
      </c>
      <c r="N36" s="11">
        <f t="shared" si="4"/>
        <v>329766090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539001989</v>
      </c>
      <c r="X36" s="11">
        <f t="shared" si="4"/>
        <v>1058907140</v>
      </c>
      <c r="Y36" s="11">
        <f t="shared" si="4"/>
        <v>-519905151</v>
      </c>
      <c r="Z36" s="2">
        <f aca="true" t="shared" si="5" ref="Z36:Z49">+IF(X36&lt;&gt;0,+(Y36/X36)*100,0)</f>
        <v>-49.09827607735273</v>
      </c>
      <c r="AA36" s="15">
        <f>AA6+AA21</f>
        <v>2117814265</v>
      </c>
    </row>
    <row r="37" spans="1:27" ht="13.5">
      <c r="A37" s="46" t="s">
        <v>33</v>
      </c>
      <c r="B37" s="47"/>
      <c r="C37" s="9">
        <f t="shared" si="4"/>
        <v>1304458933</v>
      </c>
      <c r="D37" s="10">
        <f t="shared" si="4"/>
        <v>0</v>
      </c>
      <c r="E37" s="11">
        <f t="shared" si="4"/>
        <v>1482135381</v>
      </c>
      <c r="F37" s="11">
        <f t="shared" si="4"/>
        <v>1559363637</v>
      </c>
      <c r="G37" s="11">
        <f t="shared" si="4"/>
        <v>27111868</v>
      </c>
      <c r="H37" s="11">
        <f t="shared" si="4"/>
        <v>84671110</v>
      </c>
      <c r="I37" s="11">
        <f t="shared" si="4"/>
        <v>100298419</v>
      </c>
      <c r="J37" s="11">
        <f t="shared" si="4"/>
        <v>212081397</v>
      </c>
      <c r="K37" s="11">
        <f t="shared" si="4"/>
        <v>118436356</v>
      </c>
      <c r="L37" s="11">
        <f t="shared" si="4"/>
        <v>83046107</v>
      </c>
      <c r="M37" s="11">
        <f t="shared" si="4"/>
        <v>59515097</v>
      </c>
      <c r="N37" s="11">
        <f t="shared" si="4"/>
        <v>260997560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473078957</v>
      </c>
      <c r="X37" s="11">
        <f t="shared" si="4"/>
        <v>779681823</v>
      </c>
      <c r="Y37" s="11">
        <f t="shared" si="4"/>
        <v>-306602866</v>
      </c>
      <c r="Z37" s="2">
        <f t="shared" si="5"/>
        <v>-39.32410080053899</v>
      </c>
      <c r="AA37" s="15">
        <f>AA7+AA22</f>
        <v>1559363637</v>
      </c>
    </row>
    <row r="38" spans="1:27" ht="13.5">
      <c r="A38" s="46" t="s">
        <v>34</v>
      </c>
      <c r="B38" s="47"/>
      <c r="C38" s="9">
        <f t="shared" si="4"/>
        <v>1609631643</v>
      </c>
      <c r="D38" s="10">
        <f t="shared" si="4"/>
        <v>0</v>
      </c>
      <c r="E38" s="11">
        <f t="shared" si="4"/>
        <v>2519237047</v>
      </c>
      <c r="F38" s="11">
        <f t="shared" si="4"/>
        <v>2770999850</v>
      </c>
      <c r="G38" s="11">
        <f t="shared" si="4"/>
        <v>14467155</v>
      </c>
      <c r="H38" s="11">
        <f t="shared" si="4"/>
        <v>80024246</v>
      </c>
      <c r="I38" s="11">
        <f t="shared" si="4"/>
        <v>122984438</v>
      </c>
      <c r="J38" s="11">
        <f t="shared" si="4"/>
        <v>217475839</v>
      </c>
      <c r="K38" s="11">
        <f t="shared" si="4"/>
        <v>137082591</v>
      </c>
      <c r="L38" s="11">
        <f t="shared" si="4"/>
        <v>137702762</v>
      </c>
      <c r="M38" s="11">
        <f t="shared" si="4"/>
        <v>130056953</v>
      </c>
      <c r="N38" s="11">
        <f t="shared" si="4"/>
        <v>404842306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622318145</v>
      </c>
      <c r="X38" s="11">
        <f t="shared" si="4"/>
        <v>1385499934</v>
      </c>
      <c r="Y38" s="11">
        <f t="shared" si="4"/>
        <v>-763181789</v>
      </c>
      <c r="Z38" s="2">
        <f t="shared" si="5"/>
        <v>-55.083495153742824</v>
      </c>
      <c r="AA38" s="15">
        <f>AA8+AA23</f>
        <v>2770999850</v>
      </c>
    </row>
    <row r="39" spans="1:27" ht="13.5">
      <c r="A39" s="46" t="s">
        <v>35</v>
      </c>
      <c r="B39" s="47"/>
      <c r="C39" s="9">
        <f t="shared" si="4"/>
        <v>1125743407</v>
      </c>
      <c r="D39" s="10">
        <f t="shared" si="4"/>
        <v>0</v>
      </c>
      <c r="E39" s="11">
        <f t="shared" si="4"/>
        <v>2383019410</v>
      </c>
      <c r="F39" s="11">
        <f t="shared" si="4"/>
        <v>2433003264</v>
      </c>
      <c r="G39" s="11">
        <f t="shared" si="4"/>
        <v>5702349</v>
      </c>
      <c r="H39" s="11">
        <f t="shared" si="4"/>
        <v>40768888</v>
      </c>
      <c r="I39" s="11">
        <f t="shared" si="4"/>
        <v>45901585</v>
      </c>
      <c r="J39" s="11">
        <f t="shared" si="4"/>
        <v>92372822</v>
      </c>
      <c r="K39" s="11">
        <f t="shared" si="4"/>
        <v>125386951</v>
      </c>
      <c r="L39" s="11">
        <f t="shared" si="4"/>
        <v>84244152</v>
      </c>
      <c r="M39" s="11">
        <f t="shared" si="4"/>
        <v>99074879</v>
      </c>
      <c r="N39" s="11">
        <f t="shared" si="4"/>
        <v>308705982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401078804</v>
      </c>
      <c r="X39" s="11">
        <f t="shared" si="4"/>
        <v>1216501641</v>
      </c>
      <c r="Y39" s="11">
        <f t="shared" si="4"/>
        <v>-815422837</v>
      </c>
      <c r="Z39" s="2">
        <f t="shared" si="5"/>
        <v>-67.03014689973608</v>
      </c>
      <c r="AA39" s="15">
        <f>AA9+AA24</f>
        <v>2433003264</v>
      </c>
    </row>
    <row r="40" spans="1:27" ht="13.5">
      <c r="A40" s="46" t="s">
        <v>36</v>
      </c>
      <c r="B40" s="47"/>
      <c r="C40" s="9">
        <f t="shared" si="4"/>
        <v>460271482</v>
      </c>
      <c r="D40" s="10">
        <f t="shared" si="4"/>
        <v>0</v>
      </c>
      <c r="E40" s="11">
        <f t="shared" si="4"/>
        <v>610325670</v>
      </c>
      <c r="F40" s="11">
        <f t="shared" si="4"/>
        <v>870011697</v>
      </c>
      <c r="G40" s="11">
        <f t="shared" si="4"/>
        <v>2053506</v>
      </c>
      <c r="H40" s="11">
        <f t="shared" si="4"/>
        <v>20630218</v>
      </c>
      <c r="I40" s="11">
        <f t="shared" si="4"/>
        <v>24467114</v>
      </c>
      <c r="J40" s="11">
        <f t="shared" si="4"/>
        <v>47150838</v>
      </c>
      <c r="K40" s="11">
        <f t="shared" si="4"/>
        <v>22133721</v>
      </c>
      <c r="L40" s="11">
        <f t="shared" si="4"/>
        <v>36279971</v>
      </c>
      <c r="M40" s="11">
        <f t="shared" si="4"/>
        <v>50567053</v>
      </c>
      <c r="N40" s="11">
        <f t="shared" si="4"/>
        <v>108980745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156131583</v>
      </c>
      <c r="X40" s="11">
        <f t="shared" si="4"/>
        <v>435005852</v>
      </c>
      <c r="Y40" s="11">
        <f t="shared" si="4"/>
        <v>-278874269</v>
      </c>
      <c r="Z40" s="2">
        <f t="shared" si="5"/>
        <v>-64.10816491728484</v>
      </c>
      <c r="AA40" s="15">
        <f>AA10+AA25</f>
        <v>870011697</v>
      </c>
    </row>
    <row r="41" spans="1:27" ht="13.5">
      <c r="A41" s="48" t="s">
        <v>37</v>
      </c>
      <c r="B41" s="47"/>
      <c r="C41" s="49">
        <f aca="true" t="shared" si="6" ref="C41:Y41">SUM(C36:C40)</f>
        <v>6157541718</v>
      </c>
      <c r="D41" s="50">
        <f t="shared" si="6"/>
        <v>0</v>
      </c>
      <c r="E41" s="51">
        <f t="shared" si="6"/>
        <v>8947999874</v>
      </c>
      <c r="F41" s="51">
        <f t="shared" si="6"/>
        <v>9751192713</v>
      </c>
      <c r="G41" s="51">
        <f t="shared" si="6"/>
        <v>51593022</v>
      </c>
      <c r="H41" s="51">
        <f t="shared" si="6"/>
        <v>331439362</v>
      </c>
      <c r="I41" s="51">
        <f t="shared" si="6"/>
        <v>395284411</v>
      </c>
      <c r="J41" s="51">
        <f t="shared" si="6"/>
        <v>778316795</v>
      </c>
      <c r="K41" s="51">
        <f t="shared" si="6"/>
        <v>502692280</v>
      </c>
      <c r="L41" s="51">
        <f t="shared" si="6"/>
        <v>452904083</v>
      </c>
      <c r="M41" s="51">
        <f t="shared" si="6"/>
        <v>457696320</v>
      </c>
      <c r="N41" s="51">
        <f t="shared" si="6"/>
        <v>1413292683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2191609478</v>
      </c>
      <c r="X41" s="51">
        <f t="shared" si="6"/>
        <v>4875596390</v>
      </c>
      <c r="Y41" s="51">
        <f t="shared" si="6"/>
        <v>-2683986912</v>
      </c>
      <c r="Z41" s="52">
        <f t="shared" si="5"/>
        <v>-55.049407237747175</v>
      </c>
      <c r="AA41" s="53">
        <f>SUM(AA36:AA40)</f>
        <v>9751192713</v>
      </c>
    </row>
    <row r="42" spans="1:27" ht="13.5">
      <c r="A42" s="54" t="s">
        <v>38</v>
      </c>
      <c r="B42" s="35"/>
      <c r="C42" s="65">
        <f aca="true" t="shared" si="7" ref="C42:Y48">C12+C27</f>
        <v>605615859</v>
      </c>
      <c r="D42" s="66">
        <f t="shared" si="7"/>
        <v>0</v>
      </c>
      <c r="E42" s="67">
        <f t="shared" si="7"/>
        <v>829900072</v>
      </c>
      <c r="F42" s="67">
        <f t="shared" si="7"/>
        <v>942838121</v>
      </c>
      <c r="G42" s="67">
        <f t="shared" si="7"/>
        <v>3495854</v>
      </c>
      <c r="H42" s="67">
        <f t="shared" si="7"/>
        <v>34523748</v>
      </c>
      <c r="I42" s="67">
        <f t="shared" si="7"/>
        <v>27478746</v>
      </c>
      <c r="J42" s="67">
        <f t="shared" si="7"/>
        <v>65498348</v>
      </c>
      <c r="K42" s="67">
        <f t="shared" si="7"/>
        <v>42269908</v>
      </c>
      <c r="L42" s="67">
        <f t="shared" si="7"/>
        <v>55069278</v>
      </c>
      <c r="M42" s="67">
        <f t="shared" si="7"/>
        <v>45814739</v>
      </c>
      <c r="N42" s="67">
        <f t="shared" si="7"/>
        <v>143153925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208652273</v>
      </c>
      <c r="X42" s="67">
        <f t="shared" si="7"/>
        <v>471419067</v>
      </c>
      <c r="Y42" s="67">
        <f t="shared" si="7"/>
        <v>-262766794</v>
      </c>
      <c r="Z42" s="69">
        <f t="shared" si="5"/>
        <v>-55.73953460817486</v>
      </c>
      <c r="AA42" s="68">
        <f aca="true" t="shared" si="8" ref="AA42:AA48">AA12+AA27</f>
        <v>942838121</v>
      </c>
    </row>
    <row r="43" spans="1:27" ht="13.5">
      <c r="A43" s="54" t="s">
        <v>39</v>
      </c>
      <c r="B43" s="35"/>
      <c r="C43" s="70">
        <f t="shared" si="7"/>
        <v>8060204</v>
      </c>
      <c r="D43" s="71">
        <f t="shared" si="7"/>
        <v>0</v>
      </c>
      <c r="E43" s="72">
        <f t="shared" si="7"/>
        <v>1900000</v>
      </c>
      <c r="F43" s="72">
        <f t="shared" si="7"/>
        <v>4620560</v>
      </c>
      <c r="G43" s="72">
        <f t="shared" si="7"/>
        <v>0</v>
      </c>
      <c r="H43" s="72">
        <f t="shared" si="7"/>
        <v>1192810</v>
      </c>
      <c r="I43" s="72">
        <f t="shared" si="7"/>
        <v>200000</v>
      </c>
      <c r="J43" s="72">
        <f t="shared" si="7"/>
        <v>1392810</v>
      </c>
      <c r="K43" s="72">
        <f t="shared" si="7"/>
        <v>416960</v>
      </c>
      <c r="L43" s="72">
        <f t="shared" si="7"/>
        <v>1024905</v>
      </c>
      <c r="M43" s="72">
        <f t="shared" si="7"/>
        <v>75000</v>
      </c>
      <c r="N43" s="72">
        <f t="shared" si="7"/>
        <v>1516865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2909675</v>
      </c>
      <c r="X43" s="72">
        <f t="shared" si="7"/>
        <v>2310280</v>
      </c>
      <c r="Y43" s="72">
        <f t="shared" si="7"/>
        <v>599395</v>
      </c>
      <c r="Z43" s="73">
        <f t="shared" si="5"/>
        <v>25.944690686843153</v>
      </c>
      <c r="AA43" s="74">
        <f t="shared" si="8"/>
        <v>4620560</v>
      </c>
    </row>
    <row r="44" spans="1:27" ht="13.5">
      <c r="A44" s="54" t="s">
        <v>40</v>
      </c>
      <c r="B44" s="35"/>
      <c r="C44" s="65">
        <f t="shared" si="7"/>
        <v>-28578461</v>
      </c>
      <c r="D44" s="66">
        <f t="shared" si="7"/>
        <v>0</v>
      </c>
      <c r="E44" s="67">
        <f t="shared" si="7"/>
        <v>8493478</v>
      </c>
      <c r="F44" s="67">
        <f t="shared" si="7"/>
        <v>20840267</v>
      </c>
      <c r="G44" s="67">
        <f t="shared" si="7"/>
        <v>0</v>
      </c>
      <c r="H44" s="67">
        <f t="shared" si="7"/>
        <v>0</v>
      </c>
      <c r="I44" s="67">
        <f t="shared" si="7"/>
        <v>141672</v>
      </c>
      <c r="J44" s="67">
        <f t="shared" si="7"/>
        <v>141672</v>
      </c>
      <c r="K44" s="67">
        <f t="shared" si="7"/>
        <v>0</v>
      </c>
      <c r="L44" s="67">
        <f t="shared" si="7"/>
        <v>1537200</v>
      </c>
      <c r="M44" s="67">
        <f t="shared" si="7"/>
        <v>96820</v>
      </c>
      <c r="N44" s="67">
        <f t="shared" si="7"/>
        <v>1634020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1775692</v>
      </c>
      <c r="X44" s="67">
        <f t="shared" si="7"/>
        <v>10420134</v>
      </c>
      <c r="Y44" s="67">
        <f t="shared" si="7"/>
        <v>-8644442</v>
      </c>
      <c r="Z44" s="69">
        <f t="shared" si="5"/>
        <v>-82.95902912572909</v>
      </c>
      <c r="AA44" s="68">
        <f t="shared" si="8"/>
        <v>20840267</v>
      </c>
    </row>
    <row r="45" spans="1:27" ht="13.5">
      <c r="A45" s="54" t="s">
        <v>41</v>
      </c>
      <c r="B45" s="35" t="s">
        <v>42</v>
      </c>
      <c r="C45" s="65">
        <f t="shared" si="7"/>
        <v>2222910513</v>
      </c>
      <c r="D45" s="66">
        <f t="shared" si="7"/>
        <v>0</v>
      </c>
      <c r="E45" s="67">
        <f t="shared" si="7"/>
        <v>2072381361</v>
      </c>
      <c r="F45" s="67">
        <f t="shared" si="7"/>
        <v>2148407905</v>
      </c>
      <c r="G45" s="67">
        <f t="shared" si="7"/>
        <v>5258284</v>
      </c>
      <c r="H45" s="67">
        <f t="shared" si="7"/>
        <v>37991379</v>
      </c>
      <c r="I45" s="67">
        <f t="shared" si="7"/>
        <v>125708415</v>
      </c>
      <c r="J45" s="67">
        <f t="shared" si="7"/>
        <v>168958078</v>
      </c>
      <c r="K45" s="67">
        <f t="shared" si="7"/>
        <v>153601846</v>
      </c>
      <c r="L45" s="67">
        <f t="shared" si="7"/>
        <v>136060545</v>
      </c>
      <c r="M45" s="67">
        <f t="shared" si="7"/>
        <v>142207963</v>
      </c>
      <c r="N45" s="67">
        <f t="shared" si="7"/>
        <v>431870354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600828432</v>
      </c>
      <c r="X45" s="67">
        <f t="shared" si="7"/>
        <v>1074203959</v>
      </c>
      <c r="Y45" s="67">
        <f t="shared" si="7"/>
        <v>-473375527</v>
      </c>
      <c r="Z45" s="69">
        <f t="shared" si="5"/>
        <v>-44.06756491948472</v>
      </c>
      <c r="AA45" s="68">
        <f t="shared" si="8"/>
        <v>2148407905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26697014</v>
      </c>
      <c r="D48" s="66">
        <f t="shared" si="7"/>
        <v>0</v>
      </c>
      <c r="E48" s="67">
        <f t="shared" si="7"/>
        <v>61038758</v>
      </c>
      <c r="F48" s="67">
        <f t="shared" si="7"/>
        <v>46491040</v>
      </c>
      <c r="G48" s="67">
        <f t="shared" si="7"/>
        <v>58833</v>
      </c>
      <c r="H48" s="67">
        <f t="shared" si="7"/>
        <v>1478277</v>
      </c>
      <c r="I48" s="67">
        <f t="shared" si="7"/>
        <v>4640625</v>
      </c>
      <c r="J48" s="67">
        <f t="shared" si="7"/>
        <v>6177735</v>
      </c>
      <c r="K48" s="67">
        <f t="shared" si="7"/>
        <v>5650054</v>
      </c>
      <c r="L48" s="67">
        <f t="shared" si="7"/>
        <v>5149893</v>
      </c>
      <c r="M48" s="67">
        <f t="shared" si="7"/>
        <v>3307551</v>
      </c>
      <c r="N48" s="67">
        <f t="shared" si="7"/>
        <v>14107498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20285233</v>
      </c>
      <c r="X48" s="67">
        <f t="shared" si="7"/>
        <v>23245521</v>
      </c>
      <c r="Y48" s="67">
        <f t="shared" si="7"/>
        <v>-2960288</v>
      </c>
      <c r="Z48" s="69">
        <f t="shared" si="5"/>
        <v>-12.734874817389553</v>
      </c>
      <c r="AA48" s="68">
        <f t="shared" si="8"/>
        <v>46491040</v>
      </c>
    </row>
    <row r="49" spans="1:27" ht="13.5">
      <c r="A49" s="75" t="s">
        <v>49</v>
      </c>
      <c r="B49" s="76"/>
      <c r="C49" s="77">
        <f aca="true" t="shared" si="9" ref="C49:Y49">SUM(C41:C48)</f>
        <v>8992246847</v>
      </c>
      <c r="D49" s="78">
        <f t="shared" si="9"/>
        <v>0</v>
      </c>
      <c r="E49" s="79">
        <f t="shared" si="9"/>
        <v>11921713543</v>
      </c>
      <c r="F49" s="79">
        <f t="shared" si="9"/>
        <v>12914390606</v>
      </c>
      <c r="G49" s="79">
        <f t="shared" si="9"/>
        <v>60405993</v>
      </c>
      <c r="H49" s="79">
        <f t="shared" si="9"/>
        <v>406625576</v>
      </c>
      <c r="I49" s="79">
        <f t="shared" si="9"/>
        <v>553453869</v>
      </c>
      <c r="J49" s="79">
        <f t="shared" si="9"/>
        <v>1020485438</v>
      </c>
      <c r="K49" s="79">
        <f t="shared" si="9"/>
        <v>704631048</v>
      </c>
      <c r="L49" s="79">
        <f t="shared" si="9"/>
        <v>651745904</v>
      </c>
      <c r="M49" s="79">
        <f t="shared" si="9"/>
        <v>649198393</v>
      </c>
      <c r="N49" s="79">
        <f t="shared" si="9"/>
        <v>2005575345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3026060783</v>
      </c>
      <c r="X49" s="79">
        <f t="shared" si="9"/>
        <v>6457195351</v>
      </c>
      <c r="Y49" s="79">
        <f t="shared" si="9"/>
        <v>-3431134568</v>
      </c>
      <c r="Z49" s="80">
        <f t="shared" si="5"/>
        <v>-53.136607791626346</v>
      </c>
      <c r="AA49" s="81">
        <f>SUM(AA41:AA48)</f>
        <v>12914390606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4340724878</v>
      </c>
      <c r="D51" s="66">
        <f t="shared" si="10"/>
        <v>0</v>
      </c>
      <c r="E51" s="67">
        <f t="shared" si="10"/>
        <v>5688153814</v>
      </c>
      <c r="F51" s="67">
        <f t="shared" si="10"/>
        <v>5531142578</v>
      </c>
      <c r="G51" s="67">
        <f t="shared" si="10"/>
        <v>157563182</v>
      </c>
      <c r="H51" s="67">
        <f t="shared" si="10"/>
        <v>303672623</v>
      </c>
      <c r="I51" s="67">
        <f t="shared" si="10"/>
        <v>306010440</v>
      </c>
      <c r="J51" s="67">
        <f t="shared" si="10"/>
        <v>767246245</v>
      </c>
      <c r="K51" s="67">
        <f t="shared" si="10"/>
        <v>414809110</v>
      </c>
      <c r="L51" s="67">
        <f t="shared" si="10"/>
        <v>417064483</v>
      </c>
      <c r="M51" s="67">
        <f t="shared" si="10"/>
        <v>343478820</v>
      </c>
      <c r="N51" s="67">
        <f t="shared" si="10"/>
        <v>1175352413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1942598658</v>
      </c>
      <c r="X51" s="67">
        <f t="shared" si="10"/>
        <v>2765571310</v>
      </c>
      <c r="Y51" s="67">
        <f t="shared" si="10"/>
        <v>-822972652</v>
      </c>
      <c r="Z51" s="69">
        <f>+IF(X51&lt;&gt;0,+(Y51/X51)*100,0)</f>
        <v>-29.75778093387872</v>
      </c>
      <c r="AA51" s="68">
        <f>SUM(AA57:AA61)</f>
        <v>5531142578</v>
      </c>
    </row>
    <row r="52" spans="1:27" ht="13.5">
      <c r="A52" s="84" t="s">
        <v>32</v>
      </c>
      <c r="B52" s="47"/>
      <c r="C52" s="9">
        <v>1001741298</v>
      </c>
      <c r="D52" s="10"/>
      <c r="E52" s="11">
        <v>1117748241</v>
      </c>
      <c r="F52" s="11">
        <v>1184247746</v>
      </c>
      <c r="G52" s="11">
        <v>29299879</v>
      </c>
      <c r="H52" s="11">
        <v>60738761</v>
      </c>
      <c r="I52" s="11">
        <v>70507785</v>
      </c>
      <c r="J52" s="11">
        <v>160546425</v>
      </c>
      <c r="K52" s="11">
        <v>81878295</v>
      </c>
      <c r="L52" s="11">
        <v>124319922</v>
      </c>
      <c r="M52" s="11">
        <v>106490367</v>
      </c>
      <c r="N52" s="11">
        <v>312688584</v>
      </c>
      <c r="O52" s="11"/>
      <c r="P52" s="11"/>
      <c r="Q52" s="11"/>
      <c r="R52" s="11"/>
      <c r="S52" s="11"/>
      <c r="T52" s="11"/>
      <c r="U52" s="11"/>
      <c r="V52" s="11"/>
      <c r="W52" s="11">
        <v>473235009</v>
      </c>
      <c r="X52" s="11">
        <v>592123878</v>
      </c>
      <c r="Y52" s="11">
        <v>-118888869</v>
      </c>
      <c r="Z52" s="2">
        <v>-20.08</v>
      </c>
      <c r="AA52" s="15">
        <v>1184247746</v>
      </c>
    </row>
    <row r="53" spans="1:27" ht="13.5">
      <c r="A53" s="84" t="s">
        <v>33</v>
      </c>
      <c r="B53" s="47"/>
      <c r="C53" s="9">
        <v>542412514</v>
      </c>
      <c r="D53" s="10"/>
      <c r="E53" s="11">
        <v>755976880</v>
      </c>
      <c r="F53" s="11">
        <v>716768229</v>
      </c>
      <c r="G53" s="11">
        <v>32858704</v>
      </c>
      <c r="H53" s="11">
        <v>45081241</v>
      </c>
      <c r="I53" s="11">
        <v>37985959</v>
      </c>
      <c r="J53" s="11">
        <v>115925904</v>
      </c>
      <c r="K53" s="11">
        <v>55249798</v>
      </c>
      <c r="L53" s="11">
        <v>54389268</v>
      </c>
      <c r="M53" s="11">
        <v>35304546</v>
      </c>
      <c r="N53" s="11">
        <v>144943612</v>
      </c>
      <c r="O53" s="11"/>
      <c r="P53" s="11"/>
      <c r="Q53" s="11"/>
      <c r="R53" s="11"/>
      <c r="S53" s="11"/>
      <c r="T53" s="11"/>
      <c r="U53" s="11"/>
      <c r="V53" s="11"/>
      <c r="W53" s="11">
        <v>260869516</v>
      </c>
      <c r="X53" s="11">
        <v>358384117</v>
      </c>
      <c r="Y53" s="11">
        <v>-97514601</v>
      </c>
      <c r="Z53" s="2">
        <v>-27.21</v>
      </c>
      <c r="AA53" s="15">
        <v>716768229</v>
      </c>
    </row>
    <row r="54" spans="1:27" ht="13.5">
      <c r="A54" s="84" t="s">
        <v>34</v>
      </c>
      <c r="B54" s="47"/>
      <c r="C54" s="9">
        <v>141074211</v>
      </c>
      <c r="D54" s="10"/>
      <c r="E54" s="11">
        <v>727468650</v>
      </c>
      <c r="F54" s="11">
        <v>410599735</v>
      </c>
      <c r="G54" s="11">
        <v>6462441</v>
      </c>
      <c r="H54" s="11">
        <v>9874909</v>
      </c>
      <c r="I54" s="11">
        <v>10747530</v>
      </c>
      <c r="J54" s="11">
        <v>27084880</v>
      </c>
      <c r="K54" s="11">
        <v>18479110</v>
      </c>
      <c r="L54" s="11">
        <v>8520351</v>
      </c>
      <c r="M54" s="11">
        <v>11512094</v>
      </c>
      <c r="N54" s="11">
        <v>38511555</v>
      </c>
      <c r="O54" s="11"/>
      <c r="P54" s="11"/>
      <c r="Q54" s="11"/>
      <c r="R54" s="11"/>
      <c r="S54" s="11"/>
      <c r="T54" s="11"/>
      <c r="U54" s="11"/>
      <c r="V54" s="11"/>
      <c r="W54" s="11">
        <v>65596435</v>
      </c>
      <c r="X54" s="11">
        <v>205299869</v>
      </c>
      <c r="Y54" s="11">
        <v>-139703434</v>
      </c>
      <c r="Z54" s="2">
        <v>-68.05</v>
      </c>
      <c r="AA54" s="15">
        <v>410599735</v>
      </c>
    </row>
    <row r="55" spans="1:27" ht="13.5">
      <c r="A55" s="84" t="s">
        <v>35</v>
      </c>
      <c r="B55" s="47"/>
      <c r="C55" s="9">
        <v>531970363</v>
      </c>
      <c r="D55" s="10"/>
      <c r="E55" s="11">
        <v>541861416</v>
      </c>
      <c r="F55" s="11">
        <v>417336148</v>
      </c>
      <c r="G55" s="11">
        <v>17036549</v>
      </c>
      <c r="H55" s="11">
        <v>41756066</v>
      </c>
      <c r="I55" s="11">
        <v>42271871</v>
      </c>
      <c r="J55" s="11">
        <v>101064486</v>
      </c>
      <c r="K55" s="11">
        <v>45268980</v>
      </c>
      <c r="L55" s="11">
        <v>41120955</v>
      </c>
      <c r="M55" s="11">
        <v>32462524</v>
      </c>
      <c r="N55" s="11">
        <v>118852459</v>
      </c>
      <c r="O55" s="11"/>
      <c r="P55" s="11"/>
      <c r="Q55" s="11"/>
      <c r="R55" s="11"/>
      <c r="S55" s="11"/>
      <c r="T55" s="11"/>
      <c r="U55" s="11"/>
      <c r="V55" s="11"/>
      <c r="W55" s="11">
        <v>219916945</v>
      </c>
      <c r="X55" s="11">
        <v>208668077</v>
      </c>
      <c r="Y55" s="11">
        <v>11248868</v>
      </c>
      <c r="Z55" s="2">
        <v>5.39</v>
      </c>
      <c r="AA55" s="15">
        <v>417336148</v>
      </c>
    </row>
    <row r="56" spans="1:27" ht="13.5">
      <c r="A56" s="84" t="s">
        <v>36</v>
      </c>
      <c r="B56" s="47"/>
      <c r="C56" s="9">
        <v>545611262</v>
      </c>
      <c r="D56" s="10"/>
      <c r="E56" s="11">
        <v>98600106</v>
      </c>
      <c r="F56" s="11">
        <v>135483234</v>
      </c>
      <c r="G56" s="11">
        <v>23761560</v>
      </c>
      <c r="H56" s="11">
        <v>34238135</v>
      </c>
      <c r="I56" s="11">
        <v>33245588</v>
      </c>
      <c r="J56" s="11">
        <v>91245283</v>
      </c>
      <c r="K56" s="11">
        <v>52136935</v>
      </c>
      <c r="L56" s="11">
        <v>40661350</v>
      </c>
      <c r="M56" s="11">
        <v>31114046</v>
      </c>
      <c r="N56" s="11">
        <v>123912331</v>
      </c>
      <c r="O56" s="11"/>
      <c r="P56" s="11"/>
      <c r="Q56" s="11"/>
      <c r="R56" s="11"/>
      <c r="S56" s="11"/>
      <c r="T56" s="11"/>
      <c r="U56" s="11"/>
      <c r="V56" s="11"/>
      <c r="W56" s="11">
        <v>215157614</v>
      </c>
      <c r="X56" s="11">
        <v>67741619</v>
      </c>
      <c r="Y56" s="11">
        <v>147415995</v>
      </c>
      <c r="Z56" s="2">
        <v>217.62</v>
      </c>
      <c r="AA56" s="15">
        <v>135483234</v>
      </c>
    </row>
    <row r="57" spans="1:27" ht="13.5">
      <c r="A57" s="85" t="s">
        <v>37</v>
      </c>
      <c r="B57" s="47"/>
      <c r="C57" s="49">
        <f aca="true" t="shared" si="11" ref="C57:Y57">SUM(C52:C56)</f>
        <v>2762809648</v>
      </c>
      <c r="D57" s="50">
        <f t="shared" si="11"/>
        <v>0</v>
      </c>
      <c r="E57" s="51">
        <f t="shared" si="11"/>
        <v>3241655293</v>
      </c>
      <c r="F57" s="51">
        <f t="shared" si="11"/>
        <v>2864435092</v>
      </c>
      <c r="G57" s="51">
        <f t="shared" si="11"/>
        <v>109419133</v>
      </c>
      <c r="H57" s="51">
        <f t="shared" si="11"/>
        <v>191689112</v>
      </c>
      <c r="I57" s="51">
        <f t="shared" si="11"/>
        <v>194758733</v>
      </c>
      <c r="J57" s="51">
        <f t="shared" si="11"/>
        <v>495866978</v>
      </c>
      <c r="K57" s="51">
        <f t="shared" si="11"/>
        <v>253013118</v>
      </c>
      <c r="L57" s="51">
        <f t="shared" si="11"/>
        <v>269011846</v>
      </c>
      <c r="M57" s="51">
        <f t="shared" si="11"/>
        <v>216883577</v>
      </c>
      <c r="N57" s="51">
        <f t="shared" si="11"/>
        <v>738908541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1234775519</v>
      </c>
      <c r="X57" s="51">
        <f t="shared" si="11"/>
        <v>1432217560</v>
      </c>
      <c r="Y57" s="51">
        <f t="shared" si="11"/>
        <v>-197442041</v>
      </c>
      <c r="Z57" s="52">
        <f>+IF(X57&lt;&gt;0,+(Y57/X57)*100,0)</f>
        <v>-13.785757591186076</v>
      </c>
      <c r="AA57" s="53">
        <f>SUM(AA52:AA56)</f>
        <v>2864435092</v>
      </c>
    </row>
    <row r="58" spans="1:27" ht="13.5">
      <c r="A58" s="86" t="s">
        <v>38</v>
      </c>
      <c r="B58" s="35"/>
      <c r="C58" s="9">
        <v>557535681</v>
      </c>
      <c r="D58" s="10"/>
      <c r="E58" s="11">
        <v>520086168</v>
      </c>
      <c r="F58" s="11">
        <v>460641718</v>
      </c>
      <c r="G58" s="11">
        <v>12758627</v>
      </c>
      <c r="H58" s="11">
        <v>40531955</v>
      </c>
      <c r="I58" s="11">
        <v>36163800</v>
      </c>
      <c r="J58" s="11">
        <v>89454382</v>
      </c>
      <c r="K58" s="11">
        <v>49901107</v>
      </c>
      <c r="L58" s="11">
        <v>58448851</v>
      </c>
      <c r="M58" s="11">
        <v>62340687</v>
      </c>
      <c r="N58" s="11">
        <v>170690645</v>
      </c>
      <c r="O58" s="11"/>
      <c r="P58" s="11"/>
      <c r="Q58" s="11"/>
      <c r="R58" s="11"/>
      <c r="S58" s="11"/>
      <c r="T58" s="11"/>
      <c r="U58" s="11"/>
      <c r="V58" s="11"/>
      <c r="W58" s="11">
        <v>260145027</v>
      </c>
      <c r="X58" s="11">
        <v>230320861</v>
      </c>
      <c r="Y58" s="11">
        <v>29824166</v>
      </c>
      <c r="Z58" s="2">
        <v>12.95</v>
      </c>
      <c r="AA58" s="15">
        <v>460641718</v>
      </c>
    </row>
    <row r="59" spans="1:27" ht="13.5">
      <c r="A59" s="86" t="s">
        <v>39</v>
      </c>
      <c r="B59" s="35"/>
      <c r="C59" s="12">
        <v>666612</v>
      </c>
      <c r="D59" s="13"/>
      <c r="E59" s="14">
        <v>1927927</v>
      </c>
      <c r="F59" s="14">
        <v>11619885</v>
      </c>
      <c r="G59" s="14">
        <v>448</v>
      </c>
      <c r="H59" s="14">
        <v>55709</v>
      </c>
      <c r="I59" s="14">
        <v>4434</v>
      </c>
      <c r="J59" s="14">
        <v>60591</v>
      </c>
      <c r="K59" s="14">
        <v>38726</v>
      </c>
      <c r="L59" s="14">
        <v>11029</v>
      </c>
      <c r="M59" s="14">
        <v>8121</v>
      </c>
      <c r="N59" s="14">
        <v>57876</v>
      </c>
      <c r="O59" s="14"/>
      <c r="P59" s="14"/>
      <c r="Q59" s="14"/>
      <c r="R59" s="14"/>
      <c r="S59" s="14"/>
      <c r="T59" s="14"/>
      <c r="U59" s="14"/>
      <c r="V59" s="14"/>
      <c r="W59" s="14">
        <v>118467</v>
      </c>
      <c r="X59" s="14">
        <v>5809943</v>
      </c>
      <c r="Y59" s="14">
        <v>-5691476</v>
      </c>
      <c r="Z59" s="2">
        <v>-97.96</v>
      </c>
      <c r="AA59" s="22">
        <v>11619885</v>
      </c>
    </row>
    <row r="60" spans="1:27" ht="13.5">
      <c r="A60" s="86" t="s">
        <v>40</v>
      </c>
      <c r="B60" s="35"/>
      <c r="C60" s="9">
        <v>202453</v>
      </c>
      <c r="D60" s="10"/>
      <c r="E60" s="11">
        <v>21496447</v>
      </c>
      <c r="F60" s="11">
        <v>18468595</v>
      </c>
      <c r="G60" s="11">
        <v>650</v>
      </c>
      <c r="H60" s="11"/>
      <c r="I60" s="11">
        <v>996</v>
      </c>
      <c r="J60" s="11">
        <v>1646</v>
      </c>
      <c r="K60" s="11">
        <v>-998</v>
      </c>
      <c r="L60" s="11"/>
      <c r="M60" s="11"/>
      <c r="N60" s="11">
        <v>-998</v>
      </c>
      <c r="O60" s="11"/>
      <c r="P60" s="11"/>
      <c r="Q60" s="11"/>
      <c r="R60" s="11"/>
      <c r="S60" s="11"/>
      <c r="T60" s="11"/>
      <c r="U60" s="11"/>
      <c r="V60" s="11"/>
      <c r="W60" s="11">
        <v>648</v>
      </c>
      <c r="X60" s="11">
        <v>9234298</v>
      </c>
      <c r="Y60" s="11">
        <v>-9233650</v>
      </c>
      <c r="Z60" s="2">
        <v>-99.99</v>
      </c>
      <c r="AA60" s="15">
        <v>18468595</v>
      </c>
    </row>
    <row r="61" spans="1:27" ht="13.5">
      <c r="A61" s="86" t="s">
        <v>41</v>
      </c>
      <c r="B61" s="35" t="s">
        <v>51</v>
      </c>
      <c r="C61" s="9">
        <v>1019510484</v>
      </c>
      <c r="D61" s="10"/>
      <c r="E61" s="11">
        <v>1902987979</v>
      </c>
      <c r="F61" s="11">
        <v>2175977288</v>
      </c>
      <c r="G61" s="11">
        <v>35384324</v>
      </c>
      <c r="H61" s="11">
        <v>71395847</v>
      </c>
      <c r="I61" s="11">
        <v>75082477</v>
      </c>
      <c r="J61" s="11">
        <v>181862648</v>
      </c>
      <c r="K61" s="11">
        <v>111857157</v>
      </c>
      <c r="L61" s="11">
        <v>89592757</v>
      </c>
      <c r="M61" s="11">
        <v>64246435</v>
      </c>
      <c r="N61" s="11">
        <v>265696349</v>
      </c>
      <c r="O61" s="11"/>
      <c r="P61" s="11"/>
      <c r="Q61" s="11"/>
      <c r="R61" s="11"/>
      <c r="S61" s="11"/>
      <c r="T61" s="11"/>
      <c r="U61" s="11"/>
      <c r="V61" s="11"/>
      <c r="W61" s="11">
        <v>447558997</v>
      </c>
      <c r="X61" s="11">
        <v>1087988648</v>
      </c>
      <c r="Y61" s="11">
        <v>-640429651</v>
      </c>
      <c r="Z61" s="2">
        <v>-58.86</v>
      </c>
      <c r="AA61" s="15">
        <v>2175977288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620673541</v>
      </c>
      <c r="F65" s="11"/>
      <c r="G65" s="11">
        <v>110925737</v>
      </c>
      <c r="H65" s="11">
        <v>227025018</v>
      </c>
      <c r="I65" s="11">
        <v>303636476</v>
      </c>
      <c r="J65" s="11">
        <v>641587231</v>
      </c>
      <c r="K65" s="11">
        <v>404202368</v>
      </c>
      <c r="L65" s="11">
        <v>519196888</v>
      </c>
      <c r="M65" s="11">
        <v>553462635</v>
      </c>
      <c r="N65" s="11">
        <v>1476861891</v>
      </c>
      <c r="O65" s="11"/>
      <c r="P65" s="11"/>
      <c r="Q65" s="11"/>
      <c r="R65" s="11"/>
      <c r="S65" s="11"/>
      <c r="T65" s="11"/>
      <c r="U65" s="11"/>
      <c r="V65" s="11"/>
      <c r="W65" s="11">
        <v>2118449122</v>
      </c>
      <c r="X65" s="11"/>
      <c r="Y65" s="11">
        <v>2118449122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264857971</v>
      </c>
      <c r="F66" s="14"/>
      <c r="G66" s="14">
        <v>25941812</v>
      </c>
      <c r="H66" s="14">
        <v>59540608</v>
      </c>
      <c r="I66" s="14">
        <v>89817923</v>
      </c>
      <c r="J66" s="14">
        <v>175300343</v>
      </c>
      <c r="K66" s="14">
        <v>132283314</v>
      </c>
      <c r="L66" s="14">
        <v>169744055</v>
      </c>
      <c r="M66" s="14">
        <v>183475299</v>
      </c>
      <c r="N66" s="14">
        <v>485502668</v>
      </c>
      <c r="O66" s="14"/>
      <c r="P66" s="14"/>
      <c r="Q66" s="14"/>
      <c r="R66" s="14"/>
      <c r="S66" s="14"/>
      <c r="T66" s="14"/>
      <c r="U66" s="14"/>
      <c r="V66" s="14"/>
      <c r="W66" s="14">
        <v>660803011</v>
      </c>
      <c r="X66" s="14"/>
      <c r="Y66" s="14">
        <v>660803011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406508859</v>
      </c>
      <c r="F67" s="11"/>
      <c r="G67" s="11">
        <v>93910065</v>
      </c>
      <c r="H67" s="11">
        <v>171326471</v>
      </c>
      <c r="I67" s="11">
        <v>308263864</v>
      </c>
      <c r="J67" s="11">
        <v>573500400</v>
      </c>
      <c r="K67" s="11">
        <v>514809369</v>
      </c>
      <c r="L67" s="11">
        <v>727256398</v>
      </c>
      <c r="M67" s="11">
        <v>928087444</v>
      </c>
      <c r="N67" s="11">
        <v>2170153211</v>
      </c>
      <c r="O67" s="11"/>
      <c r="P67" s="11"/>
      <c r="Q67" s="11"/>
      <c r="R67" s="11"/>
      <c r="S67" s="11"/>
      <c r="T67" s="11"/>
      <c r="U67" s="11"/>
      <c r="V67" s="11"/>
      <c r="W67" s="11">
        <v>2743653611</v>
      </c>
      <c r="X67" s="11"/>
      <c r="Y67" s="11">
        <v>2743653611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280263090</v>
      </c>
      <c r="F68" s="11"/>
      <c r="G68" s="11">
        <v>19943222</v>
      </c>
      <c r="H68" s="11">
        <v>38746847</v>
      </c>
      <c r="I68" s="11">
        <v>52111315</v>
      </c>
      <c r="J68" s="11">
        <v>110801384</v>
      </c>
      <c r="K68" s="11">
        <v>69451549</v>
      </c>
      <c r="L68" s="11">
        <v>88470819</v>
      </c>
      <c r="M68" s="11">
        <v>88976610</v>
      </c>
      <c r="N68" s="11">
        <v>246898978</v>
      </c>
      <c r="O68" s="11"/>
      <c r="P68" s="11"/>
      <c r="Q68" s="11"/>
      <c r="R68" s="11"/>
      <c r="S68" s="11"/>
      <c r="T68" s="11"/>
      <c r="U68" s="11"/>
      <c r="V68" s="11"/>
      <c r="W68" s="11">
        <v>357700362</v>
      </c>
      <c r="X68" s="11"/>
      <c r="Y68" s="11">
        <v>357700362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1572303461</v>
      </c>
      <c r="F69" s="79">
        <f t="shared" si="12"/>
        <v>0</v>
      </c>
      <c r="G69" s="79">
        <f t="shared" si="12"/>
        <v>250720836</v>
      </c>
      <c r="H69" s="79">
        <f t="shared" si="12"/>
        <v>496638944</v>
      </c>
      <c r="I69" s="79">
        <f t="shared" si="12"/>
        <v>753829578</v>
      </c>
      <c r="J69" s="79">
        <f t="shared" si="12"/>
        <v>1501189358</v>
      </c>
      <c r="K69" s="79">
        <f t="shared" si="12"/>
        <v>1120746600</v>
      </c>
      <c r="L69" s="79">
        <f t="shared" si="12"/>
        <v>1504668160</v>
      </c>
      <c r="M69" s="79">
        <f t="shared" si="12"/>
        <v>1754001988</v>
      </c>
      <c r="N69" s="79">
        <f t="shared" si="12"/>
        <v>4379416748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5880606106</v>
      </c>
      <c r="X69" s="79">
        <f t="shared" si="12"/>
        <v>0</v>
      </c>
      <c r="Y69" s="79">
        <f t="shared" si="12"/>
        <v>5880606106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652978143</v>
      </c>
      <c r="D5" s="42">
        <f t="shared" si="0"/>
        <v>0</v>
      </c>
      <c r="E5" s="43">
        <f t="shared" si="0"/>
        <v>151059559</v>
      </c>
      <c r="F5" s="43">
        <f t="shared" si="0"/>
        <v>267458822</v>
      </c>
      <c r="G5" s="43">
        <f t="shared" si="0"/>
        <v>6404908</v>
      </c>
      <c r="H5" s="43">
        <f t="shared" si="0"/>
        <v>52243865</v>
      </c>
      <c r="I5" s="43">
        <f t="shared" si="0"/>
        <v>46702266</v>
      </c>
      <c r="J5" s="43">
        <f t="shared" si="0"/>
        <v>105351039</v>
      </c>
      <c r="K5" s="43">
        <f t="shared" si="0"/>
        <v>51522221</v>
      </c>
      <c r="L5" s="43">
        <f t="shared" si="0"/>
        <v>36174367</v>
      </c>
      <c r="M5" s="43">
        <f t="shared" si="0"/>
        <v>40033813</v>
      </c>
      <c r="N5" s="43">
        <f t="shared" si="0"/>
        <v>127730401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233081440</v>
      </c>
      <c r="X5" s="43">
        <f t="shared" si="0"/>
        <v>133729413</v>
      </c>
      <c r="Y5" s="43">
        <f t="shared" si="0"/>
        <v>99352027</v>
      </c>
      <c r="Z5" s="44">
        <f>+IF(X5&lt;&gt;0,+(Y5/X5)*100,0)</f>
        <v>74.29332468542279</v>
      </c>
      <c r="AA5" s="45">
        <f>SUM(AA11:AA18)</f>
        <v>267458822</v>
      </c>
    </row>
    <row r="6" spans="1:27" ht="13.5">
      <c r="A6" s="46" t="s">
        <v>32</v>
      </c>
      <c r="B6" s="47"/>
      <c r="C6" s="9">
        <v>71917765</v>
      </c>
      <c r="D6" s="10"/>
      <c r="E6" s="11">
        <v>13800000</v>
      </c>
      <c r="F6" s="11">
        <v>34235284</v>
      </c>
      <c r="G6" s="11"/>
      <c r="H6" s="11">
        <v>16804780</v>
      </c>
      <c r="I6" s="11">
        <v>9416376</v>
      </c>
      <c r="J6" s="11">
        <v>26221156</v>
      </c>
      <c r="K6" s="11">
        <v>7964646</v>
      </c>
      <c r="L6" s="11">
        <v>8197591</v>
      </c>
      <c r="M6" s="11">
        <v>7612973</v>
      </c>
      <c r="N6" s="11">
        <v>23775210</v>
      </c>
      <c r="O6" s="11"/>
      <c r="P6" s="11"/>
      <c r="Q6" s="11"/>
      <c r="R6" s="11"/>
      <c r="S6" s="11"/>
      <c r="T6" s="11"/>
      <c r="U6" s="11"/>
      <c r="V6" s="11"/>
      <c r="W6" s="11">
        <v>49996366</v>
      </c>
      <c r="X6" s="11">
        <v>17117642</v>
      </c>
      <c r="Y6" s="11">
        <v>32878724</v>
      </c>
      <c r="Z6" s="2">
        <v>192.08</v>
      </c>
      <c r="AA6" s="15">
        <v>34235284</v>
      </c>
    </row>
    <row r="7" spans="1:27" ht="13.5">
      <c r="A7" s="46" t="s">
        <v>33</v>
      </c>
      <c r="B7" s="47"/>
      <c r="C7" s="9">
        <v>137890971</v>
      </c>
      <c r="D7" s="10"/>
      <c r="E7" s="11">
        <v>53769565</v>
      </c>
      <c r="F7" s="11">
        <v>72462089</v>
      </c>
      <c r="G7" s="11">
        <v>324338</v>
      </c>
      <c r="H7" s="11">
        <v>26846478</v>
      </c>
      <c r="I7" s="11">
        <v>18196604</v>
      </c>
      <c r="J7" s="11">
        <v>45367420</v>
      </c>
      <c r="K7" s="11">
        <v>14029815</v>
      </c>
      <c r="L7" s="11">
        <v>10527799</v>
      </c>
      <c r="M7" s="11">
        <v>9586623</v>
      </c>
      <c r="N7" s="11">
        <v>34144237</v>
      </c>
      <c r="O7" s="11"/>
      <c r="P7" s="11"/>
      <c r="Q7" s="11"/>
      <c r="R7" s="11"/>
      <c r="S7" s="11"/>
      <c r="T7" s="11"/>
      <c r="U7" s="11"/>
      <c r="V7" s="11"/>
      <c r="W7" s="11">
        <v>79511657</v>
      </c>
      <c r="X7" s="11">
        <v>36231045</v>
      </c>
      <c r="Y7" s="11">
        <v>43280612</v>
      </c>
      <c r="Z7" s="2">
        <v>119.46</v>
      </c>
      <c r="AA7" s="15">
        <v>72462089</v>
      </c>
    </row>
    <row r="8" spans="1:27" ht="13.5">
      <c r="A8" s="46" t="s">
        <v>34</v>
      </c>
      <c r="B8" s="47"/>
      <c r="C8" s="9">
        <v>109615330</v>
      </c>
      <c r="D8" s="10"/>
      <c r="E8" s="11">
        <v>27080000</v>
      </c>
      <c r="F8" s="11">
        <v>93083914</v>
      </c>
      <c r="G8" s="11">
        <v>6080570</v>
      </c>
      <c r="H8" s="11">
        <v>8033405</v>
      </c>
      <c r="I8" s="11">
        <v>11584567</v>
      </c>
      <c r="J8" s="11">
        <v>25698542</v>
      </c>
      <c r="K8" s="11">
        <v>9544003</v>
      </c>
      <c r="L8" s="11">
        <v>11502943</v>
      </c>
      <c r="M8" s="11">
        <v>7866627</v>
      </c>
      <c r="N8" s="11">
        <v>28913573</v>
      </c>
      <c r="O8" s="11"/>
      <c r="P8" s="11"/>
      <c r="Q8" s="11"/>
      <c r="R8" s="11"/>
      <c r="S8" s="11"/>
      <c r="T8" s="11"/>
      <c r="U8" s="11"/>
      <c r="V8" s="11"/>
      <c r="W8" s="11">
        <v>54612115</v>
      </c>
      <c r="X8" s="11">
        <v>46541957</v>
      </c>
      <c r="Y8" s="11">
        <v>8070158</v>
      </c>
      <c r="Z8" s="2">
        <v>17.34</v>
      </c>
      <c r="AA8" s="15">
        <v>93083914</v>
      </c>
    </row>
    <row r="9" spans="1:27" ht="13.5">
      <c r="A9" s="46" t="s">
        <v>35</v>
      </c>
      <c r="B9" s="47"/>
      <c r="C9" s="9">
        <v>228369423</v>
      </c>
      <c r="D9" s="10"/>
      <c r="E9" s="11">
        <v>11484430</v>
      </c>
      <c r="F9" s="11">
        <v>11594794</v>
      </c>
      <c r="G9" s="11"/>
      <c r="H9" s="11"/>
      <c r="I9" s="11">
        <v>780978</v>
      </c>
      <c r="J9" s="11">
        <v>780978</v>
      </c>
      <c r="K9" s="11">
        <v>8521472</v>
      </c>
      <c r="L9" s="11">
        <v>1273339</v>
      </c>
      <c r="M9" s="11">
        <v>7054211</v>
      </c>
      <c r="N9" s="11">
        <v>16849022</v>
      </c>
      <c r="O9" s="11"/>
      <c r="P9" s="11"/>
      <c r="Q9" s="11"/>
      <c r="R9" s="11"/>
      <c r="S9" s="11"/>
      <c r="T9" s="11"/>
      <c r="U9" s="11"/>
      <c r="V9" s="11"/>
      <c r="W9" s="11">
        <v>17630000</v>
      </c>
      <c r="X9" s="11">
        <v>5797397</v>
      </c>
      <c r="Y9" s="11">
        <v>11832603</v>
      </c>
      <c r="Z9" s="2">
        <v>204.1</v>
      </c>
      <c r="AA9" s="15">
        <v>11594794</v>
      </c>
    </row>
    <row r="10" spans="1:27" ht="13.5">
      <c r="A10" s="46" t="s">
        <v>36</v>
      </c>
      <c r="B10" s="47"/>
      <c r="C10" s="9">
        <v>13277032</v>
      </c>
      <c r="D10" s="10"/>
      <c r="E10" s="11">
        <v>3811789</v>
      </c>
      <c r="F10" s="11">
        <v>4757015</v>
      </c>
      <c r="G10" s="11"/>
      <c r="H10" s="11"/>
      <c r="I10" s="11">
        <v>619320</v>
      </c>
      <c r="J10" s="11">
        <v>619320</v>
      </c>
      <c r="K10" s="11"/>
      <c r="L10" s="11">
        <v>-619320</v>
      </c>
      <c r="M10" s="11"/>
      <c r="N10" s="11">
        <v>-619320</v>
      </c>
      <c r="O10" s="11"/>
      <c r="P10" s="11"/>
      <c r="Q10" s="11"/>
      <c r="R10" s="11"/>
      <c r="S10" s="11"/>
      <c r="T10" s="11"/>
      <c r="U10" s="11"/>
      <c r="V10" s="11"/>
      <c r="W10" s="11"/>
      <c r="X10" s="11">
        <v>2378508</v>
      </c>
      <c r="Y10" s="11">
        <v>-2378508</v>
      </c>
      <c r="Z10" s="2">
        <v>-100</v>
      </c>
      <c r="AA10" s="15">
        <v>4757015</v>
      </c>
    </row>
    <row r="11" spans="1:27" ht="13.5">
      <c r="A11" s="48" t="s">
        <v>37</v>
      </c>
      <c r="B11" s="47"/>
      <c r="C11" s="49">
        <f aca="true" t="shared" si="1" ref="C11:Y11">SUM(C6:C10)</f>
        <v>561070521</v>
      </c>
      <c r="D11" s="50">
        <f t="shared" si="1"/>
        <v>0</v>
      </c>
      <c r="E11" s="51">
        <f t="shared" si="1"/>
        <v>109945784</v>
      </c>
      <c r="F11" s="51">
        <f t="shared" si="1"/>
        <v>216133096</v>
      </c>
      <c r="G11" s="51">
        <f t="shared" si="1"/>
        <v>6404908</v>
      </c>
      <c r="H11" s="51">
        <f t="shared" si="1"/>
        <v>51684663</v>
      </c>
      <c r="I11" s="51">
        <f t="shared" si="1"/>
        <v>40597845</v>
      </c>
      <c r="J11" s="51">
        <f t="shared" si="1"/>
        <v>98687416</v>
      </c>
      <c r="K11" s="51">
        <f t="shared" si="1"/>
        <v>40059936</v>
      </c>
      <c r="L11" s="51">
        <f t="shared" si="1"/>
        <v>30882352</v>
      </c>
      <c r="M11" s="51">
        <f t="shared" si="1"/>
        <v>32120434</v>
      </c>
      <c r="N11" s="51">
        <f t="shared" si="1"/>
        <v>103062722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201750138</v>
      </c>
      <c r="X11" s="51">
        <f t="shared" si="1"/>
        <v>108066549</v>
      </c>
      <c r="Y11" s="51">
        <f t="shared" si="1"/>
        <v>93683589</v>
      </c>
      <c r="Z11" s="52">
        <f>+IF(X11&lt;&gt;0,+(Y11/X11)*100,0)</f>
        <v>86.69064559468815</v>
      </c>
      <c r="AA11" s="53">
        <f>SUM(AA6:AA10)</f>
        <v>216133096</v>
      </c>
    </row>
    <row r="12" spans="1:27" ht="13.5">
      <c r="A12" s="54" t="s">
        <v>38</v>
      </c>
      <c r="B12" s="35"/>
      <c r="C12" s="9"/>
      <c r="D12" s="10"/>
      <c r="E12" s="11">
        <v>5100000</v>
      </c>
      <c r="F12" s="11">
        <v>10674657</v>
      </c>
      <c r="G12" s="11"/>
      <c r="H12" s="11"/>
      <c r="I12" s="11">
        <v>156417</v>
      </c>
      <c r="J12" s="11">
        <v>156417</v>
      </c>
      <c r="K12" s="11">
        <v>6873792</v>
      </c>
      <c r="L12" s="11">
        <v>2402887</v>
      </c>
      <c r="M12" s="11">
        <v>681203</v>
      </c>
      <c r="N12" s="11">
        <v>9957882</v>
      </c>
      <c r="O12" s="11"/>
      <c r="P12" s="11"/>
      <c r="Q12" s="11"/>
      <c r="R12" s="11"/>
      <c r="S12" s="11"/>
      <c r="T12" s="11"/>
      <c r="U12" s="11"/>
      <c r="V12" s="11"/>
      <c r="W12" s="11">
        <v>10114299</v>
      </c>
      <c r="X12" s="11">
        <v>5337329</v>
      </c>
      <c r="Y12" s="11">
        <v>4776970</v>
      </c>
      <c r="Z12" s="2">
        <v>89.5</v>
      </c>
      <c r="AA12" s="15">
        <v>10674657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91021497</v>
      </c>
      <c r="D15" s="10"/>
      <c r="E15" s="11">
        <v>35263775</v>
      </c>
      <c r="F15" s="11">
        <v>39735221</v>
      </c>
      <c r="G15" s="11"/>
      <c r="H15" s="11">
        <v>559202</v>
      </c>
      <c r="I15" s="11">
        <v>5948004</v>
      </c>
      <c r="J15" s="11">
        <v>6507206</v>
      </c>
      <c r="K15" s="11">
        <v>4588493</v>
      </c>
      <c r="L15" s="11">
        <v>2889128</v>
      </c>
      <c r="M15" s="11">
        <v>7232176</v>
      </c>
      <c r="N15" s="11">
        <v>14709797</v>
      </c>
      <c r="O15" s="11"/>
      <c r="P15" s="11"/>
      <c r="Q15" s="11"/>
      <c r="R15" s="11"/>
      <c r="S15" s="11"/>
      <c r="T15" s="11"/>
      <c r="U15" s="11"/>
      <c r="V15" s="11"/>
      <c r="W15" s="11">
        <v>21217003</v>
      </c>
      <c r="X15" s="11">
        <v>19867611</v>
      </c>
      <c r="Y15" s="11">
        <v>1349392</v>
      </c>
      <c r="Z15" s="2">
        <v>6.79</v>
      </c>
      <c r="AA15" s="15">
        <v>39735221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886125</v>
      </c>
      <c r="D18" s="17"/>
      <c r="E18" s="18">
        <v>750000</v>
      </c>
      <c r="F18" s="18">
        <v>915848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457924</v>
      </c>
      <c r="Y18" s="18">
        <v>-457924</v>
      </c>
      <c r="Z18" s="3">
        <v>-100</v>
      </c>
      <c r="AA18" s="23">
        <v>915848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302980807</v>
      </c>
      <c r="F20" s="60">
        <f t="shared" si="2"/>
        <v>387896628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193948316</v>
      </c>
      <c r="Y20" s="60">
        <f t="shared" si="2"/>
        <v>-193948316</v>
      </c>
      <c r="Z20" s="61">
        <f>+IF(X20&lt;&gt;0,+(Y20/X20)*100,0)</f>
        <v>-100</v>
      </c>
      <c r="AA20" s="62">
        <f>SUM(AA26:AA33)</f>
        <v>387896628</v>
      </c>
    </row>
    <row r="21" spans="1:27" ht="13.5">
      <c r="A21" s="46" t="s">
        <v>32</v>
      </c>
      <c r="B21" s="47"/>
      <c r="C21" s="9"/>
      <c r="D21" s="10"/>
      <c r="E21" s="11">
        <v>47872971</v>
      </c>
      <c r="F21" s="11">
        <v>59208511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29604256</v>
      </c>
      <c r="Y21" s="11">
        <v>-29604256</v>
      </c>
      <c r="Z21" s="2">
        <v>-100</v>
      </c>
      <c r="AA21" s="15">
        <v>59208511</v>
      </c>
    </row>
    <row r="22" spans="1:27" ht="13.5">
      <c r="A22" s="46" t="s">
        <v>33</v>
      </c>
      <c r="B22" s="47"/>
      <c r="C22" s="9"/>
      <c r="D22" s="10"/>
      <c r="E22" s="11">
        <v>75000000</v>
      </c>
      <c r="F22" s="11">
        <v>77884930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38942465</v>
      </c>
      <c r="Y22" s="11">
        <v>-38942465</v>
      </c>
      <c r="Z22" s="2">
        <v>-100</v>
      </c>
      <c r="AA22" s="15">
        <v>77884930</v>
      </c>
    </row>
    <row r="23" spans="1:27" ht="13.5">
      <c r="A23" s="46" t="s">
        <v>34</v>
      </c>
      <c r="B23" s="47"/>
      <c r="C23" s="9"/>
      <c r="D23" s="10"/>
      <c r="E23" s="11">
        <v>78202100</v>
      </c>
      <c r="F23" s="11">
        <v>88981549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44490775</v>
      </c>
      <c r="Y23" s="11">
        <v>-44490775</v>
      </c>
      <c r="Z23" s="2">
        <v>-100</v>
      </c>
      <c r="AA23" s="15">
        <v>88981549</v>
      </c>
    </row>
    <row r="24" spans="1:27" ht="13.5">
      <c r="A24" s="46" t="s">
        <v>35</v>
      </c>
      <c r="B24" s="47"/>
      <c r="C24" s="9"/>
      <c r="D24" s="10"/>
      <c r="E24" s="11">
        <v>35131843</v>
      </c>
      <c r="F24" s="11">
        <v>80368742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40184371</v>
      </c>
      <c r="Y24" s="11">
        <v>-40184371</v>
      </c>
      <c r="Z24" s="2">
        <v>-100</v>
      </c>
      <c r="AA24" s="15">
        <v>80368742</v>
      </c>
    </row>
    <row r="25" spans="1:27" ht="13.5">
      <c r="A25" s="46" t="s">
        <v>36</v>
      </c>
      <c r="B25" s="47"/>
      <c r="C25" s="9"/>
      <c r="D25" s="10"/>
      <c r="E25" s="11">
        <v>3000000</v>
      </c>
      <c r="F25" s="11">
        <v>500000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250000</v>
      </c>
      <c r="Y25" s="11">
        <v>-250000</v>
      </c>
      <c r="Z25" s="2">
        <v>-100</v>
      </c>
      <c r="AA25" s="15">
        <v>500000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239206914</v>
      </c>
      <c r="F26" s="51">
        <f t="shared" si="3"/>
        <v>306943732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153471867</v>
      </c>
      <c r="Y26" s="51">
        <f t="shared" si="3"/>
        <v>-153471867</v>
      </c>
      <c r="Z26" s="52">
        <f>+IF(X26&lt;&gt;0,+(Y26/X26)*100,0)</f>
        <v>-100</v>
      </c>
      <c r="AA26" s="53">
        <f>SUM(AA21:AA25)</f>
        <v>306943732</v>
      </c>
    </row>
    <row r="27" spans="1:27" ht="13.5">
      <c r="A27" s="54" t="s">
        <v>38</v>
      </c>
      <c r="B27" s="64"/>
      <c r="C27" s="9"/>
      <c r="D27" s="10"/>
      <c r="E27" s="11">
        <v>51323893</v>
      </c>
      <c r="F27" s="11">
        <v>64269853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32134927</v>
      </c>
      <c r="Y27" s="11">
        <v>-32134927</v>
      </c>
      <c r="Z27" s="2">
        <v>-100</v>
      </c>
      <c r="AA27" s="15">
        <v>64269853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12450000</v>
      </c>
      <c r="F30" s="11">
        <v>16383043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8191522</v>
      </c>
      <c r="Y30" s="11">
        <v>-8191522</v>
      </c>
      <c r="Z30" s="2">
        <v>-100</v>
      </c>
      <c r="AA30" s="15">
        <v>16383043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>
        <v>300000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150000</v>
      </c>
      <c r="Y33" s="18">
        <v>-150000</v>
      </c>
      <c r="Z33" s="3">
        <v>-100</v>
      </c>
      <c r="AA33" s="23">
        <v>300000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71917765</v>
      </c>
      <c r="D36" s="10">
        <f t="shared" si="4"/>
        <v>0</v>
      </c>
      <c r="E36" s="11">
        <f t="shared" si="4"/>
        <v>61672971</v>
      </c>
      <c r="F36" s="11">
        <f t="shared" si="4"/>
        <v>93443795</v>
      </c>
      <c r="G36" s="11">
        <f t="shared" si="4"/>
        <v>0</v>
      </c>
      <c r="H36" s="11">
        <f t="shared" si="4"/>
        <v>16804780</v>
      </c>
      <c r="I36" s="11">
        <f t="shared" si="4"/>
        <v>9416376</v>
      </c>
      <c r="J36" s="11">
        <f t="shared" si="4"/>
        <v>26221156</v>
      </c>
      <c r="K36" s="11">
        <f t="shared" si="4"/>
        <v>7964646</v>
      </c>
      <c r="L36" s="11">
        <f t="shared" si="4"/>
        <v>8197591</v>
      </c>
      <c r="M36" s="11">
        <f t="shared" si="4"/>
        <v>7612973</v>
      </c>
      <c r="N36" s="11">
        <f t="shared" si="4"/>
        <v>23775210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49996366</v>
      </c>
      <c r="X36" s="11">
        <f t="shared" si="4"/>
        <v>46721898</v>
      </c>
      <c r="Y36" s="11">
        <f t="shared" si="4"/>
        <v>3274468</v>
      </c>
      <c r="Z36" s="2">
        <f aca="true" t="shared" si="5" ref="Z36:Z49">+IF(X36&lt;&gt;0,+(Y36/X36)*100,0)</f>
        <v>7.008422474617791</v>
      </c>
      <c r="AA36" s="15">
        <f>AA6+AA21</f>
        <v>93443795</v>
      </c>
    </row>
    <row r="37" spans="1:27" ht="13.5">
      <c r="A37" s="46" t="s">
        <v>33</v>
      </c>
      <c r="B37" s="47"/>
      <c r="C37" s="9">
        <f t="shared" si="4"/>
        <v>137890971</v>
      </c>
      <c r="D37" s="10">
        <f t="shared" si="4"/>
        <v>0</v>
      </c>
      <c r="E37" s="11">
        <f t="shared" si="4"/>
        <v>128769565</v>
      </c>
      <c r="F37" s="11">
        <f t="shared" si="4"/>
        <v>150347019</v>
      </c>
      <c r="G37" s="11">
        <f t="shared" si="4"/>
        <v>324338</v>
      </c>
      <c r="H37" s="11">
        <f t="shared" si="4"/>
        <v>26846478</v>
      </c>
      <c r="I37" s="11">
        <f t="shared" si="4"/>
        <v>18196604</v>
      </c>
      <c r="J37" s="11">
        <f t="shared" si="4"/>
        <v>45367420</v>
      </c>
      <c r="K37" s="11">
        <f t="shared" si="4"/>
        <v>14029815</v>
      </c>
      <c r="L37" s="11">
        <f t="shared" si="4"/>
        <v>10527799</v>
      </c>
      <c r="M37" s="11">
        <f t="shared" si="4"/>
        <v>9586623</v>
      </c>
      <c r="N37" s="11">
        <f t="shared" si="4"/>
        <v>34144237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79511657</v>
      </c>
      <c r="X37" s="11">
        <f t="shared" si="4"/>
        <v>75173510</v>
      </c>
      <c r="Y37" s="11">
        <f t="shared" si="4"/>
        <v>4338147</v>
      </c>
      <c r="Z37" s="2">
        <f t="shared" si="5"/>
        <v>5.7708453416635725</v>
      </c>
      <c r="AA37" s="15">
        <f>AA7+AA22</f>
        <v>150347019</v>
      </c>
    </row>
    <row r="38" spans="1:27" ht="13.5">
      <c r="A38" s="46" t="s">
        <v>34</v>
      </c>
      <c r="B38" s="47"/>
      <c r="C38" s="9">
        <f t="shared" si="4"/>
        <v>109615330</v>
      </c>
      <c r="D38" s="10">
        <f t="shared" si="4"/>
        <v>0</v>
      </c>
      <c r="E38" s="11">
        <f t="shared" si="4"/>
        <v>105282100</v>
      </c>
      <c r="F38" s="11">
        <f t="shared" si="4"/>
        <v>182065463</v>
      </c>
      <c r="G38" s="11">
        <f t="shared" si="4"/>
        <v>6080570</v>
      </c>
      <c r="H38" s="11">
        <f t="shared" si="4"/>
        <v>8033405</v>
      </c>
      <c r="I38" s="11">
        <f t="shared" si="4"/>
        <v>11584567</v>
      </c>
      <c r="J38" s="11">
        <f t="shared" si="4"/>
        <v>25698542</v>
      </c>
      <c r="K38" s="11">
        <f t="shared" si="4"/>
        <v>9544003</v>
      </c>
      <c r="L38" s="11">
        <f t="shared" si="4"/>
        <v>11502943</v>
      </c>
      <c r="M38" s="11">
        <f t="shared" si="4"/>
        <v>7866627</v>
      </c>
      <c r="N38" s="11">
        <f t="shared" si="4"/>
        <v>28913573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54612115</v>
      </c>
      <c r="X38" s="11">
        <f t="shared" si="4"/>
        <v>91032732</v>
      </c>
      <c r="Y38" s="11">
        <f t="shared" si="4"/>
        <v>-36420617</v>
      </c>
      <c r="Z38" s="2">
        <f t="shared" si="5"/>
        <v>-40.008265378655224</v>
      </c>
      <c r="AA38" s="15">
        <f>AA8+AA23</f>
        <v>182065463</v>
      </c>
    </row>
    <row r="39" spans="1:27" ht="13.5">
      <c r="A39" s="46" t="s">
        <v>35</v>
      </c>
      <c r="B39" s="47"/>
      <c r="C39" s="9">
        <f t="shared" si="4"/>
        <v>228369423</v>
      </c>
      <c r="D39" s="10">
        <f t="shared" si="4"/>
        <v>0</v>
      </c>
      <c r="E39" s="11">
        <f t="shared" si="4"/>
        <v>46616273</v>
      </c>
      <c r="F39" s="11">
        <f t="shared" si="4"/>
        <v>91963536</v>
      </c>
      <c r="G39" s="11">
        <f t="shared" si="4"/>
        <v>0</v>
      </c>
      <c r="H39" s="11">
        <f t="shared" si="4"/>
        <v>0</v>
      </c>
      <c r="I39" s="11">
        <f t="shared" si="4"/>
        <v>780978</v>
      </c>
      <c r="J39" s="11">
        <f t="shared" si="4"/>
        <v>780978</v>
      </c>
      <c r="K39" s="11">
        <f t="shared" si="4"/>
        <v>8521472</v>
      </c>
      <c r="L39" s="11">
        <f t="shared" si="4"/>
        <v>1273339</v>
      </c>
      <c r="M39" s="11">
        <f t="shared" si="4"/>
        <v>7054211</v>
      </c>
      <c r="N39" s="11">
        <f t="shared" si="4"/>
        <v>16849022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17630000</v>
      </c>
      <c r="X39" s="11">
        <f t="shared" si="4"/>
        <v>45981768</v>
      </c>
      <c r="Y39" s="11">
        <f t="shared" si="4"/>
        <v>-28351768</v>
      </c>
      <c r="Z39" s="2">
        <f t="shared" si="5"/>
        <v>-61.6587165591371</v>
      </c>
      <c r="AA39" s="15">
        <f>AA9+AA24</f>
        <v>91963536</v>
      </c>
    </row>
    <row r="40" spans="1:27" ht="13.5">
      <c r="A40" s="46" t="s">
        <v>36</v>
      </c>
      <c r="B40" s="47"/>
      <c r="C40" s="9">
        <f t="shared" si="4"/>
        <v>13277032</v>
      </c>
      <c r="D40" s="10">
        <f t="shared" si="4"/>
        <v>0</v>
      </c>
      <c r="E40" s="11">
        <f t="shared" si="4"/>
        <v>6811789</v>
      </c>
      <c r="F40" s="11">
        <f t="shared" si="4"/>
        <v>5257015</v>
      </c>
      <c r="G40" s="11">
        <f t="shared" si="4"/>
        <v>0</v>
      </c>
      <c r="H40" s="11">
        <f t="shared" si="4"/>
        <v>0</v>
      </c>
      <c r="I40" s="11">
        <f t="shared" si="4"/>
        <v>619320</v>
      </c>
      <c r="J40" s="11">
        <f t="shared" si="4"/>
        <v>619320</v>
      </c>
      <c r="K40" s="11">
        <f t="shared" si="4"/>
        <v>0</v>
      </c>
      <c r="L40" s="11">
        <f t="shared" si="4"/>
        <v>-619320</v>
      </c>
      <c r="M40" s="11">
        <f t="shared" si="4"/>
        <v>0</v>
      </c>
      <c r="N40" s="11">
        <f t="shared" si="4"/>
        <v>-619320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2628508</v>
      </c>
      <c r="Y40" s="11">
        <f t="shared" si="4"/>
        <v>-2628508</v>
      </c>
      <c r="Z40" s="2">
        <f t="shared" si="5"/>
        <v>-100</v>
      </c>
      <c r="AA40" s="15">
        <f>AA10+AA25</f>
        <v>5257015</v>
      </c>
    </row>
    <row r="41" spans="1:27" ht="13.5">
      <c r="A41" s="48" t="s">
        <v>37</v>
      </c>
      <c r="B41" s="47"/>
      <c r="C41" s="49">
        <f aca="true" t="shared" si="6" ref="C41:Y41">SUM(C36:C40)</f>
        <v>561070521</v>
      </c>
      <c r="D41" s="50">
        <f t="shared" si="6"/>
        <v>0</v>
      </c>
      <c r="E41" s="51">
        <f t="shared" si="6"/>
        <v>349152698</v>
      </c>
      <c r="F41" s="51">
        <f t="shared" si="6"/>
        <v>523076828</v>
      </c>
      <c r="G41" s="51">
        <f t="shared" si="6"/>
        <v>6404908</v>
      </c>
      <c r="H41" s="51">
        <f t="shared" si="6"/>
        <v>51684663</v>
      </c>
      <c r="I41" s="51">
        <f t="shared" si="6"/>
        <v>40597845</v>
      </c>
      <c r="J41" s="51">
        <f t="shared" si="6"/>
        <v>98687416</v>
      </c>
      <c r="K41" s="51">
        <f t="shared" si="6"/>
        <v>40059936</v>
      </c>
      <c r="L41" s="51">
        <f t="shared" si="6"/>
        <v>30882352</v>
      </c>
      <c r="M41" s="51">
        <f t="shared" si="6"/>
        <v>32120434</v>
      </c>
      <c r="N41" s="51">
        <f t="shared" si="6"/>
        <v>103062722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201750138</v>
      </c>
      <c r="X41" s="51">
        <f t="shared" si="6"/>
        <v>261538416</v>
      </c>
      <c r="Y41" s="51">
        <f t="shared" si="6"/>
        <v>-59788278</v>
      </c>
      <c r="Z41" s="52">
        <f t="shared" si="5"/>
        <v>-22.86022792154557</v>
      </c>
      <c r="AA41" s="53">
        <f>SUM(AA36:AA40)</f>
        <v>523076828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56423893</v>
      </c>
      <c r="F42" s="67">
        <f t="shared" si="7"/>
        <v>74944510</v>
      </c>
      <c r="G42" s="67">
        <f t="shared" si="7"/>
        <v>0</v>
      </c>
      <c r="H42" s="67">
        <f t="shared" si="7"/>
        <v>0</v>
      </c>
      <c r="I42" s="67">
        <f t="shared" si="7"/>
        <v>156417</v>
      </c>
      <c r="J42" s="67">
        <f t="shared" si="7"/>
        <v>156417</v>
      </c>
      <c r="K42" s="67">
        <f t="shared" si="7"/>
        <v>6873792</v>
      </c>
      <c r="L42" s="67">
        <f t="shared" si="7"/>
        <v>2402887</v>
      </c>
      <c r="M42" s="67">
        <f t="shared" si="7"/>
        <v>681203</v>
      </c>
      <c r="N42" s="67">
        <f t="shared" si="7"/>
        <v>9957882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10114299</v>
      </c>
      <c r="X42" s="67">
        <f t="shared" si="7"/>
        <v>37472256</v>
      </c>
      <c r="Y42" s="67">
        <f t="shared" si="7"/>
        <v>-27357957</v>
      </c>
      <c r="Z42" s="69">
        <f t="shared" si="5"/>
        <v>-73.00856665795622</v>
      </c>
      <c r="AA42" s="68">
        <f aca="true" t="shared" si="8" ref="AA42:AA48">AA12+AA27</f>
        <v>74944510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91021497</v>
      </c>
      <c r="D45" s="66">
        <f t="shared" si="7"/>
        <v>0</v>
      </c>
      <c r="E45" s="67">
        <f t="shared" si="7"/>
        <v>47713775</v>
      </c>
      <c r="F45" s="67">
        <f t="shared" si="7"/>
        <v>56118264</v>
      </c>
      <c r="G45" s="67">
        <f t="shared" si="7"/>
        <v>0</v>
      </c>
      <c r="H45" s="67">
        <f t="shared" si="7"/>
        <v>559202</v>
      </c>
      <c r="I45" s="67">
        <f t="shared" si="7"/>
        <v>5948004</v>
      </c>
      <c r="J45" s="67">
        <f t="shared" si="7"/>
        <v>6507206</v>
      </c>
      <c r="K45" s="67">
        <f t="shared" si="7"/>
        <v>4588493</v>
      </c>
      <c r="L45" s="67">
        <f t="shared" si="7"/>
        <v>2889128</v>
      </c>
      <c r="M45" s="67">
        <f t="shared" si="7"/>
        <v>7232176</v>
      </c>
      <c r="N45" s="67">
        <f t="shared" si="7"/>
        <v>14709797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21217003</v>
      </c>
      <c r="X45" s="67">
        <f t="shared" si="7"/>
        <v>28059133</v>
      </c>
      <c r="Y45" s="67">
        <f t="shared" si="7"/>
        <v>-6842130</v>
      </c>
      <c r="Z45" s="69">
        <f t="shared" si="5"/>
        <v>-24.384680738353534</v>
      </c>
      <c r="AA45" s="68">
        <f t="shared" si="8"/>
        <v>56118264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886125</v>
      </c>
      <c r="D48" s="66">
        <f t="shared" si="7"/>
        <v>0</v>
      </c>
      <c r="E48" s="67">
        <f t="shared" si="7"/>
        <v>750000</v>
      </c>
      <c r="F48" s="67">
        <f t="shared" si="7"/>
        <v>1215848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607924</v>
      </c>
      <c r="Y48" s="67">
        <f t="shared" si="7"/>
        <v>-607924</v>
      </c>
      <c r="Z48" s="69">
        <f t="shared" si="5"/>
        <v>-100</v>
      </c>
      <c r="AA48" s="68">
        <f t="shared" si="8"/>
        <v>1215848</v>
      </c>
    </row>
    <row r="49" spans="1:27" ht="13.5">
      <c r="A49" s="75" t="s">
        <v>49</v>
      </c>
      <c r="B49" s="76"/>
      <c r="C49" s="77">
        <f aca="true" t="shared" si="9" ref="C49:Y49">SUM(C41:C48)</f>
        <v>652978143</v>
      </c>
      <c r="D49" s="78">
        <f t="shared" si="9"/>
        <v>0</v>
      </c>
      <c r="E49" s="79">
        <f t="shared" si="9"/>
        <v>454040366</v>
      </c>
      <c r="F49" s="79">
        <f t="shared" si="9"/>
        <v>655355450</v>
      </c>
      <c r="G49" s="79">
        <f t="shared" si="9"/>
        <v>6404908</v>
      </c>
      <c r="H49" s="79">
        <f t="shared" si="9"/>
        <v>52243865</v>
      </c>
      <c r="I49" s="79">
        <f t="shared" si="9"/>
        <v>46702266</v>
      </c>
      <c r="J49" s="79">
        <f t="shared" si="9"/>
        <v>105351039</v>
      </c>
      <c r="K49" s="79">
        <f t="shared" si="9"/>
        <v>51522221</v>
      </c>
      <c r="L49" s="79">
        <f t="shared" si="9"/>
        <v>36174367</v>
      </c>
      <c r="M49" s="79">
        <f t="shared" si="9"/>
        <v>40033813</v>
      </c>
      <c r="N49" s="79">
        <f t="shared" si="9"/>
        <v>127730401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233081440</v>
      </c>
      <c r="X49" s="79">
        <f t="shared" si="9"/>
        <v>327677729</v>
      </c>
      <c r="Y49" s="79">
        <f t="shared" si="9"/>
        <v>-94596289</v>
      </c>
      <c r="Z49" s="80">
        <f t="shared" si="5"/>
        <v>-28.86869647463896</v>
      </c>
      <c r="AA49" s="81">
        <f>SUM(AA41:AA48)</f>
        <v>655355450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251189788</v>
      </c>
      <c r="F51" s="67">
        <f t="shared" si="10"/>
        <v>260878221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130439112</v>
      </c>
      <c r="Y51" s="67">
        <f t="shared" si="10"/>
        <v>-130439112</v>
      </c>
      <c r="Z51" s="69">
        <f>+IF(X51&lt;&gt;0,+(Y51/X51)*100,0)</f>
        <v>-100</v>
      </c>
      <c r="AA51" s="68">
        <f>SUM(AA57:AA61)</f>
        <v>260878221</v>
      </c>
    </row>
    <row r="52" spans="1:27" ht="13.5">
      <c r="A52" s="84" t="s">
        <v>32</v>
      </c>
      <c r="B52" s="47"/>
      <c r="C52" s="9"/>
      <c r="D52" s="10"/>
      <c r="E52" s="11">
        <v>20931402</v>
      </c>
      <c r="F52" s="11">
        <v>21146061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10573031</v>
      </c>
      <c r="Y52" s="11">
        <v>-10573031</v>
      </c>
      <c r="Z52" s="2">
        <v>-100</v>
      </c>
      <c r="AA52" s="15">
        <v>21146061</v>
      </c>
    </row>
    <row r="53" spans="1:27" ht="13.5">
      <c r="A53" s="84" t="s">
        <v>33</v>
      </c>
      <c r="B53" s="47"/>
      <c r="C53" s="9"/>
      <c r="D53" s="10"/>
      <c r="E53" s="11">
        <v>44951557</v>
      </c>
      <c r="F53" s="11">
        <v>48354899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24177450</v>
      </c>
      <c r="Y53" s="11">
        <v>-24177450</v>
      </c>
      <c r="Z53" s="2">
        <v>-100</v>
      </c>
      <c r="AA53" s="15">
        <v>48354899</v>
      </c>
    </row>
    <row r="54" spans="1:27" ht="13.5">
      <c r="A54" s="84" t="s">
        <v>34</v>
      </c>
      <c r="B54" s="47"/>
      <c r="C54" s="9"/>
      <c r="D54" s="10"/>
      <c r="E54" s="11">
        <v>25391842</v>
      </c>
      <c r="F54" s="11">
        <v>25446098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12723049</v>
      </c>
      <c r="Y54" s="11">
        <v>-12723049</v>
      </c>
      <c r="Z54" s="2">
        <v>-100</v>
      </c>
      <c r="AA54" s="15">
        <v>25446098</v>
      </c>
    </row>
    <row r="55" spans="1:27" ht="13.5">
      <c r="A55" s="84" t="s">
        <v>35</v>
      </c>
      <c r="B55" s="47"/>
      <c r="C55" s="9"/>
      <c r="D55" s="10"/>
      <c r="E55" s="11">
        <v>26409756</v>
      </c>
      <c r="F55" s="11">
        <v>27275835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13637918</v>
      </c>
      <c r="Y55" s="11">
        <v>-13637918</v>
      </c>
      <c r="Z55" s="2">
        <v>-100</v>
      </c>
      <c r="AA55" s="15">
        <v>27275835</v>
      </c>
    </row>
    <row r="56" spans="1:27" ht="13.5">
      <c r="A56" s="84" t="s">
        <v>36</v>
      </c>
      <c r="B56" s="47"/>
      <c r="C56" s="9"/>
      <c r="D56" s="10"/>
      <c r="E56" s="11">
        <v>30396709</v>
      </c>
      <c r="F56" s="11">
        <v>30209638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15104819</v>
      </c>
      <c r="Y56" s="11">
        <v>-15104819</v>
      </c>
      <c r="Z56" s="2">
        <v>-100</v>
      </c>
      <c r="AA56" s="15">
        <v>30209638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148081266</v>
      </c>
      <c r="F57" s="51">
        <f t="shared" si="11"/>
        <v>152432531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76216267</v>
      </c>
      <c r="Y57" s="51">
        <f t="shared" si="11"/>
        <v>-76216267</v>
      </c>
      <c r="Z57" s="52">
        <f>+IF(X57&lt;&gt;0,+(Y57/X57)*100,0)</f>
        <v>-100</v>
      </c>
      <c r="AA57" s="53">
        <f>SUM(AA52:AA56)</f>
        <v>152432531</v>
      </c>
    </row>
    <row r="58" spans="1:27" ht="13.5">
      <c r="A58" s="86" t="s">
        <v>38</v>
      </c>
      <c r="B58" s="35"/>
      <c r="C58" s="9"/>
      <c r="D58" s="10"/>
      <c r="E58" s="11"/>
      <c r="F58" s="11">
        <v>62793114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31396557</v>
      </c>
      <c r="Y58" s="11">
        <v>-31396557</v>
      </c>
      <c r="Z58" s="2">
        <v>-100</v>
      </c>
      <c r="AA58" s="15">
        <v>62793114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103108522</v>
      </c>
      <c r="F61" s="11">
        <v>45652576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22826288</v>
      </c>
      <c r="Y61" s="11">
        <v>-22826288</v>
      </c>
      <c r="Z61" s="2">
        <v>-100</v>
      </c>
      <c r="AA61" s="15">
        <v>45652576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158728449</v>
      </c>
      <c r="F65" s="11"/>
      <c r="G65" s="11">
        <v>444</v>
      </c>
      <c r="H65" s="11">
        <v>25892982</v>
      </c>
      <c r="I65" s="11">
        <v>13308808</v>
      </c>
      <c r="J65" s="11">
        <v>39202234</v>
      </c>
      <c r="K65" s="11">
        <v>13964917</v>
      </c>
      <c r="L65" s="11">
        <v>14323719</v>
      </c>
      <c r="M65" s="11">
        <v>790334</v>
      </c>
      <c r="N65" s="11">
        <v>29078970</v>
      </c>
      <c r="O65" s="11"/>
      <c r="P65" s="11"/>
      <c r="Q65" s="11"/>
      <c r="R65" s="11"/>
      <c r="S65" s="11"/>
      <c r="T65" s="11"/>
      <c r="U65" s="11"/>
      <c r="V65" s="11"/>
      <c r="W65" s="11">
        <v>68281204</v>
      </c>
      <c r="X65" s="11"/>
      <c r="Y65" s="11">
        <v>68281204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1970299</v>
      </c>
      <c r="F66" s="14"/>
      <c r="G66" s="14">
        <v>6371</v>
      </c>
      <c r="H66" s="14">
        <v>55722</v>
      </c>
      <c r="I66" s="14">
        <v>75279</v>
      </c>
      <c r="J66" s="14">
        <v>137372</v>
      </c>
      <c r="K66" s="14">
        <v>70872</v>
      </c>
      <c r="L66" s="14">
        <v>313181</v>
      </c>
      <c r="M66" s="14">
        <v>14316</v>
      </c>
      <c r="N66" s="14">
        <v>398369</v>
      </c>
      <c r="O66" s="14"/>
      <c r="P66" s="14"/>
      <c r="Q66" s="14"/>
      <c r="R66" s="14"/>
      <c r="S66" s="14"/>
      <c r="T66" s="14"/>
      <c r="U66" s="14"/>
      <c r="V66" s="14"/>
      <c r="W66" s="14">
        <v>535741</v>
      </c>
      <c r="X66" s="14"/>
      <c r="Y66" s="14">
        <v>535741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87442960</v>
      </c>
      <c r="F67" s="11"/>
      <c r="G67" s="11">
        <v>1041962</v>
      </c>
      <c r="H67" s="11">
        <v>5433444</v>
      </c>
      <c r="I67" s="11">
        <v>6097821</v>
      </c>
      <c r="J67" s="11">
        <v>12573227</v>
      </c>
      <c r="K67" s="11">
        <v>8303161</v>
      </c>
      <c r="L67" s="11">
        <v>7144245</v>
      </c>
      <c r="M67" s="11">
        <v>6890117</v>
      </c>
      <c r="N67" s="11">
        <v>22337523</v>
      </c>
      <c r="O67" s="11"/>
      <c r="P67" s="11"/>
      <c r="Q67" s="11"/>
      <c r="R67" s="11"/>
      <c r="S67" s="11"/>
      <c r="T67" s="11"/>
      <c r="U67" s="11"/>
      <c r="V67" s="11"/>
      <c r="W67" s="11">
        <v>34910750</v>
      </c>
      <c r="X67" s="11"/>
      <c r="Y67" s="11">
        <v>34910750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3048080</v>
      </c>
      <c r="F68" s="11"/>
      <c r="G68" s="11">
        <v>259724</v>
      </c>
      <c r="H68" s="11">
        <v>259724</v>
      </c>
      <c r="I68" s="11">
        <v>264348</v>
      </c>
      <c r="J68" s="11">
        <v>783796</v>
      </c>
      <c r="K68" s="11">
        <v>259724</v>
      </c>
      <c r="L68" s="11">
        <v>323044</v>
      </c>
      <c r="M68" s="11">
        <v>266024</v>
      </c>
      <c r="N68" s="11">
        <v>848792</v>
      </c>
      <c r="O68" s="11"/>
      <c r="P68" s="11"/>
      <c r="Q68" s="11"/>
      <c r="R68" s="11"/>
      <c r="S68" s="11"/>
      <c r="T68" s="11"/>
      <c r="U68" s="11"/>
      <c r="V68" s="11"/>
      <c r="W68" s="11">
        <v>1632588</v>
      </c>
      <c r="X68" s="11"/>
      <c r="Y68" s="11">
        <v>1632588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251189788</v>
      </c>
      <c r="F69" s="79">
        <f t="shared" si="12"/>
        <v>0</v>
      </c>
      <c r="G69" s="79">
        <f t="shared" si="12"/>
        <v>1308501</v>
      </c>
      <c r="H69" s="79">
        <f t="shared" si="12"/>
        <v>31641872</v>
      </c>
      <c r="I69" s="79">
        <f t="shared" si="12"/>
        <v>19746256</v>
      </c>
      <c r="J69" s="79">
        <f t="shared" si="12"/>
        <v>52696629</v>
      </c>
      <c r="K69" s="79">
        <f t="shared" si="12"/>
        <v>22598674</v>
      </c>
      <c r="L69" s="79">
        <f t="shared" si="12"/>
        <v>22104189</v>
      </c>
      <c r="M69" s="79">
        <f t="shared" si="12"/>
        <v>7960791</v>
      </c>
      <c r="N69" s="79">
        <f t="shared" si="12"/>
        <v>52663654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105360283</v>
      </c>
      <c r="X69" s="79">
        <f t="shared" si="12"/>
        <v>0</v>
      </c>
      <c r="Y69" s="79">
        <f t="shared" si="12"/>
        <v>105360283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426977122</v>
      </c>
      <c r="D5" s="42">
        <f t="shared" si="0"/>
        <v>0</v>
      </c>
      <c r="E5" s="43">
        <f t="shared" si="0"/>
        <v>338645751</v>
      </c>
      <c r="F5" s="43">
        <f t="shared" si="0"/>
        <v>371046855</v>
      </c>
      <c r="G5" s="43">
        <f t="shared" si="0"/>
        <v>140605</v>
      </c>
      <c r="H5" s="43">
        <f t="shared" si="0"/>
        <v>864021</v>
      </c>
      <c r="I5" s="43">
        <f t="shared" si="0"/>
        <v>12173894</v>
      </c>
      <c r="J5" s="43">
        <f t="shared" si="0"/>
        <v>13178520</v>
      </c>
      <c r="K5" s="43">
        <f t="shared" si="0"/>
        <v>60090280</v>
      </c>
      <c r="L5" s="43">
        <f t="shared" si="0"/>
        <v>33747894</v>
      </c>
      <c r="M5" s="43">
        <f t="shared" si="0"/>
        <v>40483252</v>
      </c>
      <c r="N5" s="43">
        <f t="shared" si="0"/>
        <v>134321426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147499946</v>
      </c>
      <c r="X5" s="43">
        <f t="shared" si="0"/>
        <v>185523429</v>
      </c>
      <c r="Y5" s="43">
        <f t="shared" si="0"/>
        <v>-38023483</v>
      </c>
      <c r="Z5" s="44">
        <f>+IF(X5&lt;&gt;0,+(Y5/X5)*100,0)</f>
        <v>-20.495245913118605</v>
      </c>
      <c r="AA5" s="45">
        <f>SUM(AA11:AA18)</f>
        <v>371046855</v>
      </c>
    </row>
    <row r="6" spans="1:27" ht="13.5">
      <c r="A6" s="46" t="s">
        <v>32</v>
      </c>
      <c r="B6" s="47"/>
      <c r="C6" s="9">
        <v>79196580</v>
      </c>
      <c r="D6" s="10"/>
      <c r="E6" s="11">
        <v>61532150</v>
      </c>
      <c r="F6" s="11">
        <v>60832150</v>
      </c>
      <c r="G6" s="11"/>
      <c r="H6" s="11"/>
      <c r="I6" s="11">
        <v>5093138</v>
      </c>
      <c r="J6" s="11">
        <v>5093138</v>
      </c>
      <c r="K6" s="11">
        <v>5735156</v>
      </c>
      <c r="L6" s="11">
        <v>2016494</v>
      </c>
      <c r="M6" s="11">
        <v>4687615</v>
      </c>
      <c r="N6" s="11">
        <v>12439265</v>
      </c>
      <c r="O6" s="11"/>
      <c r="P6" s="11"/>
      <c r="Q6" s="11"/>
      <c r="R6" s="11"/>
      <c r="S6" s="11"/>
      <c r="T6" s="11"/>
      <c r="U6" s="11"/>
      <c r="V6" s="11"/>
      <c r="W6" s="11">
        <v>17532403</v>
      </c>
      <c r="X6" s="11">
        <v>30416075</v>
      </c>
      <c r="Y6" s="11">
        <v>-12883672</v>
      </c>
      <c r="Z6" s="2">
        <v>-42.36</v>
      </c>
      <c r="AA6" s="15">
        <v>60832150</v>
      </c>
    </row>
    <row r="7" spans="1:27" ht="13.5">
      <c r="A7" s="46" t="s">
        <v>33</v>
      </c>
      <c r="B7" s="47"/>
      <c r="C7" s="9">
        <v>45782737</v>
      </c>
      <c r="D7" s="10"/>
      <c r="E7" s="11">
        <v>38400000</v>
      </c>
      <c r="F7" s="11">
        <v>41785580</v>
      </c>
      <c r="G7" s="11">
        <v>86092</v>
      </c>
      <c r="H7" s="11">
        <v>181053</v>
      </c>
      <c r="I7" s="11">
        <v>142426</v>
      </c>
      <c r="J7" s="11">
        <v>409571</v>
      </c>
      <c r="K7" s="11">
        <v>16537683</v>
      </c>
      <c r="L7" s="11">
        <v>2066959</v>
      </c>
      <c r="M7" s="11">
        <v>3095859</v>
      </c>
      <c r="N7" s="11">
        <v>21700501</v>
      </c>
      <c r="O7" s="11"/>
      <c r="P7" s="11"/>
      <c r="Q7" s="11"/>
      <c r="R7" s="11"/>
      <c r="S7" s="11"/>
      <c r="T7" s="11"/>
      <c r="U7" s="11"/>
      <c r="V7" s="11"/>
      <c r="W7" s="11">
        <v>22110072</v>
      </c>
      <c r="X7" s="11">
        <v>20892790</v>
      </c>
      <c r="Y7" s="11">
        <v>1217282</v>
      </c>
      <c r="Z7" s="2">
        <v>5.83</v>
      </c>
      <c r="AA7" s="15">
        <v>41785580</v>
      </c>
    </row>
    <row r="8" spans="1:27" ht="13.5">
      <c r="A8" s="46" t="s">
        <v>34</v>
      </c>
      <c r="B8" s="47"/>
      <c r="C8" s="9">
        <v>127930872</v>
      </c>
      <c r="D8" s="10"/>
      <c r="E8" s="11">
        <v>57530000</v>
      </c>
      <c r="F8" s="11">
        <v>57530000</v>
      </c>
      <c r="G8" s="11">
        <v>54513</v>
      </c>
      <c r="H8" s="11">
        <v>610468</v>
      </c>
      <c r="I8" s="11">
        <v>1842133</v>
      </c>
      <c r="J8" s="11">
        <v>2507114</v>
      </c>
      <c r="K8" s="11">
        <v>9344532</v>
      </c>
      <c r="L8" s="11">
        <v>7639848</v>
      </c>
      <c r="M8" s="11">
        <v>6267542</v>
      </c>
      <c r="N8" s="11">
        <v>23251922</v>
      </c>
      <c r="O8" s="11"/>
      <c r="P8" s="11"/>
      <c r="Q8" s="11"/>
      <c r="R8" s="11"/>
      <c r="S8" s="11"/>
      <c r="T8" s="11"/>
      <c r="U8" s="11"/>
      <c r="V8" s="11"/>
      <c r="W8" s="11">
        <v>25759036</v>
      </c>
      <c r="X8" s="11">
        <v>28765000</v>
      </c>
      <c r="Y8" s="11">
        <v>-3005964</v>
      </c>
      <c r="Z8" s="2">
        <v>-10.45</v>
      </c>
      <c r="AA8" s="15">
        <v>57530000</v>
      </c>
    </row>
    <row r="9" spans="1:27" ht="13.5">
      <c r="A9" s="46" t="s">
        <v>35</v>
      </c>
      <c r="B9" s="47"/>
      <c r="C9" s="9">
        <v>82845903</v>
      </c>
      <c r="D9" s="10"/>
      <c r="E9" s="11">
        <v>97750097</v>
      </c>
      <c r="F9" s="11">
        <v>97750097</v>
      </c>
      <c r="G9" s="11"/>
      <c r="H9" s="11"/>
      <c r="I9" s="11">
        <v>3177753</v>
      </c>
      <c r="J9" s="11">
        <v>3177753</v>
      </c>
      <c r="K9" s="11">
        <v>23427427</v>
      </c>
      <c r="L9" s="11">
        <v>12561086</v>
      </c>
      <c r="M9" s="11">
        <v>9935875</v>
      </c>
      <c r="N9" s="11">
        <v>45924388</v>
      </c>
      <c r="O9" s="11"/>
      <c r="P9" s="11"/>
      <c r="Q9" s="11"/>
      <c r="R9" s="11"/>
      <c r="S9" s="11"/>
      <c r="T9" s="11"/>
      <c r="U9" s="11"/>
      <c r="V9" s="11"/>
      <c r="W9" s="11">
        <v>49102141</v>
      </c>
      <c r="X9" s="11">
        <v>48875049</v>
      </c>
      <c r="Y9" s="11">
        <v>227092</v>
      </c>
      <c r="Z9" s="2">
        <v>0.46</v>
      </c>
      <c r="AA9" s="15">
        <v>97750097</v>
      </c>
    </row>
    <row r="10" spans="1:27" ht="13.5">
      <c r="A10" s="46" t="s">
        <v>36</v>
      </c>
      <c r="B10" s="47"/>
      <c r="C10" s="9">
        <v>4852331</v>
      </c>
      <c r="D10" s="10"/>
      <c r="E10" s="11">
        <v>9200000</v>
      </c>
      <c r="F10" s="11">
        <v>39624310</v>
      </c>
      <c r="G10" s="11"/>
      <c r="H10" s="11">
        <v>72500</v>
      </c>
      <c r="I10" s="11">
        <v>70822</v>
      </c>
      <c r="J10" s="11">
        <v>143322</v>
      </c>
      <c r="K10" s="11">
        <v>537985</v>
      </c>
      <c r="L10" s="11">
        <v>476484</v>
      </c>
      <c r="M10" s="11">
        <v>1759910</v>
      </c>
      <c r="N10" s="11">
        <v>2774379</v>
      </c>
      <c r="O10" s="11"/>
      <c r="P10" s="11"/>
      <c r="Q10" s="11"/>
      <c r="R10" s="11"/>
      <c r="S10" s="11"/>
      <c r="T10" s="11"/>
      <c r="U10" s="11"/>
      <c r="V10" s="11"/>
      <c r="W10" s="11">
        <v>2917701</v>
      </c>
      <c r="X10" s="11">
        <v>19812155</v>
      </c>
      <c r="Y10" s="11">
        <v>-16894454</v>
      </c>
      <c r="Z10" s="2">
        <v>-85.27</v>
      </c>
      <c r="AA10" s="15">
        <v>39624310</v>
      </c>
    </row>
    <row r="11" spans="1:27" ht="13.5">
      <c r="A11" s="48" t="s">
        <v>37</v>
      </c>
      <c r="B11" s="47"/>
      <c r="C11" s="49">
        <f aca="true" t="shared" si="1" ref="C11:Y11">SUM(C6:C10)</f>
        <v>340608423</v>
      </c>
      <c r="D11" s="50">
        <f t="shared" si="1"/>
        <v>0</v>
      </c>
      <c r="E11" s="51">
        <f t="shared" si="1"/>
        <v>264412247</v>
      </c>
      <c r="F11" s="51">
        <f t="shared" si="1"/>
        <v>297522137</v>
      </c>
      <c r="G11" s="51">
        <f t="shared" si="1"/>
        <v>140605</v>
      </c>
      <c r="H11" s="51">
        <f t="shared" si="1"/>
        <v>864021</v>
      </c>
      <c r="I11" s="51">
        <f t="shared" si="1"/>
        <v>10326272</v>
      </c>
      <c r="J11" s="51">
        <f t="shared" si="1"/>
        <v>11330898</v>
      </c>
      <c r="K11" s="51">
        <f t="shared" si="1"/>
        <v>55582783</v>
      </c>
      <c r="L11" s="51">
        <f t="shared" si="1"/>
        <v>24760871</v>
      </c>
      <c r="M11" s="51">
        <f t="shared" si="1"/>
        <v>25746801</v>
      </c>
      <c r="N11" s="51">
        <f t="shared" si="1"/>
        <v>106090455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117421353</v>
      </c>
      <c r="X11" s="51">
        <f t="shared" si="1"/>
        <v>148761069</v>
      </c>
      <c r="Y11" s="51">
        <f t="shared" si="1"/>
        <v>-31339716</v>
      </c>
      <c r="Z11" s="52">
        <f>+IF(X11&lt;&gt;0,+(Y11/X11)*100,0)</f>
        <v>-21.06714895951709</v>
      </c>
      <c r="AA11" s="53">
        <f>SUM(AA6:AA10)</f>
        <v>297522137</v>
      </c>
    </row>
    <row r="12" spans="1:27" ht="13.5">
      <c r="A12" s="54" t="s">
        <v>38</v>
      </c>
      <c r="B12" s="35"/>
      <c r="C12" s="9">
        <v>31638918</v>
      </c>
      <c r="D12" s="10"/>
      <c r="E12" s="11">
        <v>22063504</v>
      </c>
      <c r="F12" s="11">
        <v>22849971</v>
      </c>
      <c r="G12" s="11"/>
      <c r="H12" s="11"/>
      <c r="I12" s="11">
        <v>64800</v>
      </c>
      <c r="J12" s="11">
        <v>64800</v>
      </c>
      <c r="K12" s="11">
        <v>638463</v>
      </c>
      <c r="L12" s="11">
        <v>2871401</v>
      </c>
      <c r="M12" s="11">
        <v>1268601</v>
      </c>
      <c r="N12" s="11">
        <v>4778465</v>
      </c>
      <c r="O12" s="11"/>
      <c r="P12" s="11"/>
      <c r="Q12" s="11"/>
      <c r="R12" s="11"/>
      <c r="S12" s="11"/>
      <c r="T12" s="11"/>
      <c r="U12" s="11"/>
      <c r="V12" s="11"/>
      <c r="W12" s="11">
        <v>4843265</v>
      </c>
      <c r="X12" s="11">
        <v>11424986</v>
      </c>
      <c r="Y12" s="11">
        <v>-6581721</v>
      </c>
      <c r="Z12" s="2">
        <v>-57.61</v>
      </c>
      <c r="AA12" s="15">
        <v>22849971</v>
      </c>
    </row>
    <row r="13" spans="1:27" ht="13.5">
      <c r="A13" s="54" t="s">
        <v>39</v>
      </c>
      <c r="B13" s="35"/>
      <c r="C13" s="12">
        <v>50000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2400000</v>
      </c>
      <c r="F14" s="11">
        <v>13300000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6650000</v>
      </c>
      <c r="Y14" s="11">
        <v>-6650000</v>
      </c>
      <c r="Z14" s="2">
        <v>-100</v>
      </c>
      <c r="AA14" s="15">
        <v>13300000</v>
      </c>
    </row>
    <row r="15" spans="1:27" ht="13.5">
      <c r="A15" s="54" t="s">
        <v>41</v>
      </c>
      <c r="B15" s="35" t="s">
        <v>42</v>
      </c>
      <c r="C15" s="9">
        <v>54679781</v>
      </c>
      <c r="D15" s="10"/>
      <c r="E15" s="11">
        <v>49320000</v>
      </c>
      <c r="F15" s="11">
        <v>36924747</v>
      </c>
      <c r="G15" s="11"/>
      <c r="H15" s="11"/>
      <c r="I15" s="11">
        <v>1782822</v>
      </c>
      <c r="J15" s="11">
        <v>1782822</v>
      </c>
      <c r="K15" s="11">
        <v>2603650</v>
      </c>
      <c r="L15" s="11">
        <v>6115622</v>
      </c>
      <c r="M15" s="11">
        <v>13467850</v>
      </c>
      <c r="N15" s="11">
        <v>22187122</v>
      </c>
      <c r="O15" s="11"/>
      <c r="P15" s="11"/>
      <c r="Q15" s="11"/>
      <c r="R15" s="11"/>
      <c r="S15" s="11"/>
      <c r="T15" s="11"/>
      <c r="U15" s="11"/>
      <c r="V15" s="11"/>
      <c r="W15" s="11">
        <v>23969944</v>
      </c>
      <c r="X15" s="11">
        <v>18462374</v>
      </c>
      <c r="Y15" s="11">
        <v>5507570</v>
      </c>
      <c r="Z15" s="2">
        <v>29.83</v>
      </c>
      <c r="AA15" s="15">
        <v>36924747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450000</v>
      </c>
      <c r="F18" s="18">
        <v>450000</v>
      </c>
      <c r="G18" s="18"/>
      <c r="H18" s="18"/>
      <c r="I18" s="18"/>
      <c r="J18" s="18"/>
      <c r="K18" s="18">
        <v>1265384</v>
      </c>
      <c r="L18" s="18"/>
      <c r="M18" s="18"/>
      <c r="N18" s="18">
        <v>1265384</v>
      </c>
      <c r="O18" s="18"/>
      <c r="P18" s="18"/>
      <c r="Q18" s="18"/>
      <c r="R18" s="18"/>
      <c r="S18" s="18"/>
      <c r="T18" s="18"/>
      <c r="U18" s="18"/>
      <c r="V18" s="18"/>
      <c r="W18" s="18">
        <v>1265384</v>
      </c>
      <c r="X18" s="18">
        <v>225000</v>
      </c>
      <c r="Y18" s="18">
        <v>1040384</v>
      </c>
      <c r="Z18" s="3">
        <v>462.39</v>
      </c>
      <c r="AA18" s="23">
        <v>450000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6704714</v>
      </c>
      <c r="D20" s="59">
        <f t="shared" si="2"/>
        <v>0</v>
      </c>
      <c r="E20" s="60">
        <f t="shared" si="2"/>
        <v>189395000</v>
      </c>
      <c r="F20" s="60">
        <f t="shared" si="2"/>
        <v>216701425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108350714</v>
      </c>
      <c r="Y20" s="60">
        <f t="shared" si="2"/>
        <v>-108350714</v>
      </c>
      <c r="Z20" s="61">
        <f>+IF(X20&lt;&gt;0,+(Y20/X20)*100,0)</f>
        <v>-100</v>
      </c>
      <c r="AA20" s="62">
        <f>SUM(AA26:AA33)</f>
        <v>216701425</v>
      </c>
    </row>
    <row r="21" spans="1:27" ht="13.5">
      <c r="A21" s="46" t="s">
        <v>32</v>
      </c>
      <c r="B21" s="47"/>
      <c r="C21" s="9"/>
      <c r="D21" s="10"/>
      <c r="E21" s="11">
        <v>25400000</v>
      </c>
      <c r="F21" s="11">
        <v>28032684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14016342</v>
      </c>
      <c r="Y21" s="11">
        <v>-14016342</v>
      </c>
      <c r="Z21" s="2">
        <v>-100</v>
      </c>
      <c r="AA21" s="15">
        <v>28032684</v>
      </c>
    </row>
    <row r="22" spans="1:27" ht="13.5">
      <c r="A22" s="46" t="s">
        <v>33</v>
      </c>
      <c r="B22" s="47"/>
      <c r="C22" s="9"/>
      <c r="D22" s="10"/>
      <c r="E22" s="11">
        <v>40500000</v>
      </c>
      <c r="F22" s="11">
        <v>37900000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18950000</v>
      </c>
      <c r="Y22" s="11">
        <v>-18950000</v>
      </c>
      <c r="Z22" s="2">
        <v>-100</v>
      </c>
      <c r="AA22" s="15">
        <v>37900000</v>
      </c>
    </row>
    <row r="23" spans="1:27" ht="13.5">
      <c r="A23" s="46" t="s">
        <v>34</v>
      </c>
      <c r="B23" s="47"/>
      <c r="C23" s="9"/>
      <c r="D23" s="10"/>
      <c r="E23" s="11">
        <v>23600000</v>
      </c>
      <c r="F23" s="11">
        <v>33155309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16577655</v>
      </c>
      <c r="Y23" s="11">
        <v>-16577655</v>
      </c>
      <c r="Z23" s="2">
        <v>-100</v>
      </c>
      <c r="AA23" s="15">
        <v>33155309</v>
      </c>
    </row>
    <row r="24" spans="1:27" ht="13.5">
      <c r="A24" s="46" t="s">
        <v>35</v>
      </c>
      <c r="B24" s="47"/>
      <c r="C24" s="9">
        <v>4010310</v>
      </c>
      <c r="D24" s="10"/>
      <c r="E24" s="11">
        <v>62700000</v>
      </c>
      <c r="F24" s="11">
        <v>66742620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33371310</v>
      </c>
      <c r="Y24" s="11">
        <v>-33371310</v>
      </c>
      <c r="Z24" s="2">
        <v>-100</v>
      </c>
      <c r="AA24" s="15">
        <v>66742620</v>
      </c>
    </row>
    <row r="25" spans="1:27" ht="13.5">
      <c r="A25" s="46" t="s">
        <v>36</v>
      </c>
      <c r="B25" s="47"/>
      <c r="C25" s="9">
        <v>2694404</v>
      </c>
      <c r="D25" s="10"/>
      <c r="E25" s="11">
        <v>2000000</v>
      </c>
      <c r="F25" s="11">
        <v>9139511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4569756</v>
      </c>
      <c r="Y25" s="11">
        <v>-4569756</v>
      </c>
      <c r="Z25" s="2">
        <v>-100</v>
      </c>
      <c r="AA25" s="15">
        <v>9139511</v>
      </c>
    </row>
    <row r="26" spans="1:27" ht="13.5">
      <c r="A26" s="48" t="s">
        <v>37</v>
      </c>
      <c r="B26" s="63"/>
      <c r="C26" s="49">
        <f aca="true" t="shared" si="3" ref="C26:Y26">SUM(C21:C25)</f>
        <v>6704714</v>
      </c>
      <c r="D26" s="50">
        <f t="shared" si="3"/>
        <v>0</v>
      </c>
      <c r="E26" s="51">
        <f t="shared" si="3"/>
        <v>154200000</v>
      </c>
      <c r="F26" s="51">
        <f t="shared" si="3"/>
        <v>174970124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87485063</v>
      </c>
      <c r="Y26" s="51">
        <f t="shared" si="3"/>
        <v>-87485063</v>
      </c>
      <c r="Z26" s="52">
        <f>+IF(X26&lt;&gt;0,+(Y26/X26)*100,0)</f>
        <v>-100</v>
      </c>
      <c r="AA26" s="53">
        <f>SUM(AA21:AA25)</f>
        <v>174970124</v>
      </c>
    </row>
    <row r="27" spans="1:27" ht="13.5">
      <c r="A27" s="54" t="s">
        <v>38</v>
      </c>
      <c r="B27" s="64"/>
      <c r="C27" s="9"/>
      <c r="D27" s="10"/>
      <c r="E27" s="11">
        <v>13975000</v>
      </c>
      <c r="F27" s="11">
        <v>25711222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12855611</v>
      </c>
      <c r="Y27" s="11">
        <v>-12855611</v>
      </c>
      <c r="Z27" s="2">
        <v>-100</v>
      </c>
      <c r="AA27" s="15">
        <v>25711222</v>
      </c>
    </row>
    <row r="28" spans="1:27" ht="13.5">
      <c r="A28" s="54" t="s">
        <v>39</v>
      </c>
      <c r="B28" s="64"/>
      <c r="C28" s="12"/>
      <c r="D28" s="13"/>
      <c r="E28" s="14">
        <v>100000</v>
      </c>
      <c r="F28" s="14">
        <v>100000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50000</v>
      </c>
      <c r="Y28" s="14">
        <v>-50000</v>
      </c>
      <c r="Z28" s="2">
        <v>-100</v>
      </c>
      <c r="AA28" s="22">
        <v>100000</v>
      </c>
    </row>
    <row r="29" spans="1:27" ht="13.5">
      <c r="A29" s="54" t="s">
        <v>40</v>
      </c>
      <c r="B29" s="64"/>
      <c r="C29" s="9"/>
      <c r="D29" s="10"/>
      <c r="E29" s="11">
        <v>2100000</v>
      </c>
      <c r="F29" s="11">
        <v>2100000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1050000</v>
      </c>
      <c r="Y29" s="11">
        <v>-1050000</v>
      </c>
      <c r="Z29" s="2">
        <v>-100</v>
      </c>
      <c r="AA29" s="15">
        <v>2100000</v>
      </c>
    </row>
    <row r="30" spans="1:27" ht="13.5">
      <c r="A30" s="54" t="s">
        <v>41</v>
      </c>
      <c r="B30" s="35" t="s">
        <v>42</v>
      </c>
      <c r="C30" s="9"/>
      <c r="D30" s="10"/>
      <c r="E30" s="11">
        <v>19020000</v>
      </c>
      <c r="F30" s="11">
        <v>13820079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6910040</v>
      </c>
      <c r="Y30" s="11">
        <v>-6910040</v>
      </c>
      <c r="Z30" s="2">
        <v>-100</v>
      </c>
      <c r="AA30" s="15">
        <v>13820079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79196580</v>
      </c>
      <c r="D36" s="10">
        <f t="shared" si="4"/>
        <v>0</v>
      </c>
      <c r="E36" s="11">
        <f t="shared" si="4"/>
        <v>86932150</v>
      </c>
      <c r="F36" s="11">
        <f t="shared" si="4"/>
        <v>88864834</v>
      </c>
      <c r="G36" s="11">
        <f t="shared" si="4"/>
        <v>0</v>
      </c>
      <c r="H36" s="11">
        <f t="shared" si="4"/>
        <v>0</v>
      </c>
      <c r="I36" s="11">
        <f t="shared" si="4"/>
        <v>5093138</v>
      </c>
      <c r="J36" s="11">
        <f t="shared" si="4"/>
        <v>5093138</v>
      </c>
      <c r="K36" s="11">
        <f t="shared" si="4"/>
        <v>5735156</v>
      </c>
      <c r="L36" s="11">
        <f t="shared" si="4"/>
        <v>2016494</v>
      </c>
      <c r="M36" s="11">
        <f t="shared" si="4"/>
        <v>4687615</v>
      </c>
      <c r="N36" s="11">
        <f t="shared" si="4"/>
        <v>12439265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17532403</v>
      </c>
      <c r="X36" s="11">
        <f t="shared" si="4"/>
        <v>44432417</v>
      </c>
      <c r="Y36" s="11">
        <f t="shared" si="4"/>
        <v>-26900014</v>
      </c>
      <c r="Z36" s="2">
        <f aca="true" t="shared" si="5" ref="Z36:Z49">+IF(X36&lt;&gt;0,+(Y36/X36)*100,0)</f>
        <v>-60.54141506639172</v>
      </c>
      <c r="AA36" s="15">
        <f>AA6+AA21</f>
        <v>88864834</v>
      </c>
    </row>
    <row r="37" spans="1:27" ht="13.5">
      <c r="A37" s="46" t="s">
        <v>33</v>
      </c>
      <c r="B37" s="47"/>
      <c r="C37" s="9">
        <f t="shared" si="4"/>
        <v>45782737</v>
      </c>
      <c r="D37" s="10">
        <f t="shared" si="4"/>
        <v>0</v>
      </c>
      <c r="E37" s="11">
        <f t="shared" si="4"/>
        <v>78900000</v>
      </c>
      <c r="F37" s="11">
        <f t="shared" si="4"/>
        <v>79685580</v>
      </c>
      <c r="G37" s="11">
        <f t="shared" si="4"/>
        <v>86092</v>
      </c>
      <c r="H37" s="11">
        <f t="shared" si="4"/>
        <v>181053</v>
      </c>
      <c r="I37" s="11">
        <f t="shared" si="4"/>
        <v>142426</v>
      </c>
      <c r="J37" s="11">
        <f t="shared" si="4"/>
        <v>409571</v>
      </c>
      <c r="K37" s="11">
        <f t="shared" si="4"/>
        <v>16537683</v>
      </c>
      <c r="L37" s="11">
        <f t="shared" si="4"/>
        <v>2066959</v>
      </c>
      <c r="M37" s="11">
        <f t="shared" si="4"/>
        <v>3095859</v>
      </c>
      <c r="N37" s="11">
        <f t="shared" si="4"/>
        <v>21700501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22110072</v>
      </c>
      <c r="X37" s="11">
        <f t="shared" si="4"/>
        <v>39842790</v>
      </c>
      <c r="Y37" s="11">
        <f t="shared" si="4"/>
        <v>-17732718</v>
      </c>
      <c r="Z37" s="2">
        <f t="shared" si="5"/>
        <v>-44.50671752655876</v>
      </c>
      <c r="AA37" s="15">
        <f>AA7+AA22</f>
        <v>79685580</v>
      </c>
    </row>
    <row r="38" spans="1:27" ht="13.5">
      <c r="A38" s="46" t="s">
        <v>34</v>
      </c>
      <c r="B38" s="47"/>
      <c r="C38" s="9">
        <f t="shared" si="4"/>
        <v>127930872</v>
      </c>
      <c r="D38" s="10">
        <f t="shared" si="4"/>
        <v>0</v>
      </c>
      <c r="E38" s="11">
        <f t="shared" si="4"/>
        <v>81130000</v>
      </c>
      <c r="F38" s="11">
        <f t="shared" si="4"/>
        <v>90685309</v>
      </c>
      <c r="G38" s="11">
        <f t="shared" si="4"/>
        <v>54513</v>
      </c>
      <c r="H38" s="11">
        <f t="shared" si="4"/>
        <v>610468</v>
      </c>
      <c r="I38" s="11">
        <f t="shared" si="4"/>
        <v>1842133</v>
      </c>
      <c r="J38" s="11">
        <f t="shared" si="4"/>
        <v>2507114</v>
      </c>
      <c r="K38" s="11">
        <f t="shared" si="4"/>
        <v>9344532</v>
      </c>
      <c r="L38" s="11">
        <f t="shared" si="4"/>
        <v>7639848</v>
      </c>
      <c r="M38" s="11">
        <f t="shared" si="4"/>
        <v>6267542</v>
      </c>
      <c r="N38" s="11">
        <f t="shared" si="4"/>
        <v>23251922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25759036</v>
      </c>
      <c r="X38" s="11">
        <f t="shared" si="4"/>
        <v>45342655</v>
      </c>
      <c r="Y38" s="11">
        <f t="shared" si="4"/>
        <v>-19583619</v>
      </c>
      <c r="Z38" s="2">
        <f t="shared" si="5"/>
        <v>-43.19027855779508</v>
      </c>
      <c r="AA38" s="15">
        <f>AA8+AA23</f>
        <v>90685309</v>
      </c>
    </row>
    <row r="39" spans="1:27" ht="13.5">
      <c r="A39" s="46" t="s">
        <v>35</v>
      </c>
      <c r="B39" s="47"/>
      <c r="C39" s="9">
        <f t="shared" si="4"/>
        <v>86856213</v>
      </c>
      <c r="D39" s="10">
        <f t="shared" si="4"/>
        <v>0</v>
      </c>
      <c r="E39" s="11">
        <f t="shared" si="4"/>
        <v>160450097</v>
      </c>
      <c r="F39" s="11">
        <f t="shared" si="4"/>
        <v>164492717</v>
      </c>
      <c r="G39" s="11">
        <f t="shared" si="4"/>
        <v>0</v>
      </c>
      <c r="H39" s="11">
        <f t="shared" si="4"/>
        <v>0</v>
      </c>
      <c r="I39" s="11">
        <f t="shared" si="4"/>
        <v>3177753</v>
      </c>
      <c r="J39" s="11">
        <f t="shared" si="4"/>
        <v>3177753</v>
      </c>
      <c r="K39" s="11">
        <f t="shared" si="4"/>
        <v>23427427</v>
      </c>
      <c r="L39" s="11">
        <f t="shared" si="4"/>
        <v>12561086</v>
      </c>
      <c r="M39" s="11">
        <f t="shared" si="4"/>
        <v>9935875</v>
      </c>
      <c r="N39" s="11">
        <f t="shared" si="4"/>
        <v>45924388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49102141</v>
      </c>
      <c r="X39" s="11">
        <f t="shared" si="4"/>
        <v>82246359</v>
      </c>
      <c r="Y39" s="11">
        <f t="shared" si="4"/>
        <v>-33144218</v>
      </c>
      <c r="Z39" s="2">
        <f t="shared" si="5"/>
        <v>-40.298705502574286</v>
      </c>
      <c r="AA39" s="15">
        <f>AA9+AA24</f>
        <v>164492717</v>
      </c>
    </row>
    <row r="40" spans="1:27" ht="13.5">
      <c r="A40" s="46" t="s">
        <v>36</v>
      </c>
      <c r="B40" s="47"/>
      <c r="C40" s="9">
        <f t="shared" si="4"/>
        <v>7546735</v>
      </c>
      <c r="D40" s="10">
        <f t="shared" si="4"/>
        <v>0</v>
      </c>
      <c r="E40" s="11">
        <f t="shared" si="4"/>
        <v>11200000</v>
      </c>
      <c r="F40" s="11">
        <f t="shared" si="4"/>
        <v>48763821</v>
      </c>
      <c r="G40" s="11">
        <f t="shared" si="4"/>
        <v>0</v>
      </c>
      <c r="H40" s="11">
        <f t="shared" si="4"/>
        <v>72500</v>
      </c>
      <c r="I40" s="11">
        <f t="shared" si="4"/>
        <v>70822</v>
      </c>
      <c r="J40" s="11">
        <f t="shared" si="4"/>
        <v>143322</v>
      </c>
      <c r="K40" s="11">
        <f t="shared" si="4"/>
        <v>537985</v>
      </c>
      <c r="L40" s="11">
        <f t="shared" si="4"/>
        <v>476484</v>
      </c>
      <c r="M40" s="11">
        <f t="shared" si="4"/>
        <v>1759910</v>
      </c>
      <c r="N40" s="11">
        <f t="shared" si="4"/>
        <v>2774379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2917701</v>
      </c>
      <c r="X40" s="11">
        <f t="shared" si="4"/>
        <v>24381911</v>
      </c>
      <c r="Y40" s="11">
        <f t="shared" si="4"/>
        <v>-21464210</v>
      </c>
      <c r="Z40" s="2">
        <f t="shared" si="5"/>
        <v>-88.03333750172413</v>
      </c>
      <c r="AA40" s="15">
        <f>AA10+AA25</f>
        <v>48763821</v>
      </c>
    </row>
    <row r="41" spans="1:27" ht="13.5">
      <c r="A41" s="48" t="s">
        <v>37</v>
      </c>
      <c r="B41" s="47"/>
      <c r="C41" s="49">
        <f aca="true" t="shared" si="6" ref="C41:Y41">SUM(C36:C40)</f>
        <v>347313137</v>
      </c>
      <c r="D41" s="50">
        <f t="shared" si="6"/>
        <v>0</v>
      </c>
      <c r="E41" s="51">
        <f t="shared" si="6"/>
        <v>418612247</v>
      </c>
      <c r="F41" s="51">
        <f t="shared" si="6"/>
        <v>472492261</v>
      </c>
      <c r="G41" s="51">
        <f t="shared" si="6"/>
        <v>140605</v>
      </c>
      <c r="H41" s="51">
        <f t="shared" si="6"/>
        <v>864021</v>
      </c>
      <c r="I41" s="51">
        <f t="shared" si="6"/>
        <v>10326272</v>
      </c>
      <c r="J41" s="51">
        <f t="shared" si="6"/>
        <v>11330898</v>
      </c>
      <c r="K41" s="51">
        <f t="shared" si="6"/>
        <v>55582783</v>
      </c>
      <c r="L41" s="51">
        <f t="shared" si="6"/>
        <v>24760871</v>
      </c>
      <c r="M41" s="51">
        <f t="shared" si="6"/>
        <v>25746801</v>
      </c>
      <c r="N41" s="51">
        <f t="shared" si="6"/>
        <v>106090455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117421353</v>
      </c>
      <c r="X41" s="51">
        <f t="shared" si="6"/>
        <v>236246132</v>
      </c>
      <c r="Y41" s="51">
        <f t="shared" si="6"/>
        <v>-118824779</v>
      </c>
      <c r="Z41" s="52">
        <f t="shared" si="5"/>
        <v>-50.297026238719546</v>
      </c>
      <c r="AA41" s="53">
        <f>SUM(AA36:AA40)</f>
        <v>472492261</v>
      </c>
    </row>
    <row r="42" spans="1:27" ht="13.5">
      <c r="A42" s="54" t="s">
        <v>38</v>
      </c>
      <c r="B42" s="35"/>
      <c r="C42" s="65">
        <f aca="true" t="shared" si="7" ref="C42:Y48">C12+C27</f>
        <v>31638918</v>
      </c>
      <c r="D42" s="66">
        <f t="shared" si="7"/>
        <v>0</v>
      </c>
      <c r="E42" s="67">
        <f t="shared" si="7"/>
        <v>36038504</v>
      </c>
      <c r="F42" s="67">
        <f t="shared" si="7"/>
        <v>48561193</v>
      </c>
      <c r="G42" s="67">
        <f t="shared" si="7"/>
        <v>0</v>
      </c>
      <c r="H42" s="67">
        <f t="shared" si="7"/>
        <v>0</v>
      </c>
      <c r="I42" s="67">
        <f t="shared" si="7"/>
        <v>64800</v>
      </c>
      <c r="J42" s="67">
        <f t="shared" si="7"/>
        <v>64800</v>
      </c>
      <c r="K42" s="67">
        <f t="shared" si="7"/>
        <v>638463</v>
      </c>
      <c r="L42" s="67">
        <f t="shared" si="7"/>
        <v>2871401</v>
      </c>
      <c r="M42" s="67">
        <f t="shared" si="7"/>
        <v>1268601</v>
      </c>
      <c r="N42" s="67">
        <f t="shared" si="7"/>
        <v>4778465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4843265</v>
      </c>
      <c r="X42" s="67">
        <f t="shared" si="7"/>
        <v>24280597</v>
      </c>
      <c r="Y42" s="67">
        <f t="shared" si="7"/>
        <v>-19437332</v>
      </c>
      <c r="Z42" s="69">
        <f t="shared" si="5"/>
        <v>-80.05294103765242</v>
      </c>
      <c r="AA42" s="68">
        <f aca="true" t="shared" si="8" ref="AA42:AA48">AA12+AA27</f>
        <v>48561193</v>
      </c>
    </row>
    <row r="43" spans="1:27" ht="13.5">
      <c r="A43" s="54" t="s">
        <v>39</v>
      </c>
      <c r="B43" s="35"/>
      <c r="C43" s="70">
        <f t="shared" si="7"/>
        <v>50000</v>
      </c>
      <c r="D43" s="71">
        <f t="shared" si="7"/>
        <v>0</v>
      </c>
      <c r="E43" s="72">
        <f t="shared" si="7"/>
        <v>100000</v>
      </c>
      <c r="F43" s="72">
        <f t="shared" si="7"/>
        <v>100000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50000</v>
      </c>
      <c r="Y43" s="72">
        <f t="shared" si="7"/>
        <v>-50000</v>
      </c>
      <c r="Z43" s="73">
        <f t="shared" si="5"/>
        <v>-100</v>
      </c>
      <c r="AA43" s="74">
        <f t="shared" si="8"/>
        <v>100000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4500000</v>
      </c>
      <c r="F44" s="67">
        <f t="shared" si="7"/>
        <v>15400000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7700000</v>
      </c>
      <c r="Y44" s="67">
        <f t="shared" si="7"/>
        <v>-7700000</v>
      </c>
      <c r="Z44" s="69">
        <f t="shared" si="5"/>
        <v>-100</v>
      </c>
      <c r="AA44" s="68">
        <f t="shared" si="8"/>
        <v>15400000</v>
      </c>
    </row>
    <row r="45" spans="1:27" ht="13.5">
      <c r="A45" s="54" t="s">
        <v>41</v>
      </c>
      <c r="B45" s="35" t="s">
        <v>42</v>
      </c>
      <c r="C45" s="65">
        <f t="shared" si="7"/>
        <v>54679781</v>
      </c>
      <c r="D45" s="66">
        <f t="shared" si="7"/>
        <v>0</v>
      </c>
      <c r="E45" s="67">
        <f t="shared" si="7"/>
        <v>68340000</v>
      </c>
      <c r="F45" s="67">
        <f t="shared" si="7"/>
        <v>50744826</v>
      </c>
      <c r="G45" s="67">
        <f t="shared" si="7"/>
        <v>0</v>
      </c>
      <c r="H45" s="67">
        <f t="shared" si="7"/>
        <v>0</v>
      </c>
      <c r="I45" s="67">
        <f t="shared" si="7"/>
        <v>1782822</v>
      </c>
      <c r="J45" s="67">
        <f t="shared" si="7"/>
        <v>1782822</v>
      </c>
      <c r="K45" s="67">
        <f t="shared" si="7"/>
        <v>2603650</v>
      </c>
      <c r="L45" s="67">
        <f t="shared" si="7"/>
        <v>6115622</v>
      </c>
      <c r="M45" s="67">
        <f t="shared" si="7"/>
        <v>13467850</v>
      </c>
      <c r="N45" s="67">
        <f t="shared" si="7"/>
        <v>22187122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23969944</v>
      </c>
      <c r="X45" s="67">
        <f t="shared" si="7"/>
        <v>25372414</v>
      </c>
      <c r="Y45" s="67">
        <f t="shared" si="7"/>
        <v>-1402470</v>
      </c>
      <c r="Z45" s="69">
        <f t="shared" si="5"/>
        <v>-5.527538688277749</v>
      </c>
      <c r="AA45" s="68">
        <f t="shared" si="8"/>
        <v>50744826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450000</v>
      </c>
      <c r="F48" s="67">
        <f t="shared" si="7"/>
        <v>450000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1265384</v>
      </c>
      <c r="L48" s="67">
        <f t="shared" si="7"/>
        <v>0</v>
      </c>
      <c r="M48" s="67">
        <f t="shared" si="7"/>
        <v>0</v>
      </c>
      <c r="N48" s="67">
        <f t="shared" si="7"/>
        <v>1265384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1265384</v>
      </c>
      <c r="X48" s="67">
        <f t="shared" si="7"/>
        <v>225000</v>
      </c>
      <c r="Y48" s="67">
        <f t="shared" si="7"/>
        <v>1040384</v>
      </c>
      <c r="Z48" s="69">
        <f t="shared" si="5"/>
        <v>462.3928888888889</v>
      </c>
      <c r="AA48" s="68">
        <f t="shared" si="8"/>
        <v>450000</v>
      </c>
    </row>
    <row r="49" spans="1:27" ht="13.5">
      <c r="A49" s="75" t="s">
        <v>49</v>
      </c>
      <c r="B49" s="76"/>
      <c r="C49" s="77">
        <f aca="true" t="shared" si="9" ref="C49:Y49">SUM(C41:C48)</f>
        <v>433681836</v>
      </c>
      <c r="D49" s="78">
        <f t="shared" si="9"/>
        <v>0</v>
      </c>
      <c r="E49" s="79">
        <f t="shared" si="9"/>
        <v>528040751</v>
      </c>
      <c r="F49" s="79">
        <f t="shared" si="9"/>
        <v>587748280</v>
      </c>
      <c r="G49" s="79">
        <f t="shared" si="9"/>
        <v>140605</v>
      </c>
      <c r="H49" s="79">
        <f t="shared" si="9"/>
        <v>864021</v>
      </c>
      <c r="I49" s="79">
        <f t="shared" si="9"/>
        <v>12173894</v>
      </c>
      <c r="J49" s="79">
        <f t="shared" si="9"/>
        <v>13178520</v>
      </c>
      <c r="K49" s="79">
        <f t="shared" si="9"/>
        <v>60090280</v>
      </c>
      <c r="L49" s="79">
        <f t="shared" si="9"/>
        <v>33747894</v>
      </c>
      <c r="M49" s="79">
        <f t="shared" si="9"/>
        <v>40483252</v>
      </c>
      <c r="N49" s="79">
        <f t="shared" si="9"/>
        <v>134321426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147499946</v>
      </c>
      <c r="X49" s="79">
        <f t="shared" si="9"/>
        <v>293874143</v>
      </c>
      <c r="Y49" s="79">
        <f t="shared" si="9"/>
        <v>-146374197</v>
      </c>
      <c r="Z49" s="80">
        <f t="shared" si="5"/>
        <v>-49.808464094780874</v>
      </c>
      <c r="AA49" s="81">
        <f>SUM(AA41:AA48)</f>
        <v>587748280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43055648</v>
      </c>
      <c r="D51" s="66">
        <f t="shared" si="10"/>
        <v>0</v>
      </c>
      <c r="E51" s="67">
        <f t="shared" si="10"/>
        <v>91426880</v>
      </c>
      <c r="F51" s="67">
        <f t="shared" si="10"/>
        <v>91426880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45713441</v>
      </c>
      <c r="Y51" s="67">
        <f t="shared" si="10"/>
        <v>-45713441</v>
      </c>
      <c r="Z51" s="69">
        <f>+IF(X51&lt;&gt;0,+(Y51/X51)*100,0)</f>
        <v>-100</v>
      </c>
      <c r="AA51" s="68">
        <f>SUM(AA57:AA61)</f>
        <v>91426880</v>
      </c>
    </row>
    <row r="52" spans="1:27" ht="13.5">
      <c r="A52" s="84" t="s">
        <v>32</v>
      </c>
      <c r="B52" s="47"/>
      <c r="C52" s="9">
        <v>5670516</v>
      </c>
      <c r="D52" s="10"/>
      <c r="E52" s="11">
        <v>13693730</v>
      </c>
      <c r="F52" s="11">
        <v>13693730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6846865</v>
      </c>
      <c r="Y52" s="11">
        <v>-6846865</v>
      </c>
      <c r="Z52" s="2">
        <v>-100</v>
      </c>
      <c r="AA52" s="15">
        <v>13693730</v>
      </c>
    </row>
    <row r="53" spans="1:27" ht="13.5">
      <c r="A53" s="84" t="s">
        <v>33</v>
      </c>
      <c r="B53" s="47"/>
      <c r="C53" s="9">
        <v>7510215</v>
      </c>
      <c r="D53" s="10"/>
      <c r="E53" s="11">
        <v>15098280</v>
      </c>
      <c r="F53" s="11">
        <v>15098280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7549140</v>
      </c>
      <c r="Y53" s="11">
        <v>-7549140</v>
      </c>
      <c r="Z53" s="2">
        <v>-100</v>
      </c>
      <c r="AA53" s="15">
        <v>15098280</v>
      </c>
    </row>
    <row r="54" spans="1:27" ht="13.5">
      <c r="A54" s="84" t="s">
        <v>34</v>
      </c>
      <c r="B54" s="47"/>
      <c r="C54" s="9">
        <v>1215475</v>
      </c>
      <c r="D54" s="10"/>
      <c r="E54" s="11">
        <v>9475770</v>
      </c>
      <c r="F54" s="11">
        <v>9475770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4737885</v>
      </c>
      <c r="Y54" s="11">
        <v>-4737885</v>
      </c>
      <c r="Z54" s="2">
        <v>-100</v>
      </c>
      <c r="AA54" s="15">
        <v>9475770</v>
      </c>
    </row>
    <row r="55" spans="1:27" ht="13.5">
      <c r="A55" s="84" t="s">
        <v>35</v>
      </c>
      <c r="B55" s="47"/>
      <c r="C55" s="9">
        <v>6219768</v>
      </c>
      <c r="D55" s="10"/>
      <c r="E55" s="11">
        <v>9568772</v>
      </c>
      <c r="F55" s="11">
        <v>9568772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4784386</v>
      </c>
      <c r="Y55" s="11">
        <v>-4784386</v>
      </c>
      <c r="Z55" s="2">
        <v>-100</v>
      </c>
      <c r="AA55" s="15">
        <v>9568772</v>
      </c>
    </row>
    <row r="56" spans="1:27" ht="13.5">
      <c r="A56" s="84" t="s">
        <v>36</v>
      </c>
      <c r="B56" s="47"/>
      <c r="C56" s="9">
        <v>7649959</v>
      </c>
      <c r="D56" s="10"/>
      <c r="E56" s="11">
        <v>1053560</v>
      </c>
      <c r="F56" s="11">
        <v>1053560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526780</v>
      </c>
      <c r="Y56" s="11">
        <v>-526780</v>
      </c>
      <c r="Z56" s="2">
        <v>-100</v>
      </c>
      <c r="AA56" s="15">
        <v>1053560</v>
      </c>
    </row>
    <row r="57" spans="1:27" ht="13.5">
      <c r="A57" s="85" t="s">
        <v>37</v>
      </c>
      <c r="B57" s="47"/>
      <c r="C57" s="49">
        <f aca="true" t="shared" si="11" ref="C57:Y57">SUM(C52:C56)</f>
        <v>28265933</v>
      </c>
      <c r="D57" s="50">
        <f t="shared" si="11"/>
        <v>0</v>
      </c>
      <c r="E57" s="51">
        <f t="shared" si="11"/>
        <v>48890112</v>
      </c>
      <c r="F57" s="51">
        <f t="shared" si="11"/>
        <v>48890112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24445056</v>
      </c>
      <c r="Y57" s="51">
        <f t="shared" si="11"/>
        <v>-24445056</v>
      </c>
      <c r="Z57" s="52">
        <f>+IF(X57&lt;&gt;0,+(Y57/X57)*100,0)</f>
        <v>-100</v>
      </c>
      <c r="AA57" s="53">
        <f>SUM(AA52:AA56)</f>
        <v>48890112</v>
      </c>
    </row>
    <row r="58" spans="1:27" ht="13.5">
      <c r="A58" s="86" t="s">
        <v>38</v>
      </c>
      <c r="B58" s="35"/>
      <c r="C58" s="9">
        <v>47615</v>
      </c>
      <c r="D58" s="10"/>
      <c r="E58" s="11">
        <v>30069247</v>
      </c>
      <c r="F58" s="11">
        <v>30069247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15034624</v>
      </c>
      <c r="Y58" s="11">
        <v>-15034624</v>
      </c>
      <c r="Z58" s="2">
        <v>-100</v>
      </c>
      <c r="AA58" s="15">
        <v>30069247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500000</v>
      </c>
      <c r="F60" s="11">
        <v>500000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250000</v>
      </c>
      <c r="Y60" s="11">
        <v>-250000</v>
      </c>
      <c r="Z60" s="2">
        <v>-100</v>
      </c>
      <c r="AA60" s="15">
        <v>500000</v>
      </c>
    </row>
    <row r="61" spans="1:27" ht="13.5">
      <c r="A61" s="86" t="s">
        <v>41</v>
      </c>
      <c r="B61" s="35" t="s">
        <v>51</v>
      </c>
      <c r="C61" s="9">
        <v>14742100</v>
      </c>
      <c r="D61" s="10"/>
      <c r="E61" s="11">
        <v>11967521</v>
      </c>
      <c r="F61" s="11">
        <v>11967521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5983761</v>
      </c>
      <c r="Y61" s="11">
        <v>-5983761</v>
      </c>
      <c r="Z61" s="2">
        <v>-100</v>
      </c>
      <c r="AA61" s="15">
        <v>11967521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372254</v>
      </c>
      <c r="H67" s="11">
        <v>1744481</v>
      </c>
      <c r="I67" s="11">
        <v>1793803</v>
      </c>
      <c r="J67" s="11">
        <v>3910538</v>
      </c>
      <c r="K67" s="11">
        <v>5200415</v>
      </c>
      <c r="L67" s="11">
        <v>5178296</v>
      </c>
      <c r="M67" s="11">
        <v>6372868</v>
      </c>
      <c r="N67" s="11">
        <v>16751579</v>
      </c>
      <c r="O67" s="11"/>
      <c r="P67" s="11"/>
      <c r="Q67" s="11"/>
      <c r="R67" s="11"/>
      <c r="S67" s="11"/>
      <c r="T67" s="11"/>
      <c r="U67" s="11"/>
      <c r="V67" s="11"/>
      <c r="W67" s="11">
        <v>20662117</v>
      </c>
      <c r="X67" s="11"/>
      <c r="Y67" s="11">
        <v>20662117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91426880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91426880</v>
      </c>
      <c r="F69" s="79">
        <f t="shared" si="12"/>
        <v>0</v>
      </c>
      <c r="G69" s="79">
        <f t="shared" si="12"/>
        <v>372254</v>
      </c>
      <c r="H69" s="79">
        <f t="shared" si="12"/>
        <v>1744481</v>
      </c>
      <c r="I69" s="79">
        <f t="shared" si="12"/>
        <v>1793803</v>
      </c>
      <c r="J69" s="79">
        <f t="shared" si="12"/>
        <v>3910538</v>
      </c>
      <c r="K69" s="79">
        <f t="shared" si="12"/>
        <v>5200415</v>
      </c>
      <c r="L69" s="79">
        <f t="shared" si="12"/>
        <v>5178296</v>
      </c>
      <c r="M69" s="79">
        <f t="shared" si="12"/>
        <v>6372868</v>
      </c>
      <c r="N69" s="79">
        <f t="shared" si="12"/>
        <v>16751579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20662117</v>
      </c>
      <c r="X69" s="79">
        <f t="shared" si="12"/>
        <v>0</v>
      </c>
      <c r="Y69" s="79">
        <f t="shared" si="12"/>
        <v>20662117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158719206</v>
      </c>
      <c r="D5" s="42">
        <f t="shared" si="0"/>
        <v>0</v>
      </c>
      <c r="E5" s="43">
        <f t="shared" si="0"/>
        <v>181299377</v>
      </c>
      <c r="F5" s="43">
        <f t="shared" si="0"/>
        <v>201474568</v>
      </c>
      <c r="G5" s="43">
        <f t="shared" si="0"/>
        <v>1702324</v>
      </c>
      <c r="H5" s="43">
        <f t="shared" si="0"/>
        <v>7723687</v>
      </c>
      <c r="I5" s="43">
        <f t="shared" si="0"/>
        <v>26579788</v>
      </c>
      <c r="J5" s="43">
        <f t="shared" si="0"/>
        <v>36005799</v>
      </c>
      <c r="K5" s="43">
        <f t="shared" si="0"/>
        <v>21347834</v>
      </c>
      <c r="L5" s="43">
        <f t="shared" si="0"/>
        <v>22933116</v>
      </c>
      <c r="M5" s="43">
        <f t="shared" si="0"/>
        <v>5284108</v>
      </c>
      <c r="N5" s="43">
        <f t="shared" si="0"/>
        <v>49565058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85570857</v>
      </c>
      <c r="X5" s="43">
        <f t="shared" si="0"/>
        <v>100737285</v>
      </c>
      <c r="Y5" s="43">
        <f t="shared" si="0"/>
        <v>-15166428</v>
      </c>
      <c r="Z5" s="44">
        <f>+IF(X5&lt;&gt;0,+(Y5/X5)*100,0)</f>
        <v>-15.055426598006886</v>
      </c>
      <c r="AA5" s="45">
        <f>SUM(AA11:AA18)</f>
        <v>201474568</v>
      </c>
    </row>
    <row r="6" spans="1:27" ht="13.5">
      <c r="A6" s="46" t="s">
        <v>32</v>
      </c>
      <c r="B6" s="47"/>
      <c r="C6" s="9">
        <v>54475231</v>
      </c>
      <c r="D6" s="10"/>
      <c r="E6" s="11">
        <v>38140000</v>
      </c>
      <c r="F6" s="11">
        <v>37800000</v>
      </c>
      <c r="G6" s="11"/>
      <c r="H6" s="11"/>
      <c r="I6" s="11"/>
      <c r="J6" s="11"/>
      <c r="K6" s="11">
        <v>1069615</v>
      </c>
      <c r="L6" s="11">
        <v>177782</v>
      </c>
      <c r="M6" s="11"/>
      <c r="N6" s="11">
        <v>1247397</v>
      </c>
      <c r="O6" s="11"/>
      <c r="P6" s="11"/>
      <c r="Q6" s="11"/>
      <c r="R6" s="11"/>
      <c r="S6" s="11"/>
      <c r="T6" s="11"/>
      <c r="U6" s="11"/>
      <c r="V6" s="11"/>
      <c r="W6" s="11">
        <v>1247397</v>
      </c>
      <c r="X6" s="11">
        <v>18900000</v>
      </c>
      <c r="Y6" s="11">
        <v>-17652603</v>
      </c>
      <c r="Z6" s="2">
        <v>-93.4</v>
      </c>
      <c r="AA6" s="15">
        <v>37800000</v>
      </c>
    </row>
    <row r="7" spans="1:27" ht="13.5">
      <c r="A7" s="46" t="s">
        <v>33</v>
      </c>
      <c r="B7" s="47"/>
      <c r="C7" s="9">
        <v>10527417</v>
      </c>
      <c r="D7" s="10"/>
      <c r="E7" s="11">
        <v>21130700</v>
      </c>
      <c r="F7" s="11">
        <v>12375700</v>
      </c>
      <c r="G7" s="11"/>
      <c r="H7" s="11">
        <v>18731</v>
      </c>
      <c r="I7" s="11">
        <v>271043</v>
      </c>
      <c r="J7" s="11">
        <v>289774</v>
      </c>
      <c r="K7" s="11">
        <v>352440</v>
      </c>
      <c r="L7" s="11">
        <v>2568752</v>
      </c>
      <c r="M7" s="11">
        <v>4000273</v>
      </c>
      <c r="N7" s="11">
        <v>6921465</v>
      </c>
      <c r="O7" s="11"/>
      <c r="P7" s="11"/>
      <c r="Q7" s="11"/>
      <c r="R7" s="11"/>
      <c r="S7" s="11"/>
      <c r="T7" s="11"/>
      <c r="U7" s="11"/>
      <c r="V7" s="11"/>
      <c r="W7" s="11">
        <v>7211239</v>
      </c>
      <c r="X7" s="11">
        <v>6187850</v>
      </c>
      <c r="Y7" s="11">
        <v>1023389</v>
      </c>
      <c r="Z7" s="2">
        <v>16.54</v>
      </c>
      <c r="AA7" s="15">
        <v>12375700</v>
      </c>
    </row>
    <row r="8" spans="1:27" ht="13.5">
      <c r="A8" s="46" t="s">
        <v>34</v>
      </c>
      <c r="B8" s="47"/>
      <c r="C8" s="9">
        <v>44083606</v>
      </c>
      <c r="D8" s="10"/>
      <c r="E8" s="11">
        <v>58860688</v>
      </c>
      <c r="F8" s="11">
        <v>66308984</v>
      </c>
      <c r="G8" s="11">
        <v>841238</v>
      </c>
      <c r="H8" s="11">
        <v>1974067</v>
      </c>
      <c r="I8" s="11">
        <v>2159626</v>
      </c>
      <c r="J8" s="11">
        <v>4974931</v>
      </c>
      <c r="K8" s="11">
        <v>3606974</v>
      </c>
      <c r="L8" s="11">
        <v>5556396</v>
      </c>
      <c r="M8" s="11">
        <v>2900</v>
      </c>
      <c r="N8" s="11">
        <v>9166270</v>
      </c>
      <c r="O8" s="11"/>
      <c r="P8" s="11"/>
      <c r="Q8" s="11"/>
      <c r="R8" s="11"/>
      <c r="S8" s="11"/>
      <c r="T8" s="11"/>
      <c r="U8" s="11"/>
      <c r="V8" s="11"/>
      <c r="W8" s="11">
        <v>14141201</v>
      </c>
      <c r="X8" s="11">
        <v>33154492</v>
      </c>
      <c r="Y8" s="11">
        <v>-19013291</v>
      </c>
      <c r="Z8" s="2">
        <v>-57.35</v>
      </c>
      <c r="AA8" s="15">
        <v>66308984</v>
      </c>
    </row>
    <row r="9" spans="1:27" ht="13.5">
      <c r="A9" s="46" t="s">
        <v>35</v>
      </c>
      <c r="B9" s="47"/>
      <c r="C9" s="9">
        <v>30397601</v>
      </c>
      <c r="D9" s="10"/>
      <c r="E9" s="11">
        <v>19321584</v>
      </c>
      <c r="F9" s="11">
        <v>20968040</v>
      </c>
      <c r="G9" s="11">
        <v>861389</v>
      </c>
      <c r="H9" s="11">
        <v>3086574</v>
      </c>
      <c r="I9" s="11">
        <v>2078171</v>
      </c>
      <c r="J9" s="11">
        <v>6026134</v>
      </c>
      <c r="K9" s="11">
        <v>4694359</v>
      </c>
      <c r="L9" s="11">
        <v>4143110</v>
      </c>
      <c r="M9" s="11">
        <v>152704</v>
      </c>
      <c r="N9" s="11">
        <v>8990173</v>
      </c>
      <c r="O9" s="11"/>
      <c r="P9" s="11"/>
      <c r="Q9" s="11"/>
      <c r="R9" s="11"/>
      <c r="S9" s="11"/>
      <c r="T9" s="11"/>
      <c r="U9" s="11"/>
      <c r="V9" s="11"/>
      <c r="W9" s="11">
        <v>15016307</v>
      </c>
      <c r="X9" s="11">
        <v>10484020</v>
      </c>
      <c r="Y9" s="11">
        <v>4532287</v>
      </c>
      <c r="Z9" s="2">
        <v>43.23</v>
      </c>
      <c r="AA9" s="15">
        <v>20968040</v>
      </c>
    </row>
    <row r="10" spans="1:27" ht="13.5">
      <c r="A10" s="46" t="s">
        <v>36</v>
      </c>
      <c r="B10" s="47"/>
      <c r="C10" s="9">
        <v>3412643</v>
      </c>
      <c r="D10" s="10"/>
      <c r="E10" s="11"/>
      <c r="F10" s="11"/>
      <c r="G10" s="11">
        <v>-303</v>
      </c>
      <c r="H10" s="11"/>
      <c r="I10" s="11"/>
      <c r="J10" s="11">
        <v>-303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-303</v>
      </c>
      <c r="X10" s="11"/>
      <c r="Y10" s="11">
        <v>-303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142896498</v>
      </c>
      <c r="D11" s="50">
        <f t="shared" si="1"/>
        <v>0</v>
      </c>
      <c r="E11" s="51">
        <f t="shared" si="1"/>
        <v>137452972</v>
      </c>
      <c r="F11" s="51">
        <f t="shared" si="1"/>
        <v>137452724</v>
      </c>
      <c r="G11" s="51">
        <f t="shared" si="1"/>
        <v>1702324</v>
      </c>
      <c r="H11" s="51">
        <f t="shared" si="1"/>
        <v>5079372</v>
      </c>
      <c r="I11" s="51">
        <f t="shared" si="1"/>
        <v>4508840</v>
      </c>
      <c r="J11" s="51">
        <f t="shared" si="1"/>
        <v>11290536</v>
      </c>
      <c r="K11" s="51">
        <f t="shared" si="1"/>
        <v>9723388</v>
      </c>
      <c r="L11" s="51">
        <f t="shared" si="1"/>
        <v>12446040</v>
      </c>
      <c r="M11" s="51">
        <f t="shared" si="1"/>
        <v>4155877</v>
      </c>
      <c r="N11" s="51">
        <f t="shared" si="1"/>
        <v>26325305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37615841</v>
      </c>
      <c r="X11" s="51">
        <f t="shared" si="1"/>
        <v>68726362</v>
      </c>
      <c r="Y11" s="51">
        <f t="shared" si="1"/>
        <v>-31110521</v>
      </c>
      <c r="Z11" s="52">
        <f>+IF(X11&lt;&gt;0,+(Y11/X11)*100,0)</f>
        <v>-45.267230935343264</v>
      </c>
      <c r="AA11" s="53">
        <f>SUM(AA6:AA10)</f>
        <v>137452724</v>
      </c>
    </row>
    <row r="12" spans="1:27" ht="13.5">
      <c r="A12" s="54" t="s">
        <v>38</v>
      </c>
      <c r="B12" s="35"/>
      <c r="C12" s="9">
        <v>4791579</v>
      </c>
      <c r="D12" s="10"/>
      <c r="E12" s="11">
        <v>11091405</v>
      </c>
      <c r="F12" s="11">
        <v>11173405</v>
      </c>
      <c r="G12" s="11"/>
      <c r="H12" s="11">
        <v>500000</v>
      </c>
      <c r="I12" s="11">
        <v>460422</v>
      </c>
      <c r="J12" s="11">
        <v>960422</v>
      </c>
      <c r="K12" s="11">
        <v>612028</v>
      </c>
      <c r="L12" s="11">
        <v>1244915</v>
      </c>
      <c r="M12" s="11">
        <v>608384</v>
      </c>
      <c r="N12" s="11">
        <v>2465327</v>
      </c>
      <c r="O12" s="11"/>
      <c r="P12" s="11"/>
      <c r="Q12" s="11"/>
      <c r="R12" s="11"/>
      <c r="S12" s="11"/>
      <c r="T12" s="11"/>
      <c r="U12" s="11"/>
      <c r="V12" s="11"/>
      <c r="W12" s="11">
        <v>3425749</v>
      </c>
      <c r="X12" s="11">
        <v>5586703</v>
      </c>
      <c r="Y12" s="11">
        <v>-2160954</v>
      </c>
      <c r="Z12" s="2">
        <v>-38.68</v>
      </c>
      <c r="AA12" s="15">
        <v>11173405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11031129</v>
      </c>
      <c r="D15" s="10"/>
      <c r="E15" s="11">
        <v>31560000</v>
      </c>
      <c r="F15" s="11">
        <v>51303439</v>
      </c>
      <c r="G15" s="11"/>
      <c r="H15" s="11">
        <v>2144315</v>
      </c>
      <c r="I15" s="11">
        <v>21610526</v>
      </c>
      <c r="J15" s="11">
        <v>23754841</v>
      </c>
      <c r="K15" s="11">
        <v>11012418</v>
      </c>
      <c r="L15" s="11">
        <v>9242161</v>
      </c>
      <c r="M15" s="11">
        <v>519847</v>
      </c>
      <c r="N15" s="11">
        <v>20774426</v>
      </c>
      <c r="O15" s="11"/>
      <c r="P15" s="11"/>
      <c r="Q15" s="11"/>
      <c r="R15" s="11"/>
      <c r="S15" s="11"/>
      <c r="T15" s="11"/>
      <c r="U15" s="11"/>
      <c r="V15" s="11"/>
      <c r="W15" s="11">
        <v>44529267</v>
      </c>
      <c r="X15" s="11">
        <v>25651720</v>
      </c>
      <c r="Y15" s="11">
        <v>18877547</v>
      </c>
      <c r="Z15" s="2">
        <v>73.59</v>
      </c>
      <c r="AA15" s="15">
        <v>51303439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1195000</v>
      </c>
      <c r="F18" s="18">
        <v>1545000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772500</v>
      </c>
      <c r="Y18" s="18">
        <v>-772500</v>
      </c>
      <c r="Z18" s="3">
        <v>-100</v>
      </c>
      <c r="AA18" s="23">
        <v>1545000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42303106</v>
      </c>
      <c r="D20" s="59">
        <f t="shared" si="2"/>
        <v>0</v>
      </c>
      <c r="E20" s="60">
        <f t="shared" si="2"/>
        <v>45217800</v>
      </c>
      <c r="F20" s="60">
        <f t="shared" si="2"/>
        <v>68983770</v>
      </c>
      <c r="G20" s="60">
        <f t="shared" si="2"/>
        <v>360322</v>
      </c>
      <c r="H20" s="60">
        <f t="shared" si="2"/>
        <v>0</v>
      </c>
      <c r="I20" s="60">
        <f t="shared" si="2"/>
        <v>0</v>
      </c>
      <c r="J20" s="60">
        <f t="shared" si="2"/>
        <v>360322</v>
      </c>
      <c r="K20" s="60">
        <f t="shared" si="2"/>
        <v>0</v>
      </c>
      <c r="L20" s="60">
        <f t="shared" si="2"/>
        <v>321821</v>
      </c>
      <c r="M20" s="60">
        <f t="shared" si="2"/>
        <v>194628</v>
      </c>
      <c r="N20" s="60">
        <f t="shared" si="2"/>
        <v>516449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876771</v>
      </c>
      <c r="X20" s="60">
        <f t="shared" si="2"/>
        <v>34491886</v>
      </c>
      <c r="Y20" s="60">
        <f t="shared" si="2"/>
        <v>-33615115</v>
      </c>
      <c r="Z20" s="61">
        <f>+IF(X20&lt;&gt;0,+(Y20/X20)*100,0)</f>
        <v>-97.45803694236957</v>
      </c>
      <c r="AA20" s="62">
        <f>SUM(AA26:AA33)</f>
        <v>68983770</v>
      </c>
    </row>
    <row r="21" spans="1:27" ht="13.5">
      <c r="A21" s="46" t="s">
        <v>32</v>
      </c>
      <c r="B21" s="47"/>
      <c r="C21" s="9">
        <v>19402884</v>
      </c>
      <c r="D21" s="10"/>
      <c r="E21" s="11">
        <v>8000000</v>
      </c>
      <c r="F21" s="11">
        <v>8690000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4345000</v>
      </c>
      <c r="Y21" s="11">
        <v>-4345000</v>
      </c>
      <c r="Z21" s="2">
        <v>-100</v>
      </c>
      <c r="AA21" s="15">
        <v>8690000</v>
      </c>
    </row>
    <row r="22" spans="1:27" ht="13.5">
      <c r="A22" s="46" t="s">
        <v>33</v>
      </c>
      <c r="B22" s="47"/>
      <c r="C22" s="9">
        <v>2242567</v>
      </c>
      <c r="D22" s="10"/>
      <c r="E22" s="11">
        <v>5880000</v>
      </c>
      <c r="F22" s="11">
        <v>27294257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13647129</v>
      </c>
      <c r="Y22" s="11">
        <v>-13647129</v>
      </c>
      <c r="Z22" s="2">
        <v>-100</v>
      </c>
      <c r="AA22" s="15">
        <v>27294257</v>
      </c>
    </row>
    <row r="23" spans="1:27" ht="13.5">
      <c r="A23" s="46" t="s">
        <v>34</v>
      </c>
      <c r="B23" s="47"/>
      <c r="C23" s="9">
        <v>5387318</v>
      </c>
      <c r="D23" s="10"/>
      <c r="E23" s="11">
        <v>2750000</v>
      </c>
      <c r="F23" s="11">
        <v>3095000</v>
      </c>
      <c r="G23" s="11"/>
      <c r="H23" s="11"/>
      <c r="I23" s="11"/>
      <c r="J23" s="11"/>
      <c r="K23" s="11"/>
      <c r="L23" s="11">
        <v>321821</v>
      </c>
      <c r="M23" s="11">
        <v>194628</v>
      </c>
      <c r="N23" s="11">
        <v>516449</v>
      </c>
      <c r="O23" s="11"/>
      <c r="P23" s="11"/>
      <c r="Q23" s="11"/>
      <c r="R23" s="11"/>
      <c r="S23" s="11"/>
      <c r="T23" s="11"/>
      <c r="U23" s="11"/>
      <c r="V23" s="11"/>
      <c r="W23" s="11">
        <v>516449</v>
      </c>
      <c r="X23" s="11">
        <v>1547500</v>
      </c>
      <c r="Y23" s="11">
        <v>-1031051</v>
      </c>
      <c r="Z23" s="2">
        <v>-66.63</v>
      </c>
      <c r="AA23" s="15">
        <v>3095000</v>
      </c>
    </row>
    <row r="24" spans="1:27" ht="13.5">
      <c r="A24" s="46" t="s">
        <v>35</v>
      </c>
      <c r="B24" s="47"/>
      <c r="C24" s="9">
        <v>4233013</v>
      </c>
      <c r="D24" s="10"/>
      <c r="E24" s="11">
        <v>1000000</v>
      </c>
      <c r="F24" s="11">
        <v>1666713</v>
      </c>
      <c r="G24" s="11">
        <v>360322</v>
      </c>
      <c r="H24" s="11"/>
      <c r="I24" s="11"/>
      <c r="J24" s="11">
        <v>360322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360322</v>
      </c>
      <c r="X24" s="11">
        <v>833357</v>
      </c>
      <c r="Y24" s="11">
        <v>-473035</v>
      </c>
      <c r="Z24" s="2">
        <v>-56.76</v>
      </c>
      <c r="AA24" s="15">
        <v>1666713</v>
      </c>
    </row>
    <row r="25" spans="1:27" ht="13.5">
      <c r="A25" s="46" t="s">
        <v>36</v>
      </c>
      <c r="B25" s="47"/>
      <c r="C25" s="9">
        <v>4648347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35914129</v>
      </c>
      <c r="D26" s="50">
        <f t="shared" si="3"/>
        <v>0</v>
      </c>
      <c r="E26" s="51">
        <f t="shared" si="3"/>
        <v>17630000</v>
      </c>
      <c r="F26" s="51">
        <f t="shared" si="3"/>
        <v>40745970</v>
      </c>
      <c r="G26" s="51">
        <f t="shared" si="3"/>
        <v>360322</v>
      </c>
      <c r="H26" s="51">
        <f t="shared" si="3"/>
        <v>0</v>
      </c>
      <c r="I26" s="51">
        <f t="shared" si="3"/>
        <v>0</v>
      </c>
      <c r="J26" s="51">
        <f t="shared" si="3"/>
        <v>360322</v>
      </c>
      <c r="K26" s="51">
        <f t="shared" si="3"/>
        <v>0</v>
      </c>
      <c r="L26" s="51">
        <f t="shared" si="3"/>
        <v>321821</v>
      </c>
      <c r="M26" s="51">
        <f t="shared" si="3"/>
        <v>194628</v>
      </c>
      <c r="N26" s="51">
        <f t="shared" si="3"/>
        <v>516449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876771</v>
      </c>
      <c r="X26" s="51">
        <f t="shared" si="3"/>
        <v>20372986</v>
      </c>
      <c r="Y26" s="51">
        <f t="shared" si="3"/>
        <v>-19496215</v>
      </c>
      <c r="Z26" s="52">
        <f>+IF(X26&lt;&gt;0,+(Y26/X26)*100,0)</f>
        <v>-95.69640405191463</v>
      </c>
      <c r="AA26" s="53">
        <f>SUM(AA21:AA25)</f>
        <v>40745970</v>
      </c>
    </row>
    <row r="27" spans="1:27" ht="13.5">
      <c r="A27" s="54" t="s">
        <v>38</v>
      </c>
      <c r="B27" s="64"/>
      <c r="C27" s="9">
        <v>807385</v>
      </c>
      <c r="D27" s="10"/>
      <c r="E27" s="11">
        <v>5530000</v>
      </c>
      <c r="F27" s="11">
        <v>6180000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3090000</v>
      </c>
      <c r="Y27" s="11">
        <v>-3090000</v>
      </c>
      <c r="Z27" s="2">
        <v>-100</v>
      </c>
      <c r="AA27" s="15">
        <v>6180000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5581592</v>
      </c>
      <c r="D30" s="10"/>
      <c r="E30" s="11">
        <v>22057800</v>
      </c>
      <c r="F30" s="11">
        <v>22057800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11028900</v>
      </c>
      <c r="Y30" s="11">
        <v>-11028900</v>
      </c>
      <c r="Z30" s="2">
        <v>-100</v>
      </c>
      <c r="AA30" s="15">
        <v>22057800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73878115</v>
      </c>
      <c r="D36" s="10">
        <f t="shared" si="4"/>
        <v>0</v>
      </c>
      <c r="E36" s="11">
        <f t="shared" si="4"/>
        <v>46140000</v>
      </c>
      <c r="F36" s="11">
        <f t="shared" si="4"/>
        <v>46490000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1069615</v>
      </c>
      <c r="L36" s="11">
        <f t="shared" si="4"/>
        <v>177782</v>
      </c>
      <c r="M36" s="11">
        <f t="shared" si="4"/>
        <v>0</v>
      </c>
      <c r="N36" s="11">
        <f t="shared" si="4"/>
        <v>1247397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1247397</v>
      </c>
      <c r="X36" s="11">
        <f t="shared" si="4"/>
        <v>23245000</v>
      </c>
      <c r="Y36" s="11">
        <f t="shared" si="4"/>
        <v>-21997603</v>
      </c>
      <c r="Z36" s="2">
        <f aca="true" t="shared" si="5" ref="Z36:Z49">+IF(X36&lt;&gt;0,+(Y36/X36)*100,0)</f>
        <v>-94.63369756936976</v>
      </c>
      <c r="AA36" s="15">
        <f>AA6+AA21</f>
        <v>46490000</v>
      </c>
    </row>
    <row r="37" spans="1:27" ht="13.5">
      <c r="A37" s="46" t="s">
        <v>33</v>
      </c>
      <c r="B37" s="47"/>
      <c r="C37" s="9">
        <f t="shared" si="4"/>
        <v>12769984</v>
      </c>
      <c r="D37" s="10">
        <f t="shared" si="4"/>
        <v>0</v>
      </c>
      <c r="E37" s="11">
        <f t="shared" si="4"/>
        <v>27010700</v>
      </c>
      <c r="F37" s="11">
        <f t="shared" si="4"/>
        <v>39669957</v>
      </c>
      <c r="G37" s="11">
        <f t="shared" si="4"/>
        <v>0</v>
      </c>
      <c r="H37" s="11">
        <f t="shared" si="4"/>
        <v>18731</v>
      </c>
      <c r="I37" s="11">
        <f t="shared" si="4"/>
        <v>271043</v>
      </c>
      <c r="J37" s="11">
        <f t="shared" si="4"/>
        <v>289774</v>
      </c>
      <c r="K37" s="11">
        <f t="shared" si="4"/>
        <v>352440</v>
      </c>
      <c r="L37" s="11">
        <f t="shared" si="4"/>
        <v>2568752</v>
      </c>
      <c r="M37" s="11">
        <f t="shared" si="4"/>
        <v>4000273</v>
      </c>
      <c r="N37" s="11">
        <f t="shared" si="4"/>
        <v>6921465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7211239</v>
      </c>
      <c r="X37" s="11">
        <f t="shared" si="4"/>
        <v>19834979</v>
      </c>
      <c r="Y37" s="11">
        <f t="shared" si="4"/>
        <v>-12623740</v>
      </c>
      <c r="Z37" s="2">
        <f t="shared" si="5"/>
        <v>-63.643828410405675</v>
      </c>
      <c r="AA37" s="15">
        <f>AA7+AA22</f>
        <v>39669957</v>
      </c>
    </row>
    <row r="38" spans="1:27" ht="13.5">
      <c r="A38" s="46" t="s">
        <v>34</v>
      </c>
      <c r="B38" s="47"/>
      <c r="C38" s="9">
        <f t="shared" si="4"/>
        <v>49470924</v>
      </c>
      <c r="D38" s="10">
        <f t="shared" si="4"/>
        <v>0</v>
      </c>
      <c r="E38" s="11">
        <f t="shared" si="4"/>
        <v>61610688</v>
      </c>
      <c r="F38" s="11">
        <f t="shared" si="4"/>
        <v>69403984</v>
      </c>
      <c r="G38" s="11">
        <f t="shared" si="4"/>
        <v>841238</v>
      </c>
      <c r="H38" s="11">
        <f t="shared" si="4"/>
        <v>1974067</v>
      </c>
      <c r="I38" s="11">
        <f t="shared" si="4"/>
        <v>2159626</v>
      </c>
      <c r="J38" s="11">
        <f t="shared" si="4"/>
        <v>4974931</v>
      </c>
      <c r="K38" s="11">
        <f t="shared" si="4"/>
        <v>3606974</v>
      </c>
      <c r="L38" s="11">
        <f t="shared" si="4"/>
        <v>5878217</v>
      </c>
      <c r="M38" s="11">
        <f t="shared" si="4"/>
        <v>197528</v>
      </c>
      <c r="N38" s="11">
        <f t="shared" si="4"/>
        <v>9682719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14657650</v>
      </c>
      <c r="X38" s="11">
        <f t="shared" si="4"/>
        <v>34701992</v>
      </c>
      <c r="Y38" s="11">
        <f t="shared" si="4"/>
        <v>-20044342</v>
      </c>
      <c r="Z38" s="2">
        <f t="shared" si="5"/>
        <v>-57.76135848339773</v>
      </c>
      <c r="AA38" s="15">
        <f>AA8+AA23</f>
        <v>69403984</v>
      </c>
    </row>
    <row r="39" spans="1:27" ht="13.5">
      <c r="A39" s="46" t="s">
        <v>35</v>
      </c>
      <c r="B39" s="47"/>
      <c r="C39" s="9">
        <f t="shared" si="4"/>
        <v>34630614</v>
      </c>
      <c r="D39" s="10">
        <f t="shared" si="4"/>
        <v>0</v>
      </c>
      <c r="E39" s="11">
        <f t="shared" si="4"/>
        <v>20321584</v>
      </c>
      <c r="F39" s="11">
        <f t="shared" si="4"/>
        <v>22634753</v>
      </c>
      <c r="G39" s="11">
        <f t="shared" si="4"/>
        <v>1221711</v>
      </c>
      <c r="H39" s="11">
        <f t="shared" si="4"/>
        <v>3086574</v>
      </c>
      <c r="I39" s="11">
        <f t="shared" si="4"/>
        <v>2078171</v>
      </c>
      <c r="J39" s="11">
        <f t="shared" si="4"/>
        <v>6386456</v>
      </c>
      <c r="K39" s="11">
        <f t="shared" si="4"/>
        <v>4694359</v>
      </c>
      <c r="L39" s="11">
        <f t="shared" si="4"/>
        <v>4143110</v>
      </c>
      <c r="M39" s="11">
        <f t="shared" si="4"/>
        <v>152704</v>
      </c>
      <c r="N39" s="11">
        <f t="shared" si="4"/>
        <v>8990173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15376629</v>
      </c>
      <c r="X39" s="11">
        <f t="shared" si="4"/>
        <v>11317377</v>
      </c>
      <c r="Y39" s="11">
        <f t="shared" si="4"/>
        <v>4059252</v>
      </c>
      <c r="Z39" s="2">
        <f t="shared" si="5"/>
        <v>35.86742758503141</v>
      </c>
      <c r="AA39" s="15">
        <f>AA9+AA24</f>
        <v>22634753</v>
      </c>
    </row>
    <row r="40" spans="1:27" ht="13.5">
      <c r="A40" s="46" t="s">
        <v>36</v>
      </c>
      <c r="B40" s="47"/>
      <c r="C40" s="9">
        <f t="shared" si="4"/>
        <v>8060990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-303</v>
      </c>
      <c r="H40" s="11">
        <f t="shared" si="4"/>
        <v>0</v>
      </c>
      <c r="I40" s="11">
        <f t="shared" si="4"/>
        <v>0</v>
      </c>
      <c r="J40" s="11">
        <f t="shared" si="4"/>
        <v>-303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-303</v>
      </c>
      <c r="X40" s="11">
        <f t="shared" si="4"/>
        <v>0</v>
      </c>
      <c r="Y40" s="11">
        <f t="shared" si="4"/>
        <v>-303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178810627</v>
      </c>
      <c r="D41" s="50">
        <f t="shared" si="6"/>
        <v>0</v>
      </c>
      <c r="E41" s="51">
        <f t="shared" si="6"/>
        <v>155082972</v>
      </c>
      <c r="F41" s="51">
        <f t="shared" si="6"/>
        <v>178198694</v>
      </c>
      <c r="G41" s="51">
        <f t="shared" si="6"/>
        <v>2062646</v>
      </c>
      <c r="H41" s="51">
        <f t="shared" si="6"/>
        <v>5079372</v>
      </c>
      <c r="I41" s="51">
        <f t="shared" si="6"/>
        <v>4508840</v>
      </c>
      <c r="J41" s="51">
        <f t="shared" si="6"/>
        <v>11650858</v>
      </c>
      <c r="K41" s="51">
        <f t="shared" si="6"/>
        <v>9723388</v>
      </c>
      <c r="L41" s="51">
        <f t="shared" si="6"/>
        <v>12767861</v>
      </c>
      <c r="M41" s="51">
        <f t="shared" si="6"/>
        <v>4350505</v>
      </c>
      <c r="N41" s="51">
        <f t="shared" si="6"/>
        <v>26841754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38492612</v>
      </c>
      <c r="X41" s="51">
        <f t="shared" si="6"/>
        <v>89099348</v>
      </c>
      <c r="Y41" s="51">
        <f t="shared" si="6"/>
        <v>-50606736</v>
      </c>
      <c r="Z41" s="52">
        <f t="shared" si="5"/>
        <v>-56.798099128626625</v>
      </c>
      <c r="AA41" s="53">
        <f>SUM(AA36:AA40)</f>
        <v>178198694</v>
      </c>
    </row>
    <row r="42" spans="1:27" ht="13.5">
      <c r="A42" s="54" t="s">
        <v>38</v>
      </c>
      <c r="B42" s="35"/>
      <c r="C42" s="65">
        <f aca="true" t="shared" si="7" ref="C42:Y48">C12+C27</f>
        <v>5598964</v>
      </c>
      <c r="D42" s="66">
        <f t="shared" si="7"/>
        <v>0</v>
      </c>
      <c r="E42" s="67">
        <f t="shared" si="7"/>
        <v>16621405</v>
      </c>
      <c r="F42" s="67">
        <f t="shared" si="7"/>
        <v>17353405</v>
      </c>
      <c r="G42" s="67">
        <f t="shared" si="7"/>
        <v>0</v>
      </c>
      <c r="H42" s="67">
        <f t="shared" si="7"/>
        <v>500000</v>
      </c>
      <c r="I42" s="67">
        <f t="shared" si="7"/>
        <v>460422</v>
      </c>
      <c r="J42" s="67">
        <f t="shared" si="7"/>
        <v>960422</v>
      </c>
      <c r="K42" s="67">
        <f t="shared" si="7"/>
        <v>612028</v>
      </c>
      <c r="L42" s="67">
        <f t="shared" si="7"/>
        <v>1244915</v>
      </c>
      <c r="M42" s="67">
        <f t="shared" si="7"/>
        <v>608384</v>
      </c>
      <c r="N42" s="67">
        <f t="shared" si="7"/>
        <v>2465327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3425749</v>
      </c>
      <c r="X42" s="67">
        <f t="shared" si="7"/>
        <v>8676703</v>
      </c>
      <c r="Y42" s="67">
        <f t="shared" si="7"/>
        <v>-5250954</v>
      </c>
      <c r="Z42" s="69">
        <f t="shared" si="5"/>
        <v>-60.51784877274237</v>
      </c>
      <c r="AA42" s="68">
        <f aca="true" t="shared" si="8" ref="AA42:AA48">AA12+AA27</f>
        <v>17353405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16612721</v>
      </c>
      <c r="D45" s="66">
        <f t="shared" si="7"/>
        <v>0</v>
      </c>
      <c r="E45" s="67">
        <f t="shared" si="7"/>
        <v>53617800</v>
      </c>
      <c r="F45" s="67">
        <f t="shared" si="7"/>
        <v>73361239</v>
      </c>
      <c r="G45" s="67">
        <f t="shared" si="7"/>
        <v>0</v>
      </c>
      <c r="H45" s="67">
        <f t="shared" si="7"/>
        <v>2144315</v>
      </c>
      <c r="I45" s="67">
        <f t="shared" si="7"/>
        <v>21610526</v>
      </c>
      <c r="J45" s="67">
        <f t="shared" si="7"/>
        <v>23754841</v>
      </c>
      <c r="K45" s="67">
        <f t="shared" si="7"/>
        <v>11012418</v>
      </c>
      <c r="L45" s="67">
        <f t="shared" si="7"/>
        <v>9242161</v>
      </c>
      <c r="M45" s="67">
        <f t="shared" si="7"/>
        <v>519847</v>
      </c>
      <c r="N45" s="67">
        <f t="shared" si="7"/>
        <v>20774426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44529267</v>
      </c>
      <c r="X45" s="67">
        <f t="shared" si="7"/>
        <v>36680620</v>
      </c>
      <c r="Y45" s="67">
        <f t="shared" si="7"/>
        <v>7848647</v>
      </c>
      <c r="Z45" s="69">
        <f t="shared" si="5"/>
        <v>21.39725827971283</v>
      </c>
      <c r="AA45" s="68">
        <f t="shared" si="8"/>
        <v>73361239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1195000</v>
      </c>
      <c r="F48" s="67">
        <f t="shared" si="7"/>
        <v>1545000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772500</v>
      </c>
      <c r="Y48" s="67">
        <f t="shared" si="7"/>
        <v>-772500</v>
      </c>
      <c r="Z48" s="69">
        <f t="shared" si="5"/>
        <v>-100</v>
      </c>
      <c r="AA48" s="68">
        <f t="shared" si="8"/>
        <v>1545000</v>
      </c>
    </row>
    <row r="49" spans="1:27" ht="13.5">
      <c r="A49" s="75" t="s">
        <v>49</v>
      </c>
      <c r="B49" s="76"/>
      <c r="C49" s="77">
        <f aca="true" t="shared" si="9" ref="C49:Y49">SUM(C41:C48)</f>
        <v>201022312</v>
      </c>
      <c r="D49" s="78">
        <f t="shared" si="9"/>
        <v>0</v>
      </c>
      <c r="E49" s="79">
        <f t="shared" si="9"/>
        <v>226517177</v>
      </c>
      <c r="F49" s="79">
        <f t="shared" si="9"/>
        <v>270458338</v>
      </c>
      <c r="G49" s="79">
        <f t="shared" si="9"/>
        <v>2062646</v>
      </c>
      <c r="H49" s="79">
        <f t="shared" si="9"/>
        <v>7723687</v>
      </c>
      <c r="I49" s="79">
        <f t="shared" si="9"/>
        <v>26579788</v>
      </c>
      <c r="J49" s="79">
        <f t="shared" si="9"/>
        <v>36366121</v>
      </c>
      <c r="K49" s="79">
        <f t="shared" si="9"/>
        <v>21347834</v>
      </c>
      <c r="L49" s="79">
        <f t="shared" si="9"/>
        <v>23254937</v>
      </c>
      <c r="M49" s="79">
        <f t="shared" si="9"/>
        <v>5478736</v>
      </c>
      <c r="N49" s="79">
        <f t="shared" si="9"/>
        <v>50081507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86447628</v>
      </c>
      <c r="X49" s="79">
        <f t="shared" si="9"/>
        <v>135229171</v>
      </c>
      <c r="Y49" s="79">
        <f t="shared" si="9"/>
        <v>-48781543</v>
      </c>
      <c r="Z49" s="80">
        <f t="shared" si="5"/>
        <v>-36.07323970062643</v>
      </c>
      <c r="AA49" s="81">
        <f>SUM(AA41:AA48)</f>
        <v>270458338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69347140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13748797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20647371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6248609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7279551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38052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47962380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5016322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16368438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46842</v>
      </c>
      <c r="H66" s="14">
        <v>1226430</v>
      </c>
      <c r="I66" s="14">
        <v>2641500</v>
      </c>
      <c r="J66" s="14">
        <v>3914772</v>
      </c>
      <c r="K66" s="14">
        <v>3981857</v>
      </c>
      <c r="L66" s="14">
        <v>3999819</v>
      </c>
      <c r="M66" s="14">
        <v>7261877</v>
      </c>
      <c r="N66" s="14">
        <v>15243553</v>
      </c>
      <c r="O66" s="14"/>
      <c r="P66" s="14"/>
      <c r="Q66" s="14"/>
      <c r="R66" s="14"/>
      <c r="S66" s="14"/>
      <c r="T66" s="14"/>
      <c r="U66" s="14"/>
      <c r="V66" s="14"/>
      <c r="W66" s="14">
        <v>19158325</v>
      </c>
      <c r="X66" s="14"/>
      <c r="Y66" s="14">
        <v>19158325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46842</v>
      </c>
      <c r="H69" s="79">
        <f t="shared" si="12"/>
        <v>1226430</v>
      </c>
      <c r="I69" s="79">
        <f t="shared" si="12"/>
        <v>2641500</v>
      </c>
      <c r="J69" s="79">
        <f t="shared" si="12"/>
        <v>3914772</v>
      </c>
      <c r="K69" s="79">
        <f t="shared" si="12"/>
        <v>3981857</v>
      </c>
      <c r="L69" s="79">
        <f t="shared" si="12"/>
        <v>3999819</v>
      </c>
      <c r="M69" s="79">
        <f t="shared" si="12"/>
        <v>7261877</v>
      </c>
      <c r="N69" s="79">
        <f t="shared" si="12"/>
        <v>15243553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19158325</v>
      </c>
      <c r="X69" s="79">
        <f t="shared" si="12"/>
        <v>0</v>
      </c>
      <c r="Y69" s="79">
        <f t="shared" si="12"/>
        <v>19158325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42779067</v>
      </c>
      <c r="D5" s="42">
        <f t="shared" si="0"/>
        <v>0</v>
      </c>
      <c r="E5" s="43">
        <f t="shared" si="0"/>
        <v>40229780</v>
      </c>
      <c r="F5" s="43">
        <f t="shared" si="0"/>
        <v>63832649</v>
      </c>
      <c r="G5" s="43">
        <f t="shared" si="0"/>
        <v>152723</v>
      </c>
      <c r="H5" s="43">
        <f t="shared" si="0"/>
        <v>1967031</v>
      </c>
      <c r="I5" s="43">
        <f t="shared" si="0"/>
        <v>21453323</v>
      </c>
      <c r="J5" s="43">
        <f t="shared" si="0"/>
        <v>23573077</v>
      </c>
      <c r="K5" s="43">
        <f t="shared" si="0"/>
        <v>10428087</v>
      </c>
      <c r="L5" s="43">
        <f t="shared" si="0"/>
        <v>11179271</v>
      </c>
      <c r="M5" s="43">
        <f t="shared" si="0"/>
        <v>9215378</v>
      </c>
      <c r="N5" s="43">
        <f t="shared" si="0"/>
        <v>30822736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54395813</v>
      </c>
      <c r="X5" s="43">
        <f t="shared" si="0"/>
        <v>31916325</v>
      </c>
      <c r="Y5" s="43">
        <f t="shared" si="0"/>
        <v>22479488</v>
      </c>
      <c r="Z5" s="44">
        <f>+IF(X5&lt;&gt;0,+(Y5/X5)*100,0)</f>
        <v>70.43257016589473</v>
      </c>
      <c r="AA5" s="45">
        <f>SUM(AA11:AA18)</f>
        <v>63832649</v>
      </c>
    </row>
    <row r="6" spans="1:27" ht="13.5">
      <c r="A6" s="46" t="s">
        <v>32</v>
      </c>
      <c r="B6" s="47"/>
      <c r="C6" s="9">
        <v>2507483</v>
      </c>
      <c r="D6" s="10"/>
      <c r="E6" s="11"/>
      <c r="F6" s="11"/>
      <c r="G6" s="11"/>
      <c r="H6" s="11"/>
      <c r="I6" s="11"/>
      <c r="J6" s="11"/>
      <c r="K6" s="11"/>
      <c r="L6" s="11">
        <v>371072</v>
      </c>
      <c r="M6" s="11">
        <v>600887</v>
      </c>
      <c r="N6" s="11">
        <v>971959</v>
      </c>
      <c r="O6" s="11"/>
      <c r="P6" s="11"/>
      <c r="Q6" s="11"/>
      <c r="R6" s="11"/>
      <c r="S6" s="11"/>
      <c r="T6" s="11"/>
      <c r="U6" s="11"/>
      <c r="V6" s="11"/>
      <c r="W6" s="11">
        <v>971959</v>
      </c>
      <c r="X6" s="11"/>
      <c r="Y6" s="11">
        <v>971959</v>
      </c>
      <c r="Z6" s="2"/>
      <c r="AA6" s="15"/>
    </row>
    <row r="7" spans="1:27" ht="13.5">
      <c r="A7" s="46" t="s">
        <v>33</v>
      </c>
      <c r="B7" s="47"/>
      <c r="C7" s="9">
        <v>3831041</v>
      </c>
      <c r="D7" s="10"/>
      <c r="E7" s="11">
        <v>6504080</v>
      </c>
      <c r="F7" s="11">
        <v>6841820</v>
      </c>
      <c r="G7" s="11">
        <v>152723</v>
      </c>
      <c r="H7" s="11">
        <v>71752</v>
      </c>
      <c r="I7" s="11">
        <v>423859</v>
      </c>
      <c r="J7" s="11">
        <v>648334</v>
      </c>
      <c r="K7" s="11">
        <v>378053</v>
      </c>
      <c r="L7" s="11">
        <v>219081</v>
      </c>
      <c r="M7" s="11">
        <v>448570</v>
      </c>
      <c r="N7" s="11">
        <v>1045704</v>
      </c>
      <c r="O7" s="11"/>
      <c r="P7" s="11"/>
      <c r="Q7" s="11"/>
      <c r="R7" s="11"/>
      <c r="S7" s="11"/>
      <c r="T7" s="11"/>
      <c r="U7" s="11"/>
      <c r="V7" s="11"/>
      <c r="W7" s="11">
        <v>1694038</v>
      </c>
      <c r="X7" s="11">
        <v>3420910</v>
      </c>
      <c r="Y7" s="11">
        <v>-1726872</v>
      </c>
      <c r="Z7" s="2">
        <v>-50.48</v>
      </c>
      <c r="AA7" s="15">
        <v>6841820</v>
      </c>
    </row>
    <row r="8" spans="1:27" ht="13.5">
      <c r="A8" s="46" t="s">
        <v>34</v>
      </c>
      <c r="B8" s="47"/>
      <c r="C8" s="9">
        <v>24260738</v>
      </c>
      <c r="D8" s="10"/>
      <c r="E8" s="11">
        <v>20450000</v>
      </c>
      <c r="F8" s="11">
        <v>42738947</v>
      </c>
      <c r="G8" s="11"/>
      <c r="H8" s="11"/>
      <c r="I8" s="11">
        <v>17635870</v>
      </c>
      <c r="J8" s="11">
        <v>17635870</v>
      </c>
      <c r="K8" s="11">
        <v>5710876</v>
      </c>
      <c r="L8" s="11">
        <v>7559539</v>
      </c>
      <c r="M8" s="11">
        <v>6218201</v>
      </c>
      <c r="N8" s="11">
        <v>19488616</v>
      </c>
      <c r="O8" s="11"/>
      <c r="P8" s="11"/>
      <c r="Q8" s="11"/>
      <c r="R8" s="11"/>
      <c r="S8" s="11"/>
      <c r="T8" s="11"/>
      <c r="U8" s="11"/>
      <c r="V8" s="11"/>
      <c r="W8" s="11">
        <v>37124486</v>
      </c>
      <c r="X8" s="11">
        <v>21369474</v>
      </c>
      <c r="Y8" s="11">
        <v>15755012</v>
      </c>
      <c r="Z8" s="2">
        <v>73.73</v>
      </c>
      <c r="AA8" s="15">
        <v>42738947</v>
      </c>
    </row>
    <row r="9" spans="1:27" ht="13.5">
      <c r="A9" s="46" t="s">
        <v>35</v>
      </c>
      <c r="B9" s="47"/>
      <c r="C9" s="9">
        <v>265308</v>
      </c>
      <c r="D9" s="10"/>
      <c r="E9" s="11"/>
      <c r="F9" s="11">
        <v>301780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150890</v>
      </c>
      <c r="Y9" s="11">
        <v>-150890</v>
      </c>
      <c r="Z9" s="2">
        <v>-100</v>
      </c>
      <c r="AA9" s="15">
        <v>301780</v>
      </c>
    </row>
    <row r="10" spans="1:27" ht="13.5">
      <c r="A10" s="46" t="s">
        <v>36</v>
      </c>
      <c r="B10" s="47"/>
      <c r="C10" s="9">
        <v>138622</v>
      </c>
      <c r="D10" s="10"/>
      <c r="E10" s="11">
        <v>180000</v>
      </c>
      <c r="F10" s="11">
        <v>180000</v>
      </c>
      <c r="G10" s="11"/>
      <c r="H10" s="11"/>
      <c r="I10" s="11"/>
      <c r="J10" s="11"/>
      <c r="K10" s="11">
        <v>165010</v>
      </c>
      <c r="L10" s="11">
        <v>1150</v>
      </c>
      <c r="M10" s="11"/>
      <c r="N10" s="11">
        <v>166160</v>
      </c>
      <c r="O10" s="11"/>
      <c r="P10" s="11"/>
      <c r="Q10" s="11"/>
      <c r="R10" s="11"/>
      <c r="S10" s="11"/>
      <c r="T10" s="11"/>
      <c r="U10" s="11"/>
      <c r="V10" s="11"/>
      <c r="W10" s="11">
        <v>166160</v>
      </c>
      <c r="X10" s="11">
        <v>90000</v>
      </c>
      <c r="Y10" s="11">
        <v>76160</v>
      </c>
      <c r="Z10" s="2">
        <v>84.62</v>
      </c>
      <c r="AA10" s="15">
        <v>180000</v>
      </c>
    </row>
    <row r="11" spans="1:27" ht="13.5">
      <c r="A11" s="48" t="s">
        <v>37</v>
      </c>
      <c r="B11" s="47"/>
      <c r="C11" s="49">
        <f aca="true" t="shared" si="1" ref="C11:Y11">SUM(C6:C10)</f>
        <v>31003192</v>
      </c>
      <c r="D11" s="50">
        <f t="shared" si="1"/>
        <v>0</v>
      </c>
      <c r="E11" s="51">
        <f t="shared" si="1"/>
        <v>27134080</v>
      </c>
      <c r="F11" s="51">
        <f t="shared" si="1"/>
        <v>50062547</v>
      </c>
      <c r="G11" s="51">
        <f t="shared" si="1"/>
        <v>152723</v>
      </c>
      <c r="H11" s="51">
        <f t="shared" si="1"/>
        <v>71752</v>
      </c>
      <c r="I11" s="51">
        <f t="shared" si="1"/>
        <v>18059729</v>
      </c>
      <c r="J11" s="51">
        <f t="shared" si="1"/>
        <v>18284204</v>
      </c>
      <c r="K11" s="51">
        <f t="shared" si="1"/>
        <v>6253939</v>
      </c>
      <c r="L11" s="51">
        <f t="shared" si="1"/>
        <v>8150842</v>
      </c>
      <c r="M11" s="51">
        <f t="shared" si="1"/>
        <v>7267658</v>
      </c>
      <c r="N11" s="51">
        <f t="shared" si="1"/>
        <v>21672439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39956643</v>
      </c>
      <c r="X11" s="51">
        <f t="shared" si="1"/>
        <v>25031274</v>
      </c>
      <c r="Y11" s="51">
        <f t="shared" si="1"/>
        <v>14925369</v>
      </c>
      <c r="Z11" s="52">
        <f>+IF(X11&lt;&gt;0,+(Y11/X11)*100,0)</f>
        <v>59.626885151750564</v>
      </c>
      <c r="AA11" s="53">
        <f>SUM(AA6:AA10)</f>
        <v>50062547</v>
      </c>
    </row>
    <row r="12" spans="1:27" ht="13.5">
      <c r="A12" s="54" t="s">
        <v>38</v>
      </c>
      <c r="B12" s="35"/>
      <c r="C12" s="9">
        <v>3293021</v>
      </c>
      <c r="D12" s="10"/>
      <c r="E12" s="11">
        <v>450000</v>
      </c>
      <c r="F12" s="11">
        <v>450000</v>
      </c>
      <c r="G12" s="11"/>
      <c r="H12" s="11">
        <v>984486</v>
      </c>
      <c r="I12" s="11">
        <v>2950569</v>
      </c>
      <c r="J12" s="11">
        <v>3935055</v>
      </c>
      <c r="K12" s="11">
        <v>2335606</v>
      </c>
      <c r="L12" s="11">
        <v>2785633</v>
      </c>
      <c r="M12" s="11">
        <v>1859219</v>
      </c>
      <c r="N12" s="11">
        <v>6980458</v>
      </c>
      <c r="O12" s="11"/>
      <c r="P12" s="11"/>
      <c r="Q12" s="11"/>
      <c r="R12" s="11"/>
      <c r="S12" s="11"/>
      <c r="T12" s="11"/>
      <c r="U12" s="11"/>
      <c r="V12" s="11"/>
      <c r="W12" s="11">
        <v>10915513</v>
      </c>
      <c r="X12" s="11">
        <v>225000</v>
      </c>
      <c r="Y12" s="11">
        <v>10690513</v>
      </c>
      <c r="Z12" s="2">
        <v>4751.34</v>
      </c>
      <c r="AA12" s="15">
        <v>450000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7975547</v>
      </c>
      <c r="D15" s="10"/>
      <c r="E15" s="11">
        <v>8645700</v>
      </c>
      <c r="F15" s="11">
        <v>9320102</v>
      </c>
      <c r="G15" s="11"/>
      <c r="H15" s="11">
        <v>910793</v>
      </c>
      <c r="I15" s="11">
        <v>443025</v>
      </c>
      <c r="J15" s="11">
        <v>1353818</v>
      </c>
      <c r="K15" s="11">
        <v>1838542</v>
      </c>
      <c r="L15" s="11">
        <v>242796</v>
      </c>
      <c r="M15" s="11">
        <v>88501</v>
      </c>
      <c r="N15" s="11">
        <v>2169839</v>
      </c>
      <c r="O15" s="11"/>
      <c r="P15" s="11"/>
      <c r="Q15" s="11"/>
      <c r="R15" s="11"/>
      <c r="S15" s="11"/>
      <c r="T15" s="11"/>
      <c r="U15" s="11"/>
      <c r="V15" s="11"/>
      <c r="W15" s="11">
        <v>3523657</v>
      </c>
      <c r="X15" s="11">
        <v>4660051</v>
      </c>
      <c r="Y15" s="11">
        <v>-1136394</v>
      </c>
      <c r="Z15" s="2">
        <v>-24.39</v>
      </c>
      <c r="AA15" s="15">
        <v>9320102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507307</v>
      </c>
      <c r="D18" s="17"/>
      <c r="E18" s="18">
        <v>4000000</v>
      </c>
      <c r="F18" s="18">
        <v>4000000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2000000</v>
      </c>
      <c r="Y18" s="18">
        <v>-2000000</v>
      </c>
      <c r="Z18" s="3">
        <v>-100</v>
      </c>
      <c r="AA18" s="23">
        <v>4000000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2109734</v>
      </c>
      <c r="D20" s="59">
        <f t="shared" si="2"/>
        <v>0</v>
      </c>
      <c r="E20" s="60">
        <f t="shared" si="2"/>
        <v>47881700</v>
      </c>
      <c r="F20" s="60">
        <f t="shared" si="2"/>
        <v>53724932</v>
      </c>
      <c r="G20" s="60">
        <f t="shared" si="2"/>
        <v>90493</v>
      </c>
      <c r="H20" s="60">
        <f t="shared" si="2"/>
        <v>701742</v>
      </c>
      <c r="I20" s="60">
        <f t="shared" si="2"/>
        <v>774071</v>
      </c>
      <c r="J20" s="60">
        <f t="shared" si="2"/>
        <v>1566306</v>
      </c>
      <c r="K20" s="60">
        <f t="shared" si="2"/>
        <v>659720</v>
      </c>
      <c r="L20" s="60">
        <f t="shared" si="2"/>
        <v>1056644</v>
      </c>
      <c r="M20" s="60">
        <f t="shared" si="2"/>
        <v>669851</v>
      </c>
      <c r="N20" s="60">
        <f t="shared" si="2"/>
        <v>2386215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3952521</v>
      </c>
      <c r="X20" s="60">
        <f t="shared" si="2"/>
        <v>26862466</v>
      </c>
      <c r="Y20" s="60">
        <f t="shared" si="2"/>
        <v>-22909945</v>
      </c>
      <c r="Z20" s="61">
        <f>+IF(X20&lt;&gt;0,+(Y20/X20)*100,0)</f>
        <v>-85.28608281905318</v>
      </c>
      <c r="AA20" s="62">
        <f>SUM(AA26:AA33)</f>
        <v>53724932</v>
      </c>
    </row>
    <row r="21" spans="1:27" ht="13.5">
      <c r="A21" s="46" t="s">
        <v>32</v>
      </c>
      <c r="B21" s="47"/>
      <c r="C21" s="9"/>
      <c r="D21" s="10"/>
      <c r="E21" s="11">
        <v>16131580</v>
      </c>
      <c r="F21" s="11">
        <v>17298580</v>
      </c>
      <c r="G21" s="11"/>
      <c r="H21" s="11">
        <v>470576</v>
      </c>
      <c r="I21" s="11">
        <v>355327</v>
      </c>
      <c r="J21" s="11">
        <v>825903</v>
      </c>
      <c r="K21" s="11">
        <v>327101</v>
      </c>
      <c r="L21" s="11">
        <v>827730</v>
      </c>
      <c r="M21" s="11">
        <v>643759</v>
      </c>
      <c r="N21" s="11">
        <v>1798590</v>
      </c>
      <c r="O21" s="11"/>
      <c r="P21" s="11"/>
      <c r="Q21" s="11"/>
      <c r="R21" s="11"/>
      <c r="S21" s="11"/>
      <c r="T21" s="11"/>
      <c r="U21" s="11"/>
      <c r="V21" s="11"/>
      <c r="W21" s="11">
        <v>2624493</v>
      </c>
      <c r="X21" s="11">
        <v>8649290</v>
      </c>
      <c r="Y21" s="11">
        <v>-6024797</v>
      </c>
      <c r="Z21" s="2">
        <v>-69.66</v>
      </c>
      <c r="AA21" s="15">
        <v>17298580</v>
      </c>
    </row>
    <row r="22" spans="1:27" ht="13.5">
      <c r="A22" s="46" t="s">
        <v>33</v>
      </c>
      <c r="B22" s="47"/>
      <c r="C22" s="9">
        <v>1438091</v>
      </c>
      <c r="D22" s="10"/>
      <c r="E22" s="11">
        <v>21038660</v>
      </c>
      <c r="F22" s="11">
        <v>21038920</v>
      </c>
      <c r="G22" s="11">
        <v>90493</v>
      </c>
      <c r="H22" s="11">
        <v>231166</v>
      </c>
      <c r="I22" s="11">
        <v>418744</v>
      </c>
      <c r="J22" s="11">
        <v>740403</v>
      </c>
      <c r="K22" s="11">
        <v>332619</v>
      </c>
      <c r="L22" s="11">
        <v>228914</v>
      </c>
      <c r="M22" s="11">
        <v>26092</v>
      </c>
      <c r="N22" s="11">
        <v>587625</v>
      </c>
      <c r="O22" s="11"/>
      <c r="P22" s="11"/>
      <c r="Q22" s="11"/>
      <c r="R22" s="11"/>
      <c r="S22" s="11"/>
      <c r="T22" s="11"/>
      <c r="U22" s="11"/>
      <c r="V22" s="11"/>
      <c r="W22" s="11">
        <v>1328028</v>
      </c>
      <c r="X22" s="11">
        <v>10519460</v>
      </c>
      <c r="Y22" s="11">
        <v>-9191432</v>
      </c>
      <c r="Z22" s="2">
        <v>-87.38</v>
      </c>
      <c r="AA22" s="15">
        <v>21038920</v>
      </c>
    </row>
    <row r="23" spans="1:27" ht="13.5">
      <c r="A23" s="46" t="s">
        <v>34</v>
      </c>
      <c r="B23" s="47"/>
      <c r="C23" s="9">
        <v>388300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1700000</v>
      </c>
      <c r="F25" s="11">
        <v>1700000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850000</v>
      </c>
      <c r="Y25" s="11">
        <v>-850000</v>
      </c>
      <c r="Z25" s="2">
        <v>-100</v>
      </c>
      <c r="AA25" s="15">
        <v>1700000</v>
      </c>
    </row>
    <row r="26" spans="1:27" ht="13.5">
      <c r="A26" s="48" t="s">
        <v>37</v>
      </c>
      <c r="B26" s="63"/>
      <c r="C26" s="49">
        <f aca="true" t="shared" si="3" ref="C26:Y26">SUM(C21:C25)</f>
        <v>1826391</v>
      </c>
      <c r="D26" s="50">
        <f t="shared" si="3"/>
        <v>0</v>
      </c>
      <c r="E26" s="51">
        <f t="shared" si="3"/>
        <v>38870240</v>
      </c>
      <c r="F26" s="51">
        <f t="shared" si="3"/>
        <v>40037500</v>
      </c>
      <c r="G26" s="51">
        <f t="shared" si="3"/>
        <v>90493</v>
      </c>
      <c r="H26" s="51">
        <f t="shared" si="3"/>
        <v>701742</v>
      </c>
      <c r="I26" s="51">
        <f t="shared" si="3"/>
        <v>774071</v>
      </c>
      <c r="J26" s="51">
        <f t="shared" si="3"/>
        <v>1566306</v>
      </c>
      <c r="K26" s="51">
        <f t="shared" si="3"/>
        <v>659720</v>
      </c>
      <c r="L26" s="51">
        <f t="shared" si="3"/>
        <v>1056644</v>
      </c>
      <c r="M26" s="51">
        <f t="shared" si="3"/>
        <v>669851</v>
      </c>
      <c r="N26" s="51">
        <f t="shared" si="3"/>
        <v>2386215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3952521</v>
      </c>
      <c r="X26" s="51">
        <f t="shared" si="3"/>
        <v>20018750</v>
      </c>
      <c r="Y26" s="51">
        <f t="shared" si="3"/>
        <v>-16066229</v>
      </c>
      <c r="Z26" s="52">
        <f>+IF(X26&lt;&gt;0,+(Y26/X26)*100,0)</f>
        <v>-80.25590508897909</v>
      </c>
      <c r="AA26" s="53">
        <f>SUM(AA21:AA25)</f>
        <v>40037500</v>
      </c>
    </row>
    <row r="27" spans="1:27" ht="13.5">
      <c r="A27" s="54" t="s">
        <v>38</v>
      </c>
      <c r="B27" s="64"/>
      <c r="C27" s="9"/>
      <c r="D27" s="10"/>
      <c r="E27" s="11">
        <v>7441460</v>
      </c>
      <c r="F27" s="11">
        <v>11955432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5977716</v>
      </c>
      <c r="Y27" s="11">
        <v>-5977716</v>
      </c>
      <c r="Z27" s="2">
        <v>-100</v>
      </c>
      <c r="AA27" s="15">
        <v>11955432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283343</v>
      </c>
      <c r="D30" s="10"/>
      <c r="E30" s="11">
        <v>1570000</v>
      </c>
      <c r="F30" s="11">
        <v>1732000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866000</v>
      </c>
      <c r="Y30" s="11">
        <v>-866000</v>
      </c>
      <c r="Z30" s="2">
        <v>-100</v>
      </c>
      <c r="AA30" s="15">
        <v>1732000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2507483</v>
      </c>
      <c r="D36" s="10">
        <f t="shared" si="4"/>
        <v>0</v>
      </c>
      <c r="E36" s="11">
        <f t="shared" si="4"/>
        <v>16131580</v>
      </c>
      <c r="F36" s="11">
        <f t="shared" si="4"/>
        <v>17298580</v>
      </c>
      <c r="G36" s="11">
        <f t="shared" si="4"/>
        <v>0</v>
      </c>
      <c r="H36" s="11">
        <f t="shared" si="4"/>
        <v>470576</v>
      </c>
      <c r="I36" s="11">
        <f t="shared" si="4"/>
        <v>355327</v>
      </c>
      <c r="J36" s="11">
        <f t="shared" si="4"/>
        <v>825903</v>
      </c>
      <c r="K36" s="11">
        <f t="shared" si="4"/>
        <v>327101</v>
      </c>
      <c r="L36" s="11">
        <f t="shared" si="4"/>
        <v>1198802</v>
      </c>
      <c r="M36" s="11">
        <f t="shared" si="4"/>
        <v>1244646</v>
      </c>
      <c r="N36" s="11">
        <f t="shared" si="4"/>
        <v>2770549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3596452</v>
      </c>
      <c r="X36" s="11">
        <f t="shared" si="4"/>
        <v>8649290</v>
      </c>
      <c r="Y36" s="11">
        <f t="shared" si="4"/>
        <v>-5052838</v>
      </c>
      <c r="Z36" s="2">
        <f aca="true" t="shared" si="5" ref="Z36:Z49">+IF(X36&lt;&gt;0,+(Y36/X36)*100,0)</f>
        <v>-58.419107233079245</v>
      </c>
      <c r="AA36" s="15">
        <f>AA6+AA21</f>
        <v>17298580</v>
      </c>
    </row>
    <row r="37" spans="1:27" ht="13.5">
      <c r="A37" s="46" t="s">
        <v>33</v>
      </c>
      <c r="B37" s="47"/>
      <c r="C37" s="9">
        <f t="shared" si="4"/>
        <v>5269132</v>
      </c>
      <c r="D37" s="10">
        <f t="shared" si="4"/>
        <v>0</v>
      </c>
      <c r="E37" s="11">
        <f t="shared" si="4"/>
        <v>27542740</v>
      </c>
      <c r="F37" s="11">
        <f t="shared" si="4"/>
        <v>27880740</v>
      </c>
      <c r="G37" s="11">
        <f t="shared" si="4"/>
        <v>243216</v>
      </c>
      <c r="H37" s="11">
        <f t="shared" si="4"/>
        <v>302918</v>
      </c>
      <c r="I37" s="11">
        <f t="shared" si="4"/>
        <v>842603</v>
      </c>
      <c r="J37" s="11">
        <f t="shared" si="4"/>
        <v>1388737</v>
      </c>
      <c r="K37" s="11">
        <f t="shared" si="4"/>
        <v>710672</v>
      </c>
      <c r="L37" s="11">
        <f t="shared" si="4"/>
        <v>447995</v>
      </c>
      <c r="M37" s="11">
        <f t="shared" si="4"/>
        <v>474662</v>
      </c>
      <c r="N37" s="11">
        <f t="shared" si="4"/>
        <v>1633329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3022066</v>
      </c>
      <c r="X37" s="11">
        <f t="shared" si="4"/>
        <v>13940370</v>
      </c>
      <c r="Y37" s="11">
        <f t="shared" si="4"/>
        <v>-10918304</v>
      </c>
      <c r="Z37" s="2">
        <f t="shared" si="5"/>
        <v>-78.32147927207097</v>
      </c>
      <c r="AA37" s="15">
        <f>AA7+AA22</f>
        <v>27880740</v>
      </c>
    </row>
    <row r="38" spans="1:27" ht="13.5">
      <c r="A38" s="46" t="s">
        <v>34</v>
      </c>
      <c r="B38" s="47"/>
      <c r="C38" s="9">
        <f t="shared" si="4"/>
        <v>24649038</v>
      </c>
      <c r="D38" s="10">
        <f t="shared" si="4"/>
        <v>0</v>
      </c>
      <c r="E38" s="11">
        <f t="shared" si="4"/>
        <v>20450000</v>
      </c>
      <c r="F38" s="11">
        <f t="shared" si="4"/>
        <v>42738947</v>
      </c>
      <c r="G38" s="11">
        <f t="shared" si="4"/>
        <v>0</v>
      </c>
      <c r="H38" s="11">
        <f t="shared" si="4"/>
        <v>0</v>
      </c>
      <c r="I38" s="11">
        <f t="shared" si="4"/>
        <v>17635870</v>
      </c>
      <c r="J38" s="11">
        <f t="shared" si="4"/>
        <v>17635870</v>
      </c>
      <c r="K38" s="11">
        <f t="shared" si="4"/>
        <v>5710876</v>
      </c>
      <c r="L38" s="11">
        <f t="shared" si="4"/>
        <v>7559539</v>
      </c>
      <c r="M38" s="11">
        <f t="shared" si="4"/>
        <v>6218201</v>
      </c>
      <c r="N38" s="11">
        <f t="shared" si="4"/>
        <v>19488616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37124486</v>
      </c>
      <c r="X38" s="11">
        <f t="shared" si="4"/>
        <v>21369474</v>
      </c>
      <c r="Y38" s="11">
        <f t="shared" si="4"/>
        <v>15755012</v>
      </c>
      <c r="Z38" s="2">
        <f t="shared" si="5"/>
        <v>73.7267187765127</v>
      </c>
      <c r="AA38" s="15">
        <f>AA8+AA23</f>
        <v>42738947</v>
      </c>
    </row>
    <row r="39" spans="1:27" ht="13.5">
      <c r="A39" s="46" t="s">
        <v>35</v>
      </c>
      <c r="B39" s="47"/>
      <c r="C39" s="9">
        <f t="shared" si="4"/>
        <v>265308</v>
      </c>
      <c r="D39" s="10">
        <f t="shared" si="4"/>
        <v>0</v>
      </c>
      <c r="E39" s="11">
        <f t="shared" si="4"/>
        <v>0</v>
      </c>
      <c r="F39" s="11">
        <f t="shared" si="4"/>
        <v>301780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150890</v>
      </c>
      <c r="Y39" s="11">
        <f t="shared" si="4"/>
        <v>-150890</v>
      </c>
      <c r="Z39" s="2">
        <f t="shared" si="5"/>
        <v>-100</v>
      </c>
      <c r="AA39" s="15">
        <f>AA9+AA24</f>
        <v>301780</v>
      </c>
    </row>
    <row r="40" spans="1:27" ht="13.5">
      <c r="A40" s="46" t="s">
        <v>36</v>
      </c>
      <c r="B40" s="47"/>
      <c r="C40" s="9">
        <f t="shared" si="4"/>
        <v>138622</v>
      </c>
      <c r="D40" s="10">
        <f t="shared" si="4"/>
        <v>0</v>
      </c>
      <c r="E40" s="11">
        <f t="shared" si="4"/>
        <v>1880000</v>
      </c>
      <c r="F40" s="11">
        <f t="shared" si="4"/>
        <v>1880000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165010</v>
      </c>
      <c r="L40" s="11">
        <f t="shared" si="4"/>
        <v>1150</v>
      </c>
      <c r="M40" s="11">
        <f t="shared" si="4"/>
        <v>0</v>
      </c>
      <c r="N40" s="11">
        <f t="shared" si="4"/>
        <v>166160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166160</v>
      </c>
      <c r="X40" s="11">
        <f t="shared" si="4"/>
        <v>940000</v>
      </c>
      <c r="Y40" s="11">
        <f t="shared" si="4"/>
        <v>-773840</v>
      </c>
      <c r="Z40" s="2">
        <f t="shared" si="5"/>
        <v>-82.32340425531915</v>
      </c>
      <c r="AA40" s="15">
        <f>AA10+AA25</f>
        <v>1880000</v>
      </c>
    </row>
    <row r="41" spans="1:27" ht="13.5">
      <c r="A41" s="48" t="s">
        <v>37</v>
      </c>
      <c r="B41" s="47"/>
      <c r="C41" s="49">
        <f aca="true" t="shared" si="6" ref="C41:Y41">SUM(C36:C40)</f>
        <v>32829583</v>
      </c>
      <c r="D41" s="50">
        <f t="shared" si="6"/>
        <v>0</v>
      </c>
      <c r="E41" s="51">
        <f t="shared" si="6"/>
        <v>66004320</v>
      </c>
      <c r="F41" s="51">
        <f t="shared" si="6"/>
        <v>90100047</v>
      </c>
      <c r="G41" s="51">
        <f t="shared" si="6"/>
        <v>243216</v>
      </c>
      <c r="H41" s="51">
        <f t="shared" si="6"/>
        <v>773494</v>
      </c>
      <c r="I41" s="51">
        <f t="shared" si="6"/>
        <v>18833800</v>
      </c>
      <c r="J41" s="51">
        <f t="shared" si="6"/>
        <v>19850510</v>
      </c>
      <c r="K41" s="51">
        <f t="shared" si="6"/>
        <v>6913659</v>
      </c>
      <c r="L41" s="51">
        <f t="shared" si="6"/>
        <v>9207486</v>
      </c>
      <c r="M41" s="51">
        <f t="shared" si="6"/>
        <v>7937509</v>
      </c>
      <c r="N41" s="51">
        <f t="shared" si="6"/>
        <v>24058654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43909164</v>
      </c>
      <c r="X41" s="51">
        <f t="shared" si="6"/>
        <v>45050024</v>
      </c>
      <c r="Y41" s="51">
        <f t="shared" si="6"/>
        <v>-1140860</v>
      </c>
      <c r="Z41" s="52">
        <f t="shared" si="5"/>
        <v>-2.532429283500493</v>
      </c>
      <c r="AA41" s="53">
        <f>SUM(AA36:AA40)</f>
        <v>90100047</v>
      </c>
    </row>
    <row r="42" spans="1:27" ht="13.5">
      <c r="A42" s="54" t="s">
        <v>38</v>
      </c>
      <c r="B42" s="35"/>
      <c r="C42" s="65">
        <f aca="true" t="shared" si="7" ref="C42:Y48">C12+C27</f>
        <v>3293021</v>
      </c>
      <c r="D42" s="66">
        <f t="shared" si="7"/>
        <v>0</v>
      </c>
      <c r="E42" s="67">
        <f t="shared" si="7"/>
        <v>7891460</v>
      </c>
      <c r="F42" s="67">
        <f t="shared" si="7"/>
        <v>12405432</v>
      </c>
      <c r="G42" s="67">
        <f t="shared" si="7"/>
        <v>0</v>
      </c>
      <c r="H42" s="67">
        <f t="shared" si="7"/>
        <v>984486</v>
      </c>
      <c r="I42" s="67">
        <f t="shared" si="7"/>
        <v>2950569</v>
      </c>
      <c r="J42" s="67">
        <f t="shared" si="7"/>
        <v>3935055</v>
      </c>
      <c r="K42" s="67">
        <f t="shared" si="7"/>
        <v>2335606</v>
      </c>
      <c r="L42" s="67">
        <f t="shared" si="7"/>
        <v>2785633</v>
      </c>
      <c r="M42" s="67">
        <f t="shared" si="7"/>
        <v>1859219</v>
      </c>
      <c r="N42" s="67">
        <f t="shared" si="7"/>
        <v>6980458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10915513</v>
      </c>
      <c r="X42" s="67">
        <f t="shared" si="7"/>
        <v>6202716</v>
      </c>
      <c r="Y42" s="67">
        <f t="shared" si="7"/>
        <v>4712797</v>
      </c>
      <c r="Z42" s="69">
        <f t="shared" si="5"/>
        <v>75.97957088475435</v>
      </c>
      <c r="AA42" s="68">
        <f aca="true" t="shared" si="8" ref="AA42:AA48">AA12+AA27</f>
        <v>12405432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8258890</v>
      </c>
      <c r="D45" s="66">
        <f t="shared" si="7"/>
        <v>0</v>
      </c>
      <c r="E45" s="67">
        <f t="shared" si="7"/>
        <v>10215700</v>
      </c>
      <c r="F45" s="67">
        <f t="shared" si="7"/>
        <v>11052102</v>
      </c>
      <c r="G45" s="67">
        <f t="shared" si="7"/>
        <v>0</v>
      </c>
      <c r="H45" s="67">
        <f t="shared" si="7"/>
        <v>910793</v>
      </c>
      <c r="I45" s="67">
        <f t="shared" si="7"/>
        <v>443025</v>
      </c>
      <c r="J45" s="67">
        <f t="shared" si="7"/>
        <v>1353818</v>
      </c>
      <c r="K45" s="67">
        <f t="shared" si="7"/>
        <v>1838542</v>
      </c>
      <c r="L45" s="67">
        <f t="shared" si="7"/>
        <v>242796</v>
      </c>
      <c r="M45" s="67">
        <f t="shared" si="7"/>
        <v>88501</v>
      </c>
      <c r="N45" s="67">
        <f t="shared" si="7"/>
        <v>2169839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3523657</v>
      </c>
      <c r="X45" s="67">
        <f t="shared" si="7"/>
        <v>5526051</v>
      </c>
      <c r="Y45" s="67">
        <f t="shared" si="7"/>
        <v>-2002394</v>
      </c>
      <c r="Z45" s="69">
        <f t="shared" si="5"/>
        <v>-36.23553239012814</v>
      </c>
      <c r="AA45" s="68">
        <f t="shared" si="8"/>
        <v>11052102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507307</v>
      </c>
      <c r="D48" s="66">
        <f t="shared" si="7"/>
        <v>0</v>
      </c>
      <c r="E48" s="67">
        <f t="shared" si="7"/>
        <v>4000000</v>
      </c>
      <c r="F48" s="67">
        <f t="shared" si="7"/>
        <v>4000000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2000000</v>
      </c>
      <c r="Y48" s="67">
        <f t="shared" si="7"/>
        <v>-2000000</v>
      </c>
      <c r="Z48" s="69">
        <f t="shared" si="5"/>
        <v>-100</v>
      </c>
      <c r="AA48" s="68">
        <f t="shared" si="8"/>
        <v>4000000</v>
      </c>
    </row>
    <row r="49" spans="1:27" ht="13.5">
      <c r="A49" s="75" t="s">
        <v>49</v>
      </c>
      <c r="B49" s="76"/>
      <c r="C49" s="77">
        <f aca="true" t="shared" si="9" ref="C49:Y49">SUM(C41:C48)</f>
        <v>44888801</v>
      </c>
      <c r="D49" s="78">
        <f t="shared" si="9"/>
        <v>0</v>
      </c>
      <c r="E49" s="79">
        <f t="shared" si="9"/>
        <v>88111480</v>
      </c>
      <c r="F49" s="79">
        <f t="shared" si="9"/>
        <v>117557581</v>
      </c>
      <c r="G49" s="79">
        <f t="shared" si="9"/>
        <v>243216</v>
      </c>
      <c r="H49" s="79">
        <f t="shared" si="9"/>
        <v>2668773</v>
      </c>
      <c r="I49" s="79">
        <f t="shared" si="9"/>
        <v>22227394</v>
      </c>
      <c r="J49" s="79">
        <f t="shared" si="9"/>
        <v>25139383</v>
      </c>
      <c r="K49" s="79">
        <f t="shared" si="9"/>
        <v>11087807</v>
      </c>
      <c r="L49" s="79">
        <f t="shared" si="9"/>
        <v>12235915</v>
      </c>
      <c r="M49" s="79">
        <f t="shared" si="9"/>
        <v>9885229</v>
      </c>
      <c r="N49" s="79">
        <f t="shared" si="9"/>
        <v>33208951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58348334</v>
      </c>
      <c r="X49" s="79">
        <f t="shared" si="9"/>
        <v>58778791</v>
      </c>
      <c r="Y49" s="79">
        <f t="shared" si="9"/>
        <v>-430457</v>
      </c>
      <c r="Z49" s="80">
        <f t="shared" si="5"/>
        <v>-0.7323338787284686</v>
      </c>
      <c r="AA49" s="81">
        <f>SUM(AA41:AA48)</f>
        <v>117557581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16550165</v>
      </c>
      <c r="D51" s="66">
        <f t="shared" si="10"/>
        <v>0</v>
      </c>
      <c r="E51" s="67">
        <f t="shared" si="10"/>
        <v>37019722</v>
      </c>
      <c r="F51" s="67">
        <f t="shared" si="10"/>
        <v>37019722</v>
      </c>
      <c r="G51" s="67">
        <f t="shared" si="10"/>
        <v>0</v>
      </c>
      <c r="H51" s="67">
        <f t="shared" si="10"/>
        <v>1589989</v>
      </c>
      <c r="I51" s="67">
        <f t="shared" si="10"/>
        <v>3037137</v>
      </c>
      <c r="J51" s="67">
        <f t="shared" si="10"/>
        <v>4627126</v>
      </c>
      <c r="K51" s="67">
        <f t="shared" si="10"/>
        <v>2160549</v>
      </c>
      <c r="L51" s="67">
        <f t="shared" si="10"/>
        <v>2173666</v>
      </c>
      <c r="M51" s="67">
        <f t="shared" si="10"/>
        <v>2054937</v>
      </c>
      <c r="N51" s="67">
        <f t="shared" si="10"/>
        <v>6389152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11016278</v>
      </c>
      <c r="X51" s="67">
        <f t="shared" si="10"/>
        <v>18509861</v>
      </c>
      <c r="Y51" s="67">
        <f t="shared" si="10"/>
        <v>-7493583</v>
      </c>
      <c r="Z51" s="69">
        <f>+IF(X51&lt;&gt;0,+(Y51/X51)*100,0)</f>
        <v>-40.484274841394004</v>
      </c>
      <c r="AA51" s="68">
        <f>SUM(AA57:AA61)</f>
        <v>37019722</v>
      </c>
    </row>
    <row r="52" spans="1:27" ht="13.5">
      <c r="A52" s="84" t="s">
        <v>32</v>
      </c>
      <c r="B52" s="47"/>
      <c r="C52" s="9">
        <v>1480594</v>
      </c>
      <c r="D52" s="10"/>
      <c r="E52" s="11">
        <v>4936840</v>
      </c>
      <c r="F52" s="11">
        <v>4936840</v>
      </c>
      <c r="G52" s="11"/>
      <c r="H52" s="11">
        <v>308061</v>
      </c>
      <c r="I52" s="11">
        <v>492166</v>
      </c>
      <c r="J52" s="11">
        <v>800227</v>
      </c>
      <c r="K52" s="11">
        <v>375585</v>
      </c>
      <c r="L52" s="11">
        <v>310138</v>
      </c>
      <c r="M52" s="11">
        <v>580559</v>
      </c>
      <c r="N52" s="11">
        <v>1266282</v>
      </c>
      <c r="O52" s="11"/>
      <c r="P52" s="11"/>
      <c r="Q52" s="11"/>
      <c r="R52" s="11"/>
      <c r="S52" s="11"/>
      <c r="T52" s="11"/>
      <c r="U52" s="11"/>
      <c r="V52" s="11"/>
      <c r="W52" s="11">
        <v>2066509</v>
      </c>
      <c r="X52" s="11">
        <v>2468420</v>
      </c>
      <c r="Y52" s="11">
        <v>-401911</v>
      </c>
      <c r="Z52" s="2">
        <v>-16.28</v>
      </c>
      <c r="AA52" s="15">
        <v>4936840</v>
      </c>
    </row>
    <row r="53" spans="1:27" ht="13.5">
      <c r="A53" s="84" t="s">
        <v>33</v>
      </c>
      <c r="B53" s="47"/>
      <c r="C53" s="9">
        <v>2131314</v>
      </c>
      <c r="D53" s="10"/>
      <c r="E53" s="11">
        <v>4182770</v>
      </c>
      <c r="F53" s="11">
        <v>4182770</v>
      </c>
      <c r="G53" s="11"/>
      <c r="H53" s="11">
        <v>190044</v>
      </c>
      <c r="I53" s="11">
        <v>335887</v>
      </c>
      <c r="J53" s="11">
        <v>525931</v>
      </c>
      <c r="K53" s="11">
        <v>329886</v>
      </c>
      <c r="L53" s="11">
        <v>227430</v>
      </c>
      <c r="M53" s="11">
        <v>174130</v>
      </c>
      <c r="N53" s="11">
        <v>731446</v>
      </c>
      <c r="O53" s="11"/>
      <c r="P53" s="11"/>
      <c r="Q53" s="11"/>
      <c r="R53" s="11"/>
      <c r="S53" s="11"/>
      <c r="T53" s="11"/>
      <c r="U53" s="11"/>
      <c r="V53" s="11"/>
      <c r="W53" s="11">
        <v>1257377</v>
      </c>
      <c r="X53" s="11">
        <v>2091385</v>
      </c>
      <c r="Y53" s="11">
        <v>-834008</v>
      </c>
      <c r="Z53" s="2">
        <v>-39.88</v>
      </c>
      <c r="AA53" s="15">
        <v>4182770</v>
      </c>
    </row>
    <row r="54" spans="1:27" ht="13.5">
      <c r="A54" s="84" t="s">
        <v>34</v>
      </c>
      <c r="B54" s="47"/>
      <c r="C54" s="9">
        <v>2938507</v>
      </c>
      <c r="D54" s="10"/>
      <c r="E54" s="11">
        <v>7654120</v>
      </c>
      <c r="F54" s="11">
        <v>7654120</v>
      </c>
      <c r="G54" s="11"/>
      <c r="H54" s="11">
        <v>306005</v>
      </c>
      <c r="I54" s="11">
        <v>981849</v>
      </c>
      <c r="J54" s="11">
        <v>1287854</v>
      </c>
      <c r="K54" s="11">
        <v>632203</v>
      </c>
      <c r="L54" s="11">
        <v>844746</v>
      </c>
      <c r="M54" s="11">
        <v>507531</v>
      </c>
      <c r="N54" s="11">
        <v>1984480</v>
      </c>
      <c r="O54" s="11"/>
      <c r="P54" s="11"/>
      <c r="Q54" s="11"/>
      <c r="R54" s="11"/>
      <c r="S54" s="11"/>
      <c r="T54" s="11"/>
      <c r="U54" s="11"/>
      <c r="V54" s="11"/>
      <c r="W54" s="11">
        <v>3272334</v>
      </c>
      <c r="X54" s="11">
        <v>3827060</v>
      </c>
      <c r="Y54" s="11">
        <v>-554726</v>
      </c>
      <c r="Z54" s="2">
        <v>-14.49</v>
      </c>
      <c r="AA54" s="15">
        <v>7654120</v>
      </c>
    </row>
    <row r="55" spans="1:27" ht="13.5">
      <c r="A55" s="84" t="s">
        <v>35</v>
      </c>
      <c r="B55" s="47"/>
      <c r="C55" s="9">
        <v>1542929</v>
      </c>
      <c r="D55" s="10"/>
      <c r="E55" s="11">
        <v>6430180</v>
      </c>
      <c r="F55" s="11">
        <v>6430180</v>
      </c>
      <c r="G55" s="11"/>
      <c r="H55" s="11">
        <v>236757</v>
      </c>
      <c r="I55" s="11">
        <v>350623</v>
      </c>
      <c r="J55" s="11">
        <v>587380</v>
      </c>
      <c r="K55" s="11">
        <v>169630</v>
      </c>
      <c r="L55" s="11">
        <v>111593</v>
      </c>
      <c r="M55" s="11">
        <v>189259</v>
      </c>
      <c r="N55" s="11">
        <v>470482</v>
      </c>
      <c r="O55" s="11"/>
      <c r="P55" s="11"/>
      <c r="Q55" s="11"/>
      <c r="R55" s="11"/>
      <c r="S55" s="11"/>
      <c r="T55" s="11"/>
      <c r="U55" s="11"/>
      <c r="V55" s="11"/>
      <c r="W55" s="11">
        <v>1057862</v>
      </c>
      <c r="X55" s="11">
        <v>3215090</v>
      </c>
      <c r="Y55" s="11">
        <v>-2157228</v>
      </c>
      <c r="Z55" s="2">
        <v>-67.1</v>
      </c>
      <c r="AA55" s="15">
        <v>6430180</v>
      </c>
    </row>
    <row r="56" spans="1:27" ht="13.5">
      <c r="A56" s="84" t="s">
        <v>36</v>
      </c>
      <c r="B56" s="47"/>
      <c r="C56" s="9">
        <v>452395</v>
      </c>
      <c r="D56" s="10"/>
      <c r="E56" s="11">
        <v>4413500</v>
      </c>
      <c r="F56" s="11">
        <v>4413500</v>
      </c>
      <c r="G56" s="11"/>
      <c r="H56" s="11">
        <v>91981</v>
      </c>
      <c r="I56" s="11">
        <v>325559</v>
      </c>
      <c r="J56" s="11">
        <v>417540</v>
      </c>
      <c r="K56" s="11">
        <v>161487</v>
      </c>
      <c r="L56" s="11">
        <v>95476</v>
      </c>
      <c r="M56" s="11">
        <v>185065</v>
      </c>
      <c r="N56" s="11">
        <v>442028</v>
      </c>
      <c r="O56" s="11"/>
      <c r="P56" s="11"/>
      <c r="Q56" s="11"/>
      <c r="R56" s="11"/>
      <c r="S56" s="11"/>
      <c r="T56" s="11"/>
      <c r="U56" s="11"/>
      <c r="V56" s="11"/>
      <c r="W56" s="11">
        <v>859568</v>
      </c>
      <c r="X56" s="11">
        <v>2206750</v>
      </c>
      <c r="Y56" s="11">
        <v>-1347182</v>
      </c>
      <c r="Z56" s="2">
        <v>-61.05</v>
      </c>
      <c r="AA56" s="15">
        <v>4413500</v>
      </c>
    </row>
    <row r="57" spans="1:27" ht="13.5">
      <c r="A57" s="85" t="s">
        <v>37</v>
      </c>
      <c r="B57" s="47"/>
      <c r="C57" s="49">
        <f aca="true" t="shared" si="11" ref="C57:Y57">SUM(C52:C56)</f>
        <v>8545739</v>
      </c>
      <c r="D57" s="50">
        <f t="shared" si="11"/>
        <v>0</v>
      </c>
      <c r="E57" s="51">
        <f t="shared" si="11"/>
        <v>27617410</v>
      </c>
      <c r="F57" s="51">
        <f t="shared" si="11"/>
        <v>27617410</v>
      </c>
      <c r="G57" s="51">
        <f t="shared" si="11"/>
        <v>0</v>
      </c>
      <c r="H57" s="51">
        <f t="shared" si="11"/>
        <v>1132848</v>
      </c>
      <c r="I57" s="51">
        <f t="shared" si="11"/>
        <v>2486084</v>
      </c>
      <c r="J57" s="51">
        <f t="shared" si="11"/>
        <v>3618932</v>
      </c>
      <c r="K57" s="51">
        <f t="shared" si="11"/>
        <v>1668791</v>
      </c>
      <c r="L57" s="51">
        <f t="shared" si="11"/>
        <v>1589383</v>
      </c>
      <c r="M57" s="51">
        <f t="shared" si="11"/>
        <v>1636544</v>
      </c>
      <c r="N57" s="51">
        <f t="shared" si="11"/>
        <v>4894718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8513650</v>
      </c>
      <c r="X57" s="51">
        <f t="shared" si="11"/>
        <v>13808705</v>
      </c>
      <c r="Y57" s="51">
        <f t="shared" si="11"/>
        <v>-5295055</v>
      </c>
      <c r="Z57" s="52">
        <f>+IF(X57&lt;&gt;0,+(Y57/X57)*100,0)</f>
        <v>-38.3457753641634</v>
      </c>
      <c r="AA57" s="53">
        <f>SUM(AA52:AA56)</f>
        <v>27617410</v>
      </c>
    </row>
    <row r="58" spans="1:27" ht="13.5">
      <c r="A58" s="86" t="s">
        <v>38</v>
      </c>
      <c r="B58" s="35"/>
      <c r="C58" s="9">
        <v>1213926</v>
      </c>
      <c r="D58" s="10"/>
      <c r="E58" s="11">
        <v>2350782</v>
      </c>
      <c r="F58" s="11">
        <v>2350782</v>
      </c>
      <c r="G58" s="11"/>
      <c r="H58" s="11">
        <v>10851</v>
      </c>
      <c r="I58" s="11">
        <v>40372</v>
      </c>
      <c r="J58" s="11">
        <v>51223</v>
      </c>
      <c r="K58" s="11">
        <v>152492</v>
      </c>
      <c r="L58" s="11">
        <v>56880</v>
      </c>
      <c r="M58" s="11">
        <v>76108</v>
      </c>
      <c r="N58" s="11">
        <v>285480</v>
      </c>
      <c r="O58" s="11"/>
      <c r="P58" s="11"/>
      <c r="Q58" s="11"/>
      <c r="R58" s="11"/>
      <c r="S58" s="11"/>
      <c r="T58" s="11"/>
      <c r="U58" s="11"/>
      <c r="V58" s="11"/>
      <c r="W58" s="11">
        <v>336703</v>
      </c>
      <c r="X58" s="11">
        <v>1175391</v>
      </c>
      <c r="Y58" s="11">
        <v>-838688</v>
      </c>
      <c r="Z58" s="2">
        <v>-71.35</v>
      </c>
      <c r="AA58" s="15">
        <v>2350782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>
        <v>202453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6588047</v>
      </c>
      <c r="D61" s="10"/>
      <c r="E61" s="11">
        <v>7051530</v>
      </c>
      <c r="F61" s="11">
        <v>7051530</v>
      </c>
      <c r="G61" s="11"/>
      <c r="H61" s="11">
        <v>446290</v>
      </c>
      <c r="I61" s="11">
        <v>510681</v>
      </c>
      <c r="J61" s="11">
        <v>956971</v>
      </c>
      <c r="K61" s="11">
        <v>339266</v>
      </c>
      <c r="L61" s="11">
        <v>527403</v>
      </c>
      <c r="M61" s="11">
        <v>342285</v>
      </c>
      <c r="N61" s="11">
        <v>1208954</v>
      </c>
      <c r="O61" s="11"/>
      <c r="P61" s="11"/>
      <c r="Q61" s="11"/>
      <c r="R61" s="11"/>
      <c r="S61" s="11"/>
      <c r="T61" s="11"/>
      <c r="U61" s="11"/>
      <c r="V61" s="11"/>
      <c r="W61" s="11">
        <v>2165925</v>
      </c>
      <c r="X61" s="11">
        <v>3525765</v>
      </c>
      <c r="Y61" s="11">
        <v>-1359840</v>
      </c>
      <c r="Z61" s="2">
        <v>-38.57</v>
      </c>
      <c r="AA61" s="15">
        <v>7051530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48182400</v>
      </c>
      <c r="F65" s="11"/>
      <c r="G65" s="11">
        <v>398392</v>
      </c>
      <c r="H65" s="11">
        <v>593062</v>
      </c>
      <c r="I65" s="11">
        <v>862651</v>
      </c>
      <c r="J65" s="11">
        <v>1854105</v>
      </c>
      <c r="K65" s="11">
        <v>687713</v>
      </c>
      <c r="L65" s="11">
        <v>666794</v>
      </c>
      <c r="M65" s="11">
        <v>632435</v>
      </c>
      <c r="N65" s="11">
        <v>1986942</v>
      </c>
      <c r="O65" s="11"/>
      <c r="P65" s="11"/>
      <c r="Q65" s="11"/>
      <c r="R65" s="11"/>
      <c r="S65" s="11"/>
      <c r="T65" s="11"/>
      <c r="U65" s="11"/>
      <c r="V65" s="11"/>
      <c r="W65" s="11">
        <v>3841047</v>
      </c>
      <c r="X65" s="11"/>
      <c r="Y65" s="11">
        <v>3841047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358860</v>
      </c>
      <c r="H66" s="14">
        <v>641772</v>
      </c>
      <c r="I66" s="14">
        <v>1196955</v>
      </c>
      <c r="J66" s="14">
        <v>2197587</v>
      </c>
      <c r="K66" s="14">
        <v>877935</v>
      </c>
      <c r="L66" s="14">
        <v>668420</v>
      </c>
      <c r="M66" s="14">
        <v>732402</v>
      </c>
      <c r="N66" s="14">
        <v>2278757</v>
      </c>
      <c r="O66" s="14"/>
      <c r="P66" s="14"/>
      <c r="Q66" s="14"/>
      <c r="R66" s="14"/>
      <c r="S66" s="14"/>
      <c r="T66" s="14"/>
      <c r="U66" s="14"/>
      <c r="V66" s="14"/>
      <c r="W66" s="14">
        <v>4476344</v>
      </c>
      <c r="X66" s="14"/>
      <c r="Y66" s="14">
        <v>4476344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134242</v>
      </c>
      <c r="H67" s="11">
        <v>350536</v>
      </c>
      <c r="I67" s="11">
        <v>764673</v>
      </c>
      <c r="J67" s="11">
        <v>1249451</v>
      </c>
      <c r="K67" s="11">
        <v>516613</v>
      </c>
      <c r="L67" s="11">
        <v>832784</v>
      </c>
      <c r="M67" s="11">
        <v>607519</v>
      </c>
      <c r="N67" s="11">
        <v>1956916</v>
      </c>
      <c r="O67" s="11"/>
      <c r="P67" s="11"/>
      <c r="Q67" s="11"/>
      <c r="R67" s="11"/>
      <c r="S67" s="11"/>
      <c r="T67" s="11"/>
      <c r="U67" s="11"/>
      <c r="V67" s="11"/>
      <c r="W67" s="11">
        <v>3206367</v>
      </c>
      <c r="X67" s="11"/>
      <c r="Y67" s="11">
        <v>3206367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11925230</v>
      </c>
      <c r="F68" s="11"/>
      <c r="G68" s="11">
        <v>124</v>
      </c>
      <c r="H68" s="11">
        <v>4618</v>
      </c>
      <c r="I68" s="11">
        <v>213129</v>
      </c>
      <c r="J68" s="11">
        <v>217871</v>
      </c>
      <c r="K68" s="11">
        <v>78287</v>
      </c>
      <c r="L68" s="11">
        <v>5664</v>
      </c>
      <c r="M68" s="11">
        <v>82583</v>
      </c>
      <c r="N68" s="11">
        <v>166534</v>
      </c>
      <c r="O68" s="11"/>
      <c r="P68" s="11"/>
      <c r="Q68" s="11"/>
      <c r="R68" s="11"/>
      <c r="S68" s="11"/>
      <c r="T68" s="11"/>
      <c r="U68" s="11"/>
      <c r="V68" s="11"/>
      <c r="W68" s="11">
        <v>384405</v>
      </c>
      <c r="X68" s="11"/>
      <c r="Y68" s="11">
        <v>384405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60107630</v>
      </c>
      <c r="F69" s="79">
        <f t="shared" si="12"/>
        <v>0</v>
      </c>
      <c r="G69" s="79">
        <f t="shared" si="12"/>
        <v>891618</v>
      </c>
      <c r="H69" s="79">
        <f t="shared" si="12"/>
        <v>1589988</v>
      </c>
      <c r="I69" s="79">
        <f t="shared" si="12"/>
        <v>3037408</v>
      </c>
      <c r="J69" s="79">
        <f t="shared" si="12"/>
        <v>5519014</v>
      </c>
      <c r="K69" s="79">
        <f t="shared" si="12"/>
        <v>2160548</v>
      </c>
      <c r="L69" s="79">
        <f t="shared" si="12"/>
        <v>2173662</v>
      </c>
      <c r="M69" s="79">
        <f t="shared" si="12"/>
        <v>2054939</v>
      </c>
      <c r="N69" s="79">
        <f t="shared" si="12"/>
        <v>6389149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11908163</v>
      </c>
      <c r="X69" s="79">
        <f t="shared" si="12"/>
        <v>0</v>
      </c>
      <c r="Y69" s="79">
        <f t="shared" si="12"/>
        <v>11908163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18269769</v>
      </c>
      <c r="D5" s="42">
        <f t="shared" si="0"/>
        <v>0</v>
      </c>
      <c r="E5" s="43">
        <f t="shared" si="0"/>
        <v>10950000</v>
      </c>
      <c r="F5" s="43">
        <f t="shared" si="0"/>
        <v>10950000</v>
      </c>
      <c r="G5" s="43">
        <f t="shared" si="0"/>
        <v>0</v>
      </c>
      <c r="H5" s="43">
        <f t="shared" si="0"/>
        <v>36618</v>
      </c>
      <c r="I5" s="43">
        <f t="shared" si="0"/>
        <v>29153</v>
      </c>
      <c r="J5" s="43">
        <f t="shared" si="0"/>
        <v>65771</v>
      </c>
      <c r="K5" s="43">
        <f t="shared" si="0"/>
        <v>348135</v>
      </c>
      <c r="L5" s="43">
        <f t="shared" si="0"/>
        <v>2044720</v>
      </c>
      <c r="M5" s="43">
        <f t="shared" si="0"/>
        <v>481886</v>
      </c>
      <c r="N5" s="43">
        <f t="shared" si="0"/>
        <v>2874741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2940512</v>
      </c>
      <c r="X5" s="43">
        <f t="shared" si="0"/>
        <v>5475000</v>
      </c>
      <c r="Y5" s="43">
        <f t="shared" si="0"/>
        <v>-2534488</v>
      </c>
      <c r="Z5" s="44">
        <f>+IF(X5&lt;&gt;0,+(Y5/X5)*100,0)</f>
        <v>-46.29201826484019</v>
      </c>
      <c r="AA5" s="45">
        <f>SUM(AA11:AA18)</f>
        <v>10950000</v>
      </c>
    </row>
    <row r="6" spans="1:27" ht="13.5">
      <c r="A6" s="46" t="s">
        <v>32</v>
      </c>
      <c r="B6" s="47"/>
      <c r="C6" s="9">
        <v>747467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747467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17460542</v>
      </c>
      <c r="D15" s="10"/>
      <c r="E15" s="11">
        <v>10950000</v>
      </c>
      <c r="F15" s="11">
        <v>10950000</v>
      </c>
      <c r="G15" s="11"/>
      <c r="H15" s="11">
        <v>36618</v>
      </c>
      <c r="I15" s="11">
        <v>29153</v>
      </c>
      <c r="J15" s="11">
        <v>65771</v>
      </c>
      <c r="K15" s="11">
        <v>348135</v>
      </c>
      <c r="L15" s="11">
        <v>2044720</v>
      </c>
      <c r="M15" s="11">
        <v>481886</v>
      </c>
      <c r="N15" s="11">
        <v>2874741</v>
      </c>
      <c r="O15" s="11"/>
      <c r="P15" s="11"/>
      <c r="Q15" s="11"/>
      <c r="R15" s="11"/>
      <c r="S15" s="11"/>
      <c r="T15" s="11"/>
      <c r="U15" s="11"/>
      <c r="V15" s="11"/>
      <c r="W15" s="11">
        <v>2940512</v>
      </c>
      <c r="X15" s="11">
        <v>5475000</v>
      </c>
      <c r="Y15" s="11">
        <v>-2534488</v>
      </c>
      <c r="Z15" s="2">
        <v>-46.29</v>
      </c>
      <c r="AA15" s="15">
        <v>10950000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61760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20530870</v>
      </c>
      <c r="F20" s="60">
        <f t="shared" si="2"/>
        <v>20530870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819015</v>
      </c>
      <c r="L20" s="60">
        <f t="shared" si="2"/>
        <v>416102</v>
      </c>
      <c r="M20" s="60">
        <f t="shared" si="2"/>
        <v>931742</v>
      </c>
      <c r="N20" s="60">
        <f t="shared" si="2"/>
        <v>2166859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2166859</v>
      </c>
      <c r="X20" s="60">
        <f t="shared" si="2"/>
        <v>10265435</v>
      </c>
      <c r="Y20" s="60">
        <f t="shared" si="2"/>
        <v>-8098576</v>
      </c>
      <c r="Z20" s="61">
        <f>+IF(X20&lt;&gt;0,+(Y20/X20)*100,0)</f>
        <v>-78.89169820860002</v>
      </c>
      <c r="AA20" s="62">
        <f>SUM(AA26:AA33)</f>
        <v>20530870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1820000</v>
      </c>
      <c r="F27" s="11">
        <v>1820000</v>
      </c>
      <c r="G27" s="11"/>
      <c r="H27" s="11"/>
      <c r="I27" s="11"/>
      <c r="J27" s="11"/>
      <c r="K27" s="11">
        <v>805316</v>
      </c>
      <c r="L27" s="11"/>
      <c r="M27" s="11">
        <v>5595</v>
      </c>
      <c r="N27" s="11">
        <v>810911</v>
      </c>
      <c r="O27" s="11"/>
      <c r="P27" s="11"/>
      <c r="Q27" s="11"/>
      <c r="R27" s="11"/>
      <c r="S27" s="11"/>
      <c r="T27" s="11"/>
      <c r="U27" s="11"/>
      <c r="V27" s="11"/>
      <c r="W27" s="11">
        <v>810911</v>
      </c>
      <c r="X27" s="11">
        <v>910000</v>
      </c>
      <c r="Y27" s="11">
        <v>-99089</v>
      </c>
      <c r="Z27" s="2">
        <v>-10.89</v>
      </c>
      <c r="AA27" s="15">
        <v>1820000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18710870</v>
      </c>
      <c r="F30" s="11">
        <v>18710870</v>
      </c>
      <c r="G30" s="11"/>
      <c r="H30" s="11"/>
      <c r="I30" s="11"/>
      <c r="J30" s="11"/>
      <c r="K30" s="11">
        <v>13699</v>
      </c>
      <c r="L30" s="11">
        <v>416102</v>
      </c>
      <c r="M30" s="11">
        <v>926147</v>
      </c>
      <c r="N30" s="11">
        <v>1355948</v>
      </c>
      <c r="O30" s="11"/>
      <c r="P30" s="11"/>
      <c r="Q30" s="11"/>
      <c r="R30" s="11"/>
      <c r="S30" s="11"/>
      <c r="T30" s="11"/>
      <c r="U30" s="11"/>
      <c r="V30" s="11"/>
      <c r="W30" s="11">
        <v>1355948</v>
      </c>
      <c r="X30" s="11">
        <v>9355435</v>
      </c>
      <c r="Y30" s="11">
        <v>-7999487</v>
      </c>
      <c r="Z30" s="2">
        <v>-85.51</v>
      </c>
      <c r="AA30" s="15">
        <v>18710870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747467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747467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1820000</v>
      </c>
      <c r="F42" s="67">
        <f t="shared" si="7"/>
        <v>1820000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805316</v>
      </c>
      <c r="L42" s="67">
        <f t="shared" si="7"/>
        <v>0</v>
      </c>
      <c r="M42" s="67">
        <f t="shared" si="7"/>
        <v>5595</v>
      </c>
      <c r="N42" s="67">
        <f t="shared" si="7"/>
        <v>810911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810911</v>
      </c>
      <c r="X42" s="67">
        <f t="shared" si="7"/>
        <v>910000</v>
      </c>
      <c r="Y42" s="67">
        <f t="shared" si="7"/>
        <v>-99089</v>
      </c>
      <c r="Z42" s="69">
        <f t="shared" si="5"/>
        <v>-10.8889010989011</v>
      </c>
      <c r="AA42" s="68">
        <f aca="true" t="shared" si="8" ref="AA42:AA48">AA12+AA27</f>
        <v>1820000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17460542</v>
      </c>
      <c r="D45" s="66">
        <f t="shared" si="7"/>
        <v>0</v>
      </c>
      <c r="E45" s="67">
        <f t="shared" si="7"/>
        <v>29660870</v>
      </c>
      <c r="F45" s="67">
        <f t="shared" si="7"/>
        <v>29660870</v>
      </c>
      <c r="G45" s="67">
        <f t="shared" si="7"/>
        <v>0</v>
      </c>
      <c r="H45" s="67">
        <f t="shared" si="7"/>
        <v>36618</v>
      </c>
      <c r="I45" s="67">
        <f t="shared" si="7"/>
        <v>29153</v>
      </c>
      <c r="J45" s="67">
        <f t="shared" si="7"/>
        <v>65771</v>
      </c>
      <c r="K45" s="67">
        <f t="shared" si="7"/>
        <v>361834</v>
      </c>
      <c r="L45" s="67">
        <f t="shared" si="7"/>
        <v>2460822</v>
      </c>
      <c r="M45" s="67">
        <f t="shared" si="7"/>
        <v>1408033</v>
      </c>
      <c r="N45" s="67">
        <f t="shared" si="7"/>
        <v>4230689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4296460</v>
      </c>
      <c r="X45" s="67">
        <f t="shared" si="7"/>
        <v>14830435</v>
      </c>
      <c r="Y45" s="67">
        <f t="shared" si="7"/>
        <v>-10533975</v>
      </c>
      <c r="Z45" s="69">
        <f t="shared" si="5"/>
        <v>-71.0294404715708</v>
      </c>
      <c r="AA45" s="68">
        <f t="shared" si="8"/>
        <v>29660870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61760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18269769</v>
      </c>
      <c r="D49" s="78">
        <f t="shared" si="9"/>
        <v>0</v>
      </c>
      <c r="E49" s="79">
        <f t="shared" si="9"/>
        <v>31480870</v>
      </c>
      <c r="F49" s="79">
        <f t="shared" si="9"/>
        <v>31480870</v>
      </c>
      <c r="G49" s="79">
        <f t="shared" si="9"/>
        <v>0</v>
      </c>
      <c r="H49" s="79">
        <f t="shared" si="9"/>
        <v>36618</v>
      </c>
      <c r="I49" s="79">
        <f t="shared" si="9"/>
        <v>29153</v>
      </c>
      <c r="J49" s="79">
        <f t="shared" si="9"/>
        <v>65771</v>
      </c>
      <c r="K49" s="79">
        <f t="shared" si="9"/>
        <v>1167150</v>
      </c>
      <c r="L49" s="79">
        <f t="shared" si="9"/>
        <v>2460822</v>
      </c>
      <c r="M49" s="79">
        <f t="shared" si="9"/>
        <v>1413628</v>
      </c>
      <c r="N49" s="79">
        <f t="shared" si="9"/>
        <v>5041600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5107371</v>
      </c>
      <c r="X49" s="79">
        <f t="shared" si="9"/>
        <v>15740435</v>
      </c>
      <c r="Y49" s="79">
        <f t="shared" si="9"/>
        <v>-10633064</v>
      </c>
      <c r="Z49" s="80">
        <f t="shared" si="5"/>
        <v>-67.55254222643782</v>
      </c>
      <c r="AA49" s="81">
        <f>SUM(AA41:AA48)</f>
        <v>31480870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4980000</v>
      </c>
      <c r="F51" s="67">
        <f t="shared" si="10"/>
        <v>4980000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2490000</v>
      </c>
      <c r="Y51" s="67">
        <f t="shared" si="10"/>
        <v>-2490000</v>
      </c>
      <c r="Z51" s="69">
        <f>+IF(X51&lt;&gt;0,+(Y51/X51)*100,0)</f>
        <v>-100</v>
      </c>
      <c r="AA51" s="68">
        <f>SUM(AA57:AA61)</f>
        <v>4980000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4980000</v>
      </c>
      <c r="F61" s="11">
        <v>4980000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2490000</v>
      </c>
      <c r="Y61" s="11">
        <v>-2490000</v>
      </c>
      <c r="Z61" s="2">
        <v>-100</v>
      </c>
      <c r="AA61" s="15">
        <v>4980000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6192157</v>
      </c>
      <c r="H65" s="11">
        <v>6965754</v>
      </c>
      <c r="I65" s="11">
        <v>6537849</v>
      </c>
      <c r="J65" s="11">
        <v>19695760</v>
      </c>
      <c r="K65" s="11">
        <v>6479689</v>
      </c>
      <c r="L65" s="11">
        <v>10318825</v>
      </c>
      <c r="M65" s="11">
        <v>6653380</v>
      </c>
      <c r="N65" s="11">
        <v>23451894</v>
      </c>
      <c r="O65" s="11"/>
      <c r="P65" s="11"/>
      <c r="Q65" s="11"/>
      <c r="R65" s="11"/>
      <c r="S65" s="11"/>
      <c r="T65" s="11"/>
      <c r="U65" s="11"/>
      <c r="V65" s="11"/>
      <c r="W65" s="11">
        <v>43147654</v>
      </c>
      <c r="X65" s="11"/>
      <c r="Y65" s="11">
        <v>43147654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12213</v>
      </c>
      <c r="H66" s="14">
        <v>496059</v>
      </c>
      <c r="I66" s="14">
        <v>1670944</v>
      </c>
      <c r="J66" s="14">
        <v>2179216</v>
      </c>
      <c r="K66" s="14">
        <v>2468305</v>
      </c>
      <c r="L66" s="14">
        <v>3742786</v>
      </c>
      <c r="M66" s="14">
        <v>1229714</v>
      </c>
      <c r="N66" s="14">
        <v>7440805</v>
      </c>
      <c r="O66" s="14"/>
      <c r="P66" s="14"/>
      <c r="Q66" s="14"/>
      <c r="R66" s="14"/>
      <c r="S66" s="14"/>
      <c r="T66" s="14"/>
      <c r="U66" s="14"/>
      <c r="V66" s="14"/>
      <c r="W66" s="14">
        <v>9620021</v>
      </c>
      <c r="X66" s="14"/>
      <c r="Y66" s="14">
        <v>9620021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366275</v>
      </c>
      <c r="J67" s="11">
        <v>366275</v>
      </c>
      <c r="K67" s="11">
        <v>393930</v>
      </c>
      <c r="L67" s="11">
        <v>2468895</v>
      </c>
      <c r="M67" s="11">
        <v>2909335</v>
      </c>
      <c r="N67" s="11">
        <v>5772160</v>
      </c>
      <c r="O67" s="11"/>
      <c r="P67" s="11"/>
      <c r="Q67" s="11"/>
      <c r="R67" s="11"/>
      <c r="S67" s="11"/>
      <c r="T67" s="11"/>
      <c r="U67" s="11"/>
      <c r="V67" s="11"/>
      <c r="W67" s="11">
        <v>6138435</v>
      </c>
      <c r="X67" s="11"/>
      <c r="Y67" s="11">
        <v>6138435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1250471</v>
      </c>
      <c r="H68" s="11">
        <v>3973992</v>
      </c>
      <c r="I68" s="11">
        <v>2028449</v>
      </c>
      <c r="J68" s="11">
        <v>7252912</v>
      </c>
      <c r="K68" s="11">
        <v>2584107</v>
      </c>
      <c r="L68" s="11">
        <v>7336397</v>
      </c>
      <c r="M68" s="11">
        <v>2105920</v>
      </c>
      <c r="N68" s="11">
        <v>12026424</v>
      </c>
      <c r="O68" s="11"/>
      <c r="P68" s="11"/>
      <c r="Q68" s="11"/>
      <c r="R68" s="11"/>
      <c r="S68" s="11"/>
      <c r="T68" s="11"/>
      <c r="U68" s="11"/>
      <c r="V68" s="11"/>
      <c r="W68" s="11">
        <v>19279336</v>
      </c>
      <c r="X68" s="11"/>
      <c r="Y68" s="11">
        <v>19279336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7454841</v>
      </c>
      <c r="H69" s="79">
        <f t="shared" si="12"/>
        <v>11435805</v>
      </c>
      <c r="I69" s="79">
        <f t="shared" si="12"/>
        <v>10603517</v>
      </c>
      <c r="J69" s="79">
        <f t="shared" si="12"/>
        <v>29494163</v>
      </c>
      <c r="K69" s="79">
        <f t="shared" si="12"/>
        <v>11926031</v>
      </c>
      <c r="L69" s="79">
        <f t="shared" si="12"/>
        <v>23866903</v>
      </c>
      <c r="M69" s="79">
        <f t="shared" si="12"/>
        <v>12898349</v>
      </c>
      <c r="N69" s="79">
        <f t="shared" si="12"/>
        <v>48691283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78185446</v>
      </c>
      <c r="X69" s="79">
        <f t="shared" si="12"/>
        <v>0</v>
      </c>
      <c r="Y69" s="79">
        <f t="shared" si="12"/>
        <v>78185446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89370294</v>
      </c>
      <c r="D5" s="42">
        <f t="shared" si="0"/>
        <v>0</v>
      </c>
      <c r="E5" s="43">
        <f t="shared" si="0"/>
        <v>53338010</v>
      </c>
      <c r="F5" s="43">
        <f t="shared" si="0"/>
        <v>53338010</v>
      </c>
      <c r="G5" s="43">
        <f t="shared" si="0"/>
        <v>7673</v>
      </c>
      <c r="H5" s="43">
        <f t="shared" si="0"/>
        <v>373170</v>
      </c>
      <c r="I5" s="43">
        <f t="shared" si="0"/>
        <v>1060223</v>
      </c>
      <c r="J5" s="43">
        <f t="shared" si="0"/>
        <v>1441066</v>
      </c>
      <c r="K5" s="43">
        <f t="shared" si="0"/>
        <v>2133996</v>
      </c>
      <c r="L5" s="43">
        <f t="shared" si="0"/>
        <v>1170658</v>
      </c>
      <c r="M5" s="43">
        <f t="shared" si="0"/>
        <v>695338</v>
      </c>
      <c r="N5" s="43">
        <f t="shared" si="0"/>
        <v>3999992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5441058</v>
      </c>
      <c r="X5" s="43">
        <f t="shared" si="0"/>
        <v>26669007</v>
      </c>
      <c r="Y5" s="43">
        <f t="shared" si="0"/>
        <v>-21227949</v>
      </c>
      <c r="Z5" s="44">
        <f>+IF(X5&lt;&gt;0,+(Y5/X5)*100,0)</f>
        <v>-79.59782304605491</v>
      </c>
      <c r="AA5" s="45">
        <f>SUM(AA11:AA18)</f>
        <v>53338010</v>
      </c>
    </row>
    <row r="6" spans="1:27" ht="13.5">
      <c r="A6" s="46" t="s">
        <v>32</v>
      </c>
      <c r="B6" s="47"/>
      <c r="C6" s="9">
        <v>12103121</v>
      </c>
      <c r="D6" s="10"/>
      <c r="E6" s="11">
        <v>13027193</v>
      </c>
      <c r="F6" s="11">
        <v>13027193</v>
      </c>
      <c r="G6" s="11"/>
      <c r="H6" s="11"/>
      <c r="I6" s="11"/>
      <c r="J6" s="11"/>
      <c r="K6" s="11"/>
      <c r="L6" s="11">
        <v>209158</v>
      </c>
      <c r="M6" s="11">
        <v>624337</v>
      </c>
      <c r="N6" s="11">
        <v>833495</v>
      </c>
      <c r="O6" s="11"/>
      <c r="P6" s="11"/>
      <c r="Q6" s="11"/>
      <c r="R6" s="11"/>
      <c r="S6" s="11"/>
      <c r="T6" s="11"/>
      <c r="U6" s="11"/>
      <c r="V6" s="11"/>
      <c r="W6" s="11">
        <v>833495</v>
      </c>
      <c r="X6" s="11">
        <v>6513597</v>
      </c>
      <c r="Y6" s="11">
        <v>-5680102</v>
      </c>
      <c r="Z6" s="2">
        <v>-87.2</v>
      </c>
      <c r="AA6" s="15">
        <v>13027193</v>
      </c>
    </row>
    <row r="7" spans="1:27" ht="13.5">
      <c r="A7" s="46" t="s">
        <v>33</v>
      </c>
      <c r="B7" s="47"/>
      <c r="C7" s="9">
        <v>28500413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27336811</v>
      </c>
      <c r="D8" s="10"/>
      <c r="E8" s="11">
        <v>9861287</v>
      </c>
      <c r="F8" s="11">
        <v>9861287</v>
      </c>
      <c r="G8" s="11"/>
      <c r="H8" s="11"/>
      <c r="I8" s="11">
        <v>386121</v>
      </c>
      <c r="J8" s="11">
        <v>386121</v>
      </c>
      <c r="K8" s="11">
        <v>2098941</v>
      </c>
      <c r="L8" s="11">
        <v>880179</v>
      </c>
      <c r="M8" s="11">
        <v>32851</v>
      </c>
      <c r="N8" s="11">
        <v>3011971</v>
      </c>
      <c r="O8" s="11"/>
      <c r="P8" s="11"/>
      <c r="Q8" s="11"/>
      <c r="R8" s="11"/>
      <c r="S8" s="11"/>
      <c r="T8" s="11"/>
      <c r="U8" s="11"/>
      <c r="V8" s="11"/>
      <c r="W8" s="11">
        <v>3398092</v>
      </c>
      <c r="X8" s="11">
        <v>4930644</v>
      </c>
      <c r="Y8" s="11">
        <v>-1532552</v>
      </c>
      <c r="Z8" s="2">
        <v>-31.08</v>
      </c>
      <c r="AA8" s="15">
        <v>9861287</v>
      </c>
    </row>
    <row r="9" spans="1:27" ht="13.5">
      <c r="A9" s="46" t="s">
        <v>35</v>
      </c>
      <c r="B9" s="47"/>
      <c r="C9" s="9">
        <v>10889508</v>
      </c>
      <c r="D9" s="10"/>
      <c r="E9" s="11">
        <v>8958613</v>
      </c>
      <c r="F9" s="11">
        <v>8958613</v>
      </c>
      <c r="G9" s="11"/>
      <c r="H9" s="11"/>
      <c r="I9" s="11">
        <v>101780</v>
      </c>
      <c r="J9" s="11">
        <v>101780</v>
      </c>
      <c r="K9" s="11"/>
      <c r="L9" s="11">
        <v>64286</v>
      </c>
      <c r="M9" s="11"/>
      <c r="N9" s="11">
        <v>64286</v>
      </c>
      <c r="O9" s="11"/>
      <c r="P9" s="11"/>
      <c r="Q9" s="11"/>
      <c r="R9" s="11"/>
      <c r="S9" s="11"/>
      <c r="T9" s="11"/>
      <c r="U9" s="11"/>
      <c r="V9" s="11"/>
      <c r="W9" s="11">
        <v>166066</v>
      </c>
      <c r="X9" s="11">
        <v>4479307</v>
      </c>
      <c r="Y9" s="11">
        <v>-4313241</v>
      </c>
      <c r="Z9" s="2">
        <v>-96.29</v>
      </c>
      <c r="AA9" s="15">
        <v>8958613</v>
      </c>
    </row>
    <row r="10" spans="1:27" ht="13.5">
      <c r="A10" s="46" t="s">
        <v>36</v>
      </c>
      <c r="B10" s="47"/>
      <c r="C10" s="9">
        <v>1290895</v>
      </c>
      <c r="D10" s="10"/>
      <c r="E10" s="11">
        <v>10734180</v>
      </c>
      <c r="F10" s="11">
        <v>10734180</v>
      </c>
      <c r="G10" s="11"/>
      <c r="H10" s="11">
        <v>69170</v>
      </c>
      <c r="I10" s="11">
        <v>569693</v>
      </c>
      <c r="J10" s="11">
        <v>638863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638863</v>
      </c>
      <c r="X10" s="11">
        <v>5367090</v>
      </c>
      <c r="Y10" s="11">
        <v>-4728227</v>
      </c>
      <c r="Z10" s="2">
        <v>-88.1</v>
      </c>
      <c r="AA10" s="15">
        <v>10734180</v>
      </c>
    </row>
    <row r="11" spans="1:27" ht="13.5">
      <c r="A11" s="48" t="s">
        <v>37</v>
      </c>
      <c r="B11" s="47"/>
      <c r="C11" s="49">
        <f aca="true" t="shared" si="1" ref="C11:Y11">SUM(C6:C10)</f>
        <v>80120748</v>
      </c>
      <c r="D11" s="50">
        <f t="shared" si="1"/>
        <v>0</v>
      </c>
      <c r="E11" s="51">
        <f t="shared" si="1"/>
        <v>42581273</v>
      </c>
      <c r="F11" s="51">
        <f t="shared" si="1"/>
        <v>42581273</v>
      </c>
      <c r="G11" s="51">
        <f t="shared" si="1"/>
        <v>0</v>
      </c>
      <c r="H11" s="51">
        <f t="shared" si="1"/>
        <v>69170</v>
      </c>
      <c r="I11" s="51">
        <f t="shared" si="1"/>
        <v>1057594</v>
      </c>
      <c r="J11" s="51">
        <f t="shared" si="1"/>
        <v>1126764</v>
      </c>
      <c r="K11" s="51">
        <f t="shared" si="1"/>
        <v>2098941</v>
      </c>
      <c r="L11" s="51">
        <f t="shared" si="1"/>
        <v>1153623</v>
      </c>
      <c r="M11" s="51">
        <f t="shared" si="1"/>
        <v>657188</v>
      </c>
      <c r="N11" s="51">
        <f t="shared" si="1"/>
        <v>3909752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5036516</v>
      </c>
      <c r="X11" s="51">
        <f t="shared" si="1"/>
        <v>21290638</v>
      </c>
      <c r="Y11" s="51">
        <f t="shared" si="1"/>
        <v>-16254122</v>
      </c>
      <c r="Z11" s="52">
        <f>+IF(X11&lt;&gt;0,+(Y11/X11)*100,0)</f>
        <v>-76.34398743710733</v>
      </c>
      <c r="AA11" s="53">
        <f>SUM(AA6:AA10)</f>
        <v>42581273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9249546</v>
      </c>
      <c r="D15" s="10"/>
      <c r="E15" s="11">
        <v>10756737</v>
      </c>
      <c r="F15" s="11">
        <v>10756737</v>
      </c>
      <c r="G15" s="11">
        <v>7673</v>
      </c>
      <c r="H15" s="11">
        <v>304000</v>
      </c>
      <c r="I15" s="11">
        <v>2629</v>
      </c>
      <c r="J15" s="11">
        <v>314302</v>
      </c>
      <c r="K15" s="11">
        <v>35055</v>
      </c>
      <c r="L15" s="11">
        <v>17035</v>
      </c>
      <c r="M15" s="11">
        <v>38150</v>
      </c>
      <c r="N15" s="11">
        <v>90240</v>
      </c>
      <c r="O15" s="11"/>
      <c r="P15" s="11"/>
      <c r="Q15" s="11"/>
      <c r="R15" s="11"/>
      <c r="S15" s="11"/>
      <c r="T15" s="11"/>
      <c r="U15" s="11"/>
      <c r="V15" s="11"/>
      <c r="W15" s="11">
        <v>404542</v>
      </c>
      <c r="X15" s="11">
        <v>5378369</v>
      </c>
      <c r="Y15" s="11">
        <v>-4973827</v>
      </c>
      <c r="Z15" s="2">
        <v>-92.48</v>
      </c>
      <c r="AA15" s="15">
        <v>10756737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25417656</v>
      </c>
      <c r="F20" s="60">
        <f t="shared" si="2"/>
        <v>25417656</v>
      </c>
      <c r="G20" s="60">
        <f t="shared" si="2"/>
        <v>585120</v>
      </c>
      <c r="H20" s="60">
        <f t="shared" si="2"/>
        <v>2485759</v>
      </c>
      <c r="I20" s="60">
        <f t="shared" si="2"/>
        <v>2094941</v>
      </c>
      <c r="J20" s="60">
        <f t="shared" si="2"/>
        <v>5165820</v>
      </c>
      <c r="K20" s="60">
        <f t="shared" si="2"/>
        <v>1643358</v>
      </c>
      <c r="L20" s="60">
        <f t="shared" si="2"/>
        <v>2052824</v>
      </c>
      <c r="M20" s="60">
        <f t="shared" si="2"/>
        <v>2036394</v>
      </c>
      <c r="N20" s="60">
        <f t="shared" si="2"/>
        <v>5732576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10898396</v>
      </c>
      <c r="X20" s="60">
        <f t="shared" si="2"/>
        <v>12708828</v>
      </c>
      <c r="Y20" s="60">
        <f t="shared" si="2"/>
        <v>-1810432</v>
      </c>
      <c r="Z20" s="61">
        <f>+IF(X20&lt;&gt;0,+(Y20/X20)*100,0)</f>
        <v>-14.245467796086311</v>
      </c>
      <c r="AA20" s="62">
        <f>SUM(AA26:AA33)</f>
        <v>25417656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3515000</v>
      </c>
      <c r="F22" s="11">
        <v>3515000</v>
      </c>
      <c r="G22" s="11"/>
      <c r="H22" s="11"/>
      <c r="I22" s="11">
        <v>519484</v>
      </c>
      <c r="J22" s="11">
        <v>519484</v>
      </c>
      <c r="K22" s="11">
        <v>364981</v>
      </c>
      <c r="L22" s="11">
        <v>128083</v>
      </c>
      <c r="M22" s="11">
        <v>430928</v>
      </c>
      <c r="N22" s="11">
        <v>923992</v>
      </c>
      <c r="O22" s="11"/>
      <c r="P22" s="11"/>
      <c r="Q22" s="11"/>
      <c r="R22" s="11"/>
      <c r="S22" s="11"/>
      <c r="T22" s="11"/>
      <c r="U22" s="11"/>
      <c r="V22" s="11"/>
      <c r="W22" s="11">
        <v>1443476</v>
      </c>
      <c r="X22" s="11">
        <v>1757500</v>
      </c>
      <c r="Y22" s="11">
        <v>-314024</v>
      </c>
      <c r="Z22" s="2">
        <v>-17.87</v>
      </c>
      <c r="AA22" s="15">
        <v>3515000</v>
      </c>
    </row>
    <row r="23" spans="1:27" ht="13.5">
      <c r="A23" s="46" t="s">
        <v>34</v>
      </c>
      <c r="B23" s="47"/>
      <c r="C23" s="9"/>
      <c r="D23" s="10"/>
      <c r="E23" s="11">
        <v>2500000</v>
      </c>
      <c r="F23" s="11">
        <v>2500000</v>
      </c>
      <c r="G23" s="11">
        <v>13958</v>
      </c>
      <c r="H23" s="11">
        <v>279484</v>
      </c>
      <c r="I23" s="11">
        <v>517073</v>
      </c>
      <c r="J23" s="11">
        <v>810515</v>
      </c>
      <c r="K23" s="11">
        <v>512459</v>
      </c>
      <c r="L23" s="11">
        <v>386978</v>
      </c>
      <c r="M23" s="11">
        <v>170615</v>
      </c>
      <c r="N23" s="11">
        <v>1070052</v>
      </c>
      <c r="O23" s="11"/>
      <c r="P23" s="11"/>
      <c r="Q23" s="11"/>
      <c r="R23" s="11"/>
      <c r="S23" s="11"/>
      <c r="T23" s="11"/>
      <c r="U23" s="11"/>
      <c r="V23" s="11"/>
      <c r="W23" s="11">
        <v>1880567</v>
      </c>
      <c r="X23" s="11">
        <v>1250000</v>
      </c>
      <c r="Y23" s="11">
        <v>630567</v>
      </c>
      <c r="Z23" s="2">
        <v>50.45</v>
      </c>
      <c r="AA23" s="15">
        <v>2500000</v>
      </c>
    </row>
    <row r="24" spans="1:27" ht="13.5">
      <c r="A24" s="46" t="s">
        <v>35</v>
      </c>
      <c r="B24" s="47"/>
      <c r="C24" s="9"/>
      <c r="D24" s="10"/>
      <c r="E24" s="11">
        <v>15752656</v>
      </c>
      <c r="F24" s="11">
        <v>15752656</v>
      </c>
      <c r="G24" s="11">
        <v>571162</v>
      </c>
      <c r="H24" s="11">
        <v>2206275</v>
      </c>
      <c r="I24" s="11">
        <v>960535</v>
      </c>
      <c r="J24" s="11">
        <v>3737972</v>
      </c>
      <c r="K24" s="11">
        <v>761518</v>
      </c>
      <c r="L24" s="11">
        <v>1431056</v>
      </c>
      <c r="M24" s="11">
        <v>1434851</v>
      </c>
      <c r="N24" s="11">
        <v>3627425</v>
      </c>
      <c r="O24" s="11"/>
      <c r="P24" s="11"/>
      <c r="Q24" s="11"/>
      <c r="R24" s="11"/>
      <c r="S24" s="11"/>
      <c r="T24" s="11"/>
      <c r="U24" s="11"/>
      <c r="V24" s="11"/>
      <c r="W24" s="11">
        <v>7365397</v>
      </c>
      <c r="X24" s="11">
        <v>7876328</v>
      </c>
      <c r="Y24" s="11">
        <v>-510931</v>
      </c>
      <c r="Z24" s="2">
        <v>-6.49</v>
      </c>
      <c r="AA24" s="15">
        <v>15752656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21767656</v>
      </c>
      <c r="F26" s="51">
        <f t="shared" si="3"/>
        <v>21767656</v>
      </c>
      <c r="G26" s="51">
        <f t="shared" si="3"/>
        <v>585120</v>
      </c>
      <c r="H26" s="51">
        <f t="shared" si="3"/>
        <v>2485759</v>
      </c>
      <c r="I26" s="51">
        <f t="shared" si="3"/>
        <v>1997092</v>
      </c>
      <c r="J26" s="51">
        <f t="shared" si="3"/>
        <v>5067971</v>
      </c>
      <c r="K26" s="51">
        <f t="shared" si="3"/>
        <v>1638958</v>
      </c>
      <c r="L26" s="51">
        <f t="shared" si="3"/>
        <v>1946117</v>
      </c>
      <c r="M26" s="51">
        <f t="shared" si="3"/>
        <v>2036394</v>
      </c>
      <c r="N26" s="51">
        <f t="shared" si="3"/>
        <v>5621469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10689440</v>
      </c>
      <c r="X26" s="51">
        <f t="shared" si="3"/>
        <v>10883828</v>
      </c>
      <c r="Y26" s="51">
        <f t="shared" si="3"/>
        <v>-194388</v>
      </c>
      <c r="Z26" s="52">
        <f>+IF(X26&lt;&gt;0,+(Y26/X26)*100,0)</f>
        <v>-1.786026019521808</v>
      </c>
      <c r="AA26" s="53">
        <f>SUM(AA21:AA25)</f>
        <v>21767656</v>
      </c>
    </row>
    <row r="27" spans="1:27" ht="13.5">
      <c r="A27" s="54" t="s">
        <v>38</v>
      </c>
      <c r="B27" s="64"/>
      <c r="C27" s="9"/>
      <c r="D27" s="10"/>
      <c r="E27" s="11">
        <v>1600000</v>
      </c>
      <c r="F27" s="11">
        <v>1600000</v>
      </c>
      <c r="G27" s="11"/>
      <c r="H27" s="11"/>
      <c r="I27" s="11">
        <v>97849</v>
      </c>
      <c r="J27" s="11">
        <v>97849</v>
      </c>
      <c r="K27" s="11"/>
      <c r="L27" s="11">
        <v>106707</v>
      </c>
      <c r="M27" s="11"/>
      <c r="N27" s="11">
        <v>106707</v>
      </c>
      <c r="O27" s="11"/>
      <c r="P27" s="11"/>
      <c r="Q27" s="11"/>
      <c r="R27" s="11"/>
      <c r="S27" s="11"/>
      <c r="T27" s="11"/>
      <c r="U27" s="11"/>
      <c r="V27" s="11"/>
      <c r="W27" s="11">
        <v>204556</v>
      </c>
      <c r="X27" s="11">
        <v>800000</v>
      </c>
      <c r="Y27" s="11">
        <v>-595444</v>
      </c>
      <c r="Z27" s="2">
        <v>-74.43</v>
      </c>
      <c r="AA27" s="15">
        <v>1600000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50000</v>
      </c>
      <c r="F29" s="11">
        <v>50000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25000</v>
      </c>
      <c r="Y29" s="11">
        <v>-25000</v>
      </c>
      <c r="Z29" s="2">
        <v>-100</v>
      </c>
      <c r="AA29" s="15">
        <v>50000</v>
      </c>
    </row>
    <row r="30" spans="1:27" ht="13.5">
      <c r="A30" s="54" t="s">
        <v>41</v>
      </c>
      <c r="B30" s="35" t="s">
        <v>42</v>
      </c>
      <c r="C30" s="9"/>
      <c r="D30" s="10"/>
      <c r="E30" s="11">
        <v>2000000</v>
      </c>
      <c r="F30" s="11">
        <v>2000000</v>
      </c>
      <c r="G30" s="11"/>
      <c r="H30" s="11"/>
      <c r="I30" s="11"/>
      <c r="J30" s="11"/>
      <c r="K30" s="11">
        <v>4400</v>
      </c>
      <c r="L30" s="11"/>
      <c r="M30" s="11"/>
      <c r="N30" s="11">
        <v>4400</v>
      </c>
      <c r="O30" s="11"/>
      <c r="P30" s="11"/>
      <c r="Q30" s="11"/>
      <c r="R30" s="11"/>
      <c r="S30" s="11"/>
      <c r="T30" s="11"/>
      <c r="U30" s="11"/>
      <c r="V30" s="11"/>
      <c r="W30" s="11">
        <v>4400</v>
      </c>
      <c r="X30" s="11">
        <v>1000000</v>
      </c>
      <c r="Y30" s="11">
        <v>-995600</v>
      </c>
      <c r="Z30" s="2">
        <v>-99.56</v>
      </c>
      <c r="AA30" s="15">
        <v>2000000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12103121</v>
      </c>
      <c r="D36" s="10">
        <f t="shared" si="4"/>
        <v>0</v>
      </c>
      <c r="E36" s="11">
        <f t="shared" si="4"/>
        <v>13027193</v>
      </c>
      <c r="F36" s="11">
        <f t="shared" si="4"/>
        <v>13027193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209158</v>
      </c>
      <c r="M36" s="11">
        <f t="shared" si="4"/>
        <v>624337</v>
      </c>
      <c r="N36" s="11">
        <f t="shared" si="4"/>
        <v>833495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833495</v>
      </c>
      <c r="X36" s="11">
        <f t="shared" si="4"/>
        <v>6513597</v>
      </c>
      <c r="Y36" s="11">
        <f t="shared" si="4"/>
        <v>-5680102</v>
      </c>
      <c r="Z36" s="2">
        <f aca="true" t="shared" si="5" ref="Z36:Z49">+IF(X36&lt;&gt;0,+(Y36/X36)*100,0)</f>
        <v>-87.20376774921752</v>
      </c>
      <c r="AA36" s="15">
        <f>AA6+AA21</f>
        <v>13027193</v>
      </c>
    </row>
    <row r="37" spans="1:27" ht="13.5">
      <c r="A37" s="46" t="s">
        <v>33</v>
      </c>
      <c r="B37" s="47"/>
      <c r="C37" s="9">
        <f t="shared" si="4"/>
        <v>28500413</v>
      </c>
      <c r="D37" s="10">
        <f t="shared" si="4"/>
        <v>0</v>
      </c>
      <c r="E37" s="11">
        <f t="shared" si="4"/>
        <v>3515000</v>
      </c>
      <c r="F37" s="11">
        <f t="shared" si="4"/>
        <v>3515000</v>
      </c>
      <c r="G37" s="11">
        <f t="shared" si="4"/>
        <v>0</v>
      </c>
      <c r="H37" s="11">
        <f t="shared" si="4"/>
        <v>0</v>
      </c>
      <c r="I37" s="11">
        <f t="shared" si="4"/>
        <v>519484</v>
      </c>
      <c r="J37" s="11">
        <f t="shared" si="4"/>
        <v>519484</v>
      </c>
      <c r="K37" s="11">
        <f t="shared" si="4"/>
        <v>364981</v>
      </c>
      <c r="L37" s="11">
        <f t="shared" si="4"/>
        <v>128083</v>
      </c>
      <c r="M37" s="11">
        <f t="shared" si="4"/>
        <v>430928</v>
      </c>
      <c r="N37" s="11">
        <f t="shared" si="4"/>
        <v>923992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1443476</v>
      </c>
      <c r="X37" s="11">
        <f t="shared" si="4"/>
        <v>1757500</v>
      </c>
      <c r="Y37" s="11">
        <f t="shared" si="4"/>
        <v>-314024</v>
      </c>
      <c r="Z37" s="2">
        <f t="shared" si="5"/>
        <v>-17.86765291607397</v>
      </c>
      <c r="AA37" s="15">
        <f>AA7+AA22</f>
        <v>3515000</v>
      </c>
    </row>
    <row r="38" spans="1:27" ht="13.5">
      <c r="A38" s="46" t="s">
        <v>34</v>
      </c>
      <c r="B38" s="47"/>
      <c r="C38" s="9">
        <f t="shared" si="4"/>
        <v>27336811</v>
      </c>
      <c r="D38" s="10">
        <f t="shared" si="4"/>
        <v>0</v>
      </c>
      <c r="E38" s="11">
        <f t="shared" si="4"/>
        <v>12361287</v>
      </c>
      <c r="F38" s="11">
        <f t="shared" si="4"/>
        <v>12361287</v>
      </c>
      <c r="G38" s="11">
        <f t="shared" si="4"/>
        <v>13958</v>
      </c>
      <c r="H38" s="11">
        <f t="shared" si="4"/>
        <v>279484</v>
      </c>
      <c r="I38" s="11">
        <f t="shared" si="4"/>
        <v>903194</v>
      </c>
      <c r="J38" s="11">
        <f t="shared" si="4"/>
        <v>1196636</v>
      </c>
      <c r="K38" s="11">
        <f t="shared" si="4"/>
        <v>2611400</v>
      </c>
      <c r="L38" s="11">
        <f t="shared" si="4"/>
        <v>1267157</v>
      </c>
      <c r="M38" s="11">
        <f t="shared" si="4"/>
        <v>203466</v>
      </c>
      <c r="N38" s="11">
        <f t="shared" si="4"/>
        <v>4082023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5278659</v>
      </c>
      <c r="X38" s="11">
        <f t="shared" si="4"/>
        <v>6180644</v>
      </c>
      <c r="Y38" s="11">
        <f t="shared" si="4"/>
        <v>-901985</v>
      </c>
      <c r="Z38" s="2">
        <f t="shared" si="5"/>
        <v>-14.593705769172274</v>
      </c>
      <c r="AA38" s="15">
        <f>AA8+AA23</f>
        <v>12361287</v>
      </c>
    </row>
    <row r="39" spans="1:27" ht="13.5">
      <c r="A39" s="46" t="s">
        <v>35</v>
      </c>
      <c r="B39" s="47"/>
      <c r="C39" s="9">
        <f t="shared" si="4"/>
        <v>10889508</v>
      </c>
      <c r="D39" s="10">
        <f t="shared" si="4"/>
        <v>0</v>
      </c>
      <c r="E39" s="11">
        <f t="shared" si="4"/>
        <v>24711269</v>
      </c>
      <c r="F39" s="11">
        <f t="shared" si="4"/>
        <v>24711269</v>
      </c>
      <c r="G39" s="11">
        <f t="shared" si="4"/>
        <v>571162</v>
      </c>
      <c r="H39" s="11">
        <f t="shared" si="4"/>
        <v>2206275</v>
      </c>
      <c r="I39" s="11">
        <f t="shared" si="4"/>
        <v>1062315</v>
      </c>
      <c r="J39" s="11">
        <f t="shared" si="4"/>
        <v>3839752</v>
      </c>
      <c r="K39" s="11">
        <f t="shared" si="4"/>
        <v>761518</v>
      </c>
      <c r="L39" s="11">
        <f t="shared" si="4"/>
        <v>1495342</v>
      </c>
      <c r="M39" s="11">
        <f t="shared" si="4"/>
        <v>1434851</v>
      </c>
      <c r="N39" s="11">
        <f t="shared" si="4"/>
        <v>3691711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7531463</v>
      </c>
      <c r="X39" s="11">
        <f t="shared" si="4"/>
        <v>12355635</v>
      </c>
      <c r="Y39" s="11">
        <f t="shared" si="4"/>
        <v>-4824172</v>
      </c>
      <c r="Z39" s="2">
        <f t="shared" si="5"/>
        <v>-39.044306504683895</v>
      </c>
      <c r="AA39" s="15">
        <f>AA9+AA24</f>
        <v>24711269</v>
      </c>
    </row>
    <row r="40" spans="1:27" ht="13.5">
      <c r="A40" s="46" t="s">
        <v>36</v>
      </c>
      <c r="B40" s="47"/>
      <c r="C40" s="9">
        <f t="shared" si="4"/>
        <v>1290895</v>
      </c>
      <c r="D40" s="10">
        <f t="shared" si="4"/>
        <v>0</v>
      </c>
      <c r="E40" s="11">
        <f t="shared" si="4"/>
        <v>10734180</v>
      </c>
      <c r="F40" s="11">
        <f t="shared" si="4"/>
        <v>10734180</v>
      </c>
      <c r="G40" s="11">
        <f t="shared" si="4"/>
        <v>0</v>
      </c>
      <c r="H40" s="11">
        <f t="shared" si="4"/>
        <v>69170</v>
      </c>
      <c r="I40" s="11">
        <f t="shared" si="4"/>
        <v>569693</v>
      </c>
      <c r="J40" s="11">
        <f t="shared" si="4"/>
        <v>638863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638863</v>
      </c>
      <c r="X40" s="11">
        <f t="shared" si="4"/>
        <v>5367090</v>
      </c>
      <c r="Y40" s="11">
        <f t="shared" si="4"/>
        <v>-4728227</v>
      </c>
      <c r="Z40" s="2">
        <f t="shared" si="5"/>
        <v>-88.09665945605532</v>
      </c>
      <c r="AA40" s="15">
        <f>AA10+AA25</f>
        <v>10734180</v>
      </c>
    </row>
    <row r="41" spans="1:27" ht="13.5">
      <c r="A41" s="48" t="s">
        <v>37</v>
      </c>
      <c r="B41" s="47"/>
      <c r="C41" s="49">
        <f aca="true" t="shared" si="6" ref="C41:Y41">SUM(C36:C40)</f>
        <v>80120748</v>
      </c>
      <c r="D41" s="50">
        <f t="shared" si="6"/>
        <v>0</v>
      </c>
      <c r="E41" s="51">
        <f t="shared" si="6"/>
        <v>64348929</v>
      </c>
      <c r="F41" s="51">
        <f t="shared" si="6"/>
        <v>64348929</v>
      </c>
      <c r="G41" s="51">
        <f t="shared" si="6"/>
        <v>585120</v>
      </c>
      <c r="H41" s="51">
        <f t="shared" si="6"/>
        <v>2554929</v>
      </c>
      <c r="I41" s="51">
        <f t="shared" si="6"/>
        <v>3054686</v>
      </c>
      <c r="J41" s="51">
        <f t="shared" si="6"/>
        <v>6194735</v>
      </c>
      <c r="K41" s="51">
        <f t="shared" si="6"/>
        <v>3737899</v>
      </c>
      <c r="L41" s="51">
        <f t="shared" si="6"/>
        <v>3099740</v>
      </c>
      <c r="M41" s="51">
        <f t="shared" si="6"/>
        <v>2693582</v>
      </c>
      <c r="N41" s="51">
        <f t="shared" si="6"/>
        <v>9531221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15725956</v>
      </c>
      <c r="X41" s="51">
        <f t="shared" si="6"/>
        <v>32174466</v>
      </c>
      <c r="Y41" s="51">
        <f t="shared" si="6"/>
        <v>-16448510</v>
      </c>
      <c r="Z41" s="52">
        <f t="shared" si="5"/>
        <v>-51.122868674805666</v>
      </c>
      <c r="AA41" s="53">
        <f>SUM(AA36:AA40)</f>
        <v>64348929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1600000</v>
      </c>
      <c r="F42" s="67">
        <f t="shared" si="7"/>
        <v>1600000</v>
      </c>
      <c r="G42" s="67">
        <f t="shared" si="7"/>
        <v>0</v>
      </c>
      <c r="H42" s="67">
        <f t="shared" si="7"/>
        <v>0</v>
      </c>
      <c r="I42" s="67">
        <f t="shared" si="7"/>
        <v>97849</v>
      </c>
      <c r="J42" s="67">
        <f t="shared" si="7"/>
        <v>97849</v>
      </c>
      <c r="K42" s="67">
        <f t="shared" si="7"/>
        <v>0</v>
      </c>
      <c r="L42" s="67">
        <f t="shared" si="7"/>
        <v>106707</v>
      </c>
      <c r="M42" s="67">
        <f t="shared" si="7"/>
        <v>0</v>
      </c>
      <c r="N42" s="67">
        <f t="shared" si="7"/>
        <v>106707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204556</v>
      </c>
      <c r="X42" s="67">
        <f t="shared" si="7"/>
        <v>800000</v>
      </c>
      <c r="Y42" s="67">
        <f t="shared" si="7"/>
        <v>-595444</v>
      </c>
      <c r="Z42" s="69">
        <f t="shared" si="5"/>
        <v>-74.4305</v>
      </c>
      <c r="AA42" s="68">
        <f aca="true" t="shared" si="8" ref="AA42:AA48">AA12+AA27</f>
        <v>1600000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50000</v>
      </c>
      <c r="F44" s="67">
        <f t="shared" si="7"/>
        <v>50000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25000</v>
      </c>
      <c r="Y44" s="67">
        <f t="shared" si="7"/>
        <v>-25000</v>
      </c>
      <c r="Z44" s="69">
        <f t="shared" si="5"/>
        <v>-100</v>
      </c>
      <c r="AA44" s="68">
        <f t="shared" si="8"/>
        <v>50000</v>
      </c>
    </row>
    <row r="45" spans="1:27" ht="13.5">
      <c r="A45" s="54" t="s">
        <v>41</v>
      </c>
      <c r="B45" s="35" t="s">
        <v>42</v>
      </c>
      <c r="C45" s="65">
        <f t="shared" si="7"/>
        <v>9249546</v>
      </c>
      <c r="D45" s="66">
        <f t="shared" si="7"/>
        <v>0</v>
      </c>
      <c r="E45" s="67">
        <f t="shared" si="7"/>
        <v>12756737</v>
      </c>
      <c r="F45" s="67">
        <f t="shared" si="7"/>
        <v>12756737</v>
      </c>
      <c r="G45" s="67">
        <f t="shared" si="7"/>
        <v>7673</v>
      </c>
      <c r="H45" s="67">
        <f t="shared" si="7"/>
        <v>304000</v>
      </c>
      <c r="I45" s="67">
        <f t="shared" si="7"/>
        <v>2629</v>
      </c>
      <c r="J45" s="67">
        <f t="shared" si="7"/>
        <v>314302</v>
      </c>
      <c r="K45" s="67">
        <f t="shared" si="7"/>
        <v>39455</v>
      </c>
      <c r="L45" s="67">
        <f t="shared" si="7"/>
        <v>17035</v>
      </c>
      <c r="M45" s="67">
        <f t="shared" si="7"/>
        <v>38150</v>
      </c>
      <c r="N45" s="67">
        <f t="shared" si="7"/>
        <v>94640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408942</v>
      </c>
      <c r="X45" s="67">
        <f t="shared" si="7"/>
        <v>6378369</v>
      </c>
      <c r="Y45" s="67">
        <f t="shared" si="7"/>
        <v>-5969427</v>
      </c>
      <c r="Z45" s="69">
        <f t="shared" si="5"/>
        <v>-93.58861175952661</v>
      </c>
      <c r="AA45" s="68">
        <f t="shared" si="8"/>
        <v>12756737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89370294</v>
      </c>
      <c r="D49" s="78">
        <f t="shared" si="9"/>
        <v>0</v>
      </c>
      <c r="E49" s="79">
        <f t="shared" si="9"/>
        <v>78755666</v>
      </c>
      <c r="F49" s="79">
        <f t="shared" si="9"/>
        <v>78755666</v>
      </c>
      <c r="G49" s="79">
        <f t="shared" si="9"/>
        <v>592793</v>
      </c>
      <c r="H49" s="79">
        <f t="shared" si="9"/>
        <v>2858929</v>
      </c>
      <c r="I49" s="79">
        <f t="shared" si="9"/>
        <v>3155164</v>
      </c>
      <c r="J49" s="79">
        <f t="shared" si="9"/>
        <v>6606886</v>
      </c>
      <c r="K49" s="79">
        <f t="shared" si="9"/>
        <v>3777354</v>
      </c>
      <c r="L49" s="79">
        <f t="shared" si="9"/>
        <v>3223482</v>
      </c>
      <c r="M49" s="79">
        <f t="shared" si="9"/>
        <v>2731732</v>
      </c>
      <c r="N49" s="79">
        <f t="shared" si="9"/>
        <v>9732568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16339454</v>
      </c>
      <c r="X49" s="79">
        <f t="shared" si="9"/>
        <v>39377835</v>
      </c>
      <c r="Y49" s="79">
        <f t="shared" si="9"/>
        <v>-23038381</v>
      </c>
      <c r="Z49" s="80">
        <f t="shared" si="5"/>
        <v>-58.505961539023154</v>
      </c>
      <c r="AA49" s="81">
        <f>SUM(AA41:AA48)</f>
        <v>78755666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104499184</v>
      </c>
      <c r="F51" s="67">
        <f t="shared" si="10"/>
        <v>104499184</v>
      </c>
      <c r="G51" s="67">
        <f t="shared" si="10"/>
        <v>5064494</v>
      </c>
      <c r="H51" s="67">
        <f t="shared" si="10"/>
        <v>6491568</v>
      </c>
      <c r="I51" s="67">
        <f t="shared" si="10"/>
        <v>7304844</v>
      </c>
      <c r="J51" s="67">
        <f t="shared" si="10"/>
        <v>18860906</v>
      </c>
      <c r="K51" s="67">
        <f t="shared" si="10"/>
        <v>8415379</v>
      </c>
      <c r="L51" s="67">
        <f t="shared" si="10"/>
        <v>8585162</v>
      </c>
      <c r="M51" s="67">
        <f t="shared" si="10"/>
        <v>9158185</v>
      </c>
      <c r="N51" s="67">
        <f t="shared" si="10"/>
        <v>26158726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45019632</v>
      </c>
      <c r="X51" s="67">
        <f t="shared" si="10"/>
        <v>52249593</v>
      </c>
      <c r="Y51" s="67">
        <f t="shared" si="10"/>
        <v>-7229961</v>
      </c>
      <c r="Z51" s="69">
        <f>+IF(X51&lt;&gt;0,+(Y51/X51)*100,0)</f>
        <v>-13.837353718717004</v>
      </c>
      <c r="AA51" s="68">
        <f>SUM(AA57:AA61)</f>
        <v>104499184</v>
      </c>
    </row>
    <row r="52" spans="1:27" ht="13.5">
      <c r="A52" s="84" t="s">
        <v>32</v>
      </c>
      <c r="B52" s="47"/>
      <c r="C52" s="9"/>
      <c r="D52" s="10"/>
      <c r="E52" s="11">
        <v>22348114</v>
      </c>
      <c r="F52" s="11">
        <v>22348114</v>
      </c>
      <c r="G52" s="11">
        <v>1072689</v>
      </c>
      <c r="H52" s="11">
        <v>1528199</v>
      </c>
      <c r="I52" s="11">
        <v>1859481</v>
      </c>
      <c r="J52" s="11">
        <v>4460369</v>
      </c>
      <c r="K52" s="11">
        <v>1744783</v>
      </c>
      <c r="L52" s="11">
        <v>2464246</v>
      </c>
      <c r="M52" s="11">
        <v>1557638</v>
      </c>
      <c r="N52" s="11">
        <v>5766667</v>
      </c>
      <c r="O52" s="11"/>
      <c r="P52" s="11"/>
      <c r="Q52" s="11"/>
      <c r="R52" s="11"/>
      <c r="S52" s="11"/>
      <c r="T52" s="11"/>
      <c r="U52" s="11"/>
      <c r="V52" s="11"/>
      <c r="W52" s="11">
        <v>10227036</v>
      </c>
      <c r="X52" s="11">
        <v>11174057</v>
      </c>
      <c r="Y52" s="11">
        <v>-947021</v>
      </c>
      <c r="Z52" s="2">
        <v>-8.48</v>
      </c>
      <c r="AA52" s="15">
        <v>22348114</v>
      </c>
    </row>
    <row r="53" spans="1:27" ht="13.5">
      <c r="A53" s="84" t="s">
        <v>33</v>
      </c>
      <c r="B53" s="47"/>
      <c r="C53" s="9"/>
      <c r="D53" s="10"/>
      <c r="E53" s="11">
        <v>8907965</v>
      </c>
      <c r="F53" s="11">
        <v>8907965</v>
      </c>
      <c r="G53" s="11">
        <v>553224</v>
      </c>
      <c r="H53" s="11">
        <v>719322</v>
      </c>
      <c r="I53" s="11">
        <v>863141</v>
      </c>
      <c r="J53" s="11">
        <v>2135687</v>
      </c>
      <c r="K53" s="11">
        <v>750618</v>
      </c>
      <c r="L53" s="11">
        <v>733488</v>
      </c>
      <c r="M53" s="11">
        <v>833028</v>
      </c>
      <c r="N53" s="11">
        <v>2317134</v>
      </c>
      <c r="O53" s="11"/>
      <c r="P53" s="11"/>
      <c r="Q53" s="11"/>
      <c r="R53" s="11"/>
      <c r="S53" s="11"/>
      <c r="T53" s="11"/>
      <c r="U53" s="11"/>
      <c r="V53" s="11"/>
      <c r="W53" s="11">
        <v>4452821</v>
      </c>
      <c r="X53" s="11">
        <v>4453983</v>
      </c>
      <c r="Y53" s="11">
        <v>-1162</v>
      </c>
      <c r="Z53" s="2">
        <v>-0.03</v>
      </c>
      <c r="AA53" s="15">
        <v>8907965</v>
      </c>
    </row>
    <row r="54" spans="1:27" ht="13.5">
      <c r="A54" s="84" t="s">
        <v>34</v>
      </c>
      <c r="B54" s="47"/>
      <c r="C54" s="9"/>
      <c r="D54" s="10"/>
      <c r="E54" s="11">
        <v>17491272</v>
      </c>
      <c r="F54" s="11">
        <v>17491272</v>
      </c>
      <c r="G54" s="11">
        <v>1049044</v>
      </c>
      <c r="H54" s="11">
        <v>1266818</v>
      </c>
      <c r="I54" s="11">
        <v>1223419</v>
      </c>
      <c r="J54" s="11">
        <v>3539281</v>
      </c>
      <c r="K54" s="11">
        <v>1306058</v>
      </c>
      <c r="L54" s="11">
        <v>1527687</v>
      </c>
      <c r="M54" s="11">
        <v>1394630</v>
      </c>
      <c r="N54" s="11">
        <v>4228375</v>
      </c>
      <c r="O54" s="11"/>
      <c r="P54" s="11"/>
      <c r="Q54" s="11"/>
      <c r="R54" s="11"/>
      <c r="S54" s="11"/>
      <c r="T54" s="11"/>
      <c r="U54" s="11"/>
      <c r="V54" s="11"/>
      <c r="W54" s="11">
        <v>7767656</v>
      </c>
      <c r="X54" s="11">
        <v>8745636</v>
      </c>
      <c r="Y54" s="11">
        <v>-977980</v>
      </c>
      <c r="Z54" s="2">
        <v>-11.18</v>
      </c>
      <c r="AA54" s="15">
        <v>17491272</v>
      </c>
    </row>
    <row r="55" spans="1:27" ht="13.5">
      <c r="A55" s="84" t="s">
        <v>35</v>
      </c>
      <c r="B55" s="47"/>
      <c r="C55" s="9"/>
      <c r="D55" s="10"/>
      <c r="E55" s="11">
        <v>17805640</v>
      </c>
      <c r="F55" s="11">
        <v>17805640</v>
      </c>
      <c r="G55" s="11">
        <v>1093468</v>
      </c>
      <c r="H55" s="11">
        <v>1313543</v>
      </c>
      <c r="I55" s="11">
        <v>1356284</v>
      </c>
      <c r="J55" s="11">
        <v>3763295</v>
      </c>
      <c r="K55" s="11">
        <v>1449348</v>
      </c>
      <c r="L55" s="11">
        <v>1424740</v>
      </c>
      <c r="M55" s="11">
        <v>2617404</v>
      </c>
      <c r="N55" s="11">
        <v>5491492</v>
      </c>
      <c r="O55" s="11"/>
      <c r="P55" s="11"/>
      <c r="Q55" s="11"/>
      <c r="R55" s="11"/>
      <c r="S55" s="11"/>
      <c r="T55" s="11"/>
      <c r="U55" s="11"/>
      <c r="V55" s="11"/>
      <c r="W55" s="11">
        <v>9254787</v>
      </c>
      <c r="X55" s="11">
        <v>8902820</v>
      </c>
      <c r="Y55" s="11">
        <v>351967</v>
      </c>
      <c r="Z55" s="2">
        <v>3.95</v>
      </c>
      <c r="AA55" s="15">
        <v>17805640</v>
      </c>
    </row>
    <row r="56" spans="1:27" ht="13.5">
      <c r="A56" s="84" t="s">
        <v>36</v>
      </c>
      <c r="B56" s="47"/>
      <c r="C56" s="9"/>
      <c r="D56" s="10"/>
      <c r="E56" s="11">
        <v>2245964</v>
      </c>
      <c r="F56" s="11">
        <v>2245964</v>
      </c>
      <c r="G56" s="11">
        <v>38484</v>
      </c>
      <c r="H56" s="11">
        <v>31009</v>
      </c>
      <c r="I56" s="11">
        <v>69935</v>
      </c>
      <c r="J56" s="11">
        <v>139428</v>
      </c>
      <c r="K56" s="11">
        <v>542200</v>
      </c>
      <c r="L56" s="11">
        <v>99962</v>
      </c>
      <c r="M56" s="11">
        <v>276142</v>
      </c>
      <c r="N56" s="11">
        <v>918304</v>
      </c>
      <c r="O56" s="11"/>
      <c r="P56" s="11"/>
      <c r="Q56" s="11"/>
      <c r="R56" s="11"/>
      <c r="S56" s="11"/>
      <c r="T56" s="11"/>
      <c r="U56" s="11"/>
      <c r="V56" s="11"/>
      <c r="W56" s="11">
        <v>1057732</v>
      </c>
      <c r="X56" s="11">
        <v>1122982</v>
      </c>
      <c r="Y56" s="11">
        <v>-65250</v>
      </c>
      <c r="Z56" s="2">
        <v>-5.81</v>
      </c>
      <c r="AA56" s="15">
        <v>2245964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68798955</v>
      </c>
      <c r="F57" s="51">
        <f t="shared" si="11"/>
        <v>68798955</v>
      </c>
      <c r="G57" s="51">
        <f t="shared" si="11"/>
        <v>3806909</v>
      </c>
      <c r="H57" s="51">
        <f t="shared" si="11"/>
        <v>4858891</v>
      </c>
      <c r="I57" s="51">
        <f t="shared" si="11"/>
        <v>5372260</v>
      </c>
      <c r="J57" s="51">
        <f t="shared" si="11"/>
        <v>14038060</v>
      </c>
      <c r="K57" s="51">
        <f t="shared" si="11"/>
        <v>5793007</v>
      </c>
      <c r="L57" s="51">
        <f t="shared" si="11"/>
        <v>6250123</v>
      </c>
      <c r="M57" s="51">
        <f t="shared" si="11"/>
        <v>6678842</v>
      </c>
      <c r="N57" s="51">
        <f t="shared" si="11"/>
        <v>18721972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32760032</v>
      </c>
      <c r="X57" s="51">
        <f t="shared" si="11"/>
        <v>34399478</v>
      </c>
      <c r="Y57" s="51">
        <f t="shared" si="11"/>
        <v>-1639446</v>
      </c>
      <c r="Z57" s="52">
        <f>+IF(X57&lt;&gt;0,+(Y57/X57)*100,0)</f>
        <v>-4.765903715166841</v>
      </c>
      <c r="AA57" s="53">
        <f>SUM(AA52:AA56)</f>
        <v>68798955</v>
      </c>
    </row>
    <row r="58" spans="1:27" ht="13.5">
      <c r="A58" s="86" t="s">
        <v>38</v>
      </c>
      <c r="B58" s="35"/>
      <c r="C58" s="9"/>
      <c r="D58" s="10"/>
      <c r="E58" s="11">
        <v>12869026</v>
      </c>
      <c r="F58" s="11">
        <v>12869026</v>
      </c>
      <c r="G58" s="11">
        <v>528753</v>
      </c>
      <c r="H58" s="11">
        <v>683826</v>
      </c>
      <c r="I58" s="11">
        <v>722024</v>
      </c>
      <c r="J58" s="11">
        <v>1934603</v>
      </c>
      <c r="K58" s="11">
        <v>751063</v>
      </c>
      <c r="L58" s="11">
        <v>897348</v>
      </c>
      <c r="M58" s="11">
        <v>979739</v>
      </c>
      <c r="N58" s="11">
        <v>2628150</v>
      </c>
      <c r="O58" s="11"/>
      <c r="P58" s="11"/>
      <c r="Q58" s="11"/>
      <c r="R58" s="11"/>
      <c r="S58" s="11"/>
      <c r="T58" s="11"/>
      <c r="U58" s="11"/>
      <c r="V58" s="11"/>
      <c r="W58" s="11">
        <v>4562753</v>
      </c>
      <c r="X58" s="11">
        <v>6434513</v>
      </c>
      <c r="Y58" s="11">
        <v>-1871760</v>
      </c>
      <c r="Z58" s="2">
        <v>-29.09</v>
      </c>
      <c r="AA58" s="15">
        <v>12869026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22831203</v>
      </c>
      <c r="F61" s="11">
        <v>22831203</v>
      </c>
      <c r="G61" s="11">
        <v>728832</v>
      </c>
      <c r="H61" s="11">
        <v>948851</v>
      </c>
      <c r="I61" s="11">
        <v>1210560</v>
      </c>
      <c r="J61" s="11">
        <v>2888243</v>
      </c>
      <c r="K61" s="11">
        <v>1871309</v>
      </c>
      <c r="L61" s="11">
        <v>1437691</v>
      </c>
      <c r="M61" s="11">
        <v>1499604</v>
      </c>
      <c r="N61" s="11">
        <v>4808604</v>
      </c>
      <c r="O61" s="11"/>
      <c r="P61" s="11"/>
      <c r="Q61" s="11"/>
      <c r="R61" s="11"/>
      <c r="S61" s="11"/>
      <c r="T61" s="11"/>
      <c r="U61" s="11"/>
      <c r="V61" s="11"/>
      <c r="W61" s="11">
        <v>7696847</v>
      </c>
      <c r="X61" s="11">
        <v>11415602</v>
      </c>
      <c r="Y61" s="11">
        <v>-3718755</v>
      </c>
      <c r="Z61" s="2">
        <v>-32.58</v>
      </c>
      <c r="AA61" s="15">
        <v>22831203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3859680</v>
      </c>
      <c r="H65" s="11">
        <v>4333064</v>
      </c>
      <c r="I65" s="11">
        <v>4340604</v>
      </c>
      <c r="J65" s="11">
        <v>12533348</v>
      </c>
      <c r="K65" s="11">
        <v>4234677</v>
      </c>
      <c r="L65" s="11">
        <v>4660121</v>
      </c>
      <c r="M65" s="11">
        <v>4430639</v>
      </c>
      <c r="N65" s="11">
        <v>13325437</v>
      </c>
      <c r="O65" s="11"/>
      <c r="P65" s="11"/>
      <c r="Q65" s="11"/>
      <c r="R65" s="11"/>
      <c r="S65" s="11"/>
      <c r="T65" s="11"/>
      <c r="U65" s="11"/>
      <c r="V65" s="11"/>
      <c r="W65" s="11">
        <v>25858785</v>
      </c>
      <c r="X65" s="11"/>
      <c r="Y65" s="11">
        <v>25858785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141204</v>
      </c>
      <c r="H66" s="14">
        <v>861481</v>
      </c>
      <c r="I66" s="14">
        <v>1378393</v>
      </c>
      <c r="J66" s="14">
        <v>2381078</v>
      </c>
      <c r="K66" s="14">
        <v>1058277</v>
      </c>
      <c r="L66" s="14">
        <v>1255395</v>
      </c>
      <c r="M66" s="14">
        <v>904854</v>
      </c>
      <c r="N66" s="14">
        <v>3218526</v>
      </c>
      <c r="O66" s="14"/>
      <c r="P66" s="14"/>
      <c r="Q66" s="14"/>
      <c r="R66" s="14"/>
      <c r="S66" s="14"/>
      <c r="T66" s="14"/>
      <c r="U66" s="14"/>
      <c r="V66" s="14"/>
      <c r="W66" s="14">
        <v>5599604</v>
      </c>
      <c r="X66" s="14"/>
      <c r="Y66" s="14">
        <v>5599604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206956</v>
      </c>
      <c r="H67" s="11">
        <v>507699</v>
      </c>
      <c r="I67" s="11">
        <v>950288</v>
      </c>
      <c r="J67" s="11">
        <v>1664943</v>
      </c>
      <c r="K67" s="11">
        <v>1607800</v>
      </c>
      <c r="L67" s="11">
        <v>1992569</v>
      </c>
      <c r="M67" s="11">
        <v>1563587</v>
      </c>
      <c r="N67" s="11">
        <v>5163956</v>
      </c>
      <c r="O67" s="11"/>
      <c r="P67" s="11"/>
      <c r="Q67" s="11"/>
      <c r="R67" s="11"/>
      <c r="S67" s="11"/>
      <c r="T67" s="11"/>
      <c r="U67" s="11"/>
      <c r="V67" s="11"/>
      <c r="W67" s="11">
        <v>6828899</v>
      </c>
      <c r="X67" s="11"/>
      <c r="Y67" s="11">
        <v>6828899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856655</v>
      </c>
      <c r="H68" s="11">
        <v>789326</v>
      </c>
      <c r="I68" s="11">
        <v>635560</v>
      </c>
      <c r="J68" s="11">
        <v>2281541</v>
      </c>
      <c r="K68" s="11">
        <v>1514627</v>
      </c>
      <c r="L68" s="11">
        <v>677078</v>
      </c>
      <c r="M68" s="11">
        <v>2259109</v>
      </c>
      <c r="N68" s="11">
        <v>4450814</v>
      </c>
      <c r="O68" s="11"/>
      <c r="P68" s="11"/>
      <c r="Q68" s="11"/>
      <c r="R68" s="11"/>
      <c r="S68" s="11"/>
      <c r="T68" s="11"/>
      <c r="U68" s="11"/>
      <c r="V68" s="11"/>
      <c r="W68" s="11">
        <v>6732355</v>
      </c>
      <c r="X68" s="11"/>
      <c r="Y68" s="11">
        <v>6732355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5064495</v>
      </c>
      <c r="H69" s="79">
        <f t="shared" si="12"/>
        <v>6491570</v>
      </c>
      <c r="I69" s="79">
        <f t="shared" si="12"/>
        <v>7304845</v>
      </c>
      <c r="J69" s="79">
        <f t="shared" si="12"/>
        <v>18860910</v>
      </c>
      <c r="K69" s="79">
        <f t="shared" si="12"/>
        <v>8415381</v>
      </c>
      <c r="L69" s="79">
        <f t="shared" si="12"/>
        <v>8585163</v>
      </c>
      <c r="M69" s="79">
        <f t="shared" si="12"/>
        <v>9158189</v>
      </c>
      <c r="N69" s="79">
        <f t="shared" si="12"/>
        <v>26158733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45019643</v>
      </c>
      <c r="X69" s="79">
        <f t="shared" si="12"/>
        <v>0</v>
      </c>
      <c r="Y69" s="79">
        <f t="shared" si="12"/>
        <v>45019643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75562961</v>
      </c>
      <c r="D5" s="42">
        <f t="shared" si="0"/>
        <v>0</v>
      </c>
      <c r="E5" s="43">
        <f t="shared" si="0"/>
        <v>194237061</v>
      </c>
      <c r="F5" s="43">
        <f t="shared" si="0"/>
        <v>209109898</v>
      </c>
      <c r="G5" s="43">
        <f t="shared" si="0"/>
        <v>531470</v>
      </c>
      <c r="H5" s="43">
        <f t="shared" si="0"/>
        <v>1818242</v>
      </c>
      <c r="I5" s="43">
        <f t="shared" si="0"/>
        <v>5556958</v>
      </c>
      <c r="J5" s="43">
        <f t="shared" si="0"/>
        <v>7906670</v>
      </c>
      <c r="K5" s="43">
        <f t="shared" si="0"/>
        <v>4200058</v>
      </c>
      <c r="L5" s="43">
        <f t="shared" si="0"/>
        <v>9412174</v>
      </c>
      <c r="M5" s="43">
        <f t="shared" si="0"/>
        <v>13352543</v>
      </c>
      <c r="N5" s="43">
        <f t="shared" si="0"/>
        <v>26964775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34871445</v>
      </c>
      <c r="X5" s="43">
        <f t="shared" si="0"/>
        <v>104554951</v>
      </c>
      <c r="Y5" s="43">
        <f t="shared" si="0"/>
        <v>-69683506</v>
      </c>
      <c r="Z5" s="44">
        <f>+IF(X5&lt;&gt;0,+(Y5/X5)*100,0)</f>
        <v>-66.64773435740982</v>
      </c>
      <c r="AA5" s="45">
        <f>SUM(AA11:AA18)</f>
        <v>209109898</v>
      </c>
    </row>
    <row r="6" spans="1:27" ht="13.5">
      <c r="A6" s="46" t="s">
        <v>32</v>
      </c>
      <c r="B6" s="47"/>
      <c r="C6" s="9">
        <v>10257758</v>
      </c>
      <c r="D6" s="10"/>
      <c r="E6" s="11">
        <v>24229000</v>
      </c>
      <c r="F6" s="11">
        <v>28976995</v>
      </c>
      <c r="G6" s="11"/>
      <c r="H6" s="11">
        <v>90754</v>
      </c>
      <c r="I6" s="11">
        <v>748223</v>
      </c>
      <c r="J6" s="11">
        <v>838977</v>
      </c>
      <c r="K6" s="11">
        <v>543257</v>
      </c>
      <c r="L6" s="11">
        <v>1104783</v>
      </c>
      <c r="M6" s="11">
        <v>2992948</v>
      </c>
      <c r="N6" s="11">
        <v>4640988</v>
      </c>
      <c r="O6" s="11"/>
      <c r="P6" s="11"/>
      <c r="Q6" s="11"/>
      <c r="R6" s="11"/>
      <c r="S6" s="11"/>
      <c r="T6" s="11"/>
      <c r="U6" s="11"/>
      <c r="V6" s="11"/>
      <c r="W6" s="11">
        <v>5479965</v>
      </c>
      <c r="X6" s="11">
        <v>14488498</v>
      </c>
      <c r="Y6" s="11">
        <v>-9008533</v>
      </c>
      <c r="Z6" s="2">
        <v>-62.18</v>
      </c>
      <c r="AA6" s="15">
        <v>28976995</v>
      </c>
    </row>
    <row r="7" spans="1:27" ht="13.5">
      <c r="A7" s="46" t="s">
        <v>33</v>
      </c>
      <c r="B7" s="47"/>
      <c r="C7" s="9">
        <v>15448647</v>
      </c>
      <c r="D7" s="10"/>
      <c r="E7" s="11">
        <v>22772000</v>
      </c>
      <c r="F7" s="11">
        <v>24972000</v>
      </c>
      <c r="G7" s="11">
        <v>506133</v>
      </c>
      <c r="H7" s="11">
        <v>577580</v>
      </c>
      <c r="I7" s="11">
        <v>1215600</v>
      </c>
      <c r="J7" s="11">
        <v>2299313</v>
      </c>
      <c r="K7" s="11">
        <v>829415</v>
      </c>
      <c r="L7" s="11">
        <v>1310478</v>
      </c>
      <c r="M7" s="11">
        <v>607463</v>
      </c>
      <c r="N7" s="11">
        <v>2747356</v>
      </c>
      <c r="O7" s="11"/>
      <c r="P7" s="11"/>
      <c r="Q7" s="11"/>
      <c r="R7" s="11"/>
      <c r="S7" s="11"/>
      <c r="T7" s="11"/>
      <c r="U7" s="11"/>
      <c r="V7" s="11"/>
      <c r="W7" s="11">
        <v>5046669</v>
      </c>
      <c r="X7" s="11">
        <v>12486000</v>
      </c>
      <c r="Y7" s="11">
        <v>-7439331</v>
      </c>
      <c r="Z7" s="2">
        <v>-59.58</v>
      </c>
      <c r="AA7" s="15">
        <v>24972000</v>
      </c>
    </row>
    <row r="8" spans="1:27" ht="13.5">
      <c r="A8" s="46" t="s">
        <v>34</v>
      </c>
      <c r="B8" s="47"/>
      <c r="C8" s="9">
        <v>627349</v>
      </c>
      <c r="D8" s="10"/>
      <c r="E8" s="11">
        <v>30076505</v>
      </c>
      <c r="F8" s="11">
        <v>31372346</v>
      </c>
      <c r="G8" s="11"/>
      <c r="H8" s="11">
        <v>91969</v>
      </c>
      <c r="I8" s="11">
        <v>126423</v>
      </c>
      <c r="J8" s="11">
        <v>218392</v>
      </c>
      <c r="K8" s="11">
        <v>234034</v>
      </c>
      <c r="L8" s="11">
        <v>730818</v>
      </c>
      <c r="M8" s="11"/>
      <c r="N8" s="11">
        <v>964852</v>
      </c>
      <c r="O8" s="11"/>
      <c r="P8" s="11"/>
      <c r="Q8" s="11"/>
      <c r="R8" s="11"/>
      <c r="S8" s="11"/>
      <c r="T8" s="11"/>
      <c r="U8" s="11"/>
      <c r="V8" s="11"/>
      <c r="W8" s="11">
        <v>1183244</v>
      </c>
      <c r="X8" s="11">
        <v>15686173</v>
      </c>
      <c r="Y8" s="11">
        <v>-14502929</v>
      </c>
      <c r="Z8" s="2">
        <v>-92.46</v>
      </c>
      <c r="AA8" s="15">
        <v>31372346</v>
      </c>
    </row>
    <row r="9" spans="1:27" ht="13.5">
      <c r="A9" s="46" t="s">
        <v>35</v>
      </c>
      <c r="B9" s="47"/>
      <c r="C9" s="9"/>
      <c r="D9" s="10"/>
      <c r="E9" s="11">
        <v>34972561</v>
      </c>
      <c r="F9" s="11">
        <v>45643561</v>
      </c>
      <c r="G9" s="11"/>
      <c r="H9" s="11">
        <v>428143</v>
      </c>
      <c r="I9" s="11">
        <v>2713470</v>
      </c>
      <c r="J9" s="11">
        <v>3141613</v>
      </c>
      <c r="K9" s="11">
        <v>1060920</v>
      </c>
      <c r="L9" s="11">
        <v>1441784</v>
      </c>
      <c r="M9" s="11">
        <v>4127117</v>
      </c>
      <c r="N9" s="11">
        <v>6629821</v>
      </c>
      <c r="O9" s="11"/>
      <c r="P9" s="11"/>
      <c r="Q9" s="11"/>
      <c r="R9" s="11"/>
      <c r="S9" s="11"/>
      <c r="T9" s="11"/>
      <c r="U9" s="11"/>
      <c r="V9" s="11"/>
      <c r="W9" s="11">
        <v>9771434</v>
      </c>
      <c r="X9" s="11">
        <v>22821781</v>
      </c>
      <c r="Y9" s="11">
        <v>-13050347</v>
      </c>
      <c r="Z9" s="2">
        <v>-57.18</v>
      </c>
      <c r="AA9" s="15">
        <v>45643561</v>
      </c>
    </row>
    <row r="10" spans="1:27" ht="13.5">
      <c r="A10" s="46" t="s">
        <v>36</v>
      </c>
      <c r="B10" s="47"/>
      <c r="C10" s="9">
        <v>4477101</v>
      </c>
      <c r="D10" s="10"/>
      <c r="E10" s="11"/>
      <c r="F10" s="11">
        <v>1540000</v>
      </c>
      <c r="G10" s="11"/>
      <c r="H10" s="11"/>
      <c r="I10" s="11"/>
      <c r="J10" s="11"/>
      <c r="K10" s="11"/>
      <c r="L10" s="11"/>
      <c r="M10" s="11">
        <v>3491303</v>
      </c>
      <c r="N10" s="11">
        <v>3491303</v>
      </c>
      <c r="O10" s="11"/>
      <c r="P10" s="11"/>
      <c r="Q10" s="11"/>
      <c r="R10" s="11"/>
      <c r="S10" s="11"/>
      <c r="T10" s="11"/>
      <c r="U10" s="11"/>
      <c r="V10" s="11"/>
      <c r="W10" s="11">
        <v>3491303</v>
      </c>
      <c r="X10" s="11">
        <v>770000</v>
      </c>
      <c r="Y10" s="11">
        <v>2721303</v>
      </c>
      <c r="Z10" s="2">
        <v>353.42</v>
      </c>
      <c r="AA10" s="15">
        <v>1540000</v>
      </c>
    </row>
    <row r="11" spans="1:27" ht="13.5">
      <c r="A11" s="48" t="s">
        <v>37</v>
      </c>
      <c r="B11" s="47"/>
      <c r="C11" s="49">
        <f aca="true" t="shared" si="1" ref="C11:Y11">SUM(C6:C10)</f>
        <v>30810855</v>
      </c>
      <c r="D11" s="50">
        <f t="shared" si="1"/>
        <v>0</v>
      </c>
      <c r="E11" s="51">
        <f t="shared" si="1"/>
        <v>112050066</v>
      </c>
      <c r="F11" s="51">
        <f t="shared" si="1"/>
        <v>132504902</v>
      </c>
      <c r="G11" s="51">
        <f t="shared" si="1"/>
        <v>506133</v>
      </c>
      <c r="H11" s="51">
        <f t="shared" si="1"/>
        <v>1188446</v>
      </c>
      <c r="I11" s="51">
        <f t="shared" si="1"/>
        <v>4803716</v>
      </c>
      <c r="J11" s="51">
        <f t="shared" si="1"/>
        <v>6498295</v>
      </c>
      <c r="K11" s="51">
        <f t="shared" si="1"/>
        <v>2667626</v>
      </c>
      <c r="L11" s="51">
        <f t="shared" si="1"/>
        <v>4587863</v>
      </c>
      <c r="M11" s="51">
        <f t="shared" si="1"/>
        <v>11218831</v>
      </c>
      <c r="N11" s="51">
        <f t="shared" si="1"/>
        <v>18474320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24972615</v>
      </c>
      <c r="X11" s="51">
        <f t="shared" si="1"/>
        <v>66252452</v>
      </c>
      <c r="Y11" s="51">
        <f t="shared" si="1"/>
        <v>-41279837</v>
      </c>
      <c r="Z11" s="52">
        <f>+IF(X11&lt;&gt;0,+(Y11/X11)*100,0)</f>
        <v>-62.30688186453839</v>
      </c>
      <c r="AA11" s="53">
        <f>SUM(AA6:AA10)</f>
        <v>132504902</v>
      </c>
    </row>
    <row r="12" spans="1:27" ht="13.5">
      <c r="A12" s="54" t="s">
        <v>38</v>
      </c>
      <c r="B12" s="35"/>
      <c r="C12" s="9">
        <v>8655689</v>
      </c>
      <c r="D12" s="10"/>
      <c r="E12" s="11">
        <v>24036930</v>
      </c>
      <c r="F12" s="11">
        <v>17685705</v>
      </c>
      <c r="G12" s="11">
        <v>25337</v>
      </c>
      <c r="H12" s="11">
        <v>629796</v>
      </c>
      <c r="I12" s="11">
        <v>723902</v>
      </c>
      <c r="J12" s="11">
        <v>1379035</v>
      </c>
      <c r="K12" s="11">
        <v>69826</v>
      </c>
      <c r="L12" s="11">
        <v>2439770</v>
      </c>
      <c r="M12" s="11">
        <v>1954140</v>
      </c>
      <c r="N12" s="11">
        <v>4463736</v>
      </c>
      <c r="O12" s="11"/>
      <c r="P12" s="11"/>
      <c r="Q12" s="11"/>
      <c r="R12" s="11"/>
      <c r="S12" s="11"/>
      <c r="T12" s="11"/>
      <c r="U12" s="11"/>
      <c r="V12" s="11"/>
      <c r="W12" s="11">
        <v>5842771</v>
      </c>
      <c r="X12" s="11">
        <v>8842853</v>
      </c>
      <c r="Y12" s="11">
        <v>-3000082</v>
      </c>
      <c r="Z12" s="2">
        <v>-33.93</v>
      </c>
      <c r="AA12" s="15">
        <v>17685705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36096417</v>
      </c>
      <c r="D15" s="10"/>
      <c r="E15" s="11">
        <v>58150065</v>
      </c>
      <c r="F15" s="11">
        <v>58919291</v>
      </c>
      <c r="G15" s="11"/>
      <c r="H15" s="11"/>
      <c r="I15" s="11">
        <v>29340</v>
      </c>
      <c r="J15" s="11">
        <v>29340</v>
      </c>
      <c r="K15" s="11">
        <v>1462606</v>
      </c>
      <c r="L15" s="11">
        <v>2384541</v>
      </c>
      <c r="M15" s="11">
        <v>179572</v>
      </c>
      <c r="N15" s="11">
        <v>4026719</v>
      </c>
      <c r="O15" s="11"/>
      <c r="P15" s="11"/>
      <c r="Q15" s="11"/>
      <c r="R15" s="11"/>
      <c r="S15" s="11"/>
      <c r="T15" s="11"/>
      <c r="U15" s="11"/>
      <c r="V15" s="11"/>
      <c r="W15" s="11">
        <v>4056059</v>
      </c>
      <c r="X15" s="11">
        <v>29459646</v>
      </c>
      <c r="Y15" s="11">
        <v>-25403587</v>
      </c>
      <c r="Z15" s="2">
        <v>-86.23</v>
      </c>
      <c r="AA15" s="15">
        <v>58919291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29644441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>
        <v>12696862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>
        <v>818932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2629199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10590881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1634423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28370297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>
        <v>1216866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57278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22954620</v>
      </c>
      <c r="D36" s="10">
        <f t="shared" si="4"/>
        <v>0</v>
      </c>
      <c r="E36" s="11">
        <f t="shared" si="4"/>
        <v>24229000</v>
      </c>
      <c r="F36" s="11">
        <f t="shared" si="4"/>
        <v>28976995</v>
      </c>
      <c r="G36" s="11">
        <f t="shared" si="4"/>
        <v>0</v>
      </c>
      <c r="H36" s="11">
        <f t="shared" si="4"/>
        <v>90754</v>
      </c>
      <c r="I36" s="11">
        <f t="shared" si="4"/>
        <v>748223</v>
      </c>
      <c r="J36" s="11">
        <f t="shared" si="4"/>
        <v>838977</v>
      </c>
      <c r="K36" s="11">
        <f t="shared" si="4"/>
        <v>543257</v>
      </c>
      <c r="L36" s="11">
        <f t="shared" si="4"/>
        <v>1104783</v>
      </c>
      <c r="M36" s="11">
        <f t="shared" si="4"/>
        <v>2992948</v>
      </c>
      <c r="N36" s="11">
        <f t="shared" si="4"/>
        <v>4640988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5479965</v>
      </c>
      <c r="X36" s="11">
        <f t="shared" si="4"/>
        <v>14488498</v>
      </c>
      <c r="Y36" s="11">
        <f t="shared" si="4"/>
        <v>-9008533</v>
      </c>
      <c r="Z36" s="2">
        <f aca="true" t="shared" si="5" ref="Z36:Z49">+IF(X36&lt;&gt;0,+(Y36/X36)*100,0)</f>
        <v>-62.177135269646314</v>
      </c>
      <c r="AA36" s="15">
        <f>AA6+AA21</f>
        <v>28976995</v>
      </c>
    </row>
    <row r="37" spans="1:27" ht="13.5">
      <c r="A37" s="46" t="s">
        <v>33</v>
      </c>
      <c r="B37" s="47"/>
      <c r="C37" s="9">
        <f t="shared" si="4"/>
        <v>16267579</v>
      </c>
      <c r="D37" s="10">
        <f t="shared" si="4"/>
        <v>0</v>
      </c>
      <c r="E37" s="11">
        <f t="shared" si="4"/>
        <v>22772000</v>
      </c>
      <c r="F37" s="11">
        <f t="shared" si="4"/>
        <v>24972000</v>
      </c>
      <c r="G37" s="11">
        <f t="shared" si="4"/>
        <v>506133</v>
      </c>
      <c r="H37" s="11">
        <f t="shared" si="4"/>
        <v>577580</v>
      </c>
      <c r="I37" s="11">
        <f t="shared" si="4"/>
        <v>1215600</v>
      </c>
      <c r="J37" s="11">
        <f t="shared" si="4"/>
        <v>2299313</v>
      </c>
      <c r="K37" s="11">
        <f t="shared" si="4"/>
        <v>829415</v>
      </c>
      <c r="L37" s="11">
        <f t="shared" si="4"/>
        <v>1310478</v>
      </c>
      <c r="M37" s="11">
        <f t="shared" si="4"/>
        <v>607463</v>
      </c>
      <c r="N37" s="11">
        <f t="shared" si="4"/>
        <v>2747356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5046669</v>
      </c>
      <c r="X37" s="11">
        <f t="shared" si="4"/>
        <v>12486000</v>
      </c>
      <c r="Y37" s="11">
        <f t="shared" si="4"/>
        <v>-7439331</v>
      </c>
      <c r="Z37" s="2">
        <f t="shared" si="5"/>
        <v>-59.581379144642</v>
      </c>
      <c r="AA37" s="15">
        <f>AA7+AA22</f>
        <v>24972000</v>
      </c>
    </row>
    <row r="38" spans="1:27" ht="13.5">
      <c r="A38" s="46" t="s">
        <v>34</v>
      </c>
      <c r="B38" s="47"/>
      <c r="C38" s="9">
        <f t="shared" si="4"/>
        <v>3256548</v>
      </c>
      <c r="D38" s="10">
        <f t="shared" si="4"/>
        <v>0</v>
      </c>
      <c r="E38" s="11">
        <f t="shared" si="4"/>
        <v>30076505</v>
      </c>
      <c r="F38" s="11">
        <f t="shared" si="4"/>
        <v>31372346</v>
      </c>
      <c r="G38" s="11">
        <f t="shared" si="4"/>
        <v>0</v>
      </c>
      <c r="H38" s="11">
        <f t="shared" si="4"/>
        <v>91969</v>
      </c>
      <c r="I38" s="11">
        <f t="shared" si="4"/>
        <v>126423</v>
      </c>
      <c r="J38" s="11">
        <f t="shared" si="4"/>
        <v>218392</v>
      </c>
      <c r="K38" s="11">
        <f t="shared" si="4"/>
        <v>234034</v>
      </c>
      <c r="L38" s="11">
        <f t="shared" si="4"/>
        <v>730818</v>
      </c>
      <c r="M38" s="11">
        <f t="shared" si="4"/>
        <v>0</v>
      </c>
      <c r="N38" s="11">
        <f t="shared" si="4"/>
        <v>964852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1183244</v>
      </c>
      <c r="X38" s="11">
        <f t="shared" si="4"/>
        <v>15686173</v>
      </c>
      <c r="Y38" s="11">
        <f t="shared" si="4"/>
        <v>-14502929</v>
      </c>
      <c r="Z38" s="2">
        <f t="shared" si="5"/>
        <v>-92.4567706858773</v>
      </c>
      <c r="AA38" s="15">
        <f>AA8+AA23</f>
        <v>31372346</v>
      </c>
    </row>
    <row r="39" spans="1:27" ht="13.5">
      <c r="A39" s="46" t="s">
        <v>35</v>
      </c>
      <c r="B39" s="47"/>
      <c r="C39" s="9">
        <f t="shared" si="4"/>
        <v>10590881</v>
      </c>
      <c r="D39" s="10">
        <f t="shared" si="4"/>
        <v>0</v>
      </c>
      <c r="E39" s="11">
        <f t="shared" si="4"/>
        <v>34972561</v>
      </c>
      <c r="F39" s="11">
        <f t="shared" si="4"/>
        <v>45643561</v>
      </c>
      <c r="G39" s="11">
        <f t="shared" si="4"/>
        <v>0</v>
      </c>
      <c r="H39" s="11">
        <f t="shared" si="4"/>
        <v>428143</v>
      </c>
      <c r="I39" s="11">
        <f t="shared" si="4"/>
        <v>2713470</v>
      </c>
      <c r="J39" s="11">
        <f t="shared" si="4"/>
        <v>3141613</v>
      </c>
      <c r="K39" s="11">
        <f t="shared" si="4"/>
        <v>1060920</v>
      </c>
      <c r="L39" s="11">
        <f t="shared" si="4"/>
        <v>1441784</v>
      </c>
      <c r="M39" s="11">
        <f t="shared" si="4"/>
        <v>4127117</v>
      </c>
      <c r="N39" s="11">
        <f t="shared" si="4"/>
        <v>6629821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9771434</v>
      </c>
      <c r="X39" s="11">
        <f t="shared" si="4"/>
        <v>22821781</v>
      </c>
      <c r="Y39" s="11">
        <f t="shared" si="4"/>
        <v>-13050347</v>
      </c>
      <c r="Z39" s="2">
        <f t="shared" si="5"/>
        <v>-57.183736010787236</v>
      </c>
      <c r="AA39" s="15">
        <f>AA9+AA24</f>
        <v>45643561</v>
      </c>
    </row>
    <row r="40" spans="1:27" ht="13.5">
      <c r="A40" s="46" t="s">
        <v>36</v>
      </c>
      <c r="B40" s="47"/>
      <c r="C40" s="9">
        <f t="shared" si="4"/>
        <v>6111524</v>
      </c>
      <c r="D40" s="10">
        <f t="shared" si="4"/>
        <v>0</v>
      </c>
      <c r="E40" s="11">
        <f t="shared" si="4"/>
        <v>0</v>
      </c>
      <c r="F40" s="11">
        <f t="shared" si="4"/>
        <v>1540000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3491303</v>
      </c>
      <c r="N40" s="11">
        <f t="shared" si="4"/>
        <v>3491303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3491303</v>
      </c>
      <c r="X40" s="11">
        <f t="shared" si="4"/>
        <v>770000</v>
      </c>
      <c r="Y40" s="11">
        <f t="shared" si="4"/>
        <v>2721303</v>
      </c>
      <c r="Z40" s="2">
        <f t="shared" si="5"/>
        <v>353.41597402597404</v>
      </c>
      <c r="AA40" s="15">
        <f>AA10+AA25</f>
        <v>1540000</v>
      </c>
    </row>
    <row r="41" spans="1:27" ht="13.5">
      <c r="A41" s="48" t="s">
        <v>37</v>
      </c>
      <c r="B41" s="47"/>
      <c r="C41" s="49">
        <f aca="true" t="shared" si="6" ref="C41:Y41">SUM(C36:C40)</f>
        <v>59181152</v>
      </c>
      <c r="D41" s="50">
        <f t="shared" si="6"/>
        <v>0</v>
      </c>
      <c r="E41" s="51">
        <f t="shared" si="6"/>
        <v>112050066</v>
      </c>
      <c r="F41" s="51">
        <f t="shared" si="6"/>
        <v>132504902</v>
      </c>
      <c r="G41" s="51">
        <f t="shared" si="6"/>
        <v>506133</v>
      </c>
      <c r="H41" s="51">
        <f t="shared" si="6"/>
        <v>1188446</v>
      </c>
      <c r="I41" s="51">
        <f t="shared" si="6"/>
        <v>4803716</v>
      </c>
      <c r="J41" s="51">
        <f t="shared" si="6"/>
        <v>6498295</v>
      </c>
      <c r="K41" s="51">
        <f t="shared" si="6"/>
        <v>2667626</v>
      </c>
      <c r="L41" s="51">
        <f t="shared" si="6"/>
        <v>4587863</v>
      </c>
      <c r="M41" s="51">
        <f t="shared" si="6"/>
        <v>11218831</v>
      </c>
      <c r="N41" s="51">
        <f t="shared" si="6"/>
        <v>18474320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24972615</v>
      </c>
      <c r="X41" s="51">
        <f t="shared" si="6"/>
        <v>66252452</v>
      </c>
      <c r="Y41" s="51">
        <f t="shared" si="6"/>
        <v>-41279837</v>
      </c>
      <c r="Z41" s="52">
        <f t="shared" si="5"/>
        <v>-62.30688186453839</v>
      </c>
      <c r="AA41" s="53">
        <f>SUM(AA36:AA40)</f>
        <v>132504902</v>
      </c>
    </row>
    <row r="42" spans="1:27" ht="13.5">
      <c r="A42" s="54" t="s">
        <v>38</v>
      </c>
      <c r="B42" s="35"/>
      <c r="C42" s="65">
        <f aca="true" t="shared" si="7" ref="C42:Y48">C12+C27</f>
        <v>9872555</v>
      </c>
      <c r="D42" s="66">
        <f t="shared" si="7"/>
        <v>0</v>
      </c>
      <c r="E42" s="67">
        <f t="shared" si="7"/>
        <v>24036930</v>
      </c>
      <c r="F42" s="67">
        <f t="shared" si="7"/>
        <v>17685705</v>
      </c>
      <c r="G42" s="67">
        <f t="shared" si="7"/>
        <v>25337</v>
      </c>
      <c r="H42" s="67">
        <f t="shared" si="7"/>
        <v>629796</v>
      </c>
      <c r="I42" s="67">
        <f t="shared" si="7"/>
        <v>723902</v>
      </c>
      <c r="J42" s="67">
        <f t="shared" si="7"/>
        <v>1379035</v>
      </c>
      <c r="K42" s="67">
        <f t="shared" si="7"/>
        <v>69826</v>
      </c>
      <c r="L42" s="67">
        <f t="shared" si="7"/>
        <v>2439770</v>
      </c>
      <c r="M42" s="67">
        <f t="shared" si="7"/>
        <v>1954140</v>
      </c>
      <c r="N42" s="67">
        <f t="shared" si="7"/>
        <v>4463736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5842771</v>
      </c>
      <c r="X42" s="67">
        <f t="shared" si="7"/>
        <v>8842853</v>
      </c>
      <c r="Y42" s="67">
        <f t="shared" si="7"/>
        <v>-3000082</v>
      </c>
      <c r="Z42" s="69">
        <f t="shared" si="5"/>
        <v>-33.926629787920255</v>
      </c>
      <c r="AA42" s="68">
        <f aca="true" t="shared" si="8" ref="AA42:AA48">AA12+AA27</f>
        <v>17685705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36153695</v>
      </c>
      <c r="D45" s="66">
        <f t="shared" si="7"/>
        <v>0</v>
      </c>
      <c r="E45" s="67">
        <f t="shared" si="7"/>
        <v>58150065</v>
      </c>
      <c r="F45" s="67">
        <f t="shared" si="7"/>
        <v>58919291</v>
      </c>
      <c r="G45" s="67">
        <f t="shared" si="7"/>
        <v>0</v>
      </c>
      <c r="H45" s="67">
        <f t="shared" si="7"/>
        <v>0</v>
      </c>
      <c r="I45" s="67">
        <f t="shared" si="7"/>
        <v>29340</v>
      </c>
      <c r="J45" s="67">
        <f t="shared" si="7"/>
        <v>29340</v>
      </c>
      <c r="K45" s="67">
        <f t="shared" si="7"/>
        <v>1462606</v>
      </c>
      <c r="L45" s="67">
        <f t="shared" si="7"/>
        <v>2384541</v>
      </c>
      <c r="M45" s="67">
        <f t="shared" si="7"/>
        <v>179572</v>
      </c>
      <c r="N45" s="67">
        <f t="shared" si="7"/>
        <v>4026719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4056059</v>
      </c>
      <c r="X45" s="67">
        <f t="shared" si="7"/>
        <v>29459646</v>
      </c>
      <c r="Y45" s="67">
        <f t="shared" si="7"/>
        <v>-25403587</v>
      </c>
      <c r="Z45" s="69">
        <f t="shared" si="5"/>
        <v>-86.23181351194783</v>
      </c>
      <c r="AA45" s="68">
        <f t="shared" si="8"/>
        <v>58919291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105207402</v>
      </c>
      <c r="D49" s="78">
        <f t="shared" si="9"/>
        <v>0</v>
      </c>
      <c r="E49" s="79">
        <f t="shared" si="9"/>
        <v>194237061</v>
      </c>
      <c r="F49" s="79">
        <f t="shared" si="9"/>
        <v>209109898</v>
      </c>
      <c r="G49" s="79">
        <f t="shared" si="9"/>
        <v>531470</v>
      </c>
      <c r="H49" s="79">
        <f t="shared" si="9"/>
        <v>1818242</v>
      </c>
      <c r="I49" s="79">
        <f t="shared" si="9"/>
        <v>5556958</v>
      </c>
      <c r="J49" s="79">
        <f t="shared" si="9"/>
        <v>7906670</v>
      </c>
      <c r="K49" s="79">
        <f t="shared" si="9"/>
        <v>4200058</v>
      </c>
      <c r="L49" s="79">
        <f t="shared" si="9"/>
        <v>9412174</v>
      </c>
      <c r="M49" s="79">
        <f t="shared" si="9"/>
        <v>13352543</v>
      </c>
      <c r="N49" s="79">
        <f t="shared" si="9"/>
        <v>26964775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34871445</v>
      </c>
      <c r="X49" s="79">
        <f t="shared" si="9"/>
        <v>104554951</v>
      </c>
      <c r="Y49" s="79">
        <f t="shared" si="9"/>
        <v>-69683506</v>
      </c>
      <c r="Z49" s="80">
        <f t="shared" si="5"/>
        <v>-66.64773435740982</v>
      </c>
      <c r="AA49" s="81">
        <f>SUM(AA41:AA48)</f>
        <v>209109898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160035809</v>
      </c>
      <c r="D51" s="66">
        <f t="shared" si="10"/>
        <v>0</v>
      </c>
      <c r="E51" s="67">
        <f t="shared" si="10"/>
        <v>225212452</v>
      </c>
      <c r="F51" s="67">
        <f t="shared" si="10"/>
        <v>225212452</v>
      </c>
      <c r="G51" s="67">
        <f t="shared" si="10"/>
        <v>7045775</v>
      </c>
      <c r="H51" s="67">
        <f t="shared" si="10"/>
        <v>12081812</v>
      </c>
      <c r="I51" s="67">
        <f t="shared" si="10"/>
        <v>14167176</v>
      </c>
      <c r="J51" s="67">
        <f t="shared" si="10"/>
        <v>33294763</v>
      </c>
      <c r="K51" s="67">
        <f t="shared" si="10"/>
        <v>15906901</v>
      </c>
      <c r="L51" s="67">
        <f t="shared" si="10"/>
        <v>20203735</v>
      </c>
      <c r="M51" s="67">
        <f t="shared" si="10"/>
        <v>22188363</v>
      </c>
      <c r="N51" s="67">
        <f t="shared" si="10"/>
        <v>58298999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91593762</v>
      </c>
      <c r="X51" s="67">
        <f t="shared" si="10"/>
        <v>112606228</v>
      </c>
      <c r="Y51" s="67">
        <f t="shared" si="10"/>
        <v>-21012466</v>
      </c>
      <c r="Z51" s="69">
        <f>+IF(X51&lt;&gt;0,+(Y51/X51)*100,0)</f>
        <v>-18.660127750660468</v>
      </c>
      <c r="AA51" s="68">
        <f>SUM(AA57:AA61)</f>
        <v>225212452</v>
      </c>
    </row>
    <row r="52" spans="1:27" ht="13.5">
      <c r="A52" s="84" t="s">
        <v>32</v>
      </c>
      <c r="B52" s="47"/>
      <c r="C52" s="9">
        <v>59245915</v>
      </c>
      <c r="D52" s="10"/>
      <c r="E52" s="11">
        <v>70159839</v>
      </c>
      <c r="F52" s="11">
        <v>70159839</v>
      </c>
      <c r="G52" s="11">
        <v>1845227</v>
      </c>
      <c r="H52" s="11">
        <v>2810464</v>
      </c>
      <c r="I52" s="11">
        <v>3347893</v>
      </c>
      <c r="J52" s="11">
        <v>8003584</v>
      </c>
      <c r="K52" s="11">
        <v>3187428</v>
      </c>
      <c r="L52" s="11">
        <v>6292311</v>
      </c>
      <c r="M52" s="11">
        <v>7847904</v>
      </c>
      <c r="N52" s="11">
        <v>17327643</v>
      </c>
      <c r="O52" s="11"/>
      <c r="P52" s="11"/>
      <c r="Q52" s="11"/>
      <c r="R52" s="11"/>
      <c r="S52" s="11"/>
      <c r="T52" s="11"/>
      <c r="U52" s="11"/>
      <c r="V52" s="11"/>
      <c r="W52" s="11">
        <v>25331227</v>
      </c>
      <c r="X52" s="11">
        <v>35079920</v>
      </c>
      <c r="Y52" s="11">
        <v>-9748693</v>
      </c>
      <c r="Z52" s="2">
        <v>-27.79</v>
      </c>
      <c r="AA52" s="15">
        <v>70159839</v>
      </c>
    </row>
    <row r="53" spans="1:27" ht="13.5">
      <c r="A53" s="84" t="s">
        <v>33</v>
      </c>
      <c r="B53" s="47"/>
      <c r="C53" s="9">
        <v>17644674</v>
      </c>
      <c r="D53" s="10"/>
      <c r="E53" s="11">
        <v>23747158</v>
      </c>
      <c r="F53" s="11">
        <v>23747158</v>
      </c>
      <c r="G53" s="11">
        <v>1402252</v>
      </c>
      <c r="H53" s="11">
        <v>1714750</v>
      </c>
      <c r="I53" s="11">
        <v>1707983</v>
      </c>
      <c r="J53" s="11">
        <v>4824985</v>
      </c>
      <c r="K53" s="11">
        <v>1794363</v>
      </c>
      <c r="L53" s="11">
        <v>2730952</v>
      </c>
      <c r="M53" s="11">
        <v>1692666</v>
      </c>
      <c r="N53" s="11">
        <v>6217981</v>
      </c>
      <c r="O53" s="11"/>
      <c r="P53" s="11"/>
      <c r="Q53" s="11"/>
      <c r="R53" s="11"/>
      <c r="S53" s="11"/>
      <c r="T53" s="11"/>
      <c r="U53" s="11"/>
      <c r="V53" s="11"/>
      <c r="W53" s="11">
        <v>11042966</v>
      </c>
      <c r="X53" s="11">
        <v>11873579</v>
      </c>
      <c r="Y53" s="11">
        <v>-830613</v>
      </c>
      <c r="Z53" s="2">
        <v>-7</v>
      </c>
      <c r="AA53" s="15">
        <v>23747158</v>
      </c>
    </row>
    <row r="54" spans="1:27" ht="13.5">
      <c r="A54" s="84" t="s">
        <v>34</v>
      </c>
      <c r="B54" s="47"/>
      <c r="C54" s="9">
        <v>15013562</v>
      </c>
      <c r="D54" s="10"/>
      <c r="E54" s="11">
        <v>19103675</v>
      </c>
      <c r="F54" s="11">
        <v>19103675</v>
      </c>
      <c r="G54" s="11">
        <v>989110</v>
      </c>
      <c r="H54" s="11">
        <v>1394144</v>
      </c>
      <c r="I54" s="11">
        <v>1755002</v>
      </c>
      <c r="J54" s="11">
        <v>4138256</v>
      </c>
      <c r="K54" s="11">
        <v>2419525</v>
      </c>
      <c r="L54" s="11">
        <v>82485</v>
      </c>
      <c r="M54" s="11">
        <v>3553249</v>
      </c>
      <c r="N54" s="11">
        <v>6055259</v>
      </c>
      <c r="O54" s="11"/>
      <c r="P54" s="11"/>
      <c r="Q54" s="11"/>
      <c r="R54" s="11"/>
      <c r="S54" s="11"/>
      <c r="T54" s="11"/>
      <c r="U54" s="11"/>
      <c r="V54" s="11"/>
      <c r="W54" s="11">
        <v>10193515</v>
      </c>
      <c r="X54" s="11">
        <v>9551838</v>
      </c>
      <c r="Y54" s="11">
        <v>641677</v>
      </c>
      <c r="Z54" s="2">
        <v>6.72</v>
      </c>
      <c r="AA54" s="15">
        <v>19103675</v>
      </c>
    </row>
    <row r="55" spans="1:27" ht="13.5">
      <c r="A55" s="84" t="s">
        <v>35</v>
      </c>
      <c r="B55" s="47"/>
      <c r="C55" s="9">
        <v>13051391</v>
      </c>
      <c r="D55" s="10"/>
      <c r="E55" s="11">
        <v>13641995</v>
      </c>
      <c r="F55" s="11">
        <v>13641995</v>
      </c>
      <c r="G55" s="11">
        <v>418861</v>
      </c>
      <c r="H55" s="11">
        <v>991031</v>
      </c>
      <c r="I55" s="11">
        <v>1442366</v>
      </c>
      <c r="J55" s="11">
        <v>2852258</v>
      </c>
      <c r="K55" s="11">
        <v>1215634</v>
      </c>
      <c r="L55" s="11">
        <v>1707862</v>
      </c>
      <c r="M55" s="11">
        <v>1799794</v>
      </c>
      <c r="N55" s="11">
        <v>4723290</v>
      </c>
      <c r="O55" s="11"/>
      <c r="P55" s="11"/>
      <c r="Q55" s="11"/>
      <c r="R55" s="11"/>
      <c r="S55" s="11"/>
      <c r="T55" s="11"/>
      <c r="U55" s="11"/>
      <c r="V55" s="11"/>
      <c r="W55" s="11">
        <v>7575548</v>
      </c>
      <c r="X55" s="11">
        <v>6820998</v>
      </c>
      <c r="Y55" s="11">
        <v>754550</v>
      </c>
      <c r="Z55" s="2">
        <v>11.06</v>
      </c>
      <c r="AA55" s="15">
        <v>13641995</v>
      </c>
    </row>
    <row r="56" spans="1:27" ht="13.5">
      <c r="A56" s="84" t="s">
        <v>36</v>
      </c>
      <c r="B56" s="47"/>
      <c r="C56" s="9">
        <v>12945532</v>
      </c>
      <c r="D56" s="10"/>
      <c r="E56" s="11">
        <v>23037530</v>
      </c>
      <c r="F56" s="11">
        <v>23037530</v>
      </c>
      <c r="G56" s="11">
        <v>91488</v>
      </c>
      <c r="H56" s="11">
        <v>1061374</v>
      </c>
      <c r="I56" s="11">
        <v>1586528</v>
      </c>
      <c r="J56" s="11">
        <v>2739390</v>
      </c>
      <c r="K56" s="11">
        <v>1511420</v>
      </c>
      <c r="L56" s="11">
        <v>2014945</v>
      </c>
      <c r="M56" s="11">
        <v>1946254</v>
      </c>
      <c r="N56" s="11">
        <v>5472619</v>
      </c>
      <c r="O56" s="11"/>
      <c r="P56" s="11"/>
      <c r="Q56" s="11"/>
      <c r="R56" s="11"/>
      <c r="S56" s="11"/>
      <c r="T56" s="11"/>
      <c r="U56" s="11"/>
      <c r="V56" s="11"/>
      <c r="W56" s="11">
        <v>8212009</v>
      </c>
      <c r="X56" s="11">
        <v>11518765</v>
      </c>
      <c r="Y56" s="11">
        <v>-3306756</v>
      </c>
      <c r="Z56" s="2">
        <v>-28.71</v>
      </c>
      <c r="AA56" s="15">
        <v>23037530</v>
      </c>
    </row>
    <row r="57" spans="1:27" ht="13.5">
      <c r="A57" s="85" t="s">
        <v>37</v>
      </c>
      <c r="B57" s="47"/>
      <c r="C57" s="49">
        <f aca="true" t="shared" si="11" ref="C57:Y57">SUM(C52:C56)</f>
        <v>117901074</v>
      </c>
      <c r="D57" s="50">
        <f t="shared" si="11"/>
        <v>0</v>
      </c>
      <c r="E57" s="51">
        <f t="shared" si="11"/>
        <v>149690197</v>
      </c>
      <c r="F57" s="51">
        <f t="shared" si="11"/>
        <v>149690197</v>
      </c>
      <c r="G57" s="51">
        <f t="shared" si="11"/>
        <v>4746938</v>
      </c>
      <c r="H57" s="51">
        <f t="shared" si="11"/>
        <v>7971763</v>
      </c>
      <c r="I57" s="51">
        <f t="shared" si="11"/>
        <v>9839772</v>
      </c>
      <c r="J57" s="51">
        <f t="shared" si="11"/>
        <v>22558473</v>
      </c>
      <c r="K57" s="51">
        <f t="shared" si="11"/>
        <v>10128370</v>
      </c>
      <c r="L57" s="51">
        <f t="shared" si="11"/>
        <v>12828555</v>
      </c>
      <c r="M57" s="51">
        <f t="shared" si="11"/>
        <v>16839867</v>
      </c>
      <c r="N57" s="51">
        <f t="shared" si="11"/>
        <v>39796792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62355265</v>
      </c>
      <c r="X57" s="51">
        <f t="shared" si="11"/>
        <v>74845100</v>
      </c>
      <c r="Y57" s="51">
        <f t="shared" si="11"/>
        <v>-12489835</v>
      </c>
      <c r="Z57" s="52">
        <f>+IF(X57&lt;&gt;0,+(Y57/X57)*100,0)</f>
        <v>-16.68757874597001</v>
      </c>
      <c r="AA57" s="53">
        <f>SUM(AA52:AA56)</f>
        <v>149690197</v>
      </c>
    </row>
    <row r="58" spans="1:27" ht="13.5">
      <c r="A58" s="86" t="s">
        <v>38</v>
      </c>
      <c r="B58" s="35"/>
      <c r="C58" s="9">
        <v>12289409</v>
      </c>
      <c r="D58" s="10"/>
      <c r="E58" s="11">
        <v>41017100</v>
      </c>
      <c r="F58" s="11">
        <v>41017100</v>
      </c>
      <c r="G58" s="11">
        <v>1759279</v>
      </c>
      <c r="H58" s="11">
        <v>2497318</v>
      </c>
      <c r="I58" s="11">
        <v>2570830</v>
      </c>
      <c r="J58" s="11">
        <v>6827427</v>
      </c>
      <c r="K58" s="11">
        <v>2261438</v>
      </c>
      <c r="L58" s="11">
        <v>4782632</v>
      </c>
      <c r="M58" s="11">
        <v>3301400</v>
      </c>
      <c r="N58" s="11">
        <v>10345470</v>
      </c>
      <c r="O58" s="11"/>
      <c r="P58" s="11"/>
      <c r="Q58" s="11"/>
      <c r="R58" s="11"/>
      <c r="S58" s="11"/>
      <c r="T58" s="11"/>
      <c r="U58" s="11"/>
      <c r="V58" s="11"/>
      <c r="W58" s="11">
        <v>17172897</v>
      </c>
      <c r="X58" s="11">
        <v>20508550</v>
      </c>
      <c r="Y58" s="11">
        <v>-3335653</v>
      </c>
      <c r="Z58" s="2">
        <v>-16.26</v>
      </c>
      <c r="AA58" s="15">
        <v>41017100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29845326</v>
      </c>
      <c r="D61" s="10"/>
      <c r="E61" s="11">
        <v>34505155</v>
      </c>
      <c r="F61" s="11">
        <v>34505155</v>
      </c>
      <c r="G61" s="11">
        <v>539558</v>
      </c>
      <c r="H61" s="11">
        <v>1612731</v>
      </c>
      <c r="I61" s="11">
        <v>1756574</v>
      </c>
      <c r="J61" s="11">
        <v>3908863</v>
      </c>
      <c r="K61" s="11">
        <v>3517093</v>
      </c>
      <c r="L61" s="11">
        <v>2592548</v>
      </c>
      <c r="M61" s="11">
        <v>2047096</v>
      </c>
      <c r="N61" s="11">
        <v>8156737</v>
      </c>
      <c r="O61" s="11"/>
      <c r="P61" s="11"/>
      <c r="Q61" s="11"/>
      <c r="R61" s="11"/>
      <c r="S61" s="11"/>
      <c r="T61" s="11"/>
      <c r="U61" s="11"/>
      <c r="V61" s="11"/>
      <c r="W61" s="11">
        <v>12065600</v>
      </c>
      <c r="X61" s="11">
        <v>17252578</v>
      </c>
      <c r="Y61" s="11">
        <v>-5186978</v>
      </c>
      <c r="Z61" s="2">
        <v>-30.06</v>
      </c>
      <c r="AA61" s="15">
        <v>34505155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100740348</v>
      </c>
      <c r="F65" s="11"/>
      <c r="G65" s="11">
        <v>5264134</v>
      </c>
      <c r="H65" s="11">
        <v>7035443</v>
      </c>
      <c r="I65" s="11">
        <v>6775528</v>
      </c>
      <c r="J65" s="11">
        <v>19075105</v>
      </c>
      <c r="K65" s="11">
        <v>7000439</v>
      </c>
      <c r="L65" s="11">
        <v>11364373</v>
      </c>
      <c r="M65" s="11">
        <v>7339840</v>
      </c>
      <c r="N65" s="11">
        <v>25704652</v>
      </c>
      <c r="O65" s="11"/>
      <c r="P65" s="11"/>
      <c r="Q65" s="11"/>
      <c r="R65" s="11"/>
      <c r="S65" s="11"/>
      <c r="T65" s="11"/>
      <c r="U65" s="11"/>
      <c r="V65" s="11"/>
      <c r="W65" s="11">
        <v>44779757</v>
      </c>
      <c r="X65" s="11"/>
      <c r="Y65" s="11">
        <v>44779757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16024492</v>
      </c>
      <c r="F66" s="14"/>
      <c r="G66" s="14">
        <v>628260</v>
      </c>
      <c r="H66" s="14">
        <v>990953</v>
      </c>
      <c r="I66" s="14">
        <v>1507921</v>
      </c>
      <c r="J66" s="14">
        <v>3127134</v>
      </c>
      <c r="K66" s="14">
        <v>1516140</v>
      </c>
      <c r="L66" s="14">
        <v>2578252</v>
      </c>
      <c r="M66" s="14">
        <v>1499759</v>
      </c>
      <c r="N66" s="14">
        <v>5594151</v>
      </c>
      <c r="O66" s="14"/>
      <c r="P66" s="14"/>
      <c r="Q66" s="14"/>
      <c r="R66" s="14"/>
      <c r="S66" s="14"/>
      <c r="T66" s="14"/>
      <c r="U66" s="14"/>
      <c r="V66" s="14"/>
      <c r="W66" s="14">
        <v>8721285</v>
      </c>
      <c r="X66" s="14"/>
      <c r="Y66" s="14">
        <v>8721285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82916579</v>
      </c>
      <c r="F67" s="11"/>
      <c r="G67" s="11">
        <v>482945</v>
      </c>
      <c r="H67" s="11">
        <v>2677549</v>
      </c>
      <c r="I67" s="11">
        <v>4474863</v>
      </c>
      <c r="J67" s="11">
        <v>7635357</v>
      </c>
      <c r="K67" s="11">
        <v>4748079</v>
      </c>
      <c r="L67" s="11">
        <v>3769490</v>
      </c>
      <c r="M67" s="11">
        <v>11903994</v>
      </c>
      <c r="N67" s="11">
        <v>20421563</v>
      </c>
      <c r="O67" s="11"/>
      <c r="P67" s="11"/>
      <c r="Q67" s="11"/>
      <c r="R67" s="11"/>
      <c r="S67" s="11"/>
      <c r="T67" s="11"/>
      <c r="U67" s="11"/>
      <c r="V67" s="11"/>
      <c r="W67" s="11">
        <v>28056920</v>
      </c>
      <c r="X67" s="11"/>
      <c r="Y67" s="11">
        <v>28056920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25531033</v>
      </c>
      <c r="F68" s="11"/>
      <c r="G68" s="11">
        <v>670436</v>
      </c>
      <c r="H68" s="11">
        <v>1377867</v>
      </c>
      <c r="I68" s="11">
        <v>1408864</v>
      </c>
      <c r="J68" s="11">
        <v>3457167</v>
      </c>
      <c r="K68" s="11">
        <v>2642243</v>
      </c>
      <c r="L68" s="11">
        <v>2491620</v>
      </c>
      <c r="M68" s="11">
        <v>1444770</v>
      </c>
      <c r="N68" s="11">
        <v>6578633</v>
      </c>
      <c r="O68" s="11"/>
      <c r="P68" s="11"/>
      <c r="Q68" s="11"/>
      <c r="R68" s="11"/>
      <c r="S68" s="11"/>
      <c r="T68" s="11"/>
      <c r="U68" s="11"/>
      <c r="V68" s="11"/>
      <c r="W68" s="11">
        <v>10035800</v>
      </c>
      <c r="X68" s="11"/>
      <c r="Y68" s="11">
        <v>10035800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225212452</v>
      </c>
      <c r="F69" s="79">
        <f t="shared" si="12"/>
        <v>0</v>
      </c>
      <c r="G69" s="79">
        <f t="shared" si="12"/>
        <v>7045775</v>
      </c>
      <c r="H69" s="79">
        <f t="shared" si="12"/>
        <v>12081812</v>
      </c>
      <c r="I69" s="79">
        <f t="shared" si="12"/>
        <v>14167176</v>
      </c>
      <c r="J69" s="79">
        <f t="shared" si="12"/>
        <v>33294763</v>
      </c>
      <c r="K69" s="79">
        <f t="shared" si="12"/>
        <v>15906901</v>
      </c>
      <c r="L69" s="79">
        <f t="shared" si="12"/>
        <v>20203735</v>
      </c>
      <c r="M69" s="79">
        <f t="shared" si="12"/>
        <v>22188363</v>
      </c>
      <c r="N69" s="79">
        <f t="shared" si="12"/>
        <v>58298999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91593762</v>
      </c>
      <c r="X69" s="79">
        <f t="shared" si="12"/>
        <v>0</v>
      </c>
      <c r="Y69" s="79">
        <f t="shared" si="12"/>
        <v>91593762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8791733</v>
      </c>
      <c r="D5" s="42">
        <f t="shared" si="0"/>
        <v>0</v>
      </c>
      <c r="E5" s="43">
        <f t="shared" si="0"/>
        <v>19356390</v>
      </c>
      <c r="F5" s="43">
        <f t="shared" si="0"/>
        <v>19356390</v>
      </c>
      <c r="G5" s="43">
        <f t="shared" si="0"/>
        <v>0</v>
      </c>
      <c r="H5" s="43">
        <f t="shared" si="0"/>
        <v>7199634</v>
      </c>
      <c r="I5" s="43">
        <f t="shared" si="0"/>
        <v>1216</v>
      </c>
      <c r="J5" s="43">
        <f t="shared" si="0"/>
        <v>7200850</v>
      </c>
      <c r="K5" s="43">
        <f t="shared" si="0"/>
        <v>10185</v>
      </c>
      <c r="L5" s="43">
        <f t="shared" si="0"/>
        <v>844253</v>
      </c>
      <c r="M5" s="43">
        <f t="shared" si="0"/>
        <v>557666</v>
      </c>
      <c r="N5" s="43">
        <f t="shared" si="0"/>
        <v>1412104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8612954</v>
      </c>
      <c r="X5" s="43">
        <f t="shared" si="0"/>
        <v>9678196</v>
      </c>
      <c r="Y5" s="43">
        <f t="shared" si="0"/>
        <v>-1065242</v>
      </c>
      <c r="Z5" s="44">
        <f>+IF(X5&lt;&gt;0,+(Y5/X5)*100,0)</f>
        <v>-11.006617348935691</v>
      </c>
      <c r="AA5" s="45">
        <f>SUM(AA11:AA18)</f>
        <v>19356390</v>
      </c>
    </row>
    <row r="6" spans="1:27" ht="13.5">
      <c r="A6" s="46" t="s">
        <v>32</v>
      </c>
      <c r="B6" s="47"/>
      <c r="C6" s="9">
        <v>6170249</v>
      </c>
      <c r="D6" s="10"/>
      <c r="E6" s="11">
        <v>7830625</v>
      </c>
      <c r="F6" s="11">
        <v>7830625</v>
      </c>
      <c r="G6" s="11"/>
      <c r="H6" s="11">
        <v>7187233</v>
      </c>
      <c r="I6" s="11"/>
      <c r="J6" s="11">
        <v>7187233</v>
      </c>
      <c r="K6" s="11"/>
      <c r="L6" s="11">
        <v>154845</v>
      </c>
      <c r="M6" s="11"/>
      <c r="N6" s="11">
        <v>154845</v>
      </c>
      <c r="O6" s="11"/>
      <c r="P6" s="11"/>
      <c r="Q6" s="11"/>
      <c r="R6" s="11"/>
      <c r="S6" s="11"/>
      <c r="T6" s="11"/>
      <c r="U6" s="11"/>
      <c r="V6" s="11"/>
      <c r="W6" s="11">
        <v>7342078</v>
      </c>
      <c r="X6" s="11">
        <v>3915313</v>
      </c>
      <c r="Y6" s="11">
        <v>3426765</v>
      </c>
      <c r="Z6" s="2">
        <v>87.52</v>
      </c>
      <c r="AA6" s="15">
        <v>7830625</v>
      </c>
    </row>
    <row r="7" spans="1:27" ht="13.5">
      <c r="A7" s="46" t="s">
        <v>33</v>
      </c>
      <c r="B7" s="47"/>
      <c r="C7" s="9">
        <v>1087536</v>
      </c>
      <c r="D7" s="10"/>
      <c r="E7" s="11">
        <v>3143000</v>
      </c>
      <c r="F7" s="11">
        <v>3143000</v>
      </c>
      <c r="G7" s="11"/>
      <c r="H7" s="11"/>
      <c r="I7" s="11"/>
      <c r="J7" s="11"/>
      <c r="K7" s="11"/>
      <c r="L7" s="11">
        <v>395499</v>
      </c>
      <c r="M7" s="11">
        <v>248235</v>
      </c>
      <c r="N7" s="11">
        <v>643734</v>
      </c>
      <c r="O7" s="11"/>
      <c r="P7" s="11"/>
      <c r="Q7" s="11"/>
      <c r="R7" s="11"/>
      <c r="S7" s="11"/>
      <c r="T7" s="11"/>
      <c r="U7" s="11"/>
      <c r="V7" s="11"/>
      <c r="W7" s="11">
        <v>643734</v>
      </c>
      <c r="X7" s="11">
        <v>1571500</v>
      </c>
      <c r="Y7" s="11">
        <v>-927766</v>
      </c>
      <c r="Z7" s="2">
        <v>-59.04</v>
      </c>
      <c r="AA7" s="15">
        <v>3143000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120000</v>
      </c>
      <c r="F9" s="11">
        <v>120000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60000</v>
      </c>
      <c r="Y9" s="11">
        <v>-60000</v>
      </c>
      <c r="Z9" s="2">
        <v>-100</v>
      </c>
      <c r="AA9" s="15">
        <v>120000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7257785</v>
      </c>
      <c r="D11" s="50">
        <f t="shared" si="1"/>
        <v>0</v>
      </c>
      <c r="E11" s="51">
        <f t="shared" si="1"/>
        <v>11093625</v>
      </c>
      <c r="F11" s="51">
        <f t="shared" si="1"/>
        <v>11093625</v>
      </c>
      <c r="G11" s="51">
        <f t="shared" si="1"/>
        <v>0</v>
      </c>
      <c r="H11" s="51">
        <f t="shared" si="1"/>
        <v>7187233</v>
      </c>
      <c r="I11" s="51">
        <f t="shared" si="1"/>
        <v>0</v>
      </c>
      <c r="J11" s="51">
        <f t="shared" si="1"/>
        <v>7187233</v>
      </c>
      <c r="K11" s="51">
        <f t="shared" si="1"/>
        <v>0</v>
      </c>
      <c r="L11" s="51">
        <f t="shared" si="1"/>
        <v>550344</v>
      </c>
      <c r="M11" s="51">
        <f t="shared" si="1"/>
        <v>248235</v>
      </c>
      <c r="N11" s="51">
        <f t="shared" si="1"/>
        <v>798579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7985812</v>
      </c>
      <c r="X11" s="51">
        <f t="shared" si="1"/>
        <v>5546813</v>
      </c>
      <c r="Y11" s="51">
        <f t="shared" si="1"/>
        <v>2438999</v>
      </c>
      <c r="Z11" s="52">
        <f>+IF(X11&lt;&gt;0,+(Y11/X11)*100,0)</f>
        <v>43.97117768347337</v>
      </c>
      <c r="AA11" s="53">
        <f>SUM(AA6:AA10)</f>
        <v>11093625</v>
      </c>
    </row>
    <row r="12" spans="1:27" ht="13.5">
      <c r="A12" s="54" t="s">
        <v>38</v>
      </c>
      <c r="B12" s="35"/>
      <c r="C12" s="9">
        <v>361486</v>
      </c>
      <c r="D12" s="10"/>
      <c r="E12" s="11">
        <v>2279565</v>
      </c>
      <c r="F12" s="11">
        <v>2279565</v>
      </c>
      <c r="G12" s="11"/>
      <c r="H12" s="11">
        <v>12401</v>
      </c>
      <c r="I12" s="11">
        <v>1216</v>
      </c>
      <c r="J12" s="11">
        <v>13617</v>
      </c>
      <c r="K12" s="11"/>
      <c r="L12" s="11">
        <v>284214</v>
      </c>
      <c r="M12" s="11">
        <v>296388</v>
      </c>
      <c r="N12" s="11">
        <v>580602</v>
      </c>
      <c r="O12" s="11"/>
      <c r="P12" s="11"/>
      <c r="Q12" s="11"/>
      <c r="R12" s="11"/>
      <c r="S12" s="11"/>
      <c r="T12" s="11"/>
      <c r="U12" s="11"/>
      <c r="V12" s="11"/>
      <c r="W12" s="11">
        <v>594219</v>
      </c>
      <c r="X12" s="11">
        <v>1139783</v>
      </c>
      <c r="Y12" s="11">
        <v>-545564</v>
      </c>
      <c r="Z12" s="2">
        <v>-47.87</v>
      </c>
      <c r="AA12" s="15">
        <v>2279565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1166227</v>
      </c>
      <c r="D15" s="10"/>
      <c r="E15" s="11">
        <v>5983200</v>
      </c>
      <c r="F15" s="11">
        <v>5983200</v>
      </c>
      <c r="G15" s="11"/>
      <c r="H15" s="11"/>
      <c r="I15" s="11"/>
      <c r="J15" s="11"/>
      <c r="K15" s="11">
        <v>10185</v>
      </c>
      <c r="L15" s="11">
        <v>9695</v>
      </c>
      <c r="M15" s="11">
        <v>13043</v>
      </c>
      <c r="N15" s="11">
        <v>32923</v>
      </c>
      <c r="O15" s="11"/>
      <c r="P15" s="11"/>
      <c r="Q15" s="11"/>
      <c r="R15" s="11"/>
      <c r="S15" s="11"/>
      <c r="T15" s="11"/>
      <c r="U15" s="11"/>
      <c r="V15" s="11"/>
      <c r="W15" s="11">
        <v>32923</v>
      </c>
      <c r="X15" s="11">
        <v>2991600</v>
      </c>
      <c r="Y15" s="11">
        <v>-2958677</v>
      </c>
      <c r="Z15" s="2">
        <v>-98.9</v>
      </c>
      <c r="AA15" s="15">
        <v>5983200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6235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23240997</v>
      </c>
      <c r="D20" s="59">
        <f t="shared" si="2"/>
        <v>0</v>
      </c>
      <c r="E20" s="60">
        <f t="shared" si="2"/>
        <v>11589377</v>
      </c>
      <c r="F20" s="60">
        <f t="shared" si="2"/>
        <v>11589377</v>
      </c>
      <c r="G20" s="60">
        <f t="shared" si="2"/>
        <v>0</v>
      </c>
      <c r="H20" s="60">
        <f t="shared" si="2"/>
        <v>229622</v>
      </c>
      <c r="I20" s="60">
        <f t="shared" si="2"/>
        <v>746201</v>
      </c>
      <c r="J20" s="60">
        <f t="shared" si="2"/>
        <v>975823</v>
      </c>
      <c r="K20" s="60">
        <f t="shared" si="2"/>
        <v>382292</v>
      </c>
      <c r="L20" s="60">
        <f t="shared" si="2"/>
        <v>434102</v>
      </c>
      <c r="M20" s="60">
        <f t="shared" si="2"/>
        <v>1289207</v>
      </c>
      <c r="N20" s="60">
        <f t="shared" si="2"/>
        <v>2105601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3081424</v>
      </c>
      <c r="X20" s="60">
        <f t="shared" si="2"/>
        <v>5794689</v>
      </c>
      <c r="Y20" s="60">
        <f t="shared" si="2"/>
        <v>-2713265</v>
      </c>
      <c r="Z20" s="61">
        <f>+IF(X20&lt;&gt;0,+(Y20/X20)*100,0)</f>
        <v>-46.823306652004966</v>
      </c>
      <c r="AA20" s="62">
        <f>SUM(AA26:AA33)</f>
        <v>11589377</v>
      </c>
    </row>
    <row r="21" spans="1:27" ht="13.5">
      <c r="A21" s="46" t="s">
        <v>32</v>
      </c>
      <c r="B21" s="47"/>
      <c r="C21" s="9">
        <v>9345649</v>
      </c>
      <c r="D21" s="10"/>
      <c r="E21" s="11">
        <v>4700000</v>
      </c>
      <c r="F21" s="11">
        <v>4700000</v>
      </c>
      <c r="G21" s="11"/>
      <c r="H21" s="11">
        <v>116670</v>
      </c>
      <c r="I21" s="11">
        <v>429395</v>
      </c>
      <c r="J21" s="11">
        <v>546065</v>
      </c>
      <c r="K21" s="11">
        <v>337625</v>
      </c>
      <c r="L21" s="11"/>
      <c r="M21" s="11">
        <v>585726</v>
      </c>
      <c r="N21" s="11">
        <v>923351</v>
      </c>
      <c r="O21" s="11"/>
      <c r="P21" s="11"/>
      <c r="Q21" s="11"/>
      <c r="R21" s="11"/>
      <c r="S21" s="11"/>
      <c r="T21" s="11"/>
      <c r="U21" s="11"/>
      <c r="V21" s="11"/>
      <c r="W21" s="11">
        <v>1469416</v>
      </c>
      <c r="X21" s="11">
        <v>2350000</v>
      </c>
      <c r="Y21" s="11">
        <v>-880584</v>
      </c>
      <c r="Z21" s="2">
        <v>-37.47</v>
      </c>
      <c r="AA21" s="15">
        <v>4700000</v>
      </c>
    </row>
    <row r="22" spans="1:27" ht="13.5">
      <c r="A22" s="46" t="s">
        <v>33</v>
      </c>
      <c r="B22" s="47"/>
      <c r="C22" s="9">
        <v>2065357</v>
      </c>
      <c r="D22" s="10"/>
      <c r="E22" s="11">
        <v>1258500</v>
      </c>
      <c r="F22" s="11">
        <v>1258500</v>
      </c>
      <c r="G22" s="11"/>
      <c r="H22" s="11"/>
      <c r="I22" s="11"/>
      <c r="J22" s="11"/>
      <c r="K22" s="11"/>
      <c r="L22" s="11"/>
      <c r="M22" s="11">
        <v>103155</v>
      </c>
      <c r="N22" s="11">
        <v>103155</v>
      </c>
      <c r="O22" s="11"/>
      <c r="P22" s="11"/>
      <c r="Q22" s="11"/>
      <c r="R22" s="11"/>
      <c r="S22" s="11"/>
      <c r="T22" s="11"/>
      <c r="U22" s="11"/>
      <c r="V22" s="11"/>
      <c r="W22" s="11">
        <v>103155</v>
      </c>
      <c r="X22" s="11">
        <v>629250</v>
      </c>
      <c r="Y22" s="11">
        <v>-526095</v>
      </c>
      <c r="Z22" s="2">
        <v>-83.61</v>
      </c>
      <c r="AA22" s="15">
        <v>1258500</v>
      </c>
    </row>
    <row r="23" spans="1:27" ht="13.5">
      <c r="A23" s="46" t="s">
        <v>34</v>
      </c>
      <c r="B23" s="47"/>
      <c r="C23" s="9">
        <v>1916671</v>
      </c>
      <c r="D23" s="10"/>
      <c r="E23" s="11">
        <v>1850000</v>
      </c>
      <c r="F23" s="11">
        <v>1850000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925000</v>
      </c>
      <c r="Y23" s="11">
        <v>-925000</v>
      </c>
      <c r="Z23" s="2">
        <v>-100</v>
      </c>
      <c r="AA23" s="15">
        <v>1850000</v>
      </c>
    </row>
    <row r="24" spans="1:27" ht="13.5">
      <c r="A24" s="46" t="s">
        <v>35</v>
      </c>
      <c r="B24" s="47"/>
      <c r="C24" s="9">
        <v>2516925</v>
      </c>
      <c r="D24" s="10"/>
      <c r="E24" s="11">
        <v>331477</v>
      </c>
      <c r="F24" s="11">
        <v>331477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165739</v>
      </c>
      <c r="Y24" s="11">
        <v>-165739</v>
      </c>
      <c r="Z24" s="2">
        <v>-100</v>
      </c>
      <c r="AA24" s="15">
        <v>331477</v>
      </c>
    </row>
    <row r="25" spans="1:27" ht="13.5">
      <c r="A25" s="46" t="s">
        <v>36</v>
      </c>
      <c r="B25" s="47"/>
      <c r="C25" s="9">
        <v>329954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16174556</v>
      </c>
      <c r="D26" s="50">
        <f t="shared" si="3"/>
        <v>0</v>
      </c>
      <c r="E26" s="51">
        <f t="shared" si="3"/>
        <v>8139977</v>
      </c>
      <c r="F26" s="51">
        <f t="shared" si="3"/>
        <v>8139977</v>
      </c>
      <c r="G26" s="51">
        <f t="shared" si="3"/>
        <v>0</v>
      </c>
      <c r="H26" s="51">
        <f t="shared" si="3"/>
        <v>116670</v>
      </c>
      <c r="I26" s="51">
        <f t="shared" si="3"/>
        <v>429395</v>
      </c>
      <c r="J26" s="51">
        <f t="shared" si="3"/>
        <v>546065</v>
      </c>
      <c r="K26" s="51">
        <f t="shared" si="3"/>
        <v>337625</v>
      </c>
      <c r="L26" s="51">
        <f t="shared" si="3"/>
        <v>0</v>
      </c>
      <c r="M26" s="51">
        <f t="shared" si="3"/>
        <v>688881</v>
      </c>
      <c r="N26" s="51">
        <f t="shared" si="3"/>
        <v>1026506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1572571</v>
      </c>
      <c r="X26" s="51">
        <f t="shared" si="3"/>
        <v>4069989</v>
      </c>
      <c r="Y26" s="51">
        <f t="shared" si="3"/>
        <v>-2497418</v>
      </c>
      <c r="Z26" s="52">
        <f>+IF(X26&lt;&gt;0,+(Y26/X26)*100,0)</f>
        <v>-61.361787464290444</v>
      </c>
      <c r="AA26" s="53">
        <f>SUM(AA21:AA25)</f>
        <v>8139977</v>
      </c>
    </row>
    <row r="27" spans="1:27" ht="13.5">
      <c r="A27" s="54" t="s">
        <v>38</v>
      </c>
      <c r="B27" s="64"/>
      <c r="C27" s="9">
        <v>1631030</v>
      </c>
      <c r="D27" s="10"/>
      <c r="E27" s="11">
        <v>1428000</v>
      </c>
      <c r="F27" s="11">
        <v>1428000</v>
      </c>
      <c r="G27" s="11"/>
      <c r="H27" s="11"/>
      <c r="I27" s="11">
        <v>303756</v>
      </c>
      <c r="J27" s="11">
        <v>303756</v>
      </c>
      <c r="K27" s="11">
        <v>30731</v>
      </c>
      <c r="L27" s="11">
        <v>55950</v>
      </c>
      <c r="M27" s="11">
        <v>491508</v>
      </c>
      <c r="N27" s="11">
        <v>578189</v>
      </c>
      <c r="O27" s="11"/>
      <c r="P27" s="11"/>
      <c r="Q27" s="11"/>
      <c r="R27" s="11"/>
      <c r="S27" s="11"/>
      <c r="T27" s="11"/>
      <c r="U27" s="11"/>
      <c r="V27" s="11"/>
      <c r="W27" s="11">
        <v>881945</v>
      </c>
      <c r="X27" s="11">
        <v>714000</v>
      </c>
      <c r="Y27" s="11">
        <v>167945</v>
      </c>
      <c r="Z27" s="2">
        <v>23.52</v>
      </c>
      <c r="AA27" s="15">
        <v>1428000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3810858</v>
      </c>
      <c r="D30" s="10"/>
      <c r="E30" s="11">
        <v>1771400</v>
      </c>
      <c r="F30" s="11">
        <v>1771400</v>
      </c>
      <c r="G30" s="11"/>
      <c r="H30" s="11">
        <v>112952</v>
      </c>
      <c r="I30" s="11">
        <v>13050</v>
      </c>
      <c r="J30" s="11">
        <v>126002</v>
      </c>
      <c r="K30" s="11">
        <v>13936</v>
      </c>
      <c r="L30" s="11">
        <v>378152</v>
      </c>
      <c r="M30" s="11">
        <v>108818</v>
      </c>
      <c r="N30" s="11">
        <v>500906</v>
      </c>
      <c r="O30" s="11"/>
      <c r="P30" s="11"/>
      <c r="Q30" s="11"/>
      <c r="R30" s="11"/>
      <c r="S30" s="11"/>
      <c r="T30" s="11"/>
      <c r="U30" s="11"/>
      <c r="V30" s="11"/>
      <c r="W30" s="11">
        <v>626908</v>
      </c>
      <c r="X30" s="11">
        <v>885700</v>
      </c>
      <c r="Y30" s="11">
        <v>-258792</v>
      </c>
      <c r="Z30" s="2">
        <v>-29.22</v>
      </c>
      <c r="AA30" s="15">
        <v>1771400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1624553</v>
      </c>
      <c r="D33" s="17"/>
      <c r="E33" s="18">
        <v>250000</v>
      </c>
      <c r="F33" s="18">
        <v>250000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125000</v>
      </c>
      <c r="Y33" s="18">
        <v>-125000</v>
      </c>
      <c r="Z33" s="3">
        <v>-100</v>
      </c>
      <c r="AA33" s="23">
        <v>250000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15515898</v>
      </c>
      <c r="D36" s="10">
        <f t="shared" si="4"/>
        <v>0</v>
      </c>
      <c r="E36" s="11">
        <f t="shared" si="4"/>
        <v>12530625</v>
      </c>
      <c r="F36" s="11">
        <f t="shared" si="4"/>
        <v>12530625</v>
      </c>
      <c r="G36" s="11">
        <f t="shared" si="4"/>
        <v>0</v>
      </c>
      <c r="H36" s="11">
        <f t="shared" si="4"/>
        <v>7303903</v>
      </c>
      <c r="I36" s="11">
        <f t="shared" si="4"/>
        <v>429395</v>
      </c>
      <c r="J36" s="11">
        <f t="shared" si="4"/>
        <v>7733298</v>
      </c>
      <c r="K36" s="11">
        <f t="shared" si="4"/>
        <v>337625</v>
      </c>
      <c r="L36" s="11">
        <f t="shared" si="4"/>
        <v>154845</v>
      </c>
      <c r="M36" s="11">
        <f t="shared" si="4"/>
        <v>585726</v>
      </c>
      <c r="N36" s="11">
        <f t="shared" si="4"/>
        <v>1078196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8811494</v>
      </c>
      <c r="X36" s="11">
        <f t="shared" si="4"/>
        <v>6265313</v>
      </c>
      <c r="Y36" s="11">
        <f t="shared" si="4"/>
        <v>2546181</v>
      </c>
      <c r="Z36" s="2">
        <f aca="true" t="shared" si="5" ref="Z36:Z49">+IF(X36&lt;&gt;0,+(Y36/X36)*100,0)</f>
        <v>40.63932639917591</v>
      </c>
      <c r="AA36" s="15">
        <f>AA6+AA21</f>
        <v>12530625</v>
      </c>
    </row>
    <row r="37" spans="1:27" ht="13.5">
      <c r="A37" s="46" t="s">
        <v>33</v>
      </c>
      <c r="B37" s="47"/>
      <c r="C37" s="9">
        <f t="shared" si="4"/>
        <v>3152893</v>
      </c>
      <c r="D37" s="10">
        <f t="shared" si="4"/>
        <v>0</v>
      </c>
      <c r="E37" s="11">
        <f t="shared" si="4"/>
        <v>4401500</v>
      </c>
      <c r="F37" s="11">
        <f t="shared" si="4"/>
        <v>4401500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395499</v>
      </c>
      <c r="M37" s="11">
        <f t="shared" si="4"/>
        <v>351390</v>
      </c>
      <c r="N37" s="11">
        <f t="shared" si="4"/>
        <v>746889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746889</v>
      </c>
      <c r="X37" s="11">
        <f t="shared" si="4"/>
        <v>2200750</v>
      </c>
      <c r="Y37" s="11">
        <f t="shared" si="4"/>
        <v>-1453861</v>
      </c>
      <c r="Z37" s="2">
        <f t="shared" si="5"/>
        <v>-66.06206974894923</v>
      </c>
      <c r="AA37" s="15">
        <f>AA7+AA22</f>
        <v>4401500</v>
      </c>
    </row>
    <row r="38" spans="1:27" ht="13.5">
      <c r="A38" s="46" t="s">
        <v>34</v>
      </c>
      <c r="B38" s="47"/>
      <c r="C38" s="9">
        <f t="shared" si="4"/>
        <v>1916671</v>
      </c>
      <c r="D38" s="10">
        <f t="shared" si="4"/>
        <v>0</v>
      </c>
      <c r="E38" s="11">
        <f t="shared" si="4"/>
        <v>1850000</v>
      </c>
      <c r="F38" s="11">
        <f t="shared" si="4"/>
        <v>1850000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925000</v>
      </c>
      <c r="Y38" s="11">
        <f t="shared" si="4"/>
        <v>-925000</v>
      </c>
      <c r="Z38" s="2">
        <f t="shared" si="5"/>
        <v>-100</v>
      </c>
      <c r="AA38" s="15">
        <f>AA8+AA23</f>
        <v>1850000</v>
      </c>
    </row>
    <row r="39" spans="1:27" ht="13.5">
      <c r="A39" s="46" t="s">
        <v>35</v>
      </c>
      <c r="B39" s="47"/>
      <c r="C39" s="9">
        <f t="shared" si="4"/>
        <v>2516925</v>
      </c>
      <c r="D39" s="10">
        <f t="shared" si="4"/>
        <v>0</v>
      </c>
      <c r="E39" s="11">
        <f t="shared" si="4"/>
        <v>451477</v>
      </c>
      <c r="F39" s="11">
        <f t="shared" si="4"/>
        <v>451477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225739</v>
      </c>
      <c r="Y39" s="11">
        <f t="shared" si="4"/>
        <v>-225739</v>
      </c>
      <c r="Z39" s="2">
        <f t="shared" si="5"/>
        <v>-100</v>
      </c>
      <c r="AA39" s="15">
        <f>AA9+AA24</f>
        <v>451477</v>
      </c>
    </row>
    <row r="40" spans="1:27" ht="13.5">
      <c r="A40" s="46" t="s">
        <v>36</v>
      </c>
      <c r="B40" s="47"/>
      <c r="C40" s="9">
        <f t="shared" si="4"/>
        <v>329954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23432341</v>
      </c>
      <c r="D41" s="50">
        <f t="shared" si="6"/>
        <v>0</v>
      </c>
      <c r="E41" s="51">
        <f t="shared" si="6"/>
        <v>19233602</v>
      </c>
      <c r="F41" s="51">
        <f t="shared" si="6"/>
        <v>19233602</v>
      </c>
      <c r="G41" s="51">
        <f t="shared" si="6"/>
        <v>0</v>
      </c>
      <c r="H41" s="51">
        <f t="shared" si="6"/>
        <v>7303903</v>
      </c>
      <c r="I41" s="51">
        <f t="shared" si="6"/>
        <v>429395</v>
      </c>
      <c r="J41" s="51">
        <f t="shared" si="6"/>
        <v>7733298</v>
      </c>
      <c r="K41" s="51">
        <f t="shared" si="6"/>
        <v>337625</v>
      </c>
      <c r="L41" s="51">
        <f t="shared" si="6"/>
        <v>550344</v>
      </c>
      <c r="M41" s="51">
        <f t="shared" si="6"/>
        <v>937116</v>
      </c>
      <c r="N41" s="51">
        <f t="shared" si="6"/>
        <v>1825085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9558383</v>
      </c>
      <c r="X41" s="51">
        <f t="shared" si="6"/>
        <v>9616802</v>
      </c>
      <c r="Y41" s="51">
        <f t="shared" si="6"/>
        <v>-58419</v>
      </c>
      <c r="Z41" s="52">
        <f t="shared" si="5"/>
        <v>-0.6074680543490445</v>
      </c>
      <c r="AA41" s="53">
        <f>SUM(AA36:AA40)</f>
        <v>19233602</v>
      </c>
    </row>
    <row r="42" spans="1:27" ht="13.5">
      <c r="A42" s="54" t="s">
        <v>38</v>
      </c>
      <c r="B42" s="35"/>
      <c r="C42" s="65">
        <f aca="true" t="shared" si="7" ref="C42:Y48">C12+C27</f>
        <v>1992516</v>
      </c>
      <c r="D42" s="66">
        <f t="shared" si="7"/>
        <v>0</v>
      </c>
      <c r="E42" s="67">
        <f t="shared" si="7"/>
        <v>3707565</v>
      </c>
      <c r="F42" s="67">
        <f t="shared" si="7"/>
        <v>3707565</v>
      </c>
      <c r="G42" s="67">
        <f t="shared" si="7"/>
        <v>0</v>
      </c>
      <c r="H42" s="67">
        <f t="shared" si="7"/>
        <v>12401</v>
      </c>
      <c r="I42" s="67">
        <f t="shared" si="7"/>
        <v>304972</v>
      </c>
      <c r="J42" s="67">
        <f t="shared" si="7"/>
        <v>317373</v>
      </c>
      <c r="K42" s="67">
        <f t="shared" si="7"/>
        <v>30731</v>
      </c>
      <c r="L42" s="67">
        <f t="shared" si="7"/>
        <v>340164</v>
      </c>
      <c r="M42" s="67">
        <f t="shared" si="7"/>
        <v>787896</v>
      </c>
      <c r="N42" s="67">
        <f t="shared" si="7"/>
        <v>1158791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1476164</v>
      </c>
      <c r="X42" s="67">
        <f t="shared" si="7"/>
        <v>1853783</v>
      </c>
      <c r="Y42" s="67">
        <f t="shared" si="7"/>
        <v>-377619</v>
      </c>
      <c r="Z42" s="69">
        <f t="shared" si="5"/>
        <v>-20.370183565174564</v>
      </c>
      <c r="AA42" s="68">
        <f aca="true" t="shared" si="8" ref="AA42:AA48">AA12+AA27</f>
        <v>3707565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4977085</v>
      </c>
      <c r="D45" s="66">
        <f t="shared" si="7"/>
        <v>0</v>
      </c>
      <c r="E45" s="67">
        <f t="shared" si="7"/>
        <v>7754600</v>
      </c>
      <c r="F45" s="67">
        <f t="shared" si="7"/>
        <v>7754600</v>
      </c>
      <c r="G45" s="67">
        <f t="shared" si="7"/>
        <v>0</v>
      </c>
      <c r="H45" s="67">
        <f t="shared" si="7"/>
        <v>112952</v>
      </c>
      <c r="I45" s="67">
        <f t="shared" si="7"/>
        <v>13050</v>
      </c>
      <c r="J45" s="67">
        <f t="shared" si="7"/>
        <v>126002</v>
      </c>
      <c r="K45" s="67">
        <f t="shared" si="7"/>
        <v>24121</v>
      </c>
      <c r="L45" s="67">
        <f t="shared" si="7"/>
        <v>387847</v>
      </c>
      <c r="M45" s="67">
        <f t="shared" si="7"/>
        <v>121861</v>
      </c>
      <c r="N45" s="67">
        <f t="shared" si="7"/>
        <v>533829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659831</v>
      </c>
      <c r="X45" s="67">
        <f t="shared" si="7"/>
        <v>3877300</v>
      </c>
      <c r="Y45" s="67">
        <f t="shared" si="7"/>
        <v>-3217469</v>
      </c>
      <c r="Z45" s="69">
        <f t="shared" si="5"/>
        <v>-82.98220411110825</v>
      </c>
      <c r="AA45" s="68">
        <f t="shared" si="8"/>
        <v>7754600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1630788</v>
      </c>
      <c r="D48" s="66">
        <f t="shared" si="7"/>
        <v>0</v>
      </c>
      <c r="E48" s="67">
        <f t="shared" si="7"/>
        <v>250000</v>
      </c>
      <c r="F48" s="67">
        <f t="shared" si="7"/>
        <v>250000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125000</v>
      </c>
      <c r="Y48" s="67">
        <f t="shared" si="7"/>
        <v>-125000</v>
      </c>
      <c r="Z48" s="69">
        <f t="shared" si="5"/>
        <v>-100</v>
      </c>
      <c r="AA48" s="68">
        <f t="shared" si="8"/>
        <v>250000</v>
      </c>
    </row>
    <row r="49" spans="1:27" ht="13.5">
      <c r="A49" s="75" t="s">
        <v>49</v>
      </c>
      <c r="B49" s="76"/>
      <c r="C49" s="77">
        <f aca="true" t="shared" si="9" ref="C49:Y49">SUM(C41:C48)</f>
        <v>32032730</v>
      </c>
      <c r="D49" s="78">
        <f t="shared" si="9"/>
        <v>0</v>
      </c>
      <c r="E49" s="79">
        <f t="shared" si="9"/>
        <v>30945767</v>
      </c>
      <c r="F49" s="79">
        <f t="shared" si="9"/>
        <v>30945767</v>
      </c>
      <c r="G49" s="79">
        <f t="shared" si="9"/>
        <v>0</v>
      </c>
      <c r="H49" s="79">
        <f t="shared" si="9"/>
        <v>7429256</v>
      </c>
      <c r="I49" s="79">
        <f t="shared" si="9"/>
        <v>747417</v>
      </c>
      <c r="J49" s="79">
        <f t="shared" si="9"/>
        <v>8176673</v>
      </c>
      <c r="K49" s="79">
        <f t="shared" si="9"/>
        <v>392477</v>
      </c>
      <c r="L49" s="79">
        <f t="shared" si="9"/>
        <v>1278355</v>
      </c>
      <c r="M49" s="79">
        <f t="shared" si="9"/>
        <v>1846873</v>
      </c>
      <c r="N49" s="79">
        <f t="shared" si="9"/>
        <v>3517705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11694378</v>
      </c>
      <c r="X49" s="79">
        <f t="shared" si="9"/>
        <v>15472885</v>
      </c>
      <c r="Y49" s="79">
        <f t="shared" si="9"/>
        <v>-3778507</v>
      </c>
      <c r="Z49" s="80">
        <f t="shared" si="5"/>
        <v>-24.420184083317366</v>
      </c>
      <c r="AA49" s="81">
        <f>SUM(AA41:AA48)</f>
        <v>30945767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65964200</v>
      </c>
      <c r="F51" s="67">
        <f t="shared" si="10"/>
        <v>65964200</v>
      </c>
      <c r="G51" s="67">
        <f t="shared" si="10"/>
        <v>3090871</v>
      </c>
      <c r="H51" s="67">
        <f t="shared" si="10"/>
        <v>5136710</v>
      </c>
      <c r="I51" s="67">
        <f t="shared" si="10"/>
        <v>3978712</v>
      </c>
      <c r="J51" s="67">
        <f t="shared" si="10"/>
        <v>12206293</v>
      </c>
      <c r="K51" s="67">
        <f t="shared" si="10"/>
        <v>0</v>
      </c>
      <c r="L51" s="67">
        <f t="shared" si="10"/>
        <v>0</v>
      </c>
      <c r="M51" s="67">
        <f t="shared" si="10"/>
        <v>5066124</v>
      </c>
      <c r="N51" s="67">
        <f t="shared" si="10"/>
        <v>5066124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17272417</v>
      </c>
      <c r="X51" s="67">
        <f t="shared" si="10"/>
        <v>32982100</v>
      </c>
      <c r="Y51" s="67">
        <f t="shared" si="10"/>
        <v>-15709683</v>
      </c>
      <c r="Z51" s="69">
        <f>+IF(X51&lt;&gt;0,+(Y51/X51)*100,0)</f>
        <v>-47.63093617447039</v>
      </c>
      <c r="AA51" s="68">
        <f>SUM(AA57:AA61)</f>
        <v>65964200</v>
      </c>
    </row>
    <row r="52" spans="1:27" ht="13.5">
      <c r="A52" s="84" t="s">
        <v>32</v>
      </c>
      <c r="B52" s="47"/>
      <c r="C52" s="9"/>
      <c r="D52" s="10"/>
      <c r="E52" s="11">
        <v>10996100</v>
      </c>
      <c r="F52" s="11">
        <v>10996100</v>
      </c>
      <c r="G52" s="11">
        <v>578491</v>
      </c>
      <c r="H52" s="11">
        <v>726119</v>
      </c>
      <c r="I52" s="11">
        <v>811491</v>
      </c>
      <c r="J52" s="11">
        <v>2116101</v>
      </c>
      <c r="K52" s="11"/>
      <c r="L52" s="11"/>
      <c r="M52" s="11">
        <v>843689</v>
      </c>
      <c r="N52" s="11">
        <v>843689</v>
      </c>
      <c r="O52" s="11"/>
      <c r="P52" s="11"/>
      <c r="Q52" s="11"/>
      <c r="R52" s="11"/>
      <c r="S52" s="11"/>
      <c r="T52" s="11"/>
      <c r="U52" s="11"/>
      <c r="V52" s="11"/>
      <c r="W52" s="11">
        <v>2959790</v>
      </c>
      <c r="X52" s="11">
        <v>5498050</v>
      </c>
      <c r="Y52" s="11">
        <v>-2538260</v>
      </c>
      <c r="Z52" s="2">
        <v>-46.17</v>
      </c>
      <c r="AA52" s="15">
        <v>10996100</v>
      </c>
    </row>
    <row r="53" spans="1:27" ht="13.5">
      <c r="A53" s="84" t="s">
        <v>33</v>
      </c>
      <c r="B53" s="47"/>
      <c r="C53" s="9"/>
      <c r="D53" s="10"/>
      <c r="E53" s="11">
        <v>12889600</v>
      </c>
      <c r="F53" s="11">
        <v>12889600</v>
      </c>
      <c r="G53" s="11">
        <v>487023</v>
      </c>
      <c r="H53" s="11">
        <v>576948</v>
      </c>
      <c r="I53" s="11">
        <v>542126</v>
      </c>
      <c r="J53" s="11">
        <v>1606097</v>
      </c>
      <c r="K53" s="11"/>
      <c r="L53" s="11"/>
      <c r="M53" s="11">
        <v>783348</v>
      </c>
      <c r="N53" s="11">
        <v>783348</v>
      </c>
      <c r="O53" s="11"/>
      <c r="P53" s="11"/>
      <c r="Q53" s="11"/>
      <c r="R53" s="11"/>
      <c r="S53" s="11"/>
      <c r="T53" s="11"/>
      <c r="U53" s="11"/>
      <c r="V53" s="11"/>
      <c r="W53" s="11">
        <v>2389445</v>
      </c>
      <c r="X53" s="11">
        <v>6444800</v>
      </c>
      <c r="Y53" s="11">
        <v>-4055355</v>
      </c>
      <c r="Z53" s="2">
        <v>-62.92</v>
      </c>
      <c r="AA53" s="15">
        <v>12889600</v>
      </c>
    </row>
    <row r="54" spans="1:27" ht="13.5">
      <c r="A54" s="84" t="s">
        <v>34</v>
      </c>
      <c r="B54" s="47"/>
      <c r="C54" s="9"/>
      <c r="D54" s="10"/>
      <c r="E54" s="11">
        <v>10659000</v>
      </c>
      <c r="F54" s="11">
        <v>10659000</v>
      </c>
      <c r="G54" s="11">
        <v>652902</v>
      </c>
      <c r="H54" s="11">
        <v>828739</v>
      </c>
      <c r="I54" s="11">
        <v>796195</v>
      </c>
      <c r="J54" s="11">
        <v>2277836</v>
      </c>
      <c r="K54" s="11"/>
      <c r="L54" s="11"/>
      <c r="M54" s="11">
        <v>1048618</v>
      </c>
      <c r="N54" s="11">
        <v>1048618</v>
      </c>
      <c r="O54" s="11"/>
      <c r="P54" s="11"/>
      <c r="Q54" s="11"/>
      <c r="R54" s="11"/>
      <c r="S54" s="11"/>
      <c r="T54" s="11"/>
      <c r="U54" s="11"/>
      <c r="V54" s="11"/>
      <c r="W54" s="11">
        <v>3326454</v>
      </c>
      <c r="X54" s="11">
        <v>5329500</v>
      </c>
      <c r="Y54" s="11">
        <v>-2003046</v>
      </c>
      <c r="Z54" s="2">
        <v>-37.58</v>
      </c>
      <c r="AA54" s="15">
        <v>10659000</v>
      </c>
    </row>
    <row r="55" spans="1:27" ht="13.5">
      <c r="A55" s="84" t="s">
        <v>35</v>
      </c>
      <c r="B55" s="47"/>
      <c r="C55" s="9"/>
      <c r="D55" s="10"/>
      <c r="E55" s="11">
        <v>6897200</v>
      </c>
      <c r="F55" s="11">
        <v>6897200</v>
      </c>
      <c r="G55" s="11">
        <v>413262</v>
      </c>
      <c r="H55" s="11">
        <v>528286</v>
      </c>
      <c r="I55" s="11">
        <v>489589</v>
      </c>
      <c r="J55" s="11">
        <v>1431137</v>
      </c>
      <c r="K55" s="11"/>
      <c r="L55" s="11"/>
      <c r="M55" s="11">
        <v>535032</v>
      </c>
      <c r="N55" s="11">
        <v>535032</v>
      </c>
      <c r="O55" s="11"/>
      <c r="P55" s="11"/>
      <c r="Q55" s="11"/>
      <c r="R55" s="11"/>
      <c r="S55" s="11"/>
      <c r="T55" s="11"/>
      <c r="U55" s="11"/>
      <c r="V55" s="11"/>
      <c r="W55" s="11">
        <v>1966169</v>
      </c>
      <c r="X55" s="11">
        <v>3448600</v>
      </c>
      <c r="Y55" s="11">
        <v>-1482431</v>
      </c>
      <c r="Z55" s="2">
        <v>-42.99</v>
      </c>
      <c r="AA55" s="15">
        <v>6897200</v>
      </c>
    </row>
    <row r="56" spans="1:27" ht="13.5">
      <c r="A56" s="84" t="s">
        <v>36</v>
      </c>
      <c r="B56" s="47"/>
      <c r="C56" s="9"/>
      <c r="D56" s="10"/>
      <c r="E56" s="11">
        <v>2680400</v>
      </c>
      <c r="F56" s="11">
        <v>2680400</v>
      </c>
      <c r="G56" s="11">
        <v>71382</v>
      </c>
      <c r="H56" s="11">
        <v>93691</v>
      </c>
      <c r="I56" s="11">
        <v>107852</v>
      </c>
      <c r="J56" s="11">
        <v>272925</v>
      </c>
      <c r="K56" s="11"/>
      <c r="L56" s="11"/>
      <c r="M56" s="11">
        <v>228798</v>
      </c>
      <c r="N56" s="11">
        <v>228798</v>
      </c>
      <c r="O56" s="11"/>
      <c r="P56" s="11"/>
      <c r="Q56" s="11"/>
      <c r="R56" s="11"/>
      <c r="S56" s="11"/>
      <c r="T56" s="11"/>
      <c r="U56" s="11"/>
      <c r="V56" s="11"/>
      <c r="W56" s="11">
        <v>501723</v>
      </c>
      <c r="X56" s="11">
        <v>1340200</v>
      </c>
      <c r="Y56" s="11">
        <v>-838477</v>
      </c>
      <c r="Z56" s="2">
        <v>-62.56</v>
      </c>
      <c r="AA56" s="15">
        <v>2680400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44122300</v>
      </c>
      <c r="F57" s="51">
        <f t="shared" si="11"/>
        <v>44122300</v>
      </c>
      <c r="G57" s="51">
        <f t="shared" si="11"/>
        <v>2203060</v>
      </c>
      <c r="H57" s="51">
        <f t="shared" si="11"/>
        <v>2753783</v>
      </c>
      <c r="I57" s="51">
        <f t="shared" si="11"/>
        <v>2747253</v>
      </c>
      <c r="J57" s="51">
        <f t="shared" si="11"/>
        <v>7704096</v>
      </c>
      <c r="K57" s="51">
        <f t="shared" si="11"/>
        <v>0</v>
      </c>
      <c r="L57" s="51">
        <f t="shared" si="11"/>
        <v>0</v>
      </c>
      <c r="M57" s="51">
        <f t="shared" si="11"/>
        <v>3439485</v>
      </c>
      <c r="N57" s="51">
        <f t="shared" si="11"/>
        <v>3439485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11143581</v>
      </c>
      <c r="X57" s="51">
        <f t="shared" si="11"/>
        <v>22061150</v>
      </c>
      <c r="Y57" s="51">
        <f t="shared" si="11"/>
        <v>-10917569</v>
      </c>
      <c r="Z57" s="52">
        <f>+IF(X57&lt;&gt;0,+(Y57/X57)*100,0)</f>
        <v>-49.48776015756205</v>
      </c>
      <c r="AA57" s="53">
        <f>SUM(AA52:AA56)</f>
        <v>44122300</v>
      </c>
    </row>
    <row r="58" spans="1:27" ht="13.5">
      <c r="A58" s="86" t="s">
        <v>38</v>
      </c>
      <c r="B58" s="35"/>
      <c r="C58" s="9"/>
      <c r="D58" s="10"/>
      <c r="E58" s="11">
        <v>8642300</v>
      </c>
      <c r="F58" s="11">
        <v>8642300</v>
      </c>
      <c r="G58" s="11">
        <v>453001</v>
      </c>
      <c r="H58" s="11">
        <v>577145</v>
      </c>
      <c r="I58" s="11">
        <v>570114</v>
      </c>
      <c r="J58" s="11">
        <v>1600260</v>
      </c>
      <c r="K58" s="11"/>
      <c r="L58" s="11"/>
      <c r="M58" s="11">
        <v>853945</v>
      </c>
      <c r="N58" s="11">
        <v>853945</v>
      </c>
      <c r="O58" s="11"/>
      <c r="P58" s="11"/>
      <c r="Q58" s="11"/>
      <c r="R58" s="11"/>
      <c r="S58" s="11"/>
      <c r="T58" s="11"/>
      <c r="U58" s="11"/>
      <c r="V58" s="11"/>
      <c r="W58" s="11">
        <v>2454205</v>
      </c>
      <c r="X58" s="11">
        <v>4321150</v>
      </c>
      <c r="Y58" s="11">
        <v>-1866945</v>
      </c>
      <c r="Z58" s="2">
        <v>-43.2</v>
      </c>
      <c r="AA58" s="15">
        <v>8642300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13199600</v>
      </c>
      <c r="F61" s="11">
        <v>13199600</v>
      </c>
      <c r="G61" s="11">
        <v>434810</v>
      </c>
      <c r="H61" s="11">
        <v>1805782</v>
      </c>
      <c r="I61" s="11">
        <v>661345</v>
      </c>
      <c r="J61" s="11">
        <v>2901937</v>
      </c>
      <c r="K61" s="11"/>
      <c r="L61" s="11"/>
      <c r="M61" s="11">
        <v>772694</v>
      </c>
      <c r="N61" s="11">
        <v>772694</v>
      </c>
      <c r="O61" s="11"/>
      <c r="P61" s="11"/>
      <c r="Q61" s="11"/>
      <c r="R61" s="11"/>
      <c r="S61" s="11"/>
      <c r="T61" s="11"/>
      <c r="U61" s="11"/>
      <c r="V61" s="11"/>
      <c r="W61" s="11">
        <v>3674631</v>
      </c>
      <c r="X61" s="11">
        <v>6599800</v>
      </c>
      <c r="Y61" s="11">
        <v>-2925169</v>
      </c>
      <c r="Z61" s="2">
        <v>-44.32</v>
      </c>
      <c r="AA61" s="15">
        <v>13199600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24188600</v>
      </c>
      <c r="F65" s="11"/>
      <c r="G65" s="11">
        <v>2792041</v>
      </c>
      <c r="H65" s="11">
        <v>3235611</v>
      </c>
      <c r="I65" s="11">
        <v>2945843</v>
      </c>
      <c r="J65" s="11">
        <v>8973495</v>
      </c>
      <c r="K65" s="11">
        <v>2875873</v>
      </c>
      <c r="L65" s="11">
        <v>4973900</v>
      </c>
      <c r="M65" s="11">
        <v>3083230</v>
      </c>
      <c r="N65" s="11">
        <v>10933003</v>
      </c>
      <c r="O65" s="11"/>
      <c r="P65" s="11"/>
      <c r="Q65" s="11"/>
      <c r="R65" s="11"/>
      <c r="S65" s="11"/>
      <c r="T65" s="11"/>
      <c r="U65" s="11"/>
      <c r="V65" s="11"/>
      <c r="W65" s="11">
        <v>19906498</v>
      </c>
      <c r="X65" s="11"/>
      <c r="Y65" s="11">
        <v>19906498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97896</v>
      </c>
      <c r="H66" s="14">
        <v>637392</v>
      </c>
      <c r="I66" s="14">
        <v>902530</v>
      </c>
      <c r="J66" s="14">
        <v>1637818</v>
      </c>
      <c r="K66" s="14">
        <v>1019669</v>
      </c>
      <c r="L66" s="14">
        <v>1182034</v>
      </c>
      <c r="M66" s="14">
        <v>1605854</v>
      </c>
      <c r="N66" s="14">
        <v>3807557</v>
      </c>
      <c r="O66" s="14"/>
      <c r="P66" s="14"/>
      <c r="Q66" s="14"/>
      <c r="R66" s="14"/>
      <c r="S66" s="14"/>
      <c r="T66" s="14"/>
      <c r="U66" s="14"/>
      <c r="V66" s="14"/>
      <c r="W66" s="14">
        <v>5445375</v>
      </c>
      <c r="X66" s="14"/>
      <c r="Y66" s="14">
        <v>5445375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16458</v>
      </c>
      <c r="I67" s="11">
        <v>11524</v>
      </c>
      <c r="J67" s="11">
        <v>27982</v>
      </c>
      <c r="K67" s="11">
        <v>11843</v>
      </c>
      <c r="L67" s="11">
        <v>11843</v>
      </c>
      <c r="M67" s="11">
        <v>297465</v>
      </c>
      <c r="N67" s="11">
        <v>321151</v>
      </c>
      <c r="O67" s="11"/>
      <c r="P67" s="11"/>
      <c r="Q67" s="11"/>
      <c r="R67" s="11"/>
      <c r="S67" s="11"/>
      <c r="T67" s="11"/>
      <c r="U67" s="11"/>
      <c r="V67" s="11"/>
      <c r="W67" s="11">
        <v>349133</v>
      </c>
      <c r="X67" s="11"/>
      <c r="Y67" s="11">
        <v>349133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200933</v>
      </c>
      <c r="H68" s="11">
        <v>1247247</v>
      </c>
      <c r="I68" s="11">
        <v>118266</v>
      </c>
      <c r="J68" s="11">
        <v>1566446</v>
      </c>
      <c r="K68" s="11">
        <v>1089983</v>
      </c>
      <c r="L68" s="11">
        <v>107585</v>
      </c>
      <c r="M68" s="11">
        <v>79575</v>
      </c>
      <c r="N68" s="11">
        <v>1277143</v>
      </c>
      <c r="O68" s="11"/>
      <c r="P68" s="11"/>
      <c r="Q68" s="11"/>
      <c r="R68" s="11"/>
      <c r="S68" s="11"/>
      <c r="T68" s="11"/>
      <c r="U68" s="11"/>
      <c r="V68" s="11"/>
      <c r="W68" s="11">
        <v>2843589</v>
      </c>
      <c r="X68" s="11"/>
      <c r="Y68" s="11">
        <v>2843589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24188600</v>
      </c>
      <c r="F69" s="79">
        <f t="shared" si="12"/>
        <v>0</v>
      </c>
      <c r="G69" s="79">
        <f t="shared" si="12"/>
        <v>3090870</v>
      </c>
      <c r="H69" s="79">
        <f t="shared" si="12"/>
        <v>5136708</v>
      </c>
      <c r="I69" s="79">
        <f t="shared" si="12"/>
        <v>3978163</v>
      </c>
      <c r="J69" s="79">
        <f t="shared" si="12"/>
        <v>12205741</v>
      </c>
      <c r="K69" s="79">
        <f t="shared" si="12"/>
        <v>4997368</v>
      </c>
      <c r="L69" s="79">
        <f t="shared" si="12"/>
        <v>6275362</v>
      </c>
      <c r="M69" s="79">
        <f t="shared" si="12"/>
        <v>5066124</v>
      </c>
      <c r="N69" s="79">
        <f t="shared" si="12"/>
        <v>16338854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28544595</v>
      </c>
      <c r="X69" s="79">
        <f t="shared" si="12"/>
        <v>0</v>
      </c>
      <c r="Y69" s="79">
        <f t="shared" si="12"/>
        <v>28544595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20862972</v>
      </c>
      <c r="D5" s="42">
        <f t="shared" si="0"/>
        <v>0</v>
      </c>
      <c r="E5" s="43">
        <f t="shared" si="0"/>
        <v>4732058</v>
      </c>
      <c r="F5" s="43">
        <f t="shared" si="0"/>
        <v>9178058</v>
      </c>
      <c r="G5" s="43">
        <f t="shared" si="0"/>
        <v>0</v>
      </c>
      <c r="H5" s="43">
        <f t="shared" si="0"/>
        <v>1989</v>
      </c>
      <c r="I5" s="43">
        <f t="shared" si="0"/>
        <v>35761</v>
      </c>
      <c r="J5" s="43">
        <f t="shared" si="0"/>
        <v>37750</v>
      </c>
      <c r="K5" s="43">
        <f t="shared" si="0"/>
        <v>186716</v>
      </c>
      <c r="L5" s="43">
        <f t="shared" si="0"/>
        <v>463164</v>
      </c>
      <c r="M5" s="43">
        <f t="shared" si="0"/>
        <v>691186</v>
      </c>
      <c r="N5" s="43">
        <f t="shared" si="0"/>
        <v>1341066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1378816</v>
      </c>
      <c r="X5" s="43">
        <f t="shared" si="0"/>
        <v>4589029</v>
      </c>
      <c r="Y5" s="43">
        <f t="shared" si="0"/>
        <v>-3210213</v>
      </c>
      <c r="Z5" s="44">
        <f>+IF(X5&lt;&gt;0,+(Y5/X5)*100,0)</f>
        <v>-69.95407961030537</v>
      </c>
      <c r="AA5" s="45">
        <f>SUM(AA11:AA18)</f>
        <v>9178058</v>
      </c>
    </row>
    <row r="6" spans="1:27" ht="13.5">
      <c r="A6" s="46" t="s">
        <v>32</v>
      </c>
      <c r="B6" s="47"/>
      <c r="C6" s="9">
        <v>7334231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291419</v>
      </c>
      <c r="D7" s="10"/>
      <c r="E7" s="11">
        <v>1739130</v>
      </c>
      <c r="F7" s="11">
        <v>1739130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869565</v>
      </c>
      <c r="Y7" s="11">
        <v>-869565</v>
      </c>
      <c r="Z7" s="2">
        <v>-100</v>
      </c>
      <c r="AA7" s="15">
        <v>1739130</v>
      </c>
    </row>
    <row r="8" spans="1:27" ht="13.5">
      <c r="A8" s="46" t="s">
        <v>34</v>
      </c>
      <c r="B8" s="47"/>
      <c r="C8" s="9">
        <v>4736988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512415</v>
      </c>
      <c r="D9" s="10"/>
      <c r="E9" s="11">
        <v>40000</v>
      </c>
      <c r="F9" s="11">
        <v>40000</v>
      </c>
      <c r="G9" s="11"/>
      <c r="H9" s="11"/>
      <c r="I9" s="11">
        <v>10785</v>
      </c>
      <c r="J9" s="11">
        <v>10785</v>
      </c>
      <c r="K9" s="11">
        <v>380</v>
      </c>
      <c r="L9" s="11"/>
      <c r="M9" s="11"/>
      <c r="N9" s="11">
        <v>380</v>
      </c>
      <c r="O9" s="11"/>
      <c r="P9" s="11"/>
      <c r="Q9" s="11"/>
      <c r="R9" s="11"/>
      <c r="S9" s="11"/>
      <c r="T9" s="11"/>
      <c r="U9" s="11"/>
      <c r="V9" s="11"/>
      <c r="W9" s="11">
        <v>11165</v>
      </c>
      <c r="X9" s="11">
        <v>20000</v>
      </c>
      <c r="Y9" s="11">
        <v>-8835</v>
      </c>
      <c r="Z9" s="2">
        <v>-44.17</v>
      </c>
      <c r="AA9" s="15">
        <v>40000</v>
      </c>
    </row>
    <row r="10" spans="1:27" ht="13.5">
      <c r="A10" s="46" t="s">
        <v>36</v>
      </c>
      <c r="B10" s="47"/>
      <c r="C10" s="9">
        <v>5352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12880405</v>
      </c>
      <c r="D11" s="50">
        <f t="shared" si="1"/>
        <v>0</v>
      </c>
      <c r="E11" s="51">
        <f t="shared" si="1"/>
        <v>1779130</v>
      </c>
      <c r="F11" s="51">
        <f t="shared" si="1"/>
        <v>1779130</v>
      </c>
      <c r="G11" s="51">
        <f t="shared" si="1"/>
        <v>0</v>
      </c>
      <c r="H11" s="51">
        <f t="shared" si="1"/>
        <v>0</v>
      </c>
      <c r="I11" s="51">
        <f t="shared" si="1"/>
        <v>10785</v>
      </c>
      <c r="J11" s="51">
        <f t="shared" si="1"/>
        <v>10785</v>
      </c>
      <c r="K11" s="51">
        <f t="shared" si="1"/>
        <v>380</v>
      </c>
      <c r="L11" s="51">
        <f t="shared" si="1"/>
        <v>0</v>
      </c>
      <c r="M11" s="51">
        <f t="shared" si="1"/>
        <v>0</v>
      </c>
      <c r="N11" s="51">
        <f t="shared" si="1"/>
        <v>380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11165</v>
      </c>
      <c r="X11" s="51">
        <f t="shared" si="1"/>
        <v>889565</v>
      </c>
      <c r="Y11" s="51">
        <f t="shared" si="1"/>
        <v>-878400</v>
      </c>
      <c r="Z11" s="52">
        <f>+IF(X11&lt;&gt;0,+(Y11/X11)*100,0)</f>
        <v>-98.74489216639594</v>
      </c>
      <c r="AA11" s="53">
        <f>SUM(AA6:AA10)</f>
        <v>1779130</v>
      </c>
    </row>
    <row r="12" spans="1:27" ht="13.5">
      <c r="A12" s="54" t="s">
        <v>38</v>
      </c>
      <c r="B12" s="35"/>
      <c r="C12" s="9">
        <v>4363572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3546464</v>
      </c>
      <c r="D15" s="10"/>
      <c r="E15" s="11">
        <v>2656628</v>
      </c>
      <c r="F15" s="11">
        <v>7102628</v>
      </c>
      <c r="G15" s="11"/>
      <c r="H15" s="11">
        <v>1989</v>
      </c>
      <c r="I15" s="11">
        <v>24976</v>
      </c>
      <c r="J15" s="11">
        <v>26965</v>
      </c>
      <c r="K15" s="11">
        <v>186336</v>
      </c>
      <c r="L15" s="11">
        <v>463164</v>
      </c>
      <c r="M15" s="11">
        <v>564686</v>
      </c>
      <c r="N15" s="11">
        <v>1214186</v>
      </c>
      <c r="O15" s="11"/>
      <c r="P15" s="11"/>
      <c r="Q15" s="11"/>
      <c r="R15" s="11"/>
      <c r="S15" s="11"/>
      <c r="T15" s="11"/>
      <c r="U15" s="11"/>
      <c r="V15" s="11"/>
      <c r="W15" s="11">
        <v>1241151</v>
      </c>
      <c r="X15" s="11">
        <v>3551314</v>
      </c>
      <c r="Y15" s="11">
        <v>-2310163</v>
      </c>
      <c r="Z15" s="2">
        <v>-65.05</v>
      </c>
      <c r="AA15" s="15">
        <v>7102628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72531</v>
      </c>
      <c r="D18" s="17"/>
      <c r="E18" s="18">
        <v>296300</v>
      </c>
      <c r="F18" s="18">
        <v>296300</v>
      </c>
      <c r="G18" s="18"/>
      <c r="H18" s="18"/>
      <c r="I18" s="18"/>
      <c r="J18" s="18"/>
      <c r="K18" s="18"/>
      <c r="L18" s="18"/>
      <c r="M18" s="18">
        <v>126500</v>
      </c>
      <c r="N18" s="18">
        <v>126500</v>
      </c>
      <c r="O18" s="18"/>
      <c r="P18" s="18"/>
      <c r="Q18" s="18"/>
      <c r="R18" s="18"/>
      <c r="S18" s="18"/>
      <c r="T18" s="18"/>
      <c r="U18" s="18"/>
      <c r="V18" s="18"/>
      <c r="W18" s="18">
        <v>126500</v>
      </c>
      <c r="X18" s="18">
        <v>148150</v>
      </c>
      <c r="Y18" s="18">
        <v>-21650</v>
      </c>
      <c r="Z18" s="3">
        <v>-14.61</v>
      </c>
      <c r="AA18" s="23">
        <v>296300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12243333</v>
      </c>
      <c r="F20" s="60">
        <f t="shared" si="2"/>
        <v>12243333</v>
      </c>
      <c r="G20" s="60">
        <f t="shared" si="2"/>
        <v>1453904</v>
      </c>
      <c r="H20" s="60">
        <f t="shared" si="2"/>
        <v>0</v>
      </c>
      <c r="I20" s="60">
        <f t="shared" si="2"/>
        <v>416038</v>
      </c>
      <c r="J20" s="60">
        <f t="shared" si="2"/>
        <v>1869942</v>
      </c>
      <c r="K20" s="60">
        <f t="shared" si="2"/>
        <v>1906943</v>
      </c>
      <c r="L20" s="60">
        <f t="shared" si="2"/>
        <v>657528</v>
      </c>
      <c r="M20" s="60">
        <f t="shared" si="2"/>
        <v>804470</v>
      </c>
      <c r="N20" s="60">
        <f t="shared" si="2"/>
        <v>3368941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5238883</v>
      </c>
      <c r="X20" s="60">
        <f t="shared" si="2"/>
        <v>6121667</v>
      </c>
      <c r="Y20" s="60">
        <f t="shared" si="2"/>
        <v>-882784</v>
      </c>
      <c r="Z20" s="61">
        <f>+IF(X20&lt;&gt;0,+(Y20/X20)*100,0)</f>
        <v>-14.420647186460812</v>
      </c>
      <c r="AA20" s="62">
        <f>SUM(AA26:AA33)</f>
        <v>12243333</v>
      </c>
    </row>
    <row r="21" spans="1:27" ht="13.5">
      <c r="A21" s="46" t="s">
        <v>32</v>
      </c>
      <c r="B21" s="47"/>
      <c r="C21" s="9"/>
      <c r="D21" s="10"/>
      <c r="E21" s="11">
        <v>3525217</v>
      </c>
      <c r="F21" s="11">
        <v>3525217</v>
      </c>
      <c r="G21" s="11">
        <v>1453904</v>
      </c>
      <c r="H21" s="11"/>
      <c r="I21" s="11"/>
      <c r="J21" s="11">
        <v>1453904</v>
      </c>
      <c r="K21" s="11">
        <v>1417701</v>
      </c>
      <c r="L21" s="11"/>
      <c r="M21" s="11"/>
      <c r="N21" s="11">
        <v>1417701</v>
      </c>
      <c r="O21" s="11"/>
      <c r="P21" s="11"/>
      <c r="Q21" s="11"/>
      <c r="R21" s="11"/>
      <c r="S21" s="11"/>
      <c r="T21" s="11"/>
      <c r="U21" s="11"/>
      <c r="V21" s="11"/>
      <c r="W21" s="11">
        <v>2871605</v>
      </c>
      <c r="X21" s="11">
        <v>1762609</v>
      </c>
      <c r="Y21" s="11">
        <v>1108996</v>
      </c>
      <c r="Z21" s="2">
        <v>62.92</v>
      </c>
      <c r="AA21" s="15">
        <v>3525217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6312044</v>
      </c>
      <c r="F23" s="11">
        <v>6312044</v>
      </c>
      <c r="G23" s="11"/>
      <c r="H23" s="11"/>
      <c r="I23" s="11">
        <v>208745</v>
      </c>
      <c r="J23" s="11">
        <v>208745</v>
      </c>
      <c r="K23" s="11">
        <v>370149</v>
      </c>
      <c r="L23" s="11">
        <v>657528</v>
      </c>
      <c r="M23" s="11">
        <v>710310</v>
      </c>
      <c r="N23" s="11">
        <v>1737987</v>
      </c>
      <c r="O23" s="11"/>
      <c r="P23" s="11"/>
      <c r="Q23" s="11"/>
      <c r="R23" s="11"/>
      <c r="S23" s="11"/>
      <c r="T23" s="11"/>
      <c r="U23" s="11"/>
      <c r="V23" s="11"/>
      <c r="W23" s="11">
        <v>1946732</v>
      </c>
      <c r="X23" s="11">
        <v>3156022</v>
      </c>
      <c r="Y23" s="11">
        <v>-1209290</v>
      </c>
      <c r="Z23" s="2">
        <v>-38.32</v>
      </c>
      <c r="AA23" s="15">
        <v>6312044</v>
      </c>
    </row>
    <row r="24" spans="1:27" ht="13.5">
      <c r="A24" s="46" t="s">
        <v>35</v>
      </c>
      <c r="B24" s="47"/>
      <c r="C24" s="9"/>
      <c r="D24" s="10"/>
      <c r="E24" s="11">
        <v>2101072</v>
      </c>
      <c r="F24" s="11">
        <v>2101072</v>
      </c>
      <c r="G24" s="11"/>
      <c r="H24" s="11"/>
      <c r="I24" s="11"/>
      <c r="J24" s="11"/>
      <c r="K24" s="11">
        <v>119093</v>
      </c>
      <c r="L24" s="11"/>
      <c r="M24" s="11"/>
      <c r="N24" s="11">
        <v>119093</v>
      </c>
      <c r="O24" s="11"/>
      <c r="P24" s="11"/>
      <c r="Q24" s="11"/>
      <c r="R24" s="11"/>
      <c r="S24" s="11"/>
      <c r="T24" s="11"/>
      <c r="U24" s="11"/>
      <c r="V24" s="11"/>
      <c r="W24" s="11">
        <v>119093</v>
      </c>
      <c r="X24" s="11">
        <v>1050536</v>
      </c>
      <c r="Y24" s="11">
        <v>-931443</v>
      </c>
      <c r="Z24" s="2">
        <v>-88.66</v>
      </c>
      <c r="AA24" s="15">
        <v>2101072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11938333</v>
      </c>
      <c r="F26" s="51">
        <f t="shared" si="3"/>
        <v>11938333</v>
      </c>
      <c r="G26" s="51">
        <f t="shared" si="3"/>
        <v>1453904</v>
      </c>
      <c r="H26" s="51">
        <f t="shared" si="3"/>
        <v>0</v>
      </c>
      <c r="I26" s="51">
        <f t="shared" si="3"/>
        <v>208745</v>
      </c>
      <c r="J26" s="51">
        <f t="shared" si="3"/>
        <v>1662649</v>
      </c>
      <c r="K26" s="51">
        <f t="shared" si="3"/>
        <v>1906943</v>
      </c>
      <c r="L26" s="51">
        <f t="shared" si="3"/>
        <v>657528</v>
      </c>
      <c r="M26" s="51">
        <f t="shared" si="3"/>
        <v>710310</v>
      </c>
      <c r="N26" s="51">
        <f t="shared" si="3"/>
        <v>3274781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4937430</v>
      </c>
      <c r="X26" s="51">
        <f t="shared" si="3"/>
        <v>5969167</v>
      </c>
      <c r="Y26" s="51">
        <f t="shared" si="3"/>
        <v>-1031737</v>
      </c>
      <c r="Z26" s="52">
        <f>+IF(X26&lt;&gt;0,+(Y26/X26)*100,0)</f>
        <v>-17.284438515457854</v>
      </c>
      <c r="AA26" s="53">
        <f>SUM(AA21:AA25)</f>
        <v>11938333</v>
      </c>
    </row>
    <row r="27" spans="1:27" ht="13.5">
      <c r="A27" s="54" t="s">
        <v>38</v>
      </c>
      <c r="B27" s="64"/>
      <c r="C27" s="9"/>
      <c r="D27" s="10"/>
      <c r="E27" s="11">
        <v>300000</v>
      </c>
      <c r="F27" s="11">
        <v>300000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150000</v>
      </c>
      <c r="Y27" s="11">
        <v>-150000</v>
      </c>
      <c r="Z27" s="2">
        <v>-100</v>
      </c>
      <c r="AA27" s="15">
        <v>300000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5000</v>
      </c>
      <c r="F30" s="11">
        <v>5000</v>
      </c>
      <c r="G30" s="11"/>
      <c r="H30" s="11"/>
      <c r="I30" s="11">
        <v>207293</v>
      </c>
      <c r="J30" s="11">
        <v>207293</v>
      </c>
      <c r="K30" s="11"/>
      <c r="L30" s="11"/>
      <c r="M30" s="11">
        <v>94160</v>
      </c>
      <c r="N30" s="11">
        <v>94160</v>
      </c>
      <c r="O30" s="11"/>
      <c r="P30" s="11"/>
      <c r="Q30" s="11"/>
      <c r="R30" s="11"/>
      <c r="S30" s="11"/>
      <c r="T30" s="11"/>
      <c r="U30" s="11"/>
      <c r="V30" s="11"/>
      <c r="W30" s="11">
        <v>301453</v>
      </c>
      <c r="X30" s="11">
        <v>2500</v>
      </c>
      <c r="Y30" s="11">
        <v>298953</v>
      </c>
      <c r="Z30" s="2">
        <v>11958.12</v>
      </c>
      <c r="AA30" s="15">
        <v>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7334231</v>
      </c>
      <c r="D36" s="10">
        <f t="shared" si="4"/>
        <v>0</v>
      </c>
      <c r="E36" s="11">
        <f t="shared" si="4"/>
        <v>3525217</v>
      </c>
      <c r="F36" s="11">
        <f t="shared" si="4"/>
        <v>3525217</v>
      </c>
      <c r="G36" s="11">
        <f t="shared" si="4"/>
        <v>1453904</v>
      </c>
      <c r="H36" s="11">
        <f t="shared" si="4"/>
        <v>0</v>
      </c>
      <c r="I36" s="11">
        <f t="shared" si="4"/>
        <v>0</v>
      </c>
      <c r="J36" s="11">
        <f t="shared" si="4"/>
        <v>1453904</v>
      </c>
      <c r="K36" s="11">
        <f t="shared" si="4"/>
        <v>1417701</v>
      </c>
      <c r="L36" s="11">
        <f t="shared" si="4"/>
        <v>0</v>
      </c>
      <c r="M36" s="11">
        <f t="shared" si="4"/>
        <v>0</v>
      </c>
      <c r="N36" s="11">
        <f t="shared" si="4"/>
        <v>1417701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2871605</v>
      </c>
      <c r="X36" s="11">
        <f t="shared" si="4"/>
        <v>1762609</v>
      </c>
      <c r="Y36" s="11">
        <f t="shared" si="4"/>
        <v>1108996</v>
      </c>
      <c r="Z36" s="2">
        <f aca="true" t="shared" si="5" ref="Z36:Z49">+IF(X36&lt;&gt;0,+(Y36/X36)*100,0)</f>
        <v>62.91786777441849</v>
      </c>
      <c r="AA36" s="15">
        <f>AA6+AA21</f>
        <v>3525217</v>
      </c>
    </row>
    <row r="37" spans="1:27" ht="13.5">
      <c r="A37" s="46" t="s">
        <v>33</v>
      </c>
      <c r="B37" s="47"/>
      <c r="C37" s="9">
        <f t="shared" si="4"/>
        <v>291419</v>
      </c>
      <c r="D37" s="10">
        <f t="shared" si="4"/>
        <v>0</v>
      </c>
      <c r="E37" s="11">
        <f t="shared" si="4"/>
        <v>1739130</v>
      </c>
      <c r="F37" s="11">
        <f t="shared" si="4"/>
        <v>1739130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869565</v>
      </c>
      <c r="Y37" s="11">
        <f t="shared" si="4"/>
        <v>-869565</v>
      </c>
      <c r="Z37" s="2">
        <f t="shared" si="5"/>
        <v>-100</v>
      </c>
      <c r="AA37" s="15">
        <f>AA7+AA22</f>
        <v>1739130</v>
      </c>
    </row>
    <row r="38" spans="1:27" ht="13.5">
      <c r="A38" s="46" t="s">
        <v>34</v>
      </c>
      <c r="B38" s="47"/>
      <c r="C38" s="9">
        <f t="shared" si="4"/>
        <v>4736988</v>
      </c>
      <c r="D38" s="10">
        <f t="shared" si="4"/>
        <v>0</v>
      </c>
      <c r="E38" s="11">
        <f t="shared" si="4"/>
        <v>6312044</v>
      </c>
      <c r="F38" s="11">
        <f t="shared" si="4"/>
        <v>6312044</v>
      </c>
      <c r="G38" s="11">
        <f t="shared" si="4"/>
        <v>0</v>
      </c>
      <c r="H38" s="11">
        <f t="shared" si="4"/>
        <v>0</v>
      </c>
      <c r="I38" s="11">
        <f t="shared" si="4"/>
        <v>208745</v>
      </c>
      <c r="J38" s="11">
        <f t="shared" si="4"/>
        <v>208745</v>
      </c>
      <c r="K38" s="11">
        <f t="shared" si="4"/>
        <v>370149</v>
      </c>
      <c r="L38" s="11">
        <f t="shared" si="4"/>
        <v>657528</v>
      </c>
      <c r="M38" s="11">
        <f t="shared" si="4"/>
        <v>710310</v>
      </c>
      <c r="N38" s="11">
        <f t="shared" si="4"/>
        <v>1737987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1946732</v>
      </c>
      <c r="X38" s="11">
        <f t="shared" si="4"/>
        <v>3156022</v>
      </c>
      <c r="Y38" s="11">
        <f t="shared" si="4"/>
        <v>-1209290</v>
      </c>
      <c r="Z38" s="2">
        <f t="shared" si="5"/>
        <v>-38.316906536139484</v>
      </c>
      <c r="AA38" s="15">
        <f>AA8+AA23</f>
        <v>6312044</v>
      </c>
    </row>
    <row r="39" spans="1:27" ht="13.5">
      <c r="A39" s="46" t="s">
        <v>35</v>
      </c>
      <c r="B39" s="47"/>
      <c r="C39" s="9">
        <f t="shared" si="4"/>
        <v>512415</v>
      </c>
      <c r="D39" s="10">
        <f t="shared" si="4"/>
        <v>0</v>
      </c>
      <c r="E39" s="11">
        <f t="shared" si="4"/>
        <v>2141072</v>
      </c>
      <c r="F39" s="11">
        <f t="shared" si="4"/>
        <v>2141072</v>
      </c>
      <c r="G39" s="11">
        <f t="shared" si="4"/>
        <v>0</v>
      </c>
      <c r="H39" s="11">
        <f t="shared" si="4"/>
        <v>0</v>
      </c>
      <c r="I39" s="11">
        <f t="shared" si="4"/>
        <v>10785</v>
      </c>
      <c r="J39" s="11">
        <f t="shared" si="4"/>
        <v>10785</v>
      </c>
      <c r="K39" s="11">
        <f t="shared" si="4"/>
        <v>119473</v>
      </c>
      <c r="L39" s="11">
        <f t="shared" si="4"/>
        <v>0</v>
      </c>
      <c r="M39" s="11">
        <f t="shared" si="4"/>
        <v>0</v>
      </c>
      <c r="N39" s="11">
        <f t="shared" si="4"/>
        <v>119473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130258</v>
      </c>
      <c r="X39" s="11">
        <f t="shared" si="4"/>
        <v>1070536</v>
      </c>
      <c r="Y39" s="11">
        <f t="shared" si="4"/>
        <v>-940278</v>
      </c>
      <c r="Z39" s="2">
        <f t="shared" si="5"/>
        <v>-87.83245028658541</v>
      </c>
      <c r="AA39" s="15">
        <f>AA9+AA24</f>
        <v>2141072</v>
      </c>
    </row>
    <row r="40" spans="1:27" ht="13.5">
      <c r="A40" s="46" t="s">
        <v>36</v>
      </c>
      <c r="B40" s="47"/>
      <c r="C40" s="9">
        <f t="shared" si="4"/>
        <v>5352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12880405</v>
      </c>
      <c r="D41" s="50">
        <f t="shared" si="6"/>
        <v>0</v>
      </c>
      <c r="E41" s="51">
        <f t="shared" si="6"/>
        <v>13717463</v>
      </c>
      <c r="F41" s="51">
        <f t="shared" si="6"/>
        <v>13717463</v>
      </c>
      <c r="G41" s="51">
        <f t="shared" si="6"/>
        <v>1453904</v>
      </c>
      <c r="H41" s="51">
        <f t="shared" si="6"/>
        <v>0</v>
      </c>
      <c r="I41" s="51">
        <f t="shared" si="6"/>
        <v>219530</v>
      </c>
      <c r="J41" s="51">
        <f t="shared" si="6"/>
        <v>1673434</v>
      </c>
      <c r="K41" s="51">
        <f t="shared" si="6"/>
        <v>1907323</v>
      </c>
      <c r="L41" s="51">
        <f t="shared" si="6"/>
        <v>657528</v>
      </c>
      <c r="M41" s="51">
        <f t="shared" si="6"/>
        <v>710310</v>
      </c>
      <c r="N41" s="51">
        <f t="shared" si="6"/>
        <v>3275161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4948595</v>
      </c>
      <c r="X41" s="51">
        <f t="shared" si="6"/>
        <v>6858732</v>
      </c>
      <c r="Y41" s="51">
        <f t="shared" si="6"/>
        <v>-1910137</v>
      </c>
      <c r="Z41" s="52">
        <f t="shared" si="5"/>
        <v>-27.849710412945132</v>
      </c>
      <c r="AA41" s="53">
        <f>SUM(AA36:AA40)</f>
        <v>13717463</v>
      </c>
    </row>
    <row r="42" spans="1:27" ht="13.5">
      <c r="A42" s="54" t="s">
        <v>38</v>
      </c>
      <c r="B42" s="35"/>
      <c r="C42" s="65">
        <f aca="true" t="shared" si="7" ref="C42:Y48">C12+C27</f>
        <v>4363572</v>
      </c>
      <c r="D42" s="66">
        <f t="shared" si="7"/>
        <v>0</v>
      </c>
      <c r="E42" s="67">
        <f t="shared" si="7"/>
        <v>300000</v>
      </c>
      <c r="F42" s="67">
        <f t="shared" si="7"/>
        <v>300000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150000</v>
      </c>
      <c r="Y42" s="67">
        <f t="shared" si="7"/>
        <v>-150000</v>
      </c>
      <c r="Z42" s="69">
        <f t="shared" si="5"/>
        <v>-100</v>
      </c>
      <c r="AA42" s="68">
        <f aca="true" t="shared" si="8" ref="AA42:AA48">AA12+AA27</f>
        <v>300000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3546464</v>
      </c>
      <c r="D45" s="66">
        <f t="shared" si="7"/>
        <v>0</v>
      </c>
      <c r="E45" s="67">
        <f t="shared" si="7"/>
        <v>2661628</v>
      </c>
      <c r="F45" s="67">
        <f t="shared" si="7"/>
        <v>7107628</v>
      </c>
      <c r="G45" s="67">
        <f t="shared" si="7"/>
        <v>0</v>
      </c>
      <c r="H45" s="67">
        <f t="shared" si="7"/>
        <v>1989</v>
      </c>
      <c r="I45" s="67">
        <f t="shared" si="7"/>
        <v>232269</v>
      </c>
      <c r="J45" s="67">
        <f t="shared" si="7"/>
        <v>234258</v>
      </c>
      <c r="K45" s="67">
        <f t="shared" si="7"/>
        <v>186336</v>
      </c>
      <c r="L45" s="67">
        <f t="shared" si="7"/>
        <v>463164</v>
      </c>
      <c r="M45" s="67">
        <f t="shared" si="7"/>
        <v>658846</v>
      </c>
      <c r="N45" s="67">
        <f t="shared" si="7"/>
        <v>1308346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1542604</v>
      </c>
      <c r="X45" s="67">
        <f t="shared" si="7"/>
        <v>3553814</v>
      </c>
      <c r="Y45" s="67">
        <f t="shared" si="7"/>
        <v>-2011210</v>
      </c>
      <c r="Z45" s="69">
        <f t="shared" si="5"/>
        <v>-56.59300120940488</v>
      </c>
      <c r="AA45" s="68">
        <f t="shared" si="8"/>
        <v>7107628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72531</v>
      </c>
      <c r="D48" s="66">
        <f t="shared" si="7"/>
        <v>0</v>
      </c>
      <c r="E48" s="67">
        <f t="shared" si="7"/>
        <v>296300</v>
      </c>
      <c r="F48" s="67">
        <f t="shared" si="7"/>
        <v>296300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126500</v>
      </c>
      <c r="N48" s="67">
        <f t="shared" si="7"/>
        <v>126500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126500</v>
      </c>
      <c r="X48" s="67">
        <f t="shared" si="7"/>
        <v>148150</v>
      </c>
      <c r="Y48" s="67">
        <f t="shared" si="7"/>
        <v>-21650</v>
      </c>
      <c r="Z48" s="69">
        <f t="shared" si="5"/>
        <v>-14.613567330408369</v>
      </c>
      <c r="AA48" s="68">
        <f t="shared" si="8"/>
        <v>296300</v>
      </c>
    </row>
    <row r="49" spans="1:27" ht="13.5">
      <c r="A49" s="75" t="s">
        <v>49</v>
      </c>
      <c r="B49" s="76"/>
      <c r="C49" s="77">
        <f aca="true" t="shared" si="9" ref="C49:Y49">SUM(C41:C48)</f>
        <v>20862972</v>
      </c>
      <c r="D49" s="78">
        <f t="shared" si="9"/>
        <v>0</v>
      </c>
      <c r="E49" s="79">
        <f t="shared" si="9"/>
        <v>16975391</v>
      </c>
      <c r="F49" s="79">
        <f t="shared" si="9"/>
        <v>21421391</v>
      </c>
      <c r="G49" s="79">
        <f t="shared" si="9"/>
        <v>1453904</v>
      </c>
      <c r="H49" s="79">
        <f t="shared" si="9"/>
        <v>1989</v>
      </c>
      <c r="I49" s="79">
        <f t="shared" si="9"/>
        <v>451799</v>
      </c>
      <c r="J49" s="79">
        <f t="shared" si="9"/>
        <v>1907692</v>
      </c>
      <c r="K49" s="79">
        <f t="shared" si="9"/>
        <v>2093659</v>
      </c>
      <c r="L49" s="79">
        <f t="shared" si="9"/>
        <v>1120692</v>
      </c>
      <c r="M49" s="79">
        <f t="shared" si="9"/>
        <v>1495656</v>
      </c>
      <c r="N49" s="79">
        <f t="shared" si="9"/>
        <v>4710007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6617699</v>
      </c>
      <c r="X49" s="79">
        <f t="shared" si="9"/>
        <v>10710696</v>
      </c>
      <c r="Y49" s="79">
        <f t="shared" si="9"/>
        <v>-4092997</v>
      </c>
      <c r="Z49" s="80">
        <f t="shared" si="5"/>
        <v>-38.21410858827475</v>
      </c>
      <c r="AA49" s="81">
        <f>SUM(AA41:AA48)</f>
        <v>21421391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17182846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3328687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1653400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1069026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1255000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1261000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8567113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1416435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286000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6913298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28141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73640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704295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530595</v>
      </c>
      <c r="F68" s="11"/>
      <c r="G68" s="11">
        <v>378868</v>
      </c>
      <c r="H68" s="11">
        <v>1330025</v>
      </c>
      <c r="I68" s="11">
        <v>1193502</v>
      </c>
      <c r="J68" s="11">
        <v>2902395</v>
      </c>
      <c r="K68" s="11">
        <v>2146712</v>
      </c>
      <c r="L68" s="11">
        <v>1187136</v>
      </c>
      <c r="M68" s="11">
        <v>1408033</v>
      </c>
      <c r="N68" s="11">
        <v>4741881</v>
      </c>
      <c r="O68" s="11"/>
      <c r="P68" s="11"/>
      <c r="Q68" s="11"/>
      <c r="R68" s="11"/>
      <c r="S68" s="11"/>
      <c r="T68" s="11"/>
      <c r="U68" s="11"/>
      <c r="V68" s="11"/>
      <c r="W68" s="11">
        <v>7644276</v>
      </c>
      <c r="X68" s="11"/>
      <c r="Y68" s="11">
        <v>7644276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1336671</v>
      </c>
      <c r="F69" s="79">
        <f t="shared" si="12"/>
        <v>0</v>
      </c>
      <c r="G69" s="79">
        <f t="shared" si="12"/>
        <v>378868</v>
      </c>
      <c r="H69" s="79">
        <f t="shared" si="12"/>
        <v>1330025</v>
      </c>
      <c r="I69" s="79">
        <f t="shared" si="12"/>
        <v>1193502</v>
      </c>
      <c r="J69" s="79">
        <f t="shared" si="12"/>
        <v>2902395</v>
      </c>
      <c r="K69" s="79">
        <f t="shared" si="12"/>
        <v>2146712</v>
      </c>
      <c r="L69" s="79">
        <f t="shared" si="12"/>
        <v>1187136</v>
      </c>
      <c r="M69" s="79">
        <f t="shared" si="12"/>
        <v>1408033</v>
      </c>
      <c r="N69" s="79">
        <f t="shared" si="12"/>
        <v>4741881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7644276</v>
      </c>
      <c r="X69" s="79">
        <f t="shared" si="12"/>
        <v>0</v>
      </c>
      <c r="Y69" s="79">
        <f t="shared" si="12"/>
        <v>7644276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2945332</v>
      </c>
      <c r="D5" s="42">
        <f t="shared" si="0"/>
        <v>0</v>
      </c>
      <c r="E5" s="43">
        <f t="shared" si="0"/>
        <v>3848500</v>
      </c>
      <c r="F5" s="43">
        <f t="shared" si="0"/>
        <v>3848500</v>
      </c>
      <c r="G5" s="43">
        <f t="shared" si="0"/>
        <v>5245</v>
      </c>
      <c r="H5" s="43">
        <f t="shared" si="0"/>
        <v>5399</v>
      </c>
      <c r="I5" s="43">
        <f t="shared" si="0"/>
        <v>651568</v>
      </c>
      <c r="J5" s="43">
        <f t="shared" si="0"/>
        <v>662212</v>
      </c>
      <c r="K5" s="43">
        <f t="shared" si="0"/>
        <v>289765</v>
      </c>
      <c r="L5" s="43">
        <f t="shared" si="0"/>
        <v>657275</v>
      </c>
      <c r="M5" s="43">
        <f t="shared" si="0"/>
        <v>215543</v>
      </c>
      <c r="N5" s="43">
        <f t="shared" si="0"/>
        <v>1162583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1824795</v>
      </c>
      <c r="X5" s="43">
        <f t="shared" si="0"/>
        <v>1924250</v>
      </c>
      <c r="Y5" s="43">
        <f t="shared" si="0"/>
        <v>-99455</v>
      </c>
      <c r="Z5" s="44">
        <f>+IF(X5&lt;&gt;0,+(Y5/X5)*100,0)</f>
        <v>-5.1685072106015335</v>
      </c>
      <c r="AA5" s="45">
        <f>SUM(AA11:AA18)</f>
        <v>3848500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>
        <v>51487</v>
      </c>
      <c r="L12" s="11"/>
      <c r="M12" s="11">
        <v>180735</v>
      </c>
      <c r="N12" s="11">
        <v>232222</v>
      </c>
      <c r="O12" s="11"/>
      <c r="P12" s="11"/>
      <c r="Q12" s="11"/>
      <c r="R12" s="11"/>
      <c r="S12" s="11"/>
      <c r="T12" s="11"/>
      <c r="U12" s="11"/>
      <c r="V12" s="11"/>
      <c r="W12" s="11">
        <v>232222</v>
      </c>
      <c r="X12" s="11"/>
      <c r="Y12" s="11">
        <v>232222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2945332</v>
      </c>
      <c r="D15" s="10"/>
      <c r="E15" s="11">
        <v>3848500</v>
      </c>
      <c r="F15" s="11">
        <v>3848500</v>
      </c>
      <c r="G15" s="11">
        <v>5245</v>
      </c>
      <c r="H15" s="11">
        <v>5399</v>
      </c>
      <c r="I15" s="11">
        <v>651568</v>
      </c>
      <c r="J15" s="11">
        <v>662212</v>
      </c>
      <c r="K15" s="11">
        <v>232966</v>
      </c>
      <c r="L15" s="11">
        <v>657275</v>
      </c>
      <c r="M15" s="11">
        <v>34808</v>
      </c>
      <c r="N15" s="11">
        <v>925049</v>
      </c>
      <c r="O15" s="11"/>
      <c r="P15" s="11"/>
      <c r="Q15" s="11"/>
      <c r="R15" s="11"/>
      <c r="S15" s="11"/>
      <c r="T15" s="11"/>
      <c r="U15" s="11"/>
      <c r="V15" s="11"/>
      <c r="W15" s="11">
        <v>1587261</v>
      </c>
      <c r="X15" s="11">
        <v>1924250</v>
      </c>
      <c r="Y15" s="11">
        <v>-336989</v>
      </c>
      <c r="Z15" s="2">
        <v>-17.51</v>
      </c>
      <c r="AA15" s="15">
        <v>3848500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>
        <v>5312</v>
      </c>
      <c r="L18" s="18"/>
      <c r="M18" s="18"/>
      <c r="N18" s="18">
        <v>5312</v>
      </c>
      <c r="O18" s="18"/>
      <c r="P18" s="18"/>
      <c r="Q18" s="18"/>
      <c r="R18" s="18"/>
      <c r="S18" s="18"/>
      <c r="T18" s="18"/>
      <c r="U18" s="18"/>
      <c r="V18" s="18"/>
      <c r="W18" s="18">
        <v>5312</v>
      </c>
      <c r="X18" s="18"/>
      <c r="Y18" s="18">
        <v>5312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2386570</v>
      </c>
      <c r="D20" s="59">
        <f t="shared" si="2"/>
        <v>0</v>
      </c>
      <c r="E20" s="60">
        <f t="shared" si="2"/>
        <v>28892041</v>
      </c>
      <c r="F20" s="60">
        <f t="shared" si="2"/>
        <v>28892041</v>
      </c>
      <c r="G20" s="60">
        <f t="shared" si="2"/>
        <v>1642560</v>
      </c>
      <c r="H20" s="60">
        <f t="shared" si="2"/>
        <v>9641</v>
      </c>
      <c r="I20" s="60">
        <f t="shared" si="2"/>
        <v>2626399</v>
      </c>
      <c r="J20" s="60">
        <f t="shared" si="2"/>
        <v>4278600</v>
      </c>
      <c r="K20" s="60">
        <f t="shared" si="2"/>
        <v>3096202</v>
      </c>
      <c r="L20" s="60">
        <f t="shared" si="2"/>
        <v>4427242</v>
      </c>
      <c r="M20" s="60">
        <f t="shared" si="2"/>
        <v>1847620</v>
      </c>
      <c r="N20" s="60">
        <f t="shared" si="2"/>
        <v>9371064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13649664</v>
      </c>
      <c r="X20" s="60">
        <f t="shared" si="2"/>
        <v>14446021</v>
      </c>
      <c r="Y20" s="60">
        <f t="shared" si="2"/>
        <v>-796357</v>
      </c>
      <c r="Z20" s="61">
        <f>+IF(X20&lt;&gt;0,+(Y20/X20)*100,0)</f>
        <v>-5.512639085877004</v>
      </c>
      <c r="AA20" s="62">
        <f>SUM(AA26:AA33)</f>
        <v>28892041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400000</v>
      </c>
      <c r="F23" s="11">
        <v>400000</v>
      </c>
      <c r="G23" s="11"/>
      <c r="H23" s="11"/>
      <c r="I23" s="11"/>
      <c r="J23" s="11"/>
      <c r="K23" s="11"/>
      <c r="L23" s="11">
        <v>23739</v>
      </c>
      <c r="M23" s="11">
        <v>26000</v>
      </c>
      <c r="N23" s="11">
        <v>49739</v>
      </c>
      <c r="O23" s="11"/>
      <c r="P23" s="11"/>
      <c r="Q23" s="11"/>
      <c r="R23" s="11"/>
      <c r="S23" s="11"/>
      <c r="T23" s="11"/>
      <c r="U23" s="11"/>
      <c r="V23" s="11"/>
      <c r="W23" s="11">
        <v>49739</v>
      </c>
      <c r="X23" s="11">
        <v>200000</v>
      </c>
      <c r="Y23" s="11">
        <v>-150261</v>
      </c>
      <c r="Z23" s="2">
        <v>-75.13</v>
      </c>
      <c r="AA23" s="15">
        <v>400000</v>
      </c>
    </row>
    <row r="24" spans="1:27" ht="13.5">
      <c r="A24" s="46" t="s">
        <v>35</v>
      </c>
      <c r="B24" s="47"/>
      <c r="C24" s="9"/>
      <c r="D24" s="10"/>
      <c r="E24" s="11">
        <v>100000</v>
      </c>
      <c r="F24" s="11">
        <v>100000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50000</v>
      </c>
      <c r="Y24" s="11">
        <v>-50000</v>
      </c>
      <c r="Z24" s="2">
        <v>-100</v>
      </c>
      <c r="AA24" s="15">
        <v>100000</v>
      </c>
    </row>
    <row r="25" spans="1:27" ht="13.5">
      <c r="A25" s="46" t="s">
        <v>36</v>
      </c>
      <c r="B25" s="47"/>
      <c r="C25" s="9"/>
      <c r="D25" s="10"/>
      <c r="E25" s="11">
        <v>26977041</v>
      </c>
      <c r="F25" s="11">
        <v>26977041</v>
      </c>
      <c r="G25" s="11">
        <v>1642560</v>
      </c>
      <c r="H25" s="11"/>
      <c r="I25" s="11">
        <v>2621258</v>
      </c>
      <c r="J25" s="11">
        <v>4263818</v>
      </c>
      <c r="K25" s="11">
        <v>3064363</v>
      </c>
      <c r="L25" s="11">
        <v>4400261</v>
      </c>
      <c r="M25" s="11">
        <v>1822663</v>
      </c>
      <c r="N25" s="11">
        <v>9287287</v>
      </c>
      <c r="O25" s="11"/>
      <c r="P25" s="11"/>
      <c r="Q25" s="11"/>
      <c r="R25" s="11"/>
      <c r="S25" s="11"/>
      <c r="T25" s="11"/>
      <c r="U25" s="11"/>
      <c r="V25" s="11"/>
      <c r="W25" s="11">
        <v>13551105</v>
      </c>
      <c r="X25" s="11">
        <v>13488521</v>
      </c>
      <c r="Y25" s="11">
        <v>62584</v>
      </c>
      <c r="Z25" s="2">
        <v>0.46</v>
      </c>
      <c r="AA25" s="15">
        <v>26977041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27477041</v>
      </c>
      <c r="F26" s="51">
        <f t="shared" si="3"/>
        <v>27477041</v>
      </c>
      <c r="G26" s="51">
        <f t="shared" si="3"/>
        <v>1642560</v>
      </c>
      <c r="H26" s="51">
        <f t="shared" si="3"/>
        <v>0</v>
      </c>
      <c r="I26" s="51">
        <f t="shared" si="3"/>
        <v>2621258</v>
      </c>
      <c r="J26" s="51">
        <f t="shared" si="3"/>
        <v>4263818</v>
      </c>
      <c r="K26" s="51">
        <f t="shared" si="3"/>
        <v>3064363</v>
      </c>
      <c r="L26" s="51">
        <f t="shared" si="3"/>
        <v>4424000</v>
      </c>
      <c r="M26" s="51">
        <f t="shared" si="3"/>
        <v>1848663</v>
      </c>
      <c r="N26" s="51">
        <f t="shared" si="3"/>
        <v>9337026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13600844</v>
      </c>
      <c r="X26" s="51">
        <f t="shared" si="3"/>
        <v>13738521</v>
      </c>
      <c r="Y26" s="51">
        <f t="shared" si="3"/>
        <v>-137677</v>
      </c>
      <c r="Z26" s="52">
        <f>+IF(X26&lt;&gt;0,+(Y26/X26)*100,0)</f>
        <v>-1.0021238821849892</v>
      </c>
      <c r="AA26" s="53">
        <f>SUM(AA21:AA25)</f>
        <v>27477041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2372770</v>
      </c>
      <c r="D30" s="10"/>
      <c r="E30" s="11">
        <v>1415000</v>
      </c>
      <c r="F30" s="11">
        <v>1415000</v>
      </c>
      <c r="G30" s="11"/>
      <c r="H30" s="11">
        <v>9641</v>
      </c>
      <c r="I30" s="11">
        <v>5141</v>
      </c>
      <c r="J30" s="11">
        <v>14782</v>
      </c>
      <c r="K30" s="11">
        <v>31839</v>
      </c>
      <c r="L30" s="11">
        <v>3242</v>
      </c>
      <c r="M30" s="11">
        <v>-1043</v>
      </c>
      <c r="N30" s="11">
        <v>34038</v>
      </c>
      <c r="O30" s="11"/>
      <c r="P30" s="11"/>
      <c r="Q30" s="11"/>
      <c r="R30" s="11"/>
      <c r="S30" s="11"/>
      <c r="T30" s="11"/>
      <c r="U30" s="11"/>
      <c r="V30" s="11"/>
      <c r="W30" s="11">
        <v>48820</v>
      </c>
      <c r="X30" s="11">
        <v>707500</v>
      </c>
      <c r="Y30" s="11">
        <v>-658680</v>
      </c>
      <c r="Z30" s="2">
        <v>-93.1</v>
      </c>
      <c r="AA30" s="15">
        <v>1415000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13800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400000</v>
      </c>
      <c r="F38" s="11">
        <f t="shared" si="4"/>
        <v>400000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23739</v>
      </c>
      <c r="M38" s="11">
        <f t="shared" si="4"/>
        <v>26000</v>
      </c>
      <c r="N38" s="11">
        <f t="shared" si="4"/>
        <v>49739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49739</v>
      </c>
      <c r="X38" s="11">
        <f t="shared" si="4"/>
        <v>200000</v>
      </c>
      <c r="Y38" s="11">
        <f t="shared" si="4"/>
        <v>-150261</v>
      </c>
      <c r="Z38" s="2">
        <f t="shared" si="5"/>
        <v>-75.1305</v>
      </c>
      <c r="AA38" s="15">
        <f>AA8+AA23</f>
        <v>400000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100000</v>
      </c>
      <c r="F39" s="11">
        <f t="shared" si="4"/>
        <v>100000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50000</v>
      </c>
      <c r="Y39" s="11">
        <f t="shared" si="4"/>
        <v>-50000</v>
      </c>
      <c r="Z39" s="2">
        <f t="shared" si="5"/>
        <v>-100</v>
      </c>
      <c r="AA39" s="15">
        <f>AA9+AA24</f>
        <v>100000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26977041</v>
      </c>
      <c r="F40" s="11">
        <f t="shared" si="4"/>
        <v>26977041</v>
      </c>
      <c r="G40" s="11">
        <f t="shared" si="4"/>
        <v>1642560</v>
      </c>
      <c r="H40" s="11">
        <f t="shared" si="4"/>
        <v>0</v>
      </c>
      <c r="I40" s="11">
        <f t="shared" si="4"/>
        <v>2621258</v>
      </c>
      <c r="J40" s="11">
        <f t="shared" si="4"/>
        <v>4263818</v>
      </c>
      <c r="K40" s="11">
        <f t="shared" si="4"/>
        <v>3064363</v>
      </c>
      <c r="L40" s="11">
        <f t="shared" si="4"/>
        <v>4400261</v>
      </c>
      <c r="M40" s="11">
        <f t="shared" si="4"/>
        <v>1822663</v>
      </c>
      <c r="N40" s="11">
        <f t="shared" si="4"/>
        <v>9287287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13551105</v>
      </c>
      <c r="X40" s="11">
        <f t="shared" si="4"/>
        <v>13488521</v>
      </c>
      <c r="Y40" s="11">
        <f t="shared" si="4"/>
        <v>62584</v>
      </c>
      <c r="Z40" s="2">
        <f t="shared" si="5"/>
        <v>0.46397970541025213</v>
      </c>
      <c r="AA40" s="15">
        <f>AA10+AA25</f>
        <v>26977041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27477041</v>
      </c>
      <c r="F41" s="51">
        <f t="shared" si="6"/>
        <v>27477041</v>
      </c>
      <c r="G41" s="51">
        <f t="shared" si="6"/>
        <v>1642560</v>
      </c>
      <c r="H41" s="51">
        <f t="shared" si="6"/>
        <v>0</v>
      </c>
      <c r="I41" s="51">
        <f t="shared" si="6"/>
        <v>2621258</v>
      </c>
      <c r="J41" s="51">
        <f t="shared" si="6"/>
        <v>4263818</v>
      </c>
      <c r="K41" s="51">
        <f t="shared" si="6"/>
        <v>3064363</v>
      </c>
      <c r="L41" s="51">
        <f t="shared" si="6"/>
        <v>4424000</v>
      </c>
      <c r="M41" s="51">
        <f t="shared" si="6"/>
        <v>1848663</v>
      </c>
      <c r="N41" s="51">
        <f t="shared" si="6"/>
        <v>9337026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13600844</v>
      </c>
      <c r="X41" s="51">
        <f t="shared" si="6"/>
        <v>13738521</v>
      </c>
      <c r="Y41" s="51">
        <f t="shared" si="6"/>
        <v>-137677</v>
      </c>
      <c r="Z41" s="52">
        <f t="shared" si="5"/>
        <v>-1.0021238821849892</v>
      </c>
      <c r="AA41" s="53">
        <f>SUM(AA36:AA40)</f>
        <v>27477041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51487</v>
      </c>
      <c r="L42" s="67">
        <f t="shared" si="7"/>
        <v>0</v>
      </c>
      <c r="M42" s="67">
        <f t="shared" si="7"/>
        <v>180735</v>
      </c>
      <c r="N42" s="67">
        <f t="shared" si="7"/>
        <v>232222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232222</v>
      </c>
      <c r="X42" s="67">
        <f t="shared" si="7"/>
        <v>0</v>
      </c>
      <c r="Y42" s="67">
        <f t="shared" si="7"/>
        <v>232222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5318102</v>
      </c>
      <c r="D45" s="66">
        <f t="shared" si="7"/>
        <v>0</v>
      </c>
      <c r="E45" s="67">
        <f t="shared" si="7"/>
        <v>5263500</v>
      </c>
      <c r="F45" s="67">
        <f t="shared" si="7"/>
        <v>5263500</v>
      </c>
      <c r="G45" s="67">
        <f t="shared" si="7"/>
        <v>5245</v>
      </c>
      <c r="H45" s="67">
        <f t="shared" si="7"/>
        <v>15040</v>
      </c>
      <c r="I45" s="67">
        <f t="shared" si="7"/>
        <v>656709</v>
      </c>
      <c r="J45" s="67">
        <f t="shared" si="7"/>
        <v>676994</v>
      </c>
      <c r="K45" s="67">
        <f t="shared" si="7"/>
        <v>264805</v>
      </c>
      <c r="L45" s="67">
        <f t="shared" si="7"/>
        <v>660517</v>
      </c>
      <c r="M45" s="67">
        <f t="shared" si="7"/>
        <v>33765</v>
      </c>
      <c r="N45" s="67">
        <f t="shared" si="7"/>
        <v>959087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1636081</v>
      </c>
      <c r="X45" s="67">
        <f t="shared" si="7"/>
        <v>2631750</v>
      </c>
      <c r="Y45" s="67">
        <f t="shared" si="7"/>
        <v>-995669</v>
      </c>
      <c r="Z45" s="69">
        <f t="shared" si="5"/>
        <v>-37.83296285741427</v>
      </c>
      <c r="AA45" s="68">
        <f t="shared" si="8"/>
        <v>5263500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13800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5312</v>
      </c>
      <c r="L48" s="67">
        <f t="shared" si="7"/>
        <v>0</v>
      </c>
      <c r="M48" s="67">
        <f t="shared" si="7"/>
        <v>0</v>
      </c>
      <c r="N48" s="67">
        <f t="shared" si="7"/>
        <v>5312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5312</v>
      </c>
      <c r="X48" s="67">
        <f t="shared" si="7"/>
        <v>0</v>
      </c>
      <c r="Y48" s="67">
        <f t="shared" si="7"/>
        <v>5312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5331902</v>
      </c>
      <c r="D49" s="78">
        <f t="shared" si="9"/>
        <v>0</v>
      </c>
      <c r="E49" s="79">
        <f t="shared" si="9"/>
        <v>32740541</v>
      </c>
      <c r="F49" s="79">
        <f t="shared" si="9"/>
        <v>32740541</v>
      </c>
      <c r="G49" s="79">
        <f t="shared" si="9"/>
        <v>1647805</v>
      </c>
      <c r="H49" s="79">
        <f t="shared" si="9"/>
        <v>15040</v>
      </c>
      <c r="I49" s="79">
        <f t="shared" si="9"/>
        <v>3277967</v>
      </c>
      <c r="J49" s="79">
        <f t="shared" si="9"/>
        <v>4940812</v>
      </c>
      <c r="K49" s="79">
        <f t="shared" si="9"/>
        <v>3385967</v>
      </c>
      <c r="L49" s="79">
        <f t="shared" si="9"/>
        <v>5084517</v>
      </c>
      <c r="M49" s="79">
        <f t="shared" si="9"/>
        <v>2063163</v>
      </c>
      <c r="N49" s="79">
        <f t="shared" si="9"/>
        <v>10533647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15474459</v>
      </c>
      <c r="X49" s="79">
        <f t="shared" si="9"/>
        <v>16370271</v>
      </c>
      <c r="Y49" s="79">
        <f t="shared" si="9"/>
        <v>-895812</v>
      </c>
      <c r="Z49" s="80">
        <f t="shared" si="5"/>
        <v>-5.472187968055018</v>
      </c>
      <c r="AA49" s="81">
        <f>SUM(AA41:AA48)</f>
        <v>32740541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80138909</v>
      </c>
      <c r="D51" s="66">
        <f t="shared" si="10"/>
        <v>0</v>
      </c>
      <c r="E51" s="67">
        <f t="shared" si="10"/>
        <v>94237941</v>
      </c>
      <c r="F51" s="67">
        <f t="shared" si="10"/>
        <v>94237941</v>
      </c>
      <c r="G51" s="67">
        <f t="shared" si="10"/>
        <v>4211807</v>
      </c>
      <c r="H51" s="67">
        <f t="shared" si="10"/>
        <v>8955078</v>
      </c>
      <c r="I51" s="67">
        <f t="shared" si="10"/>
        <v>6982379</v>
      </c>
      <c r="J51" s="67">
        <f t="shared" si="10"/>
        <v>20149264</v>
      </c>
      <c r="K51" s="67">
        <f t="shared" si="10"/>
        <v>8080962</v>
      </c>
      <c r="L51" s="67">
        <f t="shared" si="10"/>
        <v>14344996</v>
      </c>
      <c r="M51" s="67">
        <f t="shared" si="10"/>
        <v>7276194</v>
      </c>
      <c r="N51" s="67">
        <f t="shared" si="10"/>
        <v>29702152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49851416</v>
      </c>
      <c r="X51" s="67">
        <f t="shared" si="10"/>
        <v>47118971</v>
      </c>
      <c r="Y51" s="67">
        <f t="shared" si="10"/>
        <v>2732445</v>
      </c>
      <c r="Z51" s="69">
        <f>+IF(X51&lt;&gt;0,+(Y51/X51)*100,0)</f>
        <v>5.79903368433067</v>
      </c>
      <c r="AA51" s="68">
        <f>SUM(AA57:AA61)</f>
        <v>94237941</v>
      </c>
    </row>
    <row r="52" spans="1:27" ht="13.5">
      <c r="A52" s="84" t="s">
        <v>32</v>
      </c>
      <c r="B52" s="47"/>
      <c r="C52" s="9">
        <v>71375731</v>
      </c>
      <c r="D52" s="10"/>
      <c r="E52" s="11">
        <v>80956621</v>
      </c>
      <c r="F52" s="11">
        <v>80956621</v>
      </c>
      <c r="G52" s="11">
        <v>3965826</v>
      </c>
      <c r="H52" s="11">
        <v>7746885</v>
      </c>
      <c r="I52" s="11">
        <v>6220597</v>
      </c>
      <c r="J52" s="11">
        <v>17933308</v>
      </c>
      <c r="K52" s="11">
        <v>7401759</v>
      </c>
      <c r="L52" s="11">
        <v>13480069</v>
      </c>
      <c r="M52" s="11">
        <v>6757181</v>
      </c>
      <c r="N52" s="11">
        <v>27639009</v>
      </c>
      <c r="O52" s="11"/>
      <c r="P52" s="11"/>
      <c r="Q52" s="11"/>
      <c r="R52" s="11"/>
      <c r="S52" s="11"/>
      <c r="T52" s="11"/>
      <c r="U52" s="11"/>
      <c r="V52" s="11"/>
      <c r="W52" s="11">
        <v>45572317</v>
      </c>
      <c r="X52" s="11">
        <v>40478311</v>
      </c>
      <c r="Y52" s="11">
        <v>5094006</v>
      </c>
      <c r="Z52" s="2">
        <v>12.58</v>
      </c>
      <c r="AA52" s="15">
        <v>80956621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568714</v>
      </c>
      <c r="D56" s="10"/>
      <c r="E56" s="11">
        <v>4400570</v>
      </c>
      <c r="F56" s="11">
        <v>4400570</v>
      </c>
      <c r="G56" s="11"/>
      <c r="H56" s="11">
        <v>326539</v>
      </c>
      <c r="I56" s="11">
        <v>121917</v>
      </c>
      <c r="J56" s="11">
        <v>448456</v>
      </c>
      <c r="K56" s="11">
        <v>5462</v>
      </c>
      <c r="L56" s="11">
        <v>75195</v>
      </c>
      <c r="M56" s="11">
        <v>4264</v>
      </c>
      <c r="N56" s="11">
        <v>84921</v>
      </c>
      <c r="O56" s="11"/>
      <c r="P56" s="11"/>
      <c r="Q56" s="11"/>
      <c r="R56" s="11"/>
      <c r="S56" s="11"/>
      <c r="T56" s="11"/>
      <c r="U56" s="11"/>
      <c r="V56" s="11"/>
      <c r="W56" s="11">
        <v>533377</v>
      </c>
      <c r="X56" s="11">
        <v>2200285</v>
      </c>
      <c r="Y56" s="11">
        <v>-1666908</v>
      </c>
      <c r="Z56" s="2">
        <v>-75.76</v>
      </c>
      <c r="AA56" s="15">
        <v>4400570</v>
      </c>
    </row>
    <row r="57" spans="1:27" ht="13.5">
      <c r="A57" s="85" t="s">
        <v>37</v>
      </c>
      <c r="B57" s="47"/>
      <c r="C57" s="49">
        <f aca="true" t="shared" si="11" ref="C57:Y57">SUM(C52:C56)</f>
        <v>71944445</v>
      </c>
      <c r="D57" s="50">
        <f t="shared" si="11"/>
        <v>0</v>
      </c>
      <c r="E57" s="51">
        <f t="shared" si="11"/>
        <v>85357191</v>
      </c>
      <c r="F57" s="51">
        <f t="shared" si="11"/>
        <v>85357191</v>
      </c>
      <c r="G57" s="51">
        <f t="shared" si="11"/>
        <v>3965826</v>
      </c>
      <c r="H57" s="51">
        <f t="shared" si="11"/>
        <v>8073424</v>
      </c>
      <c r="I57" s="51">
        <f t="shared" si="11"/>
        <v>6342514</v>
      </c>
      <c r="J57" s="51">
        <f t="shared" si="11"/>
        <v>18381764</v>
      </c>
      <c r="K57" s="51">
        <f t="shared" si="11"/>
        <v>7407221</v>
      </c>
      <c r="L57" s="51">
        <f t="shared" si="11"/>
        <v>13555264</v>
      </c>
      <c r="M57" s="51">
        <f t="shared" si="11"/>
        <v>6761445</v>
      </c>
      <c r="N57" s="51">
        <f t="shared" si="11"/>
        <v>27723930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46105694</v>
      </c>
      <c r="X57" s="51">
        <f t="shared" si="11"/>
        <v>42678596</v>
      </c>
      <c r="Y57" s="51">
        <f t="shared" si="11"/>
        <v>3427098</v>
      </c>
      <c r="Z57" s="52">
        <f>+IF(X57&lt;&gt;0,+(Y57/X57)*100,0)</f>
        <v>8.030015795271241</v>
      </c>
      <c r="AA57" s="53">
        <f>SUM(AA52:AA56)</f>
        <v>85357191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8194464</v>
      </c>
      <c r="D61" s="10"/>
      <c r="E61" s="11">
        <v>8880750</v>
      </c>
      <c r="F61" s="11">
        <v>8880750</v>
      </c>
      <c r="G61" s="11">
        <v>245981</v>
      </c>
      <c r="H61" s="11">
        <v>881654</v>
      </c>
      <c r="I61" s="11">
        <v>639865</v>
      </c>
      <c r="J61" s="11">
        <v>1767500</v>
      </c>
      <c r="K61" s="11">
        <v>673741</v>
      </c>
      <c r="L61" s="11">
        <v>789732</v>
      </c>
      <c r="M61" s="11">
        <v>514749</v>
      </c>
      <c r="N61" s="11">
        <v>1978222</v>
      </c>
      <c r="O61" s="11"/>
      <c r="P61" s="11"/>
      <c r="Q61" s="11"/>
      <c r="R61" s="11"/>
      <c r="S61" s="11"/>
      <c r="T61" s="11"/>
      <c r="U61" s="11"/>
      <c r="V61" s="11"/>
      <c r="W61" s="11">
        <v>3745722</v>
      </c>
      <c r="X61" s="11">
        <v>4440375</v>
      </c>
      <c r="Y61" s="11">
        <v>-694653</v>
      </c>
      <c r="Z61" s="2">
        <v>-15.64</v>
      </c>
      <c r="AA61" s="15">
        <v>8880750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2598090</v>
      </c>
      <c r="H65" s="11">
        <v>3051021</v>
      </c>
      <c r="I65" s="11">
        <v>2862722</v>
      </c>
      <c r="J65" s="11">
        <v>8511833</v>
      </c>
      <c r="K65" s="11">
        <v>2866096</v>
      </c>
      <c r="L65" s="11">
        <v>5005913</v>
      </c>
      <c r="M65" s="11">
        <v>2835420</v>
      </c>
      <c r="N65" s="11">
        <v>10707429</v>
      </c>
      <c r="O65" s="11"/>
      <c r="P65" s="11"/>
      <c r="Q65" s="11"/>
      <c r="R65" s="11"/>
      <c r="S65" s="11"/>
      <c r="T65" s="11"/>
      <c r="U65" s="11"/>
      <c r="V65" s="11"/>
      <c r="W65" s="11">
        <v>19219262</v>
      </c>
      <c r="X65" s="11"/>
      <c r="Y65" s="11">
        <v>19219262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1384063</v>
      </c>
      <c r="H66" s="14">
        <v>4847438</v>
      </c>
      <c r="I66" s="14">
        <v>3255631</v>
      </c>
      <c r="J66" s="14">
        <v>9487132</v>
      </c>
      <c r="K66" s="14">
        <v>3872234</v>
      </c>
      <c r="L66" s="14">
        <v>7104767</v>
      </c>
      <c r="M66" s="14">
        <v>3322803</v>
      </c>
      <c r="N66" s="14">
        <v>14299804</v>
      </c>
      <c r="O66" s="14"/>
      <c r="P66" s="14"/>
      <c r="Q66" s="14"/>
      <c r="R66" s="14"/>
      <c r="S66" s="14"/>
      <c r="T66" s="14"/>
      <c r="U66" s="14"/>
      <c r="V66" s="14"/>
      <c r="W66" s="14">
        <v>23786936</v>
      </c>
      <c r="X66" s="14"/>
      <c r="Y66" s="14">
        <v>23786936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27509</v>
      </c>
      <c r="H67" s="11">
        <v>949397</v>
      </c>
      <c r="I67" s="11">
        <v>529372</v>
      </c>
      <c r="J67" s="11">
        <v>1506278</v>
      </c>
      <c r="K67" s="11">
        <v>490703</v>
      </c>
      <c r="L67" s="11">
        <v>561643</v>
      </c>
      <c r="M67" s="11">
        <v>309251</v>
      </c>
      <c r="N67" s="11">
        <v>1361597</v>
      </c>
      <c r="O67" s="11"/>
      <c r="P67" s="11"/>
      <c r="Q67" s="11"/>
      <c r="R67" s="11"/>
      <c r="S67" s="11"/>
      <c r="T67" s="11"/>
      <c r="U67" s="11"/>
      <c r="V67" s="11"/>
      <c r="W67" s="11">
        <v>2867875</v>
      </c>
      <c r="X67" s="11"/>
      <c r="Y67" s="11">
        <v>2867875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202146</v>
      </c>
      <c r="H68" s="11">
        <v>107221</v>
      </c>
      <c r="I68" s="11">
        <v>334655</v>
      </c>
      <c r="J68" s="11">
        <v>644022</v>
      </c>
      <c r="K68" s="11">
        <v>851928</v>
      </c>
      <c r="L68" s="11">
        <v>1672671</v>
      </c>
      <c r="M68" s="11">
        <v>808720</v>
      </c>
      <c r="N68" s="11">
        <v>3333319</v>
      </c>
      <c r="O68" s="11"/>
      <c r="P68" s="11"/>
      <c r="Q68" s="11"/>
      <c r="R68" s="11"/>
      <c r="S68" s="11"/>
      <c r="T68" s="11"/>
      <c r="U68" s="11"/>
      <c r="V68" s="11"/>
      <c r="W68" s="11">
        <v>3977341</v>
      </c>
      <c r="X68" s="11"/>
      <c r="Y68" s="11">
        <v>3977341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4211808</v>
      </c>
      <c r="H69" s="79">
        <f t="shared" si="12"/>
        <v>8955077</v>
      </c>
      <c r="I69" s="79">
        <f t="shared" si="12"/>
        <v>6982380</v>
      </c>
      <c r="J69" s="79">
        <f t="shared" si="12"/>
        <v>20149265</v>
      </c>
      <c r="K69" s="79">
        <f t="shared" si="12"/>
        <v>8080961</v>
      </c>
      <c r="L69" s="79">
        <f t="shared" si="12"/>
        <v>14344994</v>
      </c>
      <c r="M69" s="79">
        <f t="shared" si="12"/>
        <v>7276194</v>
      </c>
      <c r="N69" s="79">
        <f t="shared" si="12"/>
        <v>29702149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49851414</v>
      </c>
      <c r="X69" s="79">
        <f t="shared" si="12"/>
        <v>0</v>
      </c>
      <c r="Y69" s="79">
        <f t="shared" si="12"/>
        <v>49851414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2954911032</v>
      </c>
      <c r="D5" s="42">
        <f t="shared" si="0"/>
        <v>0</v>
      </c>
      <c r="E5" s="43">
        <f t="shared" si="0"/>
        <v>4745231532</v>
      </c>
      <c r="F5" s="43">
        <f t="shared" si="0"/>
        <v>4757121953</v>
      </c>
      <c r="G5" s="43">
        <f t="shared" si="0"/>
        <v>13494813</v>
      </c>
      <c r="H5" s="43">
        <f t="shared" si="0"/>
        <v>142723734</v>
      </c>
      <c r="I5" s="43">
        <f t="shared" si="0"/>
        <v>173007741</v>
      </c>
      <c r="J5" s="43">
        <f t="shared" si="0"/>
        <v>329226288</v>
      </c>
      <c r="K5" s="43">
        <f t="shared" si="0"/>
        <v>218317459</v>
      </c>
      <c r="L5" s="43">
        <f t="shared" si="0"/>
        <v>190425166</v>
      </c>
      <c r="M5" s="43">
        <f t="shared" si="0"/>
        <v>216346904</v>
      </c>
      <c r="N5" s="43">
        <f t="shared" si="0"/>
        <v>625089529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954315817</v>
      </c>
      <c r="X5" s="43">
        <f t="shared" si="0"/>
        <v>2378560980</v>
      </c>
      <c r="Y5" s="43">
        <f t="shared" si="0"/>
        <v>-1424245163</v>
      </c>
      <c r="Z5" s="44">
        <f>+IF(X5&lt;&gt;0,+(Y5/X5)*100,0)</f>
        <v>-59.87843805459215</v>
      </c>
      <c r="AA5" s="45">
        <f>SUM(AA11:AA18)</f>
        <v>4757121953</v>
      </c>
    </row>
    <row r="6" spans="1:27" ht="13.5">
      <c r="A6" s="46" t="s">
        <v>32</v>
      </c>
      <c r="B6" s="47"/>
      <c r="C6" s="9">
        <v>706276211</v>
      </c>
      <c r="D6" s="10"/>
      <c r="E6" s="11">
        <v>737912513</v>
      </c>
      <c r="F6" s="11">
        <v>750794986</v>
      </c>
      <c r="G6" s="11">
        <v>-1173923</v>
      </c>
      <c r="H6" s="11">
        <v>39666819</v>
      </c>
      <c r="I6" s="11">
        <v>39909272</v>
      </c>
      <c r="J6" s="11">
        <v>78402168</v>
      </c>
      <c r="K6" s="11">
        <v>32803482</v>
      </c>
      <c r="L6" s="11">
        <v>40390097</v>
      </c>
      <c r="M6" s="11">
        <v>46118433</v>
      </c>
      <c r="N6" s="11">
        <v>119312012</v>
      </c>
      <c r="O6" s="11"/>
      <c r="P6" s="11"/>
      <c r="Q6" s="11"/>
      <c r="R6" s="11"/>
      <c r="S6" s="11"/>
      <c r="T6" s="11"/>
      <c r="U6" s="11"/>
      <c r="V6" s="11"/>
      <c r="W6" s="11">
        <v>197714180</v>
      </c>
      <c r="X6" s="11">
        <v>375397493</v>
      </c>
      <c r="Y6" s="11">
        <v>-177683313</v>
      </c>
      <c r="Z6" s="2">
        <v>-47.33</v>
      </c>
      <c r="AA6" s="15">
        <v>750794986</v>
      </c>
    </row>
    <row r="7" spans="1:27" ht="13.5">
      <c r="A7" s="46" t="s">
        <v>33</v>
      </c>
      <c r="B7" s="47"/>
      <c r="C7" s="9">
        <v>427494907</v>
      </c>
      <c r="D7" s="10"/>
      <c r="E7" s="11">
        <v>410531946</v>
      </c>
      <c r="F7" s="11">
        <v>416028723</v>
      </c>
      <c r="G7" s="11">
        <v>9026379</v>
      </c>
      <c r="H7" s="11">
        <v>18535939</v>
      </c>
      <c r="I7" s="11">
        <v>39951523</v>
      </c>
      <c r="J7" s="11">
        <v>67513841</v>
      </c>
      <c r="K7" s="11">
        <v>37280955</v>
      </c>
      <c r="L7" s="11">
        <v>27800997</v>
      </c>
      <c r="M7" s="11">
        <v>13390913</v>
      </c>
      <c r="N7" s="11">
        <v>78472865</v>
      </c>
      <c r="O7" s="11"/>
      <c r="P7" s="11"/>
      <c r="Q7" s="11"/>
      <c r="R7" s="11"/>
      <c r="S7" s="11"/>
      <c r="T7" s="11"/>
      <c r="U7" s="11"/>
      <c r="V7" s="11"/>
      <c r="W7" s="11">
        <v>145986706</v>
      </c>
      <c r="X7" s="11">
        <v>208014362</v>
      </c>
      <c r="Y7" s="11">
        <v>-62027656</v>
      </c>
      <c r="Z7" s="2">
        <v>-29.82</v>
      </c>
      <c r="AA7" s="15">
        <v>416028723</v>
      </c>
    </row>
    <row r="8" spans="1:27" ht="13.5">
      <c r="A8" s="46" t="s">
        <v>34</v>
      </c>
      <c r="B8" s="47"/>
      <c r="C8" s="9">
        <v>433230750</v>
      </c>
      <c r="D8" s="10"/>
      <c r="E8" s="11">
        <v>1291184824</v>
      </c>
      <c r="F8" s="11">
        <v>1313605167</v>
      </c>
      <c r="G8" s="11">
        <v>1008734</v>
      </c>
      <c r="H8" s="11">
        <v>24086619</v>
      </c>
      <c r="I8" s="11">
        <v>28069130</v>
      </c>
      <c r="J8" s="11">
        <v>53164483</v>
      </c>
      <c r="K8" s="11">
        <v>42583506</v>
      </c>
      <c r="L8" s="11">
        <v>44682830</v>
      </c>
      <c r="M8" s="11">
        <v>56818339</v>
      </c>
      <c r="N8" s="11">
        <v>144084675</v>
      </c>
      <c r="O8" s="11"/>
      <c r="P8" s="11"/>
      <c r="Q8" s="11"/>
      <c r="R8" s="11"/>
      <c r="S8" s="11"/>
      <c r="T8" s="11"/>
      <c r="U8" s="11"/>
      <c r="V8" s="11"/>
      <c r="W8" s="11">
        <v>197249158</v>
      </c>
      <c r="X8" s="11">
        <v>656802584</v>
      </c>
      <c r="Y8" s="11">
        <v>-459553426</v>
      </c>
      <c r="Z8" s="2">
        <v>-69.97</v>
      </c>
      <c r="AA8" s="15">
        <v>1313605167</v>
      </c>
    </row>
    <row r="9" spans="1:27" ht="13.5">
      <c r="A9" s="46" t="s">
        <v>35</v>
      </c>
      <c r="B9" s="47"/>
      <c r="C9" s="9">
        <v>110446374</v>
      </c>
      <c r="D9" s="10"/>
      <c r="E9" s="11">
        <v>749890314</v>
      </c>
      <c r="F9" s="11">
        <v>712138847</v>
      </c>
      <c r="G9" s="11">
        <v>803815</v>
      </c>
      <c r="H9" s="11">
        <v>12593177</v>
      </c>
      <c r="I9" s="11">
        <v>12691912</v>
      </c>
      <c r="J9" s="11">
        <v>26088904</v>
      </c>
      <c r="K9" s="11">
        <v>17892885</v>
      </c>
      <c r="L9" s="11">
        <v>12623178</v>
      </c>
      <c r="M9" s="11">
        <v>20038779</v>
      </c>
      <c r="N9" s="11">
        <v>50554842</v>
      </c>
      <c r="O9" s="11"/>
      <c r="P9" s="11"/>
      <c r="Q9" s="11"/>
      <c r="R9" s="11"/>
      <c r="S9" s="11"/>
      <c r="T9" s="11"/>
      <c r="U9" s="11"/>
      <c r="V9" s="11"/>
      <c r="W9" s="11">
        <v>76643746</v>
      </c>
      <c r="X9" s="11">
        <v>356069424</v>
      </c>
      <c r="Y9" s="11">
        <v>-279425678</v>
      </c>
      <c r="Z9" s="2">
        <v>-78.48</v>
      </c>
      <c r="AA9" s="15">
        <v>712138847</v>
      </c>
    </row>
    <row r="10" spans="1:27" ht="13.5">
      <c r="A10" s="46" t="s">
        <v>36</v>
      </c>
      <c r="B10" s="47"/>
      <c r="C10" s="9">
        <v>347406453</v>
      </c>
      <c r="D10" s="10"/>
      <c r="E10" s="11">
        <v>408406010</v>
      </c>
      <c r="F10" s="11">
        <v>412192087</v>
      </c>
      <c r="G10" s="11">
        <v>317919</v>
      </c>
      <c r="H10" s="11">
        <v>11467115</v>
      </c>
      <c r="I10" s="11">
        <v>15634469</v>
      </c>
      <c r="J10" s="11">
        <v>27419503</v>
      </c>
      <c r="K10" s="11">
        <v>13583857</v>
      </c>
      <c r="L10" s="11">
        <v>28545833</v>
      </c>
      <c r="M10" s="11">
        <v>36162952</v>
      </c>
      <c r="N10" s="11">
        <v>78292642</v>
      </c>
      <c r="O10" s="11"/>
      <c r="P10" s="11"/>
      <c r="Q10" s="11"/>
      <c r="R10" s="11"/>
      <c r="S10" s="11"/>
      <c r="T10" s="11"/>
      <c r="U10" s="11"/>
      <c r="V10" s="11"/>
      <c r="W10" s="11">
        <v>105712145</v>
      </c>
      <c r="X10" s="11">
        <v>206096044</v>
      </c>
      <c r="Y10" s="11">
        <v>-100383899</v>
      </c>
      <c r="Z10" s="2">
        <v>-48.71</v>
      </c>
      <c r="AA10" s="15">
        <v>412192087</v>
      </c>
    </row>
    <row r="11" spans="1:27" ht="13.5">
      <c r="A11" s="48" t="s">
        <v>37</v>
      </c>
      <c r="B11" s="47"/>
      <c r="C11" s="49">
        <f aca="true" t="shared" si="1" ref="C11:Y11">SUM(C6:C10)</f>
        <v>2024854695</v>
      </c>
      <c r="D11" s="50">
        <f t="shared" si="1"/>
        <v>0</v>
      </c>
      <c r="E11" s="51">
        <f t="shared" si="1"/>
        <v>3597925607</v>
      </c>
      <c r="F11" s="51">
        <f t="shared" si="1"/>
        <v>3604759810</v>
      </c>
      <c r="G11" s="51">
        <f t="shared" si="1"/>
        <v>9982924</v>
      </c>
      <c r="H11" s="51">
        <f t="shared" si="1"/>
        <v>106349669</v>
      </c>
      <c r="I11" s="51">
        <f t="shared" si="1"/>
        <v>136256306</v>
      </c>
      <c r="J11" s="51">
        <f t="shared" si="1"/>
        <v>252588899</v>
      </c>
      <c r="K11" s="51">
        <f t="shared" si="1"/>
        <v>144144685</v>
      </c>
      <c r="L11" s="51">
        <f t="shared" si="1"/>
        <v>154042935</v>
      </c>
      <c r="M11" s="51">
        <f t="shared" si="1"/>
        <v>172529416</v>
      </c>
      <c r="N11" s="51">
        <f t="shared" si="1"/>
        <v>470717036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723305935</v>
      </c>
      <c r="X11" s="51">
        <f t="shared" si="1"/>
        <v>1802379907</v>
      </c>
      <c r="Y11" s="51">
        <f t="shared" si="1"/>
        <v>-1079073972</v>
      </c>
      <c r="Z11" s="52">
        <f>+IF(X11&lt;&gt;0,+(Y11/X11)*100,0)</f>
        <v>-59.869396446839104</v>
      </c>
      <c r="AA11" s="53">
        <f>SUM(AA6:AA10)</f>
        <v>3604759810</v>
      </c>
    </row>
    <row r="12" spans="1:27" ht="13.5">
      <c r="A12" s="54" t="s">
        <v>38</v>
      </c>
      <c r="B12" s="35"/>
      <c r="C12" s="9">
        <v>128079004</v>
      </c>
      <c r="D12" s="10"/>
      <c r="E12" s="11">
        <v>303006865</v>
      </c>
      <c r="F12" s="11">
        <v>304165571</v>
      </c>
      <c r="G12" s="11">
        <v>-560</v>
      </c>
      <c r="H12" s="11">
        <v>18382152</v>
      </c>
      <c r="I12" s="11">
        <v>1856040</v>
      </c>
      <c r="J12" s="11">
        <v>20237632</v>
      </c>
      <c r="K12" s="11">
        <v>10633362</v>
      </c>
      <c r="L12" s="11">
        <v>5913341</v>
      </c>
      <c r="M12" s="11">
        <v>5197463</v>
      </c>
      <c r="N12" s="11">
        <v>21744166</v>
      </c>
      <c r="O12" s="11"/>
      <c r="P12" s="11"/>
      <c r="Q12" s="11"/>
      <c r="R12" s="11"/>
      <c r="S12" s="11"/>
      <c r="T12" s="11"/>
      <c r="U12" s="11"/>
      <c r="V12" s="11"/>
      <c r="W12" s="11">
        <v>41981798</v>
      </c>
      <c r="X12" s="11">
        <v>152082786</v>
      </c>
      <c r="Y12" s="11">
        <v>-110100988</v>
      </c>
      <c r="Z12" s="2">
        <v>-72.4</v>
      </c>
      <c r="AA12" s="15">
        <v>304165571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798287308</v>
      </c>
      <c r="D15" s="10"/>
      <c r="E15" s="11">
        <v>827534060</v>
      </c>
      <c r="F15" s="11">
        <v>834794097</v>
      </c>
      <c r="G15" s="11">
        <v>3453616</v>
      </c>
      <c r="H15" s="11">
        <v>17911071</v>
      </c>
      <c r="I15" s="11">
        <v>34483150</v>
      </c>
      <c r="J15" s="11">
        <v>55847837</v>
      </c>
      <c r="K15" s="11">
        <v>62968979</v>
      </c>
      <c r="L15" s="11">
        <v>29774651</v>
      </c>
      <c r="M15" s="11">
        <v>37694667</v>
      </c>
      <c r="N15" s="11">
        <v>130438297</v>
      </c>
      <c r="O15" s="11"/>
      <c r="P15" s="11"/>
      <c r="Q15" s="11"/>
      <c r="R15" s="11"/>
      <c r="S15" s="11"/>
      <c r="T15" s="11"/>
      <c r="U15" s="11"/>
      <c r="V15" s="11"/>
      <c r="W15" s="11">
        <v>186286134</v>
      </c>
      <c r="X15" s="11">
        <v>417397049</v>
      </c>
      <c r="Y15" s="11">
        <v>-231110915</v>
      </c>
      <c r="Z15" s="2">
        <v>-55.37</v>
      </c>
      <c r="AA15" s="15">
        <v>834794097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3690025</v>
      </c>
      <c r="D18" s="17"/>
      <c r="E18" s="18">
        <v>16765000</v>
      </c>
      <c r="F18" s="18">
        <v>13402475</v>
      </c>
      <c r="G18" s="18">
        <v>58833</v>
      </c>
      <c r="H18" s="18">
        <v>80842</v>
      </c>
      <c r="I18" s="18">
        <v>412245</v>
      </c>
      <c r="J18" s="18">
        <v>551920</v>
      </c>
      <c r="K18" s="18">
        <v>570433</v>
      </c>
      <c r="L18" s="18">
        <v>694239</v>
      </c>
      <c r="M18" s="18">
        <v>925358</v>
      </c>
      <c r="N18" s="18">
        <v>2190030</v>
      </c>
      <c r="O18" s="18"/>
      <c r="P18" s="18"/>
      <c r="Q18" s="18"/>
      <c r="R18" s="18"/>
      <c r="S18" s="18"/>
      <c r="T18" s="18"/>
      <c r="U18" s="18"/>
      <c r="V18" s="18"/>
      <c r="W18" s="18">
        <v>2741950</v>
      </c>
      <c r="X18" s="18">
        <v>6701238</v>
      </c>
      <c r="Y18" s="18">
        <v>-3959288</v>
      </c>
      <c r="Z18" s="3">
        <v>-59.08</v>
      </c>
      <c r="AA18" s="23">
        <v>13402475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2743603698</v>
      </c>
      <c r="D20" s="59">
        <f t="shared" si="2"/>
        <v>0</v>
      </c>
      <c r="E20" s="60">
        <f t="shared" si="2"/>
        <v>3711516678</v>
      </c>
      <c r="F20" s="60">
        <f t="shared" si="2"/>
        <v>4142992580</v>
      </c>
      <c r="G20" s="60">
        <f t="shared" si="2"/>
        <v>24485459</v>
      </c>
      <c r="H20" s="60">
        <f t="shared" si="2"/>
        <v>116235541</v>
      </c>
      <c r="I20" s="60">
        <f t="shared" si="2"/>
        <v>141467606</v>
      </c>
      <c r="J20" s="60">
        <f t="shared" si="2"/>
        <v>282188606</v>
      </c>
      <c r="K20" s="60">
        <f t="shared" si="2"/>
        <v>224063360</v>
      </c>
      <c r="L20" s="60">
        <f t="shared" si="2"/>
        <v>229309814</v>
      </c>
      <c r="M20" s="60">
        <f t="shared" si="2"/>
        <v>189839041</v>
      </c>
      <c r="N20" s="60">
        <f t="shared" si="2"/>
        <v>643212215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925400821</v>
      </c>
      <c r="X20" s="60">
        <f t="shared" si="2"/>
        <v>2071496292</v>
      </c>
      <c r="Y20" s="60">
        <f t="shared" si="2"/>
        <v>-1146095471</v>
      </c>
      <c r="Z20" s="61">
        <f>+IF(X20&lt;&gt;0,+(Y20/X20)*100,0)</f>
        <v>-55.32693808944554</v>
      </c>
      <c r="AA20" s="62">
        <f>SUM(AA26:AA33)</f>
        <v>4142992580</v>
      </c>
    </row>
    <row r="21" spans="1:27" ht="13.5">
      <c r="A21" s="46" t="s">
        <v>32</v>
      </c>
      <c r="B21" s="47"/>
      <c r="C21" s="9">
        <v>336475960</v>
      </c>
      <c r="D21" s="10"/>
      <c r="E21" s="11">
        <v>562708840</v>
      </c>
      <c r="F21" s="11">
        <v>668041361</v>
      </c>
      <c r="G21" s="11">
        <v>589925</v>
      </c>
      <c r="H21" s="11">
        <v>20892818</v>
      </c>
      <c r="I21" s="11">
        <v>25343537</v>
      </c>
      <c r="J21" s="11">
        <v>46826280</v>
      </c>
      <c r="K21" s="11">
        <v>23145873</v>
      </c>
      <c r="L21" s="11">
        <v>33748669</v>
      </c>
      <c r="M21" s="11">
        <v>31724410</v>
      </c>
      <c r="N21" s="11">
        <v>88618952</v>
      </c>
      <c r="O21" s="11"/>
      <c r="P21" s="11"/>
      <c r="Q21" s="11"/>
      <c r="R21" s="11"/>
      <c r="S21" s="11"/>
      <c r="T21" s="11"/>
      <c r="U21" s="11"/>
      <c r="V21" s="11"/>
      <c r="W21" s="11">
        <v>135445232</v>
      </c>
      <c r="X21" s="11">
        <v>334020681</v>
      </c>
      <c r="Y21" s="11">
        <v>-198575449</v>
      </c>
      <c r="Z21" s="2">
        <v>-59.45</v>
      </c>
      <c r="AA21" s="15">
        <v>668041361</v>
      </c>
    </row>
    <row r="22" spans="1:27" ht="13.5">
      <c r="A22" s="46" t="s">
        <v>33</v>
      </c>
      <c r="B22" s="47"/>
      <c r="C22" s="9">
        <v>430673595</v>
      </c>
      <c r="D22" s="10"/>
      <c r="E22" s="11">
        <v>568534428</v>
      </c>
      <c r="F22" s="11">
        <v>598075798</v>
      </c>
      <c r="G22" s="11">
        <v>12093161</v>
      </c>
      <c r="H22" s="11">
        <v>34176272</v>
      </c>
      <c r="I22" s="11">
        <v>29235520</v>
      </c>
      <c r="J22" s="11">
        <v>75504953</v>
      </c>
      <c r="K22" s="11">
        <v>36912002</v>
      </c>
      <c r="L22" s="11">
        <v>26936310</v>
      </c>
      <c r="M22" s="11">
        <v>16730553</v>
      </c>
      <c r="N22" s="11">
        <v>80578865</v>
      </c>
      <c r="O22" s="11"/>
      <c r="P22" s="11"/>
      <c r="Q22" s="11"/>
      <c r="R22" s="11"/>
      <c r="S22" s="11"/>
      <c r="T22" s="11"/>
      <c r="U22" s="11"/>
      <c r="V22" s="11"/>
      <c r="W22" s="11">
        <v>156083818</v>
      </c>
      <c r="X22" s="11">
        <v>299037899</v>
      </c>
      <c r="Y22" s="11">
        <v>-142954081</v>
      </c>
      <c r="Z22" s="2">
        <v>-47.8</v>
      </c>
      <c r="AA22" s="15">
        <v>598075798</v>
      </c>
    </row>
    <row r="23" spans="1:27" ht="13.5">
      <c r="A23" s="46" t="s">
        <v>34</v>
      </c>
      <c r="B23" s="47"/>
      <c r="C23" s="9">
        <v>487991757</v>
      </c>
      <c r="D23" s="10"/>
      <c r="E23" s="11">
        <v>469575000</v>
      </c>
      <c r="F23" s="11">
        <v>495700401</v>
      </c>
      <c r="G23" s="11">
        <v>5098125</v>
      </c>
      <c r="H23" s="11">
        <v>30252658</v>
      </c>
      <c r="I23" s="11">
        <v>29654110</v>
      </c>
      <c r="J23" s="11">
        <v>65004893</v>
      </c>
      <c r="K23" s="11">
        <v>41678358</v>
      </c>
      <c r="L23" s="11">
        <v>38906089</v>
      </c>
      <c r="M23" s="11">
        <v>28534948</v>
      </c>
      <c r="N23" s="11">
        <v>109119395</v>
      </c>
      <c r="O23" s="11"/>
      <c r="P23" s="11"/>
      <c r="Q23" s="11"/>
      <c r="R23" s="11"/>
      <c r="S23" s="11"/>
      <c r="T23" s="11"/>
      <c r="U23" s="11"/>
      <c r="V23" s="11"/>
      <c r="W23" s="11">
        <v>174124288</v>
      </c>
      <c r="X23" s="11">
        <v>247850201</v>
      </c>
      <c r="Y23" s="11">
        <v>-73725913</v>
      </c>
      <c r="Z23" s="2">
        <v>-29.75</v>
      </c>
      <c r="AA23" s="15">
        <v>495700401</v>
      </c>
    </row>
    <row r="24" spans="1:27" ht="13.5">
      <c r="A24" s="46" t="s">
        <v>35</v>
      </c>
      <c r="B24" s="47"/>
      <c r="C24" s="9">
        <v>445674434</v>
      </c>
      <c r="D24" s="10"/>
      <c r="E24" s="11">
        <v>1013952430</v>
      </c>
      <c r="F24" s="11">
        <v>1009052430</v>
      </c>
      <c r="G24" s="11">
        <v>2681859</v>
      </c>
      <c r="H24" s="11">
        <v>5080947</v>
      </c>
      <c r="I24" s="11">
        <v>10714995</v>
      </c>
      <c r="J24" s="11">
        <v>18477801</v>
      </c>
      <c r="K24" s="11">
        <v>48142455</v>
      </c>
      <c r="L24" s="11">
        <v>31951150</v>
      </c>
      <c r="M24" s="11">
        <v>21742632</v>
      </c>
      <c r="N24" s="11">
        <v>101836237</v>
      </c>
      <c r="O24" s="11"/>
      <c r="P24" s="11"/>
      <c r="Q24" s="11"/>
      <c r="R24" s="11"/>
      <c r="S24" s="11"/>
      <c r="T24" s="11"/>
      <c r="U24" s="11"/>
      <c r="V24" s="11"/>
      <c r="W24" s="11">
        <v>120314038</v>
      </c>
      <c r="X24" s="11">
        <v>504526215</v>
      </c>
      <c r="Y24" s="11">
        <v>-384212177</v>
      </c>
      <c r="Z24" s="2">
        <v>-76.15</v>
      </c>
      <c r="AA24" s="15">
        <v>1009052430</v>
      </c>
    </row>
    <row r="25" spans="1:27" ht="13.5">
      <c r="A25" s="46" t="s">
        <v>36</v>
      </c>
      <c r="B25" s="47"/>
      <c r="C25" s="9">
        <v>21103896</v>
      </c>
      <c r="D25" s="10"/>
      <c r="E25" s="11">
        <v>89016001</v>
      </c>
      <c r="F25" s="11">
        <v>245958829</v>
      </c>
      <c r="G25" s="11">
        <v>50000</v>
      </c>
      <c r="H25" s="11">
        <v>1646108</v>
      </c>
      <c r="I25" s="11">
        <v>2767937</v>
      </c>
      <c r="J25" s="11">
        <v>4464045</v>
      </c>
      <c r="K25" s="11">
        <v>2763063</v>
      </c>
      <c r="L25" s="11">
        <v>2278952</v>
      </c>
      <c r="M25" s="11">
        <v>3340223</v>
      </c>
      <c r="N25" s="11">
        <v>8382238</v>
      </c>
      <c r="O25" s="11"/>
      <c r="P25" s="11"/>
      <c r="Q25" s="11"/>
      <c r="R25" s="11"/>
      <c r="S25" s="11"/>
      <c r="T25" s="11"/>
      <c r="U25" s="11"/>
      <c r="V25" s="11"/>
      <c r="W25" s="11">
        <v>12846283</v>
      </c>
      <c r="X25" s="11">
        <v>122979415</v>
      </c>
      <c r="Y25" s="11">
        <v>-110133132</v>
      </c>
      <c r="Z25" s="2">
        <v>-89.55</v>
      </c>
      <c r="AA25" s="15">
        <v>245958829</v>
      </c>
    </row>
    <row r="26" spans="1:27" ht="13.5">
      <c r="A26" s="48" t="s">
        <v>37</v>
      </c>
      <c r="B26" s="63"/>
      <c r="C26" s="49">
        <f aca="true" t="shared" si="3" ref="C26:Y26">SUM(C21:C25)</f>
        <v>1721919642</v>
      </c>
      <c r="D26" s="50">
        <f t="shared" si="3"/>
        <v>0</v>
      </c>
      <c r="E26" s="51">
        <f t="shared" si="3"/>
        <v>2703786699</v>
      </c>
      <c r="F26" s="51">
        <f t="shared" si="3"/>
        <v>3016828819</v>
      </c>
      <c r="G26" s="51">
        <f t="shared" si="3"/>
        <v>20513070</v>
      </c>
      <c r="H26" s="51">
        <f t="shared" si="3"/>
        <v>92048803</v>
      </c>
      <c r="I26" s="51">
        <f t="shared" si="3"/>
        <v>97716099</v>
      </c>
      <c r="J26" s="51">
        <f t="shared" si="3"/>
        <v>210277972</v>
      </c>
      <c r="K26" s="51">
        <f t="shared" si="3"/>
        <v>152641751</v>
      </c>
      <c r="L26" s="51">
        <f t="shared" si="3"/>
        <v>133821170</v>
      </c>
      <c r="M26" s="51">
        <f t="shared" si="3"/>
        <v>102072766</v>
      </c>
      <c r="N26" s="51">
        <f t="shared" si="3"/>
        <v>388535687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598813659</v>
      </c>
      <c r="X26" s="51">
        <f t="shared" si="3"/>
        <v>1508414411</v>
      </c>
      <c r="Y26" s="51">
        <f t="shared" si="3"/>
        <v>-909600752</v>
      </c>
      <c r="Z26" s="52">
        <f>+IF(X26&lt;&gt;0,+(Y26/X26)*100,0)</f>
        <v>-60.30178082142441</v>
      </c>
      <c r="AA26" s="53">
        <f>SUM(AA21:AA25)</f>
        <v>3016828819</v>
      </c>
    </row>
    <row r="27" spans="1:27" ht="13.5">
      <c r="A27" s="54" t="s">
        <v>38</v>
      </c>
      <c r="B27" s="64"/>
      <c r="C27" s="9">
        <v>291173236</v>
      </c>
      <c r="D27" s="10"/>
      <c r="E27" s="11">
        <v>243752282</v>
      </c>
      <c r="F27" s="11">
        <v>315398782</v>
      </c>
      <c r="G27" s="11">
        <v>2515975</v>
      </c>
      <c r="H27" s="11">
        <v>10865805</v>
      </c>
      <c r="I27" s="11">
        <v>16065059</v>
      </c>
      <c r="J27" s="11">
        <v>29446839</v>
      </c>
      <c r="K27" s="11">
        <v>14262264</v>
      </c>
      <c r="L27" s="11">
        <v>28302381</v>
      </c>
      <c r="M27" s="11">
        <v>19531083</v>
      </c>
      <c r="N27" s="11">
        <v>62095728</v>
      </c>
      <c r="O27" s="11"/>
      <c r="P27" s="11"/>
      <c r="Q27" s="11"/>
      <c r="R27" s="11"/>
      <c r="S27" s="11"/>
      <c r="T27" s="11"/>
      <c r="U27" s="11"/>
      <c r="V27" s="11"/>
      <c r="W27" s="11">
        <v>91542567</v>
      </c>
      <c r="X27" s="11">
        <v>157699391</v>
      </c>
      <c r="Y27" s="11">
        <v>-66156824</v>
      </c>
      <c r="Z27" s="2">
        <v>-41.95</v>
      </c>
      <c r="AA27" s="15">
        <v>315398782</v>
      </c>
    </row>
    <row r="28" spans="1:27" ht="13.5">
      <c r="A28" s="54" t="s">
        <v>39</v>
      </c>
      <c r="B28" s="64"/>
      <c r="C28" s="12">
        <v>8010204</v>
      </c>
      <c r="D28" s="13"/>
      <c r="E28" s="14">
        <v>1800000</v>
      </c>
      <c r="F28" s="14">
        <v>2426560</v>
      </c>
      <c r="G28" s="14"/>
      <c r="H28" s="14">
        <v>792810</v>
      </c>
      <c r="I28" s="14"/>
      <c r="J28" s="14">
        <v>792810</v>
      </c>
      <c r="K28" s="14">
        <v>416960</v>
      </c>
      <c r="L28" s="14">
        <v>974905</v>
      </c>
      <c r="M28" s="14"/>
      <c r="N28" s="14">
        <v>1391865</v>
      </c>
      <c r="O28" s="14"/>
      <c r="P28" s="14"/>
      <c r="Q28" s="14"/>
      <c r="R28" s="14"/>
      <c r="S28" s="14"/>
      <c r="T28" s="14"/>
      <c r="U28" s="14"/>
      <c r="V28" s="14"/>
      <c r="W28" s="14">
        <v>2184675</v>
      </c>
      <c r="X28" s="14">
        <v>1213280</v>
      </c>
      <c r="Y28" s="14">
        <v>971395</v>
      </c>
      <c r="Z28" s="2">
        <v>80.06</v>
      </c>
      <c r="AA28" s="22">
        <v>2426560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713014109</v>
      </c>
      <c r="D30" s="10"/>
      <c r="E30" s="11">
        <v>733775897</v>
      </c>
      <c r="F30" s="11">
        <v>792003260</v>
      </c>
      <c r="G30" s="11">
        <v>1456414</v>
      </c>
      <c r="H30" s="11">
        <v>11213299</v>
      </c>
      <c r="I30" s="11">
        <v>24473244</v>
      </c>
      <c r="J30" s="11">
        <v>37142957</v>
      </c>
      <c r="K30" s="11">
        <v>54545009</v>
      </c>
      <c r="L30" s="11">
        <v>62680005</v>
      </c>
      <c r="M30" s="11">
        <v>65983808</v>
      </c>
      <c r="N30" s="11">
        <v>183208822</v>
      </c>
      <c r="O30" s="11"/>
      <c r="P30" s="11"/>
      <c r="Q30" s="11"/>
      <c r="R30" s="11"/>
      <c r="S30" s="11"/>
      <c r="T30" s="11"/>
      <c r="U30" s="11"/>
      <c r="V30" s="11"/>
      <c r="W30" s="11">
        <v>220351779</v>
      </c>
      <c r="X30" s="11">
        <v>396001630</v>
      </c>
      <c r="Y30" s="11">
        <v>-175649851</v>
      </c>
      <c r="Z30" s="2">
        <v>-44.36</v>
      </c>
      <c r="AA30" s="15">
        <v>792003260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9486507</v>
      </c>
      <c r="D33" s="17"/>
      <c r="E33" s="18">
        <v>28401800</v>
      </c>
      <c r="F33" s="18">
        <v>16335159</v>
      </c>
      <c r="G33" s="18"/>
      <c r="H33" s="18">
        <v>1314824</v>
      </c>
      <c r="I33" s="18">
        <v>3213204</v>
      </c>
      <c r="J33" s="18">
        <v>4528028</v>
      </c>
      <c r="K33" s="18">
        <v>2197376</v>
      </c>
      <c r="L33" s="18">
        <v>3531353</v>
      </c>
      <c r="M33" s="18">
        <v>2251384</v>
      </c>
      <c r="N33" s="18">
        <v>7980113</v>
      </c>
      <c r="O33" s="18"/>
      <c r="P33" s="18"/>
      <c r="Q33" s="18"/>
      <c r="R33" s="18"/>
      <c r="S33" s="18"/>
      <c r="T33" s="18"/>
      <c r="U33" s="18"/>
      <c r="V33" s="18"/>
      <c r="W33" s="18">
        <v>12508141</v>
      </c>
      <c r="X33" s="18">
        <v>8167580</v>
      </c>
      <c r="Y33" s="18">
        <v>4340561</v>
      </c>
      <c r="Z33" s="3">
        <v>53.14</v>
      </c>
      <c r="AA33" s="23">
        <v>16335159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1042752171</v>
      </c>
      <c r="D36" s="10">
        <f t="shared" si="4"/>
        <v>0</v>
      </c>
      <c r="E36" s="11">
        <f t="shared" si="4"/>
        <v>1300621353</v>
      </c>
      <c r="F36" s="11">
        <f t="shared" si="4"/>
        <v>1418836347</v>
      </c>
      <c r="G36" s="11">
        <f t="shared" si="4"/>
        <v>-583998</v>
      </c>
      <c r="H36" s="11">
        <f t="shared" si="4"/>
        <v>60559637</v>
      </c>
      <c r="I36" s="11">
        <f t="shared" si="4"/>
        <v>65252809</v>
      </c>
      <c r="J36" s="11">
        <f t="shared" si="4"/>
        <v>125228448</v>
      </c>
      <c r="K36" s="11">
        <f t="shared" si="4"/>
        <v>55949355</v>
      </c>
      <c r="L36" s="11">
        <f t="shared" si="4"/>
        <v>74138766</v>
      </c>
      <c r="M36" s="11">
        <f t="shared" si="4"/>
        <v>77842843</v>
      </c>
      <c r="N36" s="11">
        <f t="shared" si="4"/>
        <v>207930964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333159412</v>
      </c>
      <c r="X36" s="11">
        <f t="shared" si="4"/>
        <v>709418174</v>
      </c>
      <c r="Y36" s="11">
        <f t="shared" si="4"/>
        <v>-376258762</v>
      </c>
      <c r="Z36" s="2">
        <f aca="true" t="shared" si="5" ref="Z36:Z49">+IF(X36&lt;&gt;0,+(Y36/X36)*100,0)</f>
        <v>-53.03765476975221</v>
      </c>
      <c r="AA36" s="15">
        <f>AA6+AA21</f>
        <v>1418836347</v>
      </c>
    </row>
    <row r="37" spans="1:27" ht="13.5">
      <c r="A37" s="46" t="s">
        <v>33</v>
      </c>
      <c r="B37" s="47"/>
      <c r="C37" s="9">
        <f t="shared" si="4"/>
        <v>858168502</v>
      </c>
      <c r="D37" s="10">
        <f t="shared" si="4"/>
        <v>0</v>
      </c>
      <c r="E37" s="11">
        <f t="shared" si="4"/>
        <v>979066374</v>
      </c>
      <c r="F37" s="11">
        <f t="shared" si="4"/>
        <v>1014104521</v>
      </c>
      <c r="G37" s="11">
        <f t="shared" si="4"/>
        <v>21119540</v>
      </c>
      <c r="H37" s="11">
        <f t="shared" si="4"/>
        <v>52712211</v>
      </c>
      <c r="I37" s="11">
        <f t="shared" si="4"/>
        <v>69187043</v>
      </c>
      <c r="J37" s="11">
        <f t="shared" si="4"/>
        <v>143018794</v>
      </c>
      <c r="K37" s="11">
        <f t="shared" si="4"/>
        <v>74192957</v>
      </c>
      <c r="L37" s="11">
        <f t="shared" si="4"/>
        <v>54737307</v>
      </c>
      <c r="M37" s="11">
        <f t="shared" si="4"/>
        <v>30121466</v>
      </c>
      <c r="N37" s="11">
        <f t="shared" si="4"/>
        <v>159051730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302070524</v>
      </c>
      <c r="X37" s="11">
        <f t="shared" si="4"/>
        <v>507052261</v>
      </c>
      <c r="Y37" s="11">
        <f t="shared" si="4"/>
        <v>-204981737</v>
      </c>
      <c r="Z37" s="2">
        <f t="shared" si="5"/>
        <v>-40.42615579619711</v>
      </c>
      <c r="AA37" s="15">
        <f>AA7+AA22</f>
        <v>1014104521</v>
      </c>
    </row>
    <row r="38" spans="1:27" ht="13.5">
      <c r="A38" s="46" t="s">
        <v>34</v>
      </c>
      <c r="B38" s="47"/>
      <c r="C38" s="9">
        <f t="shared" si="4"/>
        <v>921222507</v>
      </c>
      <c r="D38" s="10">
        <f t="shared" si="4"/>
        <v>0</v>
      </c>
      <c r="E38" s="11">
        <f t="shared" si="4"/>
        <v>1760759824</v>
      </c>
      <c r="F38" s="11">
        <f t="shared" si="4"/>
        <v>1809305568</v>
      </c>
      <c r="G38" s="11">
        <f t="shared" si="4"/>
        <v>6106859</v>
      </c>
      <c r="H38" s="11">
        <f t="shared" si="4"/>
        <v>54339277</v>
      </c>
      <c r="I38" s="11">
        <f t="shared" si="4"/>
        <v>57723240</v>
      </c>
      <c r="J38" s="11">
        <f t="shared" si="4"/>
        <v>118169376</v>
      </c>
      <c r="K38" s="11">
        <f t="shared" si="4"/>
        <v>84261864</v>
      </c>
      <c r="L38" s="11">
        <f t="shared" si="4"/>
        <v>83588919</v>
      </c>
      <c r="M38" s="11">
        <f t="shared" si="4"/>
        <v>85353287</v>
      </c>
      <c r="N38" s="11">
        <f t="shared" si="4"/>
        <v>253204070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371373446</v>
      </c>
      <c r="X38" s="11">
        <f t="shared" si="4"/>
        <v>904652785</v>
      </c>
      <c r="Y38" s="11">
        <f t="shared" si="4"/>
        <v>-533279339</v>
      </c>
      <c r="Z38" s="2">
        <f t="shared" si="5"/>
        <v>-58.94851017343632</v>
      </c>
      <c r="AA38" s="15">
        <f>AA8+AA23</f>
        <v>1809305568</v>
      </c>
    </row>
    <row r="39" spans="1:27" ht="13.5">
      <c r="A39" s="46" t="s">
        <v>35</v>
      </c>
      <c r="B39" s="47"/>
      <c r="C39" s="9">
        <f t="shared" si="4"/>
        <v>556120808</v>
      </c>
      <c r="D39" s="10">
        <f t="shared" si="4"/>
        <v>0</v>
      </c>
      <c r="E39" s="11">
        <f t="shared" si="4"/>
        <v>1763842744</v>
      </c>
      <c r="F39" s="11">
        <f t="shared" si="4"/>
        <v>1721191277</v>
      </c>
      <c r="G39" s="11">
        <f t="shared" si="4"/>
        <v>3485674</v>
      </c>
      <c r="H39" s="11">
        <f t="shared" si="4"/>
        <v>17674124</v>
      </c>
      <c r="I39" s="11">
        <f t="shared" si="4"/>
        <v>23406907</v>
      </c>
      <c r="J39" s="11">
        <f t="shared" si="4"/>
        <v>44566705</v>
      </c>
      <c r="K39" s="11">
        <f t="shared" si="4"/>
        <v>66035340</v>
      </c>
      <c r="L39" s="11">
        <f t="shared" si="4"/>
        <v>44574328</v>
      </c>
      <c r="M39" s="11">
        <f t="shared" si="4"/>
        <v>41781411</v>
      </c>
      <c r="N39" s="11">
        <f t="shared" si="4"/>
        <v>152391079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196957784</v>
      </c>
      <c r="X39" s="11">
        <f t="shared" si="4"/>
        <v>860595639</v>
      </c>
      <c r="Y39" s="11">
        <f t="shared" si="4"/>
        <v>-663637855</v>
      </c>
      <c r="Z39" s="2">
        <f t="shared" si="5"/>
        <v>-77.11378316663769</v>
      </c>
      <c r="AA39" s="15">
        <f>AA9+AA24</f>
        <v>1721191277</v>
      </c>
    </row>
    <row r="40" spans="1:27" ht="13.5">
      <c r="A40" s="46" t="s">
        <v>36</v>
      </c>
      <c r="B40" s="47"/>
      <c r="C40" s="9">
        <f t="shared" si="4"/>
        <v>368510349</v>
      </c>
      <c r="D40" s="10">
        <f t="shared" si="4"/>
        <v>0</v>
      </c>
      <c r="E40" s="11">
        <f t="shared" si="4"/>
        <v>497422011</v>
      </c>
      <c r="F40" s="11">
        <f t="shared" si="4"/>
        <v>658150916</v>
      </c>
      <c r="G40" s="11">
        <f t="shared" si="4"/>
        <v>367919</v>
      </c>
      <c r="H40" s="11">
        <f t="shared" si="4"/>
        <v>13113223</v>
      </c>
      <c r="I40" s="11">
        <f t="shared" si="4"/>
        <v>18402406</v>
      </c>
      <c r="J40" s="11">
        <f t="shared" si="4"/>
        <v>31883548</v>
      </c>
      <c r="K40" s="11">
        <f t="shared" si="4"/>
        <v>16346920</v>
      </c>
      <c r="L40" s="11">
        <f t="shared" si="4"/>
        <v>30824785</v>
      </c>
      <c r="M40" s="11">
        <f t="shared" si="4"/>
        <v>39503175</v>
      </c>
      <c r="N40" s="11">
        <f t="shared" si="4"/>
        <v>86674880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118558428</v>
      </c>
      <c r="X40" s="11">
        <f t="shared" si="4"/>
        <v>329075459</v>
      </c>
      <c r="Y40" s="11">
        <f t="shared" si="4"/>
        <v>-210517031</v>
      </c>
      <c r="Z40" s="2">
        <f t="shared" si="5"/>
        <v>-63.972266920092636</v>
      </c>
      <c r="AA40" s="15">
        <f>AA10+AA25</f>
        <v>658150916</v>
      </c>
    </row>
    <row r="41" spans="1:27" ht="13.5">
      <c r="A41" s="48" t="s">
        <v>37</v>
      </c>
      <c r="B41" s="47"/>
      <c r="C41" s="49">
        <f aca="true" t="shared" si="6" ref="C41:Y41">SUM(C36:C40)</f>
        <v>3746774337</v>
      </c>
      <c r="D41" s="50">
        <f t="shared" si="6"/>
        <v>0</v>
      </c>
      <c r="E41" s="51">
        <f t="shared" si="6"/>
        <v>6301712306</v>
      </c>
      <c r="F41" s="51">
        <f t="shared" si="6"/>
        <v>6621588629</v>
      </c>
      <c r="G41" s="51">
        <f t="shared" si="6"/>
        <v>30495994</v>
      </c>
      <c r="H41" s="51">
        <f t="shared" si="6"/>
        <v>198398472</v>
      </c>
      <c r="I41" s="51">
        <f t="shared" si="6"/>
        <v>233972405</v>
      </c>
      <c r="J41" s="51">
        <f t="shared" si="6"/>
        <v>462866871</v>
      </c>
      <c r="K41" s="51">
        <f t="shared" si="6"/>
        <v>296786436</v>
      </c>
      <c r="L41" s="51">
        <f t="shared" si="6"/>
        <v>287864105</v>
      </c>
      <c r="M41" s="51">
        <f t="shared" si="6"/>
        <v>274602182</v>
      </c>
      <c r="N41" s="51">
        <f t="shared" si="6"/>
        <v>859252723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1322119594</v>
      </c>
      <c r="X41" s="51">
        <f t="shared" si="6"/>
        <v>3310794318</v>
      </c>
      <c r="Y41" s="51">
        <f t="shared" si="6"/>
        <v>-1988674724</v>
      </c>
      <c r="Z41" s="52">
        <f t="shared" si="5"/>
        <v>-60.06639292534873</v>
      </c>
      <c r="AA41" s="53">
        <f>SUM(AA36:AA40)</f>
        <v>6621588629</v>
      </c>
    </row>
    <row r="42" spans="1:27" ht="13.5">
      <c r="A42" s="54" t="s">
        <v>38</v>
      </c>
      <c r="B42" s="35"/>
      <c r="C42" s="65">
        <f aca="true" t="shared" si="7" ref="C42:Y48">C12+C27</f>
        <v>419252240</v>
      </c>
      <c r="D42" s="66">
        <f t="shared" si="7"/>
        <v>0</v>
      </c>
      <c r="E42" s="67">
        <f t="shared" si="7"/>
        <v>546759147</v>
      </c>
      <c r="F42" s="67">
        <f t="shared" si="7"/>
        <v>619564353</v>
      </c>
      <c r="G42" s="67">
        <f t="shared" si="7"/>
        <v>2515415</v>
      </c>
      <c r="H42" s="67">
        <f t="shared" si="7"/>
        <v>29247957</v>
      </c>
      <c r="I42" s="67">
        <f t="shared" si="7"/>
        <v>17921099</v>
      </c>
      <c r="J42" s="67">
        <f t="shared" si="7"/>
        <v>49684471</v>
      </c>
      <c r="K42" s="67">
        <f t="shared" si="7"/>
        <v>24895626</v>
      </c>
      <c r="L42" s="67">
        <f t="shared" si="7"/>
        <v>34215722</v>
      </c>
      <c r="M42" s="67">
        <f t="shared" si="7"/>
        <v>24728546</v>
      </c>
      <c r="N42" s="67">
        <f t="shared" si="7"/>
        <v>83839894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133524365</v>
      </c>
      <c r="X42" s="67">
        <f t="shared" si="7"/>
        <v>309782177</v>
      </c>
      <c r="Y42" s="67">
        <f t="shared" si="7"/>
        <v>-176257812</v>
      </c>
      <c r="Z42" s="69">
        <f t="shared" si="5"/>
        <v>-56.89733789946217</v>
      </c>
      <c r="AA42" s="68">
        <f aca="true" t="shared" si="8" ref="AA42:AA48">AA12+AA27</f>
        <v>619564353</v>
      </c>
    </row>
    <row r="43" spans="1:27" ht="13.5">
      <c r="A43" s="54" t="s">
        <v>39</v>
      </c>
      <c r="B43" s="35"/>
      <c r="C43" s="70">
        <f t="shared" si="7"/>
        <v>8010204</v>
      </c>
      <c r="D43" s="71">
        <f t="shared" si="7"/>
        <v>0</v>
      </c>
      <c r="E43" s="72">
        <f t="shared" si="7"/>
        <v>1800000</v>
      </c>
      <c r="F43" s="72">
        <f t="shared" si="7"/>
        <v>2426560</v>
      </c>
      <c r="G43" s="72">
        <f t="shared" si="7"/>
        <v>0</v>
      </c>
      <c r="H43" s="72">
        <f t="shared" si="7"/>
        <v>792810</v>
      </c>
      <c r="I43" s="72">
        <f t="shared" si="7"/>
        <v>0</v>
      </c>
      <c r="J43" s="72">
        <f t="shared" si="7"/>
        <v>792810</v>
      </c>
      <c r="K43" s="72">
        <f t="shared" si="7"/>
        <v>416960</v>
      </c>
      <c r="L43" s="72">
        <f t="shared" si="7"/>
        <v>974905</v>
      </c>
      <c r="M43" s="72">
        <f t="shared" si="7"/>
        <v>0</v>
      </c>
      <c r="N43" s="72">
        <f t="shared" si="7"/>
        <v>1391865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2184675</v>
      </c>
      <c r="X43" s="72">
        <f t="shared" si="7"/>
        <v>1213280</v>
      </c>
      <c r="Y43" s="72">
        <f t="shared" si="7"/>
        <v>971395</v>
      </c>
      <c r="Z43" s="73">
        <f t="shared" si="5"/>
        <v>80.06354674930766</v>
      </c>
      <c r="AA43" s="74">
        <f t="shared" si="8"/>
        <v>2426560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1511301417</v>
      </c>
      <c r="D45" s="66">
        <f t="shared" si="7"/>
        <v>0</v>
      </c>
      <c r="E45" s="67">
        <f t="shared" si="7"/>
        <v>1561309957</v>
      </c>
      <c r="F45" s="67">
        <f t="shared" si="7"/>
        <v>1626797357</v>
      </c>
      <c r="G45" s="67">
        <f t="shared" si="7"/>
        <v>4910030</v>
      </c>
      <c r="H45" s="67">
        <f t="shared" si="7"/>
        <v>29124370</v>
      </c>
      <c r="I45" s="67">
        <f t="shared" si="7"/>
        <v>58956394</v>
      </c>
      <c r="J45" s="67">
        <f t="shared" si="7"/>
        <v>92990794</v>
      </c>
      <c r="K45" s="67">
        <f t="shared" si="7"/>
        <v>117513988</v>
      </c>
      <c r="L45" s="67">
        <f t="shared" si="7"/>
        <v>92454656</v>
      </c>
      <c r="M45" s="67">
        <f t="shared" si="7"/>
        <v>103678475</v>
      </c>
      <c r="N45" s="67">
        <f t="shared" si="7"/>
        <v>313647119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406637913</v>
      </c>
      <c r="X45" s="67">
        <f t="shared" si="7"/>
        <v>813398679</v>
      </c>
      <c r="Y45" s="67">
        <f t="shared" si="7"/>
        <v>-406760766</v>
      </c>
      <c r="Z45" s="69">
        <f t="shared" si="5"/>
        <v>-50.007551831787524</v>
      </c>
      <c r="AA45" s="68">
        <f t="shared" si="8"/>
        <v>1626797357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13176532</v>
      </c>
      <c r="D48" s="66">
        <f t="shared" si="7"/>
        <v>0</v>
      </c>
      <c r="E48" s="67">
        <f t="shared" si="7"/>
        <v>45166800</v>
      </c>
      <c r="F48" s="67">
        <f t="shared" si="7"/>
        <v>29737634</v>
      </c>
      <c r="G48" s="67">
        <f t="shared" si="7"/>
        <v>58833</v>
      </c>
      <c r="H48" s="67">
        <f t="shared" si="7"/>
        <v>1395666</v>
      </c>
      <c r="I48" s="67">
        <f t="shared" si="7"/>
        <v>3625449</v>
      </c>
      <c r="J48" s="67">
        <f t="shared" si="7"/>
        <v>5079948</v>
      </c>
      <c r="K48" s="67">
        <f t="shared" si="7"/>
        <v>2767809</v>
      </c>
      <c r="L48" s="67">
        <f t="shared" si="7"/>
        <v>4225592</v>
      </c>
      <c r="M48" s="67">
        <f t="shared" si="7"/>
        <v>3176742</v>
      </c>
      <c r="N48" s="67">
        <f t="shared" si="7"/>
        <v>10170143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15250091</v>
      </c>
      <c r="X48" s="67">
        <f t="shared" si="7"/>
        <v>14868818</v>
      </c>
      <c r="Y48" s="67">
        <f t="shared" si="7"/>
        <v>381273</v>
      </c>
      <c r="Z48" s="69">
        <f t="shared" si="5"/>
        <v>2.564245523753132</v>
      </c>
      <c r="AA48" s="68">
        <f t="shared" si="8"/>
        <v>29737634</v>
      </c>
    </row>
    <row r="49" spans="1:27" ht="13.5">
      <c r="A49" s="75" t="s">
        <v>49</v>
      </c>
      <c r="B49" s="76"/>
      <c r="C49" s="77">
        <f aca="true" t="shared" si="9" ref="C49:Y49">SUM(C41:C48)</f>
        <v>5698514730</v>
      </c>
      <c r="D49" s="78">
        <f t="shared" si="9"/>
        <v>0</v>
      </c>
      <c r="E49" s="79">
        <f t="shared" si="9"/>
        <v>8456748210</v>
      </c>
      <c r="F49" s="79">
        <f t="shared" si="9"/>
        <v>8900114533</v>
      </c>
      <c r="G49" s="79">
        <f t="shared" si="9"/>
        <v>37980272</v>
      </c>
      <c r="H49" s="79">
        <f t="shared" si="9"/>
        <v>258959275</v>
      </c>
      <c r="I49" s="79">
        <f t="shared" si="9"/>
        <v>314475347</v>
      </c>
      <c r="J49" s="79">
        <f t="shared" si="9"/>
        <v>611414894</v>
      </c>
      <c r="K49" s="79">
        <f t="shared" si="9"/>
        <v>442380819</v>
      </c>
      <c r="L49" s="79">
        <f t="shared" si="9"/>
        <v>419734980</v>
      </c>
      <c r="M49" s="79">
        <f t="shared" si="9"/>
        <v>406185945</v>
      </c>
      <c r="N49" s="79">
        <f t="shared" si="9"/>
        <v>1268301744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1879716638</v>
      </c>
      <c r="X49" s="79">
        <f t="shared" si="9"/>
        <v>4450057272</v>
      </c>
      <c r="Y49" s="79">
        <f t="shared" si="9"/>
        <v>-2570340634</v>
      </c>
      <c r="Z49" s="80">
        <f t="shared" si="5"/>
        <v>-57.759720311303</v>
      </c>
      <c r="AA49" s="81">
        <f>SUM(AA41:AA48)</f>
        <v>8900114533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3810064914</v>
      </c>
      <c r="D51" s="66">
        <f t="shared" si="10"/>
        <v>0</v>
      </c>
      <c r="E51" s="67">
        <f t="shared" si="10"/>
        <v>4012577559</v>
      </c>
      <c r="F51" s="67">
        <f t="shared" si="10"/>
        <v>4012834875</v>
      </c>
      <c r="G51" s="67">
        <f t="shared" si="10"/>
        <v>131268732</v>
      </c>
      <c r="H51" s="67">
        <f t="shared" si="10"/>
        <v>258774054</v>
      </c>
      <c r="I51" s="67">
        <f t="shared" si="10"/>
        <v>257781403</v>
      </c>
      <c r="J51" s="67">
        <f t="shared" si="10"/>
        <v>647824189</v>
      </c>
      <c r="K51" s="67">
        <f t="shared" si="10"/>
        <v>355994925</v>
      </c>
      <c r="L51" s="67">
        <f t="shared" si="10"/>
        <v>350838525</v>
      </c>
      <c r="M51" s="67">
        <f t="shared" si="10"/>
        <v>279051570</v>
      </c>
      <c r="N51" s="67">
        <f t="shared" si="10"/>
        <v>985885020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1633709209</v>
      </c>
      <c r="X51" s="67">
        <f t="shared" si="10"/>
        <v>2006417440</v>
      </c>
      <c r="Y51" s="67">
        <f t="shared" si="10"/>
        <v>-372708231</v>
      </c>
      <c r="Z51" s="69">
        <f>+IF(X51&lt;&gt;0,+(Y51/X51)*100,0)</f>
        <v>-18.57580698660594</v>
      </c>
      <c r="AA51" s="68">
        <f>SUM(AA57:AA61)</f>
        <v>4012834875</v>
      </c>
    </row>
    <row r="52" spans="1:27" ht="13.5">
      <c r="A52" s="84" t="s">
        <v>32</v>
      </c>
      <c r="B52" s="47"/>
      <c r="C52" s="9">
        <v>810318775</v>
      </c>
      <c r="D52" s="10"/>
      <c r="E52" s="11">
        <v>671163789</v>
      </c>
      <c r="F52" s="11">
        <v>775770061</v>
      </c>
      <c r="G52" s="11">
        <v>19613840</v>
      </c>
      <c r="H52" s="11">
        <v>44670676</v>
      </c>
      <c r="I52" s="11">
        <v>54357313</v>
      </c>
      <c r="J52" s="11">
        <v>118641829</v>
      </c>
      <c r="K52" s="11">
        <v>63119610</v>
      </c>
      <c r="L52" s="11">
        <v>96050872</v>
      </c>
      <c r="M52" s="11">
        <v>82492976</v>
      </c>
      <c r="N52" s="11">
        <v>241663458</v>
      </c>
      <c r="O52" s="11"/>
      <c r="P52" s="11"/>
      <c r="Q52" s="11"/>
      <c r="R52" s="11"/>
      <c r="S52" s="11"/>
      <c r="T52" s="11"/>
      <c r="U52" s="11"/>
      <c r="V52" s="11"/>
      <c r="W52" s="11">
        <v>360305287</v>
      </c>
      <c r="X52" s="11">
        <v>387885031</v>
      </c>
      <c r="Y52" s="11">
        <v>-27579744</v>
      </c>
      <c r="Z52" s="2">
        <v>-7.11</v>
      </c>
      <c r="AA52" s="15">
        <v>775770061</v>
      </c>
    </row>
    <row r="53" spans="1:27" ht="13.5">
      <c r="A53" s="84" t="s">
        <v>33</v>
      </c>
      <c r="B53" s="47"/>
      <c r="C53" s="9">
        <v>494140021</v>
      </c>
      <c r="D53" s="10"/>
      <c r="E53" s="11">
        <v>536787121</v>
      </c>
      <c r="F53" s="11">
        <v>536787123</v>
      </c>
      <c r="G53" s="11">
        <v>29072929</v>
      </c>
      <c r="H53" s="11">
        <v>40550408</v>
      </c>
      <c r="I53" s="11">
        <v>32914730</v>
      </c>
      <c r="J53" s="11">
        <v>102538067</v>
      </c>
      <c r="K53" s="11">
        <v>50438691</v>
      </c>
      <c r="L53" s="11">
        <v>47969326</v>
      </c>
      <c r="M53" s="11">
        <v>30375636</v>
      </c>
      <c r="N53" s="11">
        <v>128783653</v>
      </c>
      <c r="O53" s="11"/>
      <c r="P53" s="11"/>
      <c r="Q53" s="11"/>
      <c r="R53" s="11"/>
      <c r="S53" s="11"/>
      <c r="T53" s="11"/>
      <c r="U53" s="11"/>
      <c r="V53" s="11"/>
      <c r="W53" s="11">
        <v>231321720</v>
      </c>
      <c r="X53" s="11">
        <v>268393562</v>
      </c>
      <c r="Y53" s="11">
        <v>-37071842</v>
      </c>
      <c r="Z53" s="2">
        <v>-13.81</v>
      </c>
      <c r="AA53" s="15">
        <v>536787123</v>
      </c>
    </row>
    <row r="54" spans="1:27" ht="13.5">
      <c r="A54" s="84" t="s">
        <v>34</v>
      </c>
      <c r="B54" s="47"/>
      <c r="C54" s="9">
        <v>99625341</v>
      </c>
      <c r="D54" s="10"/>
      <c r="E54" s="11">
        <v>548619817</v>
      </c>
      <c r="F54" s="11">
        <v>255774070</v>
      </c>
      <c r="G54" s="11">
        <v>3040313</v>
      </c>
      <c r="H54" s="11">
        <v>5015699</v>
      </c>
      <c r="I54" s="11">
        <v>5012459</v>
      </c>
      <c r="J54" s="11">
        <v>13068471</v>
      </c>
      <c r="K54" s="11">
        <v>9386349</v>
      </c>
      <c r="L54" s="11">
        <v>4850217</v>
      </c>
      <c r="M54" s="11">
        <v>3498755</v>
      </c>
      <c r="N54" s="11">
        <v>17735321</v>
      </c>
      <c r="O54" s="11"/>
      <c r="P54" s="11"/>
      <c r="Q54" s="11"/>
      <c r="R54" s="11"/>
      <c r="S54" s="11"/>
      <c r="T54" s="11"/>
      <c r="U54" s="11"/>
      <c r="V54" s="11"/>
      <c r="W54" s="11">
        <v>30803792</v>
      </c>
      <c r="X54" s="11">
        <v>127887035</v>
      </c>
      <c r="Y54" s="11">
        <v>-97083243</v>
      </c>
      <c r="Z54" s="2">
        <v>-75.91</v>
      </c>
      <c r="AA54" s="15">
        <v>255774070</v>
      </c>
    </row>
    <row r="55" spans="1:27" ht="13.5">
      <c r="A55" s="84" t="s">
        <v>35</v>
      </c>
      <c r="B55" s="47"/>
      <c r="C55" s="9">
        <v>496419518</v>
      </c>
      <c r="D55" s="10"/>
      <c r="E55" s="11">
        <v>401043405</v>
      </c>
      <c r="F55" s="11">
        <v>287354472</v>
      </c>
      <c r="G55" s="11">
        <v>14148252</v>
      </c>
      <c r="H55" s="11">
        <v>37479065</v>
      </c>
      <c r="I55" s="11">
        <v>37251778</v>
      </c>
      <c r="J55" s="11">
        <v>88879095</v>
      </c>
      <c r="K55" s="11">
        <v>38490012</v>
      </c>
      <c r="L55" s="11">
        <v>34652711</v>
      </c>
      <c r="M55" s="11">
        <v>25211697</v>
      </c>
      <c r="N55" s="11">
        <v>98354420</v>
      </c>
      <c r="O55" s="11"/>
      <c r="P55" s="11"/>
      <c r="Q55" s="11"/>
      <c r="R55" s="11"/>
      <c r="S55" s="11"/>
      <c r="T55" s="11"/>
      <c r="U55" s="11"/>
      <c r="V55" s="11"/>
      <c r="W55" s="11">
        <v>187233515</v>
      </c>
      <c r="X55" s="11">
        <v>143677236</v>
      </c>
      <c r="Y55" s="11">
        <v>43556279</v>
      </c>
      <c r="Z55" s="2">
        <v>30.32</v>
      </c>
      <c r="AA55" s="15">
        <v>287354472</v>
      </c>
    </row>
    <row r="56" spans="1:27" ht="13.5">
      <c r="A56" s="84" t="s">
        <v>36</v>
      </c>
      <c r="B56" s="47"/>
      <c r="C56" s="9">
        <v>519822919</v>
      </c>
      <c r="D56" s="10"/>
      <c r="E56" s="11">
        <v>4104245</v>
      </c>
      <c r="F56" s="11">
        <v>44812861</v>
      </c>
      <c r="G56" s="11">
        <v>23339022</v>
      </c>
      <c r="H56" s="11">
        <v>31640440</v>
      </c>
      <c r="I56" s="11">
        <v>30172235</v>
      </c>
      <c r="J56" s="11">
        <v>85151697</v>
      </c>
      <c r="K56" s="11">
        <v>49111779</v>
      </c>
      <c r="L56" s="11">
        <v>37379883</v>
      </c>
      <c r="M56" s="11">
        <v>27538152</v>
      </c>
      <c r="N56" s="11">
        <v>114029814</v>
      </c>
      <c r="O56" s="11"/>
      <c r="P56" s="11"/>
      <c r="Q56" s="11"/>
      <c r="R56" s="11"/>
      <c r="S56" s="11"/>
      <c r="T56" s="11"/>
      <c r="U56" s="11"/>
      <c r="V56" s="11"/>
      <c r="W56" s="11">
        <v>199181511</v>
      </c>
      <c r="X56" s="11">
        <v>22406431</v>
      </c>
      <c r="Y56" s="11">
        <v>176775080</v>
      </c>
      <c r="Z56" s="2">
        <v>788.95</v>
      </c>
      <c r="AA56" s="15">
        <v>44812861</v>
      </c>
    </row>
    <row r="57" spans="1:27" ht="13.5">
      <c r="A57" s="85" t="s">
        <v>37</v>
      </c>
      <c r="B57" s="47"/>
      <c r="C57" s="49">
        <f aca="true" t="shared" si="11" ref="C57:Y57">SUM(C52:C56)</f>
        <v>2420326574</v>
      </c>
      <c r="D57" s="50">
        <f t="shared" si="11"/>
        <v>0</v>
      </c>
      <c r="E57" s="51">
        <f t="shared" si="11"/>
        <v>2161718377</v>
      </c>
      <c r="F57" s="51">
        <f t="shared" si="11"/>
        <v>1900498587</v>
      </c>
      <c r="G57" s="51">
        <f t="shared" si="11"/>
        <v>89214356</v>
      </c>
      <c r="H57" s="51">
        <f t="shared" si="11"/>
        <v>159356288</v>
      </c>
      <c r="I57" s="51">
        <f t="shared" si="11"/>
        <v>159708515</v>
      </c>
      <c r="J57" s="51">
        <f t="shared" si="11"/>
        <v>408279159</v>
      </c>
      <c r="K57" s="51">
        <f t="shared" si="11"/>
        <v>210546441</v>
      </c>
      <c r="L57" s="51">
        <f t="shared" si="11"/>
        <v>220903009</v>
      </c>
      <c r="M57" s="51">
        <f t="shared" si="11"/>
        <v>169117216</v>
      </c>
      <c r="N57" s="51">
        <f t="shared" si="11"/>
        <v>600566666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1008845825</v>
      </c>
      <c r="X57" s="51">
        <f t="shared" si="11"/>
        <v>950249295</v>
      </c>
      <c r="Y57" s="51">
        <f t="shared" si="11"/>
        <v>58596530</v>
      </c>
      <c r="Z57" s="52">
        <f>+IF(X57&lt;&gt;0,+(Y57/X57)*100,0)</f>
        <v>6.166437618877686</v>
      </c>
      <c r="AA57" s="53">
        <f>SUM(AA52:AA56)</f>
        <v>1900498587</v>
      </c>
    </row>
    <row r="58" spans="1:27" ht="13.5">
      <c r="A58" s="86" t="s">
        <v>38</v>
      </c>
      <c r="B58" s="35"/>
      <c r="C58" s="9">
        <v>527529637</v>
      </c>
      <c r="D58" s="10"/>
      <c r="E58" s="11">
        <v>365459072</v>
      </c>
      <c r="F58" s="11">
        <v>257041896</v>
      </c>
      <c r="G58" s="11">
        <v>9508933</v>
      </c>
      <c r="H58" s="11">
        <v>36013429</v>
      </c>
      <c r="I58" s="11">
        <v>30853111</v>
      </c>
      <c r="J58" s="11">
        <v>76375473</v>
      </c>
      <c r="K58" s="11">
        <v>44111607</v>
      </c>
      <c r="L58" s="11">
        <v>50954501</v>
      </c>
      <c r="M58" s="11">
        <v>55300227</v>
      </c>
      <c r="N58" s="11">
        <v>150366335</v>
      </c>
      <c r="O58" s="11"/>
      <c r="P58" s="11"/>
      <c r="Q58" s="11"/>
      <c r="R58" s="11"/>
      <c r="S58" s="11"/>
      <c r="T58" s="11"/>
      <c r="U58" s="11"/>
      <c r="V58" s="11"/>
      <c r="W58" s="11">
        <v>226741808</v>
      </c>
      <c r="X58" s="11">
        <v>128520948</v>
      </c>
      <c r="Y58" s="11">
        <v>98220860</v>
      </c>
      <c r="Z58" s="2">
        <v>76.42</v>
      </c>
      <c r="AA58" s="15">
        <v>257041896</v>
      </c>
    </row>
    <row r="59" spans="1:27" ht="13.5">
      <c r="A59" s="86" t="s">
        <v>39</v>
      </c>
      <c r="B59" s="35"/>
      <c r="C59" s="12">
        <v>666612</v>
      </c>
      <c r="D59" s="13"/>
      <c r="E59" s="14">
        <v>1927927</v>
      </c>
      <c r="F59" s="14">
        <v>11619885</v>
      </c>
      <c r="G59" s="14">
        <v>448</v>
      </c>
      <c r="H59" s="14">
        <v>55709</v>
      </c>
      <c r="I59" s="14">
        <v>4434</v>
      </c>
      <c r="J59" s="14">
        <v>60591</v>
      </c>
      <c r="K59" s="14">
        <v>38726</v>
      </c>
      <c r="L59" s="14">
        <v>11029</v>
      </c>
      <c r="M59" s="14">
        <v>8121</v>
      </c>
      <c r="N59" s="14">
        <v>57876</v>
      </c>
      <c r="O59" s="14"/>
      <c r="P59" s="14"/>
      <c r="Q59" s="14"/>
      <c r="R59" s="14"/>
      <c r="S59" s="14"/>
      <c r="T59" s="14"/>
      <c r="U59" s="14"/>
      <c r="V59" s="14"/>
      <c r="W59" s="14">
        <v>118467</v>
      </c>
      <c r="X59" s="14">
        <v>5809943</v>
      </c>
      <c r="Y59" s="14">
        <v>-5691476</v>
      </c>
      <c r="Z59" s="2">
        <v>-97.96</v>
      </c>
      <c r="AA59" s="22">
        <v>11619885</v>
      </c>
    </row>
    <row r="60" spans="1:27" ht="13.5">
      <c r="A60" s="86" t="s">
        <v>40</v>
      </c>
      <c r="B60" s="35"/>
      <c r="C60" s="9"/>
      <c r="D60" s="10"/>
      <c r="E60" s="11">
        <v>20710447</v>
      </c>
      <c r="F60" s="11">
        <v>17968595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8984298</v>
      </c>
      <c r="Y60" s="11">
        <v>-8984298</v>
      </c>
      <c r="Z60" s="2">
        <v>-100</v>
      </c>
      <c r="AA60" s="15">
        <v>17968595</v>
      </c>
    </row>
    <row r="61" spans="1:27" ht="13.5">
      <c r="A61" s="86" t="s">
        <v>41</v>
      </c>
      <c r="B61" s="35" t="s">
        <v>51</v>
      </c>
      <c r="C61" s="9">
        <v>861542091</v>
      </c>
      <c r="D61" s="10"/>
      <c r="E61" s="11">
        <v>1462761736</v>
      </c>
      <c r="F61" s="11">
        <v>1825705912</v>
      </c>
      <c r="G61" s="11">
        <v>32544995</v>
      </c>
      <c r="H61" s="11">
        <v>63348628</v>
      </c>
      <c r="I61" s="11">
        <v>67215343</v>
      </c>
      <c r="J61" s="11">
        <v>163108966</v>
      </c>
      <c r="K61" s="11">
        <v>101298151</v>
      </c>
      <c r="L61" s="11">
        <v>78969986</v>
      </c>
      <c r="M61" s="11">
        <v>54626006</v>
      </c>
      <c r="N61" s="11">
        <v>234894143</v>
      </c>
      <c r="O61" s="11"/>
      <c r="P61" s="11"/>
      <c r="Q61" s="11"/>
      <c r="R61" s="11"/>
      <c r="S61" s="11"/>
      <c r="T61" s="11"/>
      <c r="U61" s="11"/>
      <c r="V61" s="11"/>
      <c r="W61" s="11">
        <v>398003109</v>
      </c>
      <c r="X61" s="11">
        <v>912852956</v>
      </c>
      <c r="Y61" s="11">
        <v>-514849847</v>
      </c>
      <c r="Z61" s="2">
        <v>-56.4</v>
      </c>
      <c r="AA61" s="15">
        <v>1825705912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209219917</v>
      </c>
      <c r="F65" s="11"/>
      <c r="G65" s="11">
        <v>80669729</v>
      </c>
      <c r="H65" s="11">
        <v>166664929</v>
      </c>
      <c r="I65" s="11">
        <v>252697478</v>
      </c>
      <c r="J65" s="11">
        <v>500032136</v>
      </c>
      <c r="K65" s="11">
        <v>355567548</v>
      </c>
      <c r="L65" s="11">
        <v>455427551</v>
      </c>
      <c r="M65" s="11">
        <v>516272539</v>
      </c>
      <c r="N65" s="11">
        <v>1327267638</v>
      </c>
      <c r="O65" s="11"/>
      <c r="P65" s="11"/>
      <c r="Q65" s="11"/>
      <c r="R65" s="11"/>
      <c r="S65" s="11"/>
      <c r="T65" s="11"/>
      <c r="U65" s="11"/>
      <c r="V65" s="11"/>
      <c r="W65" s="11">
        <v>1827299774</v>
      </c>
      <c r="X65" s="11"/>
      <c r="Y65" s="11">
        <v>1827299774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76265481</v>
      </c>
      <c r="F66" s="14"/>
      <c r="G66" s="14">
        <v>19997778</v>
      </c>
      <c r="H66" s="14">
        <v>46359933</v>
      </c>
      <c r="I66" s="14">
        <v>73692687</v>
      </c>
      <c r="J66" s="14">
        <v>140050398</v>
      </c>
      <c r="K66" s="14">
        <v>112702627</v>
      </c>
      <c r="L66" s="14">
        <v>142979921</v>
      </c>
      <c r="M66" s="14">
        <v>163355611</v>
      </c>
      <c r="N66" s="14">
        <v>419038159</v>
      </c>
      <c r="O66" s="14"/>
      <c r="P66" s="14"/>
      <c r="Q66" s="14"/>
      <c r="R66" s="14"/>
      <c r="S66" s="14"/>
      <c r="T66" s="14"/>
      <c r="U66" s="14"/>
      <c r="V66" s="14"/>
      <c r="W66" s="14">
        <v>559088557</v>
      </c>
      <c r="X66" s="14"/>
      <c r="Y66" s="14">
        <v>559088557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88563206</v>
      </c>
      <c r="H67" s="11">
        <v>155333856</v>
      </c>
      <c r="I67" s="11">
        <v>288914555</v>
      </c>
      <c r="J67" s="11">
        <v>532811617</v>
      </c>
      <c r="K67" s="11">
        <v>486642921</v>
      </c>
      <c r="L67" s="11">
        <v>697896228</v>
      </c>
      <c r="M67" s="11">
        <v>886475256</v>
      </c>
      <c r="N67" s="11">
        <v>2071014405</v>
      </c>
      <c r="O67" s="11"/>
      <c r="P67" s="11"/>
      <c r="Q67" s="11"/>
      <c r="R67" s="11"/>
      <c r="S67" s="11"/>
      <c r="T67" s="11"/>
      <c r="U67" s="11"/>
      <c r="V67" s="11"/>
      <c r="W67" s="11">
        <v>2603826022</v>
      </c>
      <c r="X67" s="11"/>
      <c r="Y67" s="11">
        <v>2603826022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13029622</v>
      </c>
      <c r="F68" s="11"/>
      <c r="G68" s="11">
        <v>11038052</v>
      </c>
      <c r="H68" s="11">
        <v>19296275</v>
      </c>
      <c r="I68" s="11">
        <v>30930346</v>
      </c>
      <c r="J68" s="11">
        <v>61264673</v>
      </c>
      <c r="K68" s="11">
        <v>44010971</v>
      </c>
      <c r="L68" s="11">
        <v>57576502</v>
      </c>
      <c r="M68" s="11">
        <v>66828368</v>
      </c>
      <c r="N68" s="11">
        <v>168415841</v>
      </c>
      <c r="O68" s="11"/>
      <c r="P68" s="11"/>
      <c r="Q68" s="11"/>
      <c r="R68" s="11"/>
      <c r="S68" s="11"/>
      <c r="T68" s="11"/>
      <c r="U68" s="11"/>
      <c r="V68" s="11"/>
      <c r="W68" s="11">
        <v>229680514</v>
      </c>
      <c r="X68" s="11"/>
      <c r="Y68" s="11">
        <v>229680514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298515020</v>
      </c>
      <c r="F69" s="79">
        <f t="shared" si="12"/>
        <v>0</v>
      </c>
      <c r="G69" s="79">
        <f t="shared" si="12"/>
        <v>200268765</v>
      </c>
      <c r="H69" s="79">
        <f t="shared" si="12"/>
        <v>387654993</v>
      </c>
      <c r="I69" s="79">
        <f t="shared" si="12"/>
        <v>646235066</v>
      </c>
      <c r="J69" s="79">
        <f t="shared" si="12"/>
        <v>1234158824</v>
      </c>
      <c r="K69" s="79">
        <f t="shared" si="12"/>
        <v>998924067</v>
      </c>
      <c r="L69" s="79">
        <f t="shared" si="12"/>
        <v>1353880202</v>
      </c>
      <c r="M69" s="79">
        <f t="shared" si="12"/>
        <v>1632931774</v>
      </c>
      <c r="N69" s="79">
        <f t="shared" si="12"/>
        <v>3985736043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5219894867</v>
      </c>
      <c r="X69" s="79">
        <f t="shared" si="12"/>
        <v>0</v>
      </c>
      <c r="Y69" s="79">
        <f t="shared" si="12"/>
        <v>5219894867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36384029</v>
      </c>
      <c r="F5" s="43">
        <f t="shared" si="0"/>
        <v>36384029</v>
      </c>
      <c r="G5" s="43">
        <f t="shared" si="0"/>
        <v>758456</v>
      </c>
      <c r="H5" s="43">
        <f t="shared" si="0"/>
        <v>554629</v>
      </c>
      <c r="I5" s="43">
        <f t="shared" si="0"/>
        <v>492726</v>
      </c>
      <c r="J5" s="43">
        <f t="shared" si="0"/>
        <v>1805811</v>
      </c>
      <c r="K5" s="43">
        <f t="shared" si="0"/>
        <v>263516</v>
      </c>
      <c r="L5" s="43">
        <f t="shared" si="0"/>
        <v>923739</v>
      </c>
      <c r="M5" s="43">
        <f t="shared" si="0"/>
        <v>1000663</v>
      </c>
      <c r="N5" s="43">
        <f t="shared" si="0"/>
        <v>2187918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3993729</v>
      </c>
      <c r="X5" s="43">
        <f t="shared" si="0"/>
        <v>18192015</v>
      </c>
      <c r="Y5" s="43">
        <f t="shared" si="0"/>
        <v>-14198286</v>
      </c>
      <c r="Z5" s="44">
        <f>+IF(X5&lt;&gt;0,+(Y5/X5)*100,0)</f>
        <v>-78.04680240204287</v>
      </c>
      <c r="AA5" s="45">
        <f>SUM(AA11:AA18)</f>
        <v>36384029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2303240</v>
      </c>
      <c r="F7" s="11">
        <v>2303240</v>
      </c>
      <c r="G7" s="11"/>
      <c r="H7" s="11"/>
      <c r="I7" s="11"/>
      <c r="J7" s="11"/>
      <c r="K7" s="11"/>
      <c r="L7" s="11"/>
      <c r="M7" s="11">
        <v>62655</v>
      </c>
      <c r="N7" s="11">
        <v>62655</v>
      </c>
      <c r="O7" s="11"/>
      <c r="P7" s="11"/>
      <c r="Q7" s="11"/>
      <c r="R7" s="11"/>
      <c r="S7" s="11"/>
      <c r="T7" s="11"/>
      <c r="U7" s="11"/>
      <c r="V7" s="11"/>
      <c r="W7" s="11">
        <v>62655</v>
      </c>
      <c r="X7" s="11">
        <v>1151620</v>
      </c>
      <c r="Y7" s="11">
        <v>-1088965</v>
      </c>
      <c r="Z7" s="2">
        <v>-94.56</v>
      </c>
      <c r="AA7" s="15">
        <v>2303240</v>
      </c>
    </row>
    <row r="8" spans="1:27" ht="13.5">
      <c r="A8" s="46" t="s">
        <v>34</v>
      </c>
      <c r="B8" s="47"/>
      <c r="C8" s="9"/>
      <c r="D8" s="10"/>
      <c r="E8" s="11">
        <v>23750789</v>
      </c>
      <c r="F8" s="11">
        <v>23750789</v>
      </c>
      <c r="G8" s="11">
        <v>758456</v>
      </c>
      <c r="H8" s="11">
        <v>554629</v>
      </c>
      <c r="I8" s="11">
        <v>492726</v>
      </c>
      <c r="J8" s="11">
        <v>1805811</v>
      </c>
      <c r="K8" s="11">
        <v>263516</v>
      </c>
      <c r="L8" s="11">
        <v>923739</v>
      </c>
      <c r="M8" s="11">
        <v>812037</v>
      </c>
      <c r="N8" s="11">
        <v>1999292</v>
      </c>
      <c r="O8" s="11"/>
      <c r="P8" s="11"/>
      <c r="Q8" s="11"/>
      <c r="R8" s="11"/>
      <c r="S8" s="11"/>
      <c r="T8" s="11"/>
      <c r="U8" s="11"/>
      <c r="V8" s="11"/>
      <c r="W8" s="11">
        <v>3805103</v>
      </c>
      <c r="X8" s="11">
        <v>11875395</v>
      </c>
      <c r="Y8" s="11">
        <v>-8070292</v>
      </c>
      <c r="Z8" s="2">
        <v>-67.96</v>
      </c>
      <c r="AA8" s="15">
        <v>23750789</v>
      </c>
    </row>
    <row r="9" spans="1:27" ht="13.5">
      <c r="A9" s="46" t="s">
        <v>35</v>
      </c>
      <c r="B9" s="47"/>
      <c r="C9" s="9"/>
      <c r="D9" s="10"/>
      <c r="E9" s="11">
        <v>10000000</v>
      </c>
      <c r="F9" s="11">
        <v>10000000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5000000</v>
      </c>
      <c r="Y9" s="11">
        <v>-5000000</v>
      </c>
      <c r="Z9" s="2">
        <v>-100</v>
      </c>
      <c r="AA9" s="15">
        <v>10000000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36054029</v>
      </c>
      <c r="F11" s="51">
        <f t="shared" si="1"/>
        <v>36054029</v>
      </c>
      <c r="G11" s="51">
        <f t="shared" si="1"/>
        <v>758456</v>
      </c>
      <c r="H11" s="51">
        <f t="shared" si="1"/>
        <v>554629</v>
      </c>
      <c r="I11" s="51">
        <f t="shared" si="1"/>
        <v>492726</v>
      </c>
      <c r="J11" s="51">
        <f t="shared" si="1"/>
        <v>1805811</v>
      </c>
      <c r="K11" s="51">
        <f t="shared" si="1"/>
        <v>263516</v>
      </c>
      <c r="L11" s="51">
        <f t="shared" si="1"/>
        <v>923739</v>
      </c>
      <c r="M11" s="51">
        <f t="shared" si="1"/>
        <v>874692</v>
      </c>
      <c r="N11" s="51">
        <f t="shared" si="1"/>
        <v>2061947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3867758</v>
      </c>
      <c r="X11" s="51">
        <f t="shared" si="1"/>
        <v>18027015</v>
      </c>
      <c r="Y11" s="51">
        <f t="shared" si="1"/>
        <v>-14159257</v>
      </c>
      <c r="Z11" s="52">
        <f>+IF(X11&lt;&gt;0,+(Y11/X11)*100,0)</f>
        <v>-78.54465645033302</v>
      </c>
      <c r="AA11" s="53">
        <f>SUM(AA6:AA10)</f>
        <v>36054029</v>
      </c>
    </row>
    <row r="12" spans="1:27" ht="13.5">
      <c r="A12" s="54" t="s">
        <v>38</v>
      </c>
      <c r="B12" s="35"/>
      <c r="C12" s="9"/>
      <c r="D12" s="10"/>
      <c r="E12" s="11">
        <v>330000</v>
      </c>
      <c r="F12" s="11">
        <v>330000</v>
      </c>
      <c r="G12" s="11"/>
      <c r="H12" s="11"/>
      <c r="I12" s="11"/>
      <c r="J12" s="11"/>
      <c r="K12" s="11"/>
      <c r="L12" s="11"/>
      <c r="M12" s="11">
        <v>125971</v>
      </c>
      <c r="N12" s="11">
        <v>125971</v>
      </c>
      <c r="O12" s="11"/>
      <c r="P12" s="11"/>
      <c r="Q12" s="11"/>
      <c r="R12" s="11"/>
      <c r="S12" s="11"/>
      <c r="T12" s="11"/>
      <c r="U12" s="11"/>
      <c r="V12" s="11"/>
      <c r="W12" s="11">
        <v>125971</v>
      </c>
      <c r="X12" s="11">
        <v>165000</v>
      </c>
      <c r="Y12" s="11">
        <v>-39029</v>
      </c>
      <c r="Z12" s="2">
        <v>-23.65</v>
      </c>
      <c r="AA12" s="15">
        <v>330000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8594171</v>
      </c>
      <c r="F20" s="60">
        <f t="shared" si="2"/>
        <v>8594171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4297086</v>
      </c>
      <c r="Y20" s="60">
        <f t="shared" si="2"/>
        <v>-4297086</v>
      </c>
      <c r="Z20" s="61">
        <f>+IF(X20&lt;&gt;0,+(Y20/X20)*100,0)</f>
        <v>-100</v>
      </c>
      <c r="AA20" s="62">
        <f>SUM(AA26:AA33)</f>
        <v>8594171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5417757</v>
      </c>
      <c r="F23" s="11">
        <v>5417757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2708879</v>
      </c>
      <c r="Y23" s="11">
        <v>-2708879</v>
      </c>
      <c r="Z23" s="2">
        <v>-100</v>
      </c>
      <c r="AA23" s="15">
        <v>5417757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5417757</v>
      </c>
      <c r="F26" s="51">
        <f t="shared" si="3"/>
        <v>5417757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2708879</v>
      </c>
      <c r="Y26" s="51">
        <f t="shared" si="3"/>
        <v>-2708879</v>
      </c>
      <c r="Z26" s="52">
        <f>+IF(X26&lt;&gt;0,+(Y26/X26)*100,0)</f>
        <v>-100</v>
      </c>
      <c r="AA26" s="53">
        <f>SUM(AA21:AA25)</f>
        <v>5417757</v>
      </c>
    </row>
    <row r="27" spans="1:27" ht="13.5">
      <c r="A27" s="54" t="s">
        <v>38</v>
      </c>
      <c r="B27" s="64"/>
      <c r="C27" s="9"/>
      <c r="D27" s="10"/>
      <c r="E27" s="11">
        <v>3176414</v>
      </c>
      <c r="F27" s="11">
        <v>3176414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1588207</v>
      </c>
      <c r="Y27" s="11">
        <v>-1588207</v>
      </c>
      <c r="Z27" s="2">
        <v>-100</v>
      </c>
      <c r="AA27" s="15">
        <v>3176414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2303240</v>
      </c>
      <c r="F37" s="11">
        <f t="shared" si="4"/>
        <v>2303240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62655</v>
      </c>
      <c r="N37" s="11">
        <f t="shared" si="4"/>
        <v>62655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62655</v>
      </c>
      <c r="X37" s="11">
        <f t="shared" si="4"/>
        <v>1151620</v>
      </c>
      <c r="Y37" s="11">
        <f t="shared" si="4"/>
        <v>-1088965</v>
      </c>
      <c r="Z37" s="2">
        <f t="shared" si="5"/>
        <v>-94.55940327538598</v>
      </c>
      <c r="AA37" s="15">
        <f>AA7+AA22</f>
        <v>2303240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29168546</v>
      </c>
      <c r="F38" s="11">
        <f t="shared" si="4"/>
        <v>29168546</v>
      </c>
      <c r="G38" s="11">
        <f t="shared" si="4"/>
        <v>758456</v>
      </c>
      <c r="H38" s="11">
        <f t="shared" si="4"/>
        <v>554629</v>
      </c>
      <c r="I38" s="11">
        <f t="shared" si="4"/>
        <v>492726</v>
      </c>
      <c r="J38" s="11">
        <f t="shared" si="4"/>
        <v>1805811</v>
      </c>
      <c r="K38" s="11">
        <f t="shared" si="4"/>
        <v>263516</v>
      </c>
      <c r="L38" s="11">
        <f t="shared" si="4"/>
        <v>923739</v>
      </c>
      <c r="M38" s="11">
        <f t="shared" si="4"/>
        <v>812037</v>
      </c>
      <c r="N38" s="11">
        <f t="shared" si="4"/>
        <v>1999292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3805103</v>
      </c>
      <c r="X38" s="11">
        <f t="shared" si="4"/>
        <v>14584274</v>
      </c>
      <c r="Y38" s="11">
        <f t="shared" si="4"/>
        <v>-10779171</v>
      </c>
      <c r="Z38" s="2">
        <f t="shared" si="5"/>
        <v>-73.90954805155197</v>
      </c>
      <c r="AA38" s="15">
        <f>AA8+AA23</f>
        <v>29168546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10000000</v>
      </c>
      <c r="F39" s="11">
        <f t="shared" si="4"/>
        <v>10000000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5000000</v>
      </c>
      <c r="Y39" s="11">
        <f t="shared" si="4"/>
        <v>-5000000</v>
      </c>
      <c r="Z39" s="2">
        <f t="shared" si="5"/>
        <v>-100</v>
      </c>
      <c r="AA39" s="15">
        <f>AA9+AA24</f>
        <v>10000000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41471786</v>
      </c>
      <c r="F41" s="51">
        <f t="shared" si="6"/>
        <v>41471786</v>
      </c>
      <c r="G41" s="51">
        <f t="shared" si="6"/>
        <v>758456</v>
      </c>
      <c r="H41" s="51">
        <f t="shared" si="6"/>
        <v>554629</v>
      </c>
      <c r="I41" s="51">
        <f t="shared" si="6"/>
        <v>492726</v>
      </c>
      <c r="J41" s="51">
        <f t="shared" si="6"/>
        <v>1805811</v>
      </c>
      <c r="K41" s="51">
        <f t="shared" si="6"/>
        <v>263516</v>
      </c>
      <c r="L41" s="51">
        <f t="shared" si="6"/>
        <v>923739</v>
      </c>
      <c r="M41" s="51">
        <f t="shared" si="6"/>
        <v>874692</v>
      </c>
      <c r="N41" s="51">
        <f t="shared" si="6"/>
        <v>2061947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3867758</v>
      </c>
      <c r="X41" s="51">
        <f t="shared" si="6"/>
        <v>20735894</v>
      </c>
      <c r="Y41" s="51">
        <f t="shared" si="6"/>
        <v>-16868136</v>
      </c>
      <c r="Z41" s="52">
        <f t="shared" si="5"/>
        <v>-81.34752232047482</v>
      </c>
      <c r="AA41" s="53">
        <f>SUM(AA36:AA40)</f>
        <v>41471786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3506414</v>
      </c>
      <c r="F42" s="67">
        <f t="shared" si="7"/>
        <v>3506414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125971</v>
      </c>
      <c r="N42" s="67">
        <f t="shared" si="7"/>
        <v>125971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125971</v>
      </c>
      <c r="X42" s="67">
        <f t="shared" si="7"/>
        <v>1753207</v>
      </c>
      <c r="Y42" s="67">
        <f t="shared" si="7"/>
        <v>-1627236</v>
      </c>
      <c r="Z42" s="69">
        <f t="shared" si="5"/>
        <v>-92.81482449020567</v>
      </c>
      <c r="AA42" s="68">
        <f aca="true" t="shared" si="8" ref="AA42:AA48">AA12+AA27</f>
        <v>3506414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44978200</v>
      </c>
      <c r="F49" s="79">
        <f t="shared" si="9"/>
        <v>44978200</v>
      </c>
      <c r="G49" s="79">
        <f t="shared" si="9"/>
        <v>758456</v>
      </c>
      <c r="H49" s="79">
        <f t="shared" si="9"/>
        <v>554629</v>
      </c>
      <c r="I49" s="79">
        <f t="shared" si="9"/>
        <v>492726</v>
      </c>
      <c r="J49" s="79">
        <f t="shared" si="9"/>
        <v>1805811</v>
      </c>
      <c r="K49" s="79">
        <f t="shared" si="9"/>
        <v>263516</v>
      </c>
      <c r="L49" s="79">
        <f t="shared" si="9"/>
        <v>923739</v>
      </c>
      <c r="M49" s="79">
        <f t="shared" si="9"/>
        <v>1000663</v>
      </c>
      <c r="N49" s="79">
        <f t="shared" si="9"/>
        <v>2187918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3993729</v>
      </c>
      <c r="X49" s="79">
        <f t="shared" si="9"/>
        <v>22489101</v>
      </c>
      <c r="Y49" s="79">
        <f t="shared" si="9"/>
        <v>-18495372</v>
      </c>
      <c r="Z49" s="80">
        <f t="shared" si="5"/>
        <v>-82.24149111162781</v>
      </c>
      <c r="AA49" s="81">
        <f>SUM(AA41:AA48)</f>
        <v>44978200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23240656</v>
      </c>
      <c r="F51" s="67">
        <f t="shared" si="10"/>
        <v>23240656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11620328</v>
      </c>
      <c r="Y51" s="67">
        <f t="shared" si="10"/>
        <v>-11620328</v>
      </c>
      <c r="Z51" s="69">
        <f>+IF(X51&lt;&gt;0,+(Y51/X51)*100,0)</f>
        <v>-100</v>
      </c>
      <c r="AA51" s="68">
        <f>SUM(AA57:AA61)</f>
        <v>23240656</v>
      </c>
    </row>
    <row r="52" spans="1:27" ht="13.5">
      <c r="A52" s="84" t="s">
        <v>32</v>
      </c>
      <c r="B52" s="47"/>
      <c r="C52" s="9"/>
      <c r="D52" s="10"/>
      <c r="E52" s="11">
        <v>3572620</v>
      </c>
      <c r="F52" s="11">
        <v>3572620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1786310</v>
      </c>
      <c r="Y52" s="11">
        <v>-1786310</v>
      </c>
      <c r="Z52" s="2">
        <v>-100</v>
      </c>
      <c r="AA52" s="15">
        <v>3572620</v>
      </c>
    </row>
    <row r="53" spans="1:27" ht="13.5">
      <c r="A53" s="84" t="s">
        <v>33</v>
      </c>
      <c r="B53" s="47"/>
      <c r="C53" s="9"/>
      <c r="D53" s="10"/>
      <c r="E53" s="11">
        <v>4990836</v>
      </c>
      <c r="F53" s="11">
        <v>4990836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2495418</v>
      </c>
      <c r="Y53" s="11">
        <v>-2495418</v>
      </c>
      <c r="Z53" s="2">
        <v>-100</v>
      </c>
      <c r="AA53" s="15">
        <v>4990836</v>
      </c>
    </row>
    <row r="54" spans="1:27" ht="13.5">
      <c r="A54" s="84" t="s">
        <v>34</v>
      </c>
      <c r="B54" s="47"/>
      <c r="C54" s="9"/>
      <c r="D54" s="10"/>
      <c r="E54" s="11">
        <v>5178850</v>
      </c>
      <c r="F54" s="11">
        <v>5178850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2589425</v>
      </c>
      <c r="Y54" s="11">
        <v>-2589425</v>
      </c>
      <c r="Z54" s="2">
        <v>-100</v>
      </c>
      <c r="AA54" s="15">
        <v>5178850</v>
      </c>
    </row>
    <row r="55" spans="1:27" ht="13.5">
      <c r="A55" s="84" t="s">
        <v>35</v>
      </c>
      <c r="B55" s="47"/>
      <c r="C55" s="9"/>
      <c r="D55" s="10"/>
      <c r="E55" s="11">
        <v>3254000</v>
      </c>
      <c r="F55" s="11">
        <v>3254000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1627000</v>
      </c>
      <c r="Y55" s="11">
        <v>-1627000</v>
      </c>
      <c r="Z55" s="2">
        <v>-100</v>
      </c>
      <c r="AA55" s="15">
        <v>3254000</v>
      </c>
    </row>
    <row r="56" spans="1:27" ht="13.5">
      <c r="A56" s="84" t="s">
        <v>36</v>
      </c>
      <c r="B56" s="47"/>
      <c r="C56" s="9"/>
      <c r="D56" s="10"/>
      <c r="E56" s="11">
        <v>2905750</v>
      </c>
      <c r="F56" s="11">
        <v>2905750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1452875</v>
      </c>
      <c r="Y56" s="11">
        <v>-1452875</v>
      </c>
      <c r="Z56" s="2">
        <v>-100</v>
      </c>
      <c r="AA56" s="15">
        <v>2905750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19902056</v>
      </c>
      <c r="F57" s="51">
        <f t="shared" si="11"/>
        <v>19902056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9951028</v>
      </c>
      <c r="Y57" s="51">
        <f t="shared" si="11"/>
        <v>-9951028</v>
      </c>
      <c r="Z57" s="52">
        <f>+IF(X57&lt;&gt;0,+(Y57/X57)*100,0)</f>
        <v>-100</v>
      </c>
      <c r="AA57" s="53">
        <f>SUM(AA52:AA56)</f>
        <v>19902056</v>
      </c>
    </row>
    <row r="58" spans="1:27" ht="13.5">
      <c r="A58" s="86" t="s">
        <v>38</v>
      </c>
      <c r="B58" s="35"/>
      <c r="C58" s="9"/>
      <c r="D58" s="10"/>
      <c r="E58" s="11">
        <v>425900</v>
      </c>
      <c r="F58" s="11">
        <v>425900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212950</v>
      </c>
      <c r="Y58" s="11">
        <v>-212950</v>
      </c>
      <c r="Z58" s="2">
        <v>-100</v>
      </c>
      <c r="AA58" s="15">
        <v>425900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2912700</v>
      </c>
      <c r="F61" s="11">
        <v>2912700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1456350</v>
      </c>
      <c r="Y61" s="11">
        <v>-1456350</v>
      </c>
      <c r="Z61" s="2">
        <v>-100</v>
      </c>
      <c r="AA61" s="15">
        <v>2912700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17662066</v>
      </c>
      <c r="F65" s="11"/>
      <c r="G65" s="11">
        <v>1036861</v>
      </c>
      <c r="H65" s="11">
        <v>1205007</v>
      </c>
      <c r="I65" s="11">
        <v>1298808</v>
      </c>
      <c r="J65" s="11">
        <v>3540676</v>
      </c>
      <c r="K65" s="11">
        <v>1411798</v>
      </c>
      <c r="L65" s="11">
        <v>1382286</v>
      </c>
      <c r="M65" s="11">
        <v>1697777</v>
      </c>
      <c r="N65" s="11">
        <v>4491861</v>
      </c>
      <c r="O65" s="11"/>
      <c r="P65" s="11"/>
      <c r="Q65" s="11"/>
      <c r="R65" s="11"/>
      <c r="S65" s="11"/>
      <c r="T65" s="11"/>
      <c r="U65" s="11"/>
      <c r="V65" s="11"/>
      <c r="W65" s="11">
        <v>8032537</v>
      </c>
      <c r="X65" s="11"/>
      <c r="Y65" s="11">
        <v>8032537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2945000</v>
      </c>
      <c r="F66" s="14"/>
      <c r="G66" s="14">
        <v>18617</v>
      </c>
      <c r="H66" s="14"/>
      <c r="I66" s="14">
        <v>1120</v>
      </c>
      <c r="J66" s="14">
        <v>19737</v>
      </c>
      <c r="K66" s="14">
        <v>399120</v>
      </c>
      <c r="L66" s="14">
        <v>49566</v>
      </c>
      <c r="M66" s="14">
        <v>85893</v>
      </c>
      <c r="N66" s="14">
        <v>534579</v>
      </c>
      <c r="O66" s="14"/>
      <c r="P66" s="14"/>
      <c r="Q66" s="14"/>
      <c r="R66" s="14"/>
      <c r="S66" s="14"/>
      <c r="T66" s="14"/>
      <c r="U66" s="14"/>
      <c r="V66" s="14"/>
      <c r="W66" s="14">
        <v>554316</v>
      </c>
      <c r="X66" s="14"/>
      <c r="Y66" s="14">
        <v>554316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1280000</v>
      </c>
      <c r="F67" s="11"/>
      <c r="G67" s="11">
        <v>172190</v>
      </c>
      <c r="H67" s="11"/>
      <c r="I67" s="11"/>
      <c r="J67" s="11">
        <v>172190</v>
      </c>
      <c r="K67" s="11">
        <v>99500</v>
      </c>
      <c r="L67" s="11">
        <v>189985</v>
      </c>
      <c r="M67" s="11">
        <v>16606</v>
      </c>
      <c r="N67" s="11">
        <v>306091</v>
      </c>
      <c r="O67" s="11"/>
      <c r="P67" s="11"/>
      <c r="Q67" s="11"/>
      <c r="R67" s="11"/>
      <c r="S67" s="11"/>
      <c r="T67" s="11"/>
      <c r="U67" s="11"/>
      <c r="V67" s="11"/>
      <c r="W67" s="11">
        <v>478281</v>
      </c>
      <c r="X67" s="11"/>
      <c r="Y67" s="11">
        <v>478281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1683590</v>
      </c>
      <c r="F68" s="11"/>
      <c r="G68" s="11"/>
      <c r="H68" s="11">
        <v>133175</v>
      </c>
      <c r="I68" s="11">
        <v>98152</v>
      </c>
      <c r="J68" s="11">
        <v>231327</v>
      </c>
      <c r="K68" s="11"/>
      <c r="L68" s="11"/>
      <c r="M68" s="11">
        <v>235676</v>
      </c>
      <c r="N68" s="11">
        <v>235676</v>
      </c>
      <c r="O68" s="11"/>
      <c r="P68" s="11"/>
      <c r="Q68" s="11"/>
      <c r="R68" s="11"/>
      <c r="S68" s="11"/>
      <c r="T68" s="11"/>
      <c r="U68" s="11"/>
      <c r="V68" s="11"/>
      <c r="W68" s="11">
        <v>467003</v>
      </c>
      <c r="X68" s="11"/>
      <c r="Y68" s="11">
        <v>467003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23570656</v>
      </c>
      <c r="F69" s="79">
        <f t="shared" si="12"/>
        <v>0</v>
      </c>
      <c r="G69" s="79">
        <f t="shared" si="12"/>
        <v>1227668</v>
      </c>
      <c r="H69" s="79">
        <f t="shared" si="12"/>
        <v>1338182</v>
      </c>
      <c r="I69" s="79">
        <f t="shared" si="12"/>
        <v>1398080</v>
      </c>
      <c r="J69" s="79">
        <f t="shared" si="12"/>
        <v>3963930</v>
      </c>
      <c r="K69" s="79">
        <f t="shared" si="12"/>
        <v>1910418</v>
      </c>
      <c r="L69" s="79">
        <f t="shared" si="12"/>
        <v>1621837</v>
      </c>
      <c r="M69" s="79">
        <f t="shared" si="12"/>
        <v>2035952</v>
      </c>
      <c r="N69" s="79">
        <f t="shared" si="12"/>
        <v>5568207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9532137</v>
      </c>
      <c r="X69" s="79">
        <f t="shared" si="12"/>
        <v>0</v>
      </c>
      <c r="Y69" s="79">
        <f t="shared" si="12"/>
        <v>9532137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39149443</v>
      </c>
      <c r="D5" s="42">
        <f t="shared" si="0"/>
        <v>0</v>
      </c>
      <c r="E5" s="43">
        <f t="shared" si="0"/>
        <v>44093710</v>
      </c>
      <c r="F5" s="43">
        <f t="shared" si="0"/>
        <v>58087215</v>
      </c>
      <c r="G5" s="43">
        <f t="shared" si="0"/>
        <v>0</v>
      </c>
      <c r="H5" s="43">
        <f t="shared" si="0"/>
        <v>2195769</v>
      </c>
      <c r="I5" s="43">
        <f t="shared" si="0"/>
        <v>3602072</v>
      </c>
      <c r="J5" s="43">
        <f t="shared" si="0"/>
        <v>5797841</v>
      </c>
      <c r="K5" s="43">
        <f t="shared" si="0"/>
        <v>2806719</v>
      </c>
      <c r="L5" s="43">
        <f t="shared" si="0"/>
        <v>2542751</v>
      </c>
      <c r="M5" s="43">
        <f t="shared" si="0"/>
        <v>2311077</v>
      </c>
      <c r="N5" s="43">
        <f t="shared" si="0"/>
        <v>7660547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13458388</v>
      </c>
      <c r="X5" s="43">
        <f t="shared" si="0"/>
        <v>29043609</v>
      </c>
      <c r="Y5" s="43">
        <f t="shared" si="0"/>
        <v>-15585221</v>
      </c>
      <c r="Z5" s="44">
        <f>+IF(X5&lt;&gt;0,+(Y5/X5)*100,0)</f>
        <v>-53.66144751501096</v>
      </c>
      <c r="AA5" s="45">
        <f>SUM(AA11:AA18)</f>
        <v>58087215</v>
      </c>
    </row>
    <row r="6" spans="1:27" ht="13.5">
      <c r="A6" s="46" t="s">
        <v>32</v>
      </c>
      <c r="B6" s="47"/>
      <c r="C6" s="9">
        <v>7989830</v>
      </c>
      <c r="D6" s="10"/>
      <c r="E6" s="11">
        <v>3400000</v>
      </c>
      <c r="F6" s="11">
        <v>3400000</v>
      </c>
      <c r="G6" s="11"/>
      <c r="H6" s="11"/>
      <c r="I6" s="11">
        <v>35262</v>
      </c>
      <c r="J6" s="11">
        <v>35262</v>
      </c>
      <c r="K6" s="11">
        <v>6523</v>
      </c>
      <c r="L6" s="11">
        <v>288485</v>
      </c>
      <c r="M6" s="11"/>
      <c r="N6" s="11">
        <v>295008</v>
      </c>
      <c r="O6" s="11"/>
      <c r="P6" s="11"/>
      <c r="Q6" s="11"/>
      <c r="R6" s="11"/>
      <c r="S6" s="11"/>
      <c r="T6" s="11"/>
      <c r="U6" s="11"/>
      <c r="V6" s="11"/>
      <c r="W6" s="11">
        <v>330270</v>
      </c>
      <c r="X6" s="11">
        <v>1700000</v>
      </c>
      <c r="Y6" s="11">
        <v>-1369730</v>
      </c>
      <c r="Z6" s="2">
        <v>-80.57</v>
      </c>
      <c r="AA6" s="15">
        <v>3400000</v>
      </c>
    </row>
    <row r="7" spans="1:27" ht="13.5">
      <c r="A7" s="46" t="s">
        <v>33</v>
      </c>
      <c r="B7" s="47"/>
      <c r="C7" s="9">
        <v>7524302</v>
      </c>
      <c r="D7" s="10"/>
      <c r="E7" s="11">
        <v>6755000</v>
      </c>
      <c r="F7" s="11">
        <v>7028533</v>
      </c>
      <c r="G7" s="11"/>
      <c r="H7" s="11"/>
      <c r="I7" s="11"/>
      <c r="J7" s="11"/>
      <c r="K7" s="11">
        <v>211990</v>
      </c>
      <c r="L7" s="11">
        <v>111875</v>
      </c>
      <c r="M7" s="11">
        <v>550299</v>
      </c>
      <c r="N7" s="11">
        <v>874164</v>
      </c>
      <c r="O7" s="11"/>
      <c r="P7" s="11"/>
      <c r="Q7" s="11"/>
      <c r="R7" s="11"/>
      <c r="S7" s="11"/>
      <c r="T7" s="11"/>
      <c r="U7" s="11"/>
      <c r="V7" s="11"/>
      <c r="W7" s="11">
        <v>874164</v>
      </c>
      <c r="X7" s="11">
        <v>3514267</v>
      </c>
      <c r="Y7" s="11">
        <v>-2640103</v>
      </c>
      <c r="Z7" s="2">
        <v>-75.13</v>
      </c>
      <c r="AA7" s="15">
        <v>7028533</v>
      </c>
    </row>
    <row r="8" spans="1:27" ht="13.5">
      <c r="A8" s="46" t="s">
        <v>34</v>
      </c>
      <c r="B8" s="47"/>
      <c r="C8" s="9">
        <v>9500792</v>
      </c>
      <c r="D8" s="10"/>
      <c r="E8" s="11">
        <v>11824550</v>
      </c>
      <c r="F8" s="11">
        <v>23946435</v>
      </c>
      <c r="G8" s="11"/>
      <c r="H8" s="11">
        <v>2049242</v>
      </c>
      <c r="I8" s="11">
        <v>2823962</v>
      </c>
      <c r="J8" s="11">
        <v>4873204</v>
      </c>
      <c r="K8" s="11">
        <v>1031426</v>
      </c>
      <c r="L8" s="11">
        <v>641001</v>
      </c>
      <c r="M8" s="11">
        <v>1235118</v>
      </c>
      <c r="N8" s="11">
        <v>2907545</v>
      </c>
      <c r="O8" s="11"/>
      <c r="P8" s="11"/>
      <c r="Q8" s="11"/>
      <c r="R8" s="11"/>
      <c r="S8" s="11"/>
      <c r="T8" s="11"/>
      <c r="U8" s="11"/>
      <c r="V8" s="11"/>
      <c r="W8" s="11">
        <v>7780749</v>
      </c>
      <c r="X8" s="11">
        <v>11973218</v>
      </c>
      <c r="Y8" s="11">
        <v>-4192469</v>
      </c>
      <c r="Z8" s="2">
        <v>-35.02</v>
      </c>
      <c r="AA8" s="15">
        <v>23946435</v>
      </c>
    </row>
    <row r="9" spans="1:27" ht="13.5">
      <c r="A9" s="46" t="s">
        <v>35</v>
      </c>
      <c r="B9" s="47"/>
      <c r="C9" s="9">
        <v>553580</v>
      </c>
      <c r="D9" s="10"/>
      <c r="E9" s="11">
        <v>6264300</v>
      </c>
      <c r="F9" s="11">
        <v>6838816</v>
      </c>
      <c r="G9" s="11"/>
      <c r="H9" s="11">
        <v>121397</v>
      </c>
      <c r="I9" s="11">
        <v>477789</v>
      </c>
      <c r="J9" s="11">
        <v>599186</v>
      </c>
      <c r="K9" s="11">
        <v>233732</v>
      </c>
      <c r="L9" s="11">
        <v>864263</v>
      </c>
      <c r="M9" s="11">
        <v>364953</v>
      </c>
      <c r="N9" s="11">
        <v>1462948</v>
      </c>
      <c r="O9" s="11"/>
      <c r="P9" s="11"/>
      <c r="Q9" s="11"/>
      <c r="R9" s="11"/>
      <c r="S9" s="11"/>
      <c r="T9" s="11"/>
      <c r="U9" s="11"/>
      <c r="V9" s="11"/>
      <c r="W9" s="11">
        <v>2062134</v>
      </c>
      <c r="X9" s="11">
        <v>3419408</v>
      </c>
      <c r="Y9" s="11">
        <v>-1357274</v>
      </c>
      <c r="Z9" s="2">
        <v>-39.69</v>
      </c>
      <c r="AA9" s="15">
        <v>6838816</v>
      </c>
    </row>
    <row r="10" spans="1:27" ht="13.5">
      <c r="A10" s="46" t="s">
        <v>36</v>
      </c>
      <c r="B10" s="47"/>
      <c r="C10" s="9">
        <v>894552</v>
      </c>
      <c r="D10" s="10"/>
      <c r="E10" s="11">
        <v>1293000</v>
      </c>
      <c r="F10" s="11">
        <v>1293000</v>
      </c>
      <c r="G10" s="11"/>
      <c r="H10" s="11"/>
      <c r="I10" s="11">
        <v>39200</v>
      </c>
      <c r="J10" s="11">
        <v>39200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39200</v>
      </c>
      <c r="X10" s="11">
        <v>646500</v>
      </c>
      <c r="Y10" s="11">
        <v>-607300</v>
      </c>
      <c r="Z10" s="2">
        <v>-93.94</v>
      </c>
      <c r="AA10" s="15">
        <v>1293000</v>
      </c>
    </row>
    <row r="11" spans="1:27" ht="13.5">
      <c r="A11" s="48" t="s">
        <v>37</v>
      </c>
      <c r="B11" s="47"/>
      <c r="C11" s="49">
        <f aca="true" t="shared" si="1" ref="C11:Y11">SUM(C6:C10)</f>
        <v>26463056</v>
      </c>
      <c r="D11" s="50">
        <f t="shared" si="1"/>
        <v>0</v>
      </c>
      <c r="E11" s="51">
        <f t="shared" si="1"/>
        <v>29536850</v>
      </c>
      <c r="F11" s="51">
        <f t="shared" si="1"/>
        <v>42506784</v>
      </c>
      <c r="G11" s="51">
        <f t="shared" si="1"/>
        <v>0</v>
      </c>
      <c r="H11" s="51">
        <f t="shared" si="1"/>
        <v>2170639</v>
      </c>
      <c r="I11" s="51">
        <f t="shared" si="1"/>
        <v>3376213</v>
      </c>
      <c r="J11" s="51">
        <f t="shared" si="1"/>
        <v>5546852</v>
      </c>
      <c r="K11" s="51">
        <f t="shared" si="1"/>
        <v>1483671</v>
      </c>
      <c r="L11" s="51">
        <f t="shared" si="1"/>
        <v>1905624</v>
      </c>
      <c r="M11" s="51">
        <f t="shared" si="1"/>
        <v>2150370</v>
      </c>
      <c r="N11" s="51">
        <f t="shared" si="1"/>
        <v>5539665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11086517</v>
      </c>
      <c r="X11" s="51">
        <f t="shared" si="1"/>
        <v>21253393</v>
      </c>
      <c r="Y11" s="51">
        <f t="shared" si="1"/>
        <v>-10166876</v>
      </c>
      <c r="Z11" s="52">
        <f>+IF(X11&lt;&gt;0,+(Y11/X11)*100,0)</f>
        <v>-47.836484273358145</v>
      </c>
      <c r="AA11" s="53">
        <f>SUM(AA6:AA10)</f>
        <v>42506784</v>
      </c>
    </row>
    <row r="12" spans="1:27" ht="13.5">
      <c r="A12" s="54" t="s">
        <v>38</v>
      </c>
      <c r="B12" s="35"/>
      <c r="C12" s="9">
        <v>172691</v>
      </c>
      <c r="D12" s="10"/>
      <c r="E12" s="11">
        <v>1495000</v>
      </c>
      <c r="F12" s="11">
        <v>1495000</v>
      </c>
      <c r="G12" s="11"/>
      <c r="H12" s="11"/>
      <c r="I12" s="11"/>
      <c r="J12" s="11"/>
      <c r="K12" s="11">
        <v>3329</v>
      </c>
      <c r="L12" s="11"/>
      <c r="M12" s="11"/>
      <c r="N12" s="11">
        <v>3329</v>
      </c>
      <c r="O12" s="11"/>
      <c r="P12" s="11"/>
      <c r="Q12" s="11"/>
      <c r="R12" s="11"/>
      <c r="S12" s="11"/>
      <c r="T12" s="11"/>
      <c r="U12" s="11"/>
      <c r="V12" s="11"/>
      <c r="W12" s="11">
        <v>3329</v>
      </c>
      <c r="X12" s="11">
        <v>747500</v>
      </c>
      <c r="Y12" s="11">
        <v>-744171</v>
      </c>
      <c r="Z12" s="2">
        <v>-99.55</v>
      </c>
      <c r="AA12" s="15">
        <v>1495000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12513696</v>
      </c>
      <c r="D15" s="10"/>
      <c r="E15" s="11">
        <v>13061860</v>
      </c>
      <c r="F15" s="11">
        <v>14019831</v>
      </c>
      <c r="G15" s="11"/>
      <c r="H15" s="11">
        <v>25130</v>
      </c>
      <c r="I15" s="11">
        <v>225859</v>
      </c>
      <c r="J15" s="11">
        <v>250989</v>
      </c>
      <c r="K15" s="11">
        <v>1319719</v>
      </c>
      <c r="L15" s="11">
        <v>571527</v>
      </c>
      <c r="M15" s="11">
        <v>160707</v>
      </c>
      <c r="N15" s="11">
        <v>2051953</v>
      </c>
      <c r="O15" s="11"/>
      <c r="P15" s="11"/>
      <c r="Q15" s="11"/>
      <c r="R15" s="11"/>
      <c r="S15" s="11"/>
      <c r="T15" s="11"/>
      <c r="U15" s="11"/>
      <c r="V15" s="11"/>
      <c r="W15" s="11">
        <v>2302942</v>
      </c>
      <c r="X15" s="11">
        <v>7009916</v>
      </c>
      <c r="Y15" s="11">
        <v>-4706974</v>
      </c>
      <c r="Z15" s="2">
        <v>-67.15</v>
      </c>
      <c r="AA15" s="15">
        <v>14019831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>
        <v>65600</v>
      </c>
      <c r="G18" s="18"/>
      <c r="H18" s="18"/>
      <c r="I18" s="18"/>
      <c r="J18" s="18"/>
      <c r="K18" s="18"/>
      <c r="L18" s="18">
        <v>65600</v>
      </c>
      <c r="M18" s="18"/>
      <c r="N18" s="18">
        <v>65600</v>
      </c>
      <c r="O18" s="18"/>
      <c r="P18" s="18"/>
      <c r="Q18" s="18"/>
      <c r="R18" s="18"/>
      <c r="S18" s="18"/>
      <c r="T18" s="18"/>
      <c r="U18" s="18"/>
      <c r="V18" s="18"/>
      <c r="W18" s="18">
        <v>65600</v>
      </c>
      <c r="X18" s="18">
        <v>32800</v>
      </c>
      <c r="Y18" s="18">
        <v>32800</v>
      </c>
      <c r="Z18" s="3">
        <v>100</v>
      </c>
      <c r="AA18" s="23">
        <v>65600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23142340</v>
      </c>
      <c r="D20" s="59">
        <f t="shared" si="2"/>
        <v>0</v>
      </c>
      <c r="E20" s="60">
        <f t="shared" si="2"/>
        <v>56488620</v>
      </c>
      <c r="F20" s="60">
        <f t="shared" si="2"/>
        <v>59707296</v>
      </c>
      <c r="G20" s="60">
        <f t="shared" si="2"/>
        <v>0</v>
      </c>
      <c r="H20" s="60">
        <f t="shared" si="2"/>
        <v>2143303</v>
      </c>
      <c r="I20" s="60">
        <f t="shared" si="2"/>
        <v>2582532</v>
      </c>
      <c r="J20" s="60">
        <f t="shared" si="2"/>
        <v>4725835</v>
      </c>
      <c r="K20" s="60">
        <f t="shared" si="2"/>
        <v>2252125</v>
      </c>
      <c r="L20" s="60">
        <f t="shared" si="2"/>
        <v>6242236</v>
      </c>
      <c r="M20" s="60">
        <f t="shared" si="2"/>
        <v>6801557</v>
      </c>
      <c r="N20" s="60">
        <f t="shared" si="2"/>
        <v>15295918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20021753</v>
      </c>
      <c r="X20" s="60">
        <f t="shared" si="2"/>
        <v>29853649</v>
      </c>
      <c r="Y20" s="60">
        <f t="shared" si="2"/>
        <v>-9831896</v>
      </c>
      <c r="Z20" s="61">
        <f>+IF(X20&lt;&gt;0,+(Y20/X20)*100,0)</f>
        <v>-32.93364908256274</v>
      </c>
      <c r="AA20" s="62">
        <f>SUM(AA26:AA33)</f>
        <v>59707296</v>
      </c>
    </row>
    <row r="21" spans="1:27" ht="13.5">
      <c r="A21" s="46" t="s">
        <v>32</v>
      </c>
      <c r="B21" s="47"/>
      <c r="C21" s="9">
        <v>1535181</v>
      </c>
      <c r="D21" s="10"/>
      <c r="E21" s="11">
        <v>7751300</v>
      </c>
      <c r="F21" s="11">
        <v>8816148</v>
      </c>
      <c r="G21" s="11"/>
      <c r="H21" s="11">
        <v>604380</v>
      </c>
      <c r="I21" s="11">
        <v>841317</v>
      </c>
      <c r="J21" s="11">
        <v>1445697</v>
      </c>
      <c r="K21" s="11">
        <v>1245915</v>
      </c>
      <c r="L21" s="11">
        <v>1282885</v>
      </c>
      <c r="M21" s="11">
        <v>1197115</v>
      </c>
      <c r="N21" s="11">
        <v>3725915</v>
      </c>
      <c r="O21" s="11"/>
      <c r="P21" s="11"/>
      <c r="Q21" s="11"/>
      <c r="R21" s="11"/>
      <c r="S21" s="11"/>
      <c r="T21" s="11"/>
      <c r="U21" s="11"/>
      <c r="V21" s="11"/>
      <c r="W21" s="11">
        <v>5171612</v>
      </c>
      <c r="X21" s="11">
        <v>4408074</v>
      </c>
      <c r="Y21" s="11">
        <v>763538</v>
      </c>
      <c r="Z21" s="2">
        <v>17.32</v>
      </c>
      <c r="AA21" s="15">
        <v>8816148</v>
      </c>
    </row>
    <row r="22" spans="1:27" ht="13.5">
      <c r="A22" s="46" t="s">
        <v>33</v>
      </c>
      <c r="B22" s="47"/>
      <c r="C22" s="9">
        <v>1050000</v>
      </c>
      <c r="D22" s="10"/>
      <c r="E22" s="11">
        <v>11090000</v>
      </c>
      <c r="F22" s="11">
        <v>11090000</v>
      </c>
      <c r="G22" s="11"/>
      <c r="H22" s="11">
        <v>907120</v>
      </c>
      <c r="I22" s="11"/>
      <c r="J22" s="11">
        <v>907120</v>
      </c>
      <c r="K22" s="11">
        <v>120697</v>
      </c>
      <c r="L22" s="11">
        <v>535668</v>
      </c>
      <c r="M22" s="11">
        <v>16355</v>
      </c>
      <c r="N22" s="11">
        <v>672720</v>
      </c>
      <c r="O22" s="11"/>
      <c r="P22" s="11"/>
      <c r="Q22" s="11"/>
      <c r="R22" s="11"/>
      <c r="S22" s="11"/>
      <c r="T22" s="11"/>
      <c r="U22" s="11"/>
      <c r="V22" s="11"/>
      <c r="W22" s="11">
        <v>1579840</v>
      </c>
      <c r="X22" s="11">
        <v>5545000</v>
      </c>
      <c r="Y22" s="11">
        <v>-3965160</v>
      </c>
      <c r="Z22" s="2">
        <v>-71.51</v>
      </c>
      <c r="AA22" s="15">
        <v>11090000</v>
      </c>
    </row>
    <row r="23" spans="1:27" ht="13.5">
      <c r="A23" s="46" t="s">
        <v>34</v>
      </c>
      <c r="B23" s="47"/>
      <c r="C23" s="9">
        <v>1111501</v>
      </c>
      <c r="D23" s="10"/>
      <c r="E23" s="11">
        <v>4410000</v>
      </c>
      <c r="F23" s="11">
        <v>4876831</v>
      </c>
      <c r="G23" s="11"/>
      <c r="H23" s="11">
        <v>67966</v>
      </c>
      <c r="I23" s="11">
        <v>267498</v>
      </c>
      <c r="J23" s="11">
        <v>335464</v>
      </c>
      <c r="K23" s="11">
        <v>130859</v>
      </c>
      <c r="L23" s="11">
        <v>483872</v>
      </c>
      <c r="M23" s="11">
        <v>204325</v>
      </c>
      <c r="N23" s="11">
        <v>819056</v>
      </c>
      <c r="O23" s="11"/>
      <c r="P23" s="11"/>
      <c r="Q23" s="11"/>
      <c r="R23" s="11"/>
      <c r="S23" s="11"/>
      <c r="T23" s="11"/>
      <c r="U23" s="11"/>
      <c r="V23" s="11"/>
      <c r="W23" s="11">
        <v>1154520</v>
      </c>
      <c r="X23" s="11">
        <v>2438416</v>
      </c>
      <c r="Y23" s="11">
        <v>-1283896</v>
      </c>
      <c r="Z23" s="2">
        <v>-52.65</v>
      </c>
      <c r="AA23" s="15">
        <v>4876831</v>
      </c>
    </row>
    <row r="24" spans="1:27" ht="13.5">
      <c r="A24" s="46" t="s">
        <v>35</v>
      </c>
      <c r="B24" s="47"/>
      <c r="C24" s="9">
        <v>15043670</v>
      </c>
      <c r="D24" s="10"/>
      <c r="E24" s="11">
        <v>24937400</v>
      </c>
      <c r="F24" s="11">
        <v>26624397</v>
      </c>
      <c r="G24" s="11"/>
      <c r="H24" s="11">
        <v>290955</v>
      </c>
      <c r="I24" s="11">
        <v>782199</v>
      </c>
      <c r="J24" s="11">
        <v>1073154</v>
      </c>
      <c r="K24" s="11">
        <v>462704</v>
      </c>
      <c r="L24" s="11">
        <v>3605119</v>
      </c>
      <c r="M24" s="11">
        <v>4506209</v>
      </c>
      <c r="N24" s="11">
        <v>8574032</v>
      </c>
      <c r="O24" s="11"/>
      <c r="P24" s="11"/>
      <c r="Q24" s="11"/>
      <c r="R24" s="11"/>
      <c r="S24" s="11"/>
      <c r="T24" s="11"/>
      <c r="U24" s="11"/>
      <c r="V24" s="11"/>
      <c r="W24" s="11">
        <v>9647186</v>
      </c>
      <c r="X24" s="11">
        <v>13312199</v>
      </c>
      <c r="Y24" s="11">
        <v>-3665013</v>
      </c>
      <c r="Z24" s="2">
        <v>-27.53</v>
      </c>
      <c r="AA24" s="15">
        <v>26624397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18740352</v>
      </c>
      <c r="D26" s="50">
        <f t="shared" si="3"/>
        <v>0</v>
      </c>
      <c r="E26" s="51">
        <f t="shared" si="3"/>
        <v>48188700</v>
      </c>
      <c r="F26" s="51">
        <f t="shared" si="3"/>
        <v>51407376</v>
      </c>
      <c r="G26" s="51">
        <f t="shared" si="3"/>
        <v>0</v>
      </c>
      <c r="H26" s="51">
        <f t="shared" si="3"/>
        <v>1870421</v>
      </c>
      <c r="I26" s="51">
        <f t="shared" si="3"/>
        <v>1891014</v>
      </c>
      <c r="J26" s="51">
        <f t="shared" si="3"/>
        <v>3761435</v>
      </c>
      <c r="K26" s="51">
        <f t="shared" si="3"/>
        <v>1960175</v>
      </c>
      <c r="L26" s="51">
        <f t="shared" si="3"/>
        <v>5907544</v>
      </c>
      <c r="M26" s="51">
        <f t="shared" si="3"/>
        <v>5924004</v>
      </c>
      <c r="N26" s="51">
        <f t="shared" si="3"/>
        <v>13791723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17553158</v>
      </c>
      <c r="X26" s="51">
        <f t="shared" si="3"/>
        <v>25703689</v>
      </c>
      <c r="Y26" s="51">
        <f t="shared" si="3"/>
        <v>-8150531</v>
      </c>
      <c r="Z26" s="52">
        <f>+IF(X26&lt;&gt;0,+(Y26/X26)*100,0)</f>
        <v>-31.70957678487317</v>
      </c>
      <c r="AA26" s="53">
        <f>SUM(AA21:AA25)</f>
        <v>51407376</v>
      </c>
    </row>
    <row r="27" spans="1:27" ht="13.5">
      <c r="A27" s="54" t="s">
        <v>38</v>
      </c>
      <c r="B27" s="64"/>
      <c r="C27" s="9">
        <v>4006704</v>
      </c>
      <c r="D27" s="10"/>
      <c r="E27" s="11">
        <v>7939500</v>
      </c>
      <c r="F27" s="11">
        <v>7939500</v>
      </c>
      <c r="G27" s="11"/>
      <c r="H27" s="11">
        <v>270969</v>
      </c>
      <c r="I27" s="11">
        <v>650626</v>
      </c>
      <c r="J27" s="11">
        <v>921595</v>
      </c>
      <c r="K27" s="11">
        <v>263506</v>
      </c>
      <c r="L27" s="11">
        <v>285613</v>
      </c>
      <c r="M27" s="11">
        <v>857256</v>
      </c>
      <c r="N27" s="11">
        <v>1406375</v>
      </c>
      <c r="O27" s="11"/>
      <c r="P27" s="11"/>
      <c r="Q27" s="11"/>
      <c r="R27" s="11"/>
      <c r="S27" s="11"/>
      <c r="T27" s="11"/>
      <c r="U27" s="11"/>
      <c r="V27" s="11"/>
      <c r="W27" s="11">
        <v>2327970</v>
      </c>
      <c r="X27" s="11">
        <v>3969750</v>
      </c>
      <c r="Y27" s="11">
        <v>-1641780</v>
      </c>
      <c r="Z27" s="2">
        <v>-41.36</v>
      </c>
      <c r="AA27" s="15">
        <v>7939500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395284</v>
      </c>
      <c r="D30" s="10"/>
      <c r="E30" s="11">
        <v>360420</v>
      </c>
      <c r="F30" s="11">
        <v>360420</v>
      </c>
      <c r="G30" s="11"/>
      <c r="H30" s="11">
        <v>1913</v>
      </c>
      <c r="I30" s="11">
        <v>40892</v>
      </c>
      <c r="J30" s="11">
        <v>42805</v>
      </c>
      <c r="K30" s="11">
        <v>28444</v>
      </c>
      <c r="L30" s="11">
        <v>49079</v>
      </c>
      <c r="M30" s="11">
        <v>20297</v>
      </c>
      <c r="N30" s="11">
        <v>97820</v>
      </c>
      <c r="O30" s="11"/>
      <c r="P30" s="11"/>
      <c r="Q30" s="11"/>
      <c r="R30" s="11"/>
      <c r="S30" s="11"/>
      <c r="T30" s="11"/>
      <c r="U30" s="11"/>
      <c r="V30" s="11"/>
      <c r="W30" s="11">
        <v>140625</v>
      </c>
      <c r="X30" s="11">
        <v>180210</v>
      </c>
      <c r="Y30" s="11">
        <v>-39585</v>
      </c>
      <c r="Z30" s="2">
        <v>-21.97</v>
      </c>
      <c r="AA30" s="15">
        <v>360420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9525011</v>
      </c>
      <c r="D36" s="10">
        <f t="shared" si="4"/>
        <v>0</v>
      </c>
      <c r="E36" s="11">
        <f t="shared" si="4"/>
        <v>11151300</v>
      </c>
      <c r="F36" s="11">
        <f t="shared" si="4"/>
        <v>12216148</v>
      </c>
      <c r="G36" s="11">
        <f t="shared" si="4"/>
        <v>0</v>
      </c>
      <c r="H36" s="11">
        <f t="shared" si="4"/>
        <v>604380</v>
      </c>
      <c r="I36" s="11">
        <f t="shared" si="4"/>
        <v>876579</v>
      </c>
      <c r="J36" s="11">
        <f t="shared" si="4"/>
        <v>1480959</v>
      </c>
      <c r="K36" s="11">
        <f t="shared" si="4"/>
        <v>1252438</v>
      </c>
      <c r="L36" s="11">
        <f t="shared" si="4"/>
        <v>1571370</v>
      </c>
      <c r="M36" s="11">
        <f t="shared" si="4"/>
        <v>1197115</v>
      </c>
      <c r="N36" s="11">
        <f t="shared" si="4"/>
        <v>4020923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5501882</v>
      </c>
      <c r="X36" s="11">
        <f t="shared" si="4"/>
        <v>6108074</v>
      </c>
      <c r="Y36" s="11">
        <f t="shared" si="4"/>
        <v>-606192</v>
      </c>
      <c r="Z36" s="2">
        <f aca="true" t="shared" si="5" ref="Z36:Z49">+IF(X36&lt;&gt;0,+(Y36/X36)*100,0)</f>
        <v>-9.924437719647797</v>
      </c>
      <c r="AA36" s="15">
        <f>AA6+AA21</f>
        <v>12216148</v>
      </c>
    </row>
    <row r="37" spans="1:27" ht="13.5">
      <c r="A37" s="46" t="s">
        <v>33</v>
      </c>
      <c r="B37" s="47"/>
      <c r="C37" s="9">
        <f t="shared" si="4"/>
        <v>8574302</v>
      </c>
      <c r="D37" s="10">
        <f t="shared" si="4"/>
        <v>0</v>
      </c>
      <c r="E37" s="11">
        <f t="shared" si="4"/>
        <v>17845000</v>
      </c>
      <c r="F37" s="11">
        <f t="shared" si="4"/>
        <v>18118533</v>
      </c>
      <c r="G37" s="11">
        <f t="shared" si="4"/>
        <v>0</v>
      </c>
      <c r="H37" s="11">
        <f t="shared" si="4"/>
        <v>907120</v>
      </c>
      <c r="I37" s="11">
        <f t="shared" si="4"/>
        <v>0</v>
      </c>
      <c r="J37" s="11">
        <f t="shared" si="4"/>
        <v>907120</v>
      </c>
      <c r="K37" s="11">
        <f t="shared" si="4"/>
        <v>332687</v>
      </c>
      <c r="L37" s="11">
        <f t="shared" si="4"/>
        <v>647543</v>
      </c>
      <c r="M37" s="11">
        <f t="shared" si="4"/>
        <v>566654</v>
      </c>
      <c r="N37" s="11">
        <f t="shared" si="4"/>
        <v>1546884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2454004</v>
      </c>
      <c r="X37" s="11">
        <f t="shared" si="4"/>
        <v>9059267</v>
      </c>
      <c r="Y37" s="11">
        <f t="shared" si="4"/>
        <v>-6605263</v>
      </c>
      <c r="Z37" s="2">
        <f t="shared" si="5"/>
        <v>-72.91167155135179</v>
      </c>
      <c r="AA37" s="15">
        <f>AA7+AA22</f>
        <v>18118533</v>
      </c>
    </row>
    <row r="38" spans="1:27" ht="13.5">
      <c r="A38" s="46" t="s">
        <v>34</v>
      </c>
      <c r="B38" s="47"/>
      <c r="C38" s="9">
        <f t="shared" si="4"/>
        <v>10612293</v>
      </c>
      <c r="D38" s="10">
        <f t="shared" si="4"/>
        <v>0</v>
      </c>
      <c r="E38" s="11">
        <f t="shared" si="4"/>
        <v>16234550</v>
      </c>
      <c r="F38" s="11">
        <f t="shared" si="4"/>
        <v>28823266</v>
      </c>
      <c r="G38" s="11">
        <f t="shared" si="4"/>
        <v>0</v>
      </c>
      <c r="H38" s="11">
        <f t="shared" si="4"/>
        <v>2117208</v>
      </c>
      <c r="I38" s="11">
        <f t="shared" si="4"/>
        <v>3091460</v>
      </c>
      <c r="J38" s="11">
        <f t="shared" si="4"/>
        <v>5208668</v>
      </c>
      <c r="K38" s="11">
        <f t="shared" si="4"/>
        <v>1162285</v>
      </c>
      <c r="L38" s="11">
        <f t="shared" si="4"/>
        <v>1124873</v>
      </c>
      <c r="M38" s="11">
        <f t="shared" si="4"/>
        <v>1439443</v>
      </c>
      <c r="N38" s="11">
        <f t="shared" si="4"/>
        <v>3726601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8935269</v>
      </c>
      <c r="X38" s="11">
        <f t="shared" si="4"/>
        <v>14411634</v>
      </c>
      <c r="Y38" s="11">
        <f t="shared" si="4"/>
        <v>-5476365</v>
      </c>
      <c r="Z38" s="2">
        <f t="shared" si="5"/>
        <v>-37.99961198015437</v>
      </c>
      <c r="AA38" s="15">
        <f>AA8+AA23</f>
        <v>28823266</v>
      </c>
    </row>
    <row r="39" spans="1:27" ht="13.5">
      <c r="A39" s="46" t="s">
        <v>35</v>
      </c>
      <c r="B39" s="47"/>
      <c r="C39" s="9">
        <f t="shared" si="4"/>
        <v>15597250</v>
      </c>
      <c r="D39" s="10">
        <f t="shared" si="4"/>
        <v>0</v>
      </c>
      <c r="E39" s="11">
        <f t="shared" si="4"/>
        <v>31201700</v>
      </c>
      <c r="F39" s="11">
        <f t="shared" si="4"/>
        <v>33463213</v>
      </c>
      <c r="G39" s="11">
        <f t="shared" si="4"/>
        <v>0</v>
      </c>
      <c r="H39" s="11">
        <f t="shared" si="4"/>
        <v>412352</v>
      </c>
      <c r="I39" s="11">
        <f t="shared" si="4"/>
        <v>1259988</v>
      </c>
      <c r="J39" s="11">
        <f t="shared" si="4"/>
        <v>1672340</v>
      </c>
      <c r="K39" s="11">
        <f t="shared" si="4"/>
        <v>696436</v>
      </c>
      <c r="L39" s="11">
        <f t="shared" si="4"/>
        <v>4469382</v>
      </c>
      <c r="M39" s="11">
        <f t="shared" si="4"/>
        <v>4871162</v>
      </c>
      <c r="N39" s="11">
        <f t="shared" si="4"/>
        <v>10036980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11709320</v>
      </c>
      <c r="X39" s="11">
        <f t="shared" si="4"/>
        <v>16731607</v>
      </c>
      <c r="Y39" s="11">
        <f t="shared" si="4"/>
        <v>-5022287</v>
      </c>
      <c r="Z39" s="2">
        <f t="shared" si="5"/>
        <v>-30.016764080103002</v>
      </c>
      <c r="AA39" s="15">
        <f>AA9+AA24</f>
        <v>33463213</v>
      </c>
    </row>
    <row r="40" spans="1:27" ht="13.5">
      <c r="A40" s="46" t="s">
        <v>36</v>
      </c>
      <c r="B40" s="47"/>
      <c r="C40" s="9">
        <f t="shared" si="4"/>
        <v>894552</v>
      </c>
      <c r="D40" s="10">
        <f t="shared" si="4"/>
        <v>0</v>
      </c>
      <c r="E40" s="11">
        <f t="shared" si="4"/>
        <v>1293000</v>
      </c>
      <c r="F40" s="11">
        <f t="shared" si="4"/>
        <v>1293000</v>
      </c>
      <c r="G40" s="11">
        <f t="shared" si="4"/>
        <v>0</v>
      </c>
      <c r="H40" s="11">
        <f t="shared" si="4"/>
        <v>0</v>
      </c>
      <c r="I40" s="11">
        <f t="shared" si="4"/>
        <v>39200</v>
      </c>
      <c r="J40" s="11">
        <f t="shared" si="4"/>
        <v>39200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39200</v>
      </c>
      <c r="X40" s="11">
        <f t="shared" si="4"/>
        <v>646500</v>
      </c>
      <c r="Y40" s="11">
        <f t="shared" si="4"/>
        <v>-607300</v>
      </c>
      <c r="Z40" s="2">
        <f t="shared" si="5"/>
        <v>-93.93658159319412</v>
      </c>
      <c r="AA40" s="15">
        <f>AA10+AA25</f>
        <v>1293000</v>
      </c>
    </row>
    <row r="41" spans="1:27" ht="13.5">
      <c r="A41" s="48" t="s">
        <v>37</v>
      </c>
      <c r="B41" s="47"/>
      <c r="C41" s="49">
        <f aca="true" t="shared" si="6" ref="C41:Y41">SUM(C36:C40)</f>
        <v>45203408</v>
      </c>
      <c r="D41" s="50">
        <f t="shared" si="6"/>
        <v>0</v>
      </c>
      <c r="E41" s="51">
        <f t="shared" si="6"/>
        <v>77725550</v>
      </c>
      <c r="F41" s="51">
        <f t="shared" si="6"/>
        <v>93914160</v>
      </c>
      <c r="G41" s="51">
        <f t="shared" si="6"/>
        <v>0</v>
      </c>
      <c r="H41" s="51">
        <f t="shared" si="6"/>
        <v>4041060</v>
      </c>
      <c r="I41" s="51">
        <f t="shared" si="6"/>
        <v>5267227</v>
      </c>
      <c r="J41" s="51">
        <f t="shared" si="6"/>
        <v>9308287</v>
      </c>
      <c r="K41" s="51">
        <f t="shared" si="6"/>
        <v>3443846</v>
      </c>
      <c r="L41" s="51">
        <f t="shared" si="6"/>
        <v>7813168</v>
      </c>
      <c r="M41" s="51">
        <f t="shared" si="6"/>
        <v>8074374</v>
      </c>
      <c r="N41" s="51">
        <f t="shared" si="6"/>
        <v>19331388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28639675</v>
      </c>
      <c r="X41" s="51">
        <f t="shared" si="6"/>
        <v>46957082</v>
      </c>
      <c r="Y41" s="51">
        <f t="shared" si="6"/>
        <v>-18317407</v>
      </c>
      <c r="Z41" s="52">
        <f t="shared" si="5"/>
        <v>-39.00882725208522</v>
      </c>
      <c r="AA41" s="53">
        <f>SUM(AA36:AA40)</f>
        <v>93914160</v>
      </c>
    </row>
    <row r="42" spans="1:27" ht="13.5">
      <c r="A42" s="54" t="s">
        <v>38</v>
      </c>
      <c r="B42" s="35"/>
      <c r="C42" s="65">
        <f aca="true" t="shared" si="7" ref="C42:Y48">C12+C27</f>
        <v>4179395</v>
      </c>
      <c r="D42" s="66">
        <f t="shared" si="7"/>
        <v>0</v>
      </c>
      <c r="E42" s="67">
        <f t="shared" si="7"/>
        <v>9434500</v>
      </c>
      <c r="F42" s="67">
        <f t="shared" si="7"/>
        <v>9434500</v>
      </c>
      <c r="G42" s="67">
        <f t="shared" si="7"/>
        <v>0</v>
      </c>
      <c r="H42" s="67">
        <f t="shared" si="7"/>
        <v>270969</v>
      </c>
      <c r="I42" s="67">
        <f t="shared" si="7"/>
        <v>650626</v>
      </c>
      <c r="J42" s="67">
        <f t="shared" si="7"/>
        <v>921595</v>
      </c>
      <c r="K42" s="67">
        <f t="shared" si="7"/>
        <v>266835</v>
      </c>
      <c r="L42" s="67">
        <f t="shared" si="7"/>
        <v>285613</v>
      </c>
      <c r="M42" s="67">
        <f t="shared" si="7"/>
        <v>857256</v>
      </c>
      <c r="N42" s="67">
        <f t="shared" si="7"/>
        <v>1409704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2331299</v>
      </c>
      <c r="X42" s="67">
        <f t="shared" si="7"/>
        <v>4717250</v>
      </c>
      <c r="Y42" s="67">
        <f t="shared" si="7"/>
        <v>-2385951</v>
      </c>
      <c r="Z42" s="69">
        <f t="shared" si="5"/>
        <v>-50.57927818114367</v>
      </c>
      <c r="AA42" s="68">
        <f aca="true" t="shared" si="8" ref="AA42:AA48">AA12+AA27</f>
        <v>9434500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12908980</v>
      </c>
      <c r="D45" s="66">
        <f t="shared" si="7"/>
        <v>0</v>
      </c>
      <c r="E45" s="67">
        <f t="shared" si="7"/>
        <v>13422280</v>
      </c>
      <c r="F45" s="67">
        <f t="shared" si="7"/>
        <v>14380251</v>
      </c>
      <c r="G45" s="67">
        <f t="shared" si="7"/>
        <v>0</v>
      </c>
      <c r="H45" s="67">
        <f t="shared" si="7"/>
        <v>27043</v>
      </c>
      <c r="I45" s="67">
        <f t="shared" si="7"/>
        <v>266751</v>
      </c>
      <c r="J45" s="67">
        <f t="shared" si="7"/>
        <v>293794</v>
      </c>
      <c r="K45" s="67">
        <f t="shared" si="7"/>
        <v>1348163</v>
      </c>
      <c r="L45" s="67">
        <f t="shared" si="7"/>
        <v>620606</v>
      </c>
      <c r="M45" s="67">
        <f t="shared" si="7"/>
        <v>181004</v>
      </c>
      <c r="N45" s="67">
        <f t="shared" si="7"/>
        <v>2149773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2443567</v>
      </c>
      <c r="X45" s="67">
        <f t="shared" si="7"/>
        <v>7190126</v>
      </c>
      <c r="Y45" s="67">
        <f t="shared" si="7"/>
        <v>-4746559</v>
      </c>
      <c r="Z45" s="69">
        <f t="shared" si="5"/>
        <v>-66.01496274196029</v>
      </c>
      <c r="AA45" s="68">
        <f t="shared" si="8"/>
        <v>14380251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65600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65600</v>
      </c>
      <c r="M48" s="67">
        <f t="shared" si="7"/>
        <v>0</v>
      </c>
      <c r="N48" s="67">
        <f t="shared" si="7"/>
        <v>65600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65600</v>
      </c>
      <c r="X48" s="67">
        <f t="shared" si="7"/>
        <v>32800</v>
      </c>
      <c r="Y48" s="67">
        <f t="shared" si="7"/>
        <v>32800</v>
      </c>
      <c r="Z48" s="69">
        <f t="shared" si="5"/>
        <v>100</v>
      </c>
      <c r="AA48" s="68">
        <f t="shared" si="8"/>
        <v>65600</v>
      </c>
    </row>
    <row r="49" spans="1:27" ht="13.5">
      <c r="A49" s="75" t="s">
        <v>49</v>
      </c>
      <c r="B49" s="76"/>
      <c r="C49" s="77">
        <f aca="true" t="shared" si="9" ref="C49:Y49">SUM(C41:C48)</f>
        <v>62291783</v>
      </c>
      <c r="D49" s="78">
        <f t="shared" si="9"/>
        <v>0</v>
      </c>
      <c r="E49" s="79">
        <f t="shared" si="9"/>
        <v>100582330</v>
      </c>
      <c r="F49" s="79">
        <f t="shared" si="9"/>
        <v>117794511</v>
      </c>
      <c r="G49" s="79">
        <f t="shared" si="9"/>
        <v>0</v>
      </c>
      <c r="H49" s="79">
        <f t="shared" si="9"/>
        <v>4339072</v>
      </c>
      <c r="I49" s="79">
        <f t="shared" si="9"/>
        <v>6184604</v>
      </c>
      <c r="J49" s="79">
        <f t="shared" si="9"/>
        <v>10523676</v>
      </c>
      <c r="K49" s="79">
        <f t="shared" si="9"/>
        <v>5058844</v>
      </c>
      <c r="L49" s="79">
        <f t="shared" si="9"/>
        <v>8784987</v>
      </c>
      <c r="M49" s="79">
        <f t="shared" si="9"/>
        <v>9112634</v>
      </c>
      <c r="N49" s="79">
        <f t="shared" si="9"/>
        <v>22956465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33480141</v>
      </c>
      <c r="X49" s="79">
        <f t="shared" si="9"/>
        <v>58897258</v>
      </c>
      <c r="Y49" s="79">
        <f t="shared" si="9"/>
        <v>-25417117</v>
      </c>
      <c r="Z49" s="80">
        <f t="shared" si="5"/>
        <v>-43.15500901586963</v>
      </c>
      <c r="AA49" s="81">
        <f>SUM(AA41:AA48)</f>
        <v>117794511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69154283</v>
      </c>
      <c r="D51" s="66">
        <f t="shared" si="10"/>
        <v>0</v>
      </c>
      <c r="E51" s="67">
        <f t="shared" si="10"/>
        <v>76704218</v>
      </c>
      <c r="F51" s="67">
        <f t="shared" si="10"/>
        <v>76124779</v>
      </c>
      <c r="G51" s="67">
        <f t="shared" si="10"/>
        <v>4376194</v>
      </c>
      <c r="H51" s="67">
        <f t="shared" si="10"/>
        <v>5146722</v>
      </c>
      <c r="I51" s="67">
        <f t="shared" si="10"/>
        <v>5264284</v>
      </c>
      <c r="J51" s="67">
        <f t="shared" si="10"/>
        <v>14787200</v>
      </c>
      <c r="K51" s="67">
        <f t="shared" si="10"/>
        <v>6171077</v>
      </c>
      <c r="L51" s="67">
        <f t="shared" si="10"/>
        <v>7649534</v>
      </c>
      <c r="M51" s="67">
        <f t="shared" si="10"/>
        <v>6290105</v>
      </c>
      <c r="N51" s="67">
        <f t="shared" si="10"/>
        <v>20110716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34897916</v>
      </c>
      <c r="X51" s="67">
        <f t="shared" si="10"/>
        <v>38062391</v>
      </c>
      <c r="Y51" s="67">
        <f t="shared" si="10"/>
        <v>-3164475</v>
      </c>
      <c r="Z51" s="69">
        <f>+IF(X51&lt;&gt;0,+(Y51/X51)*100,0)</f>
        <v>-8.313915434266859</v>
      </c>
      <c r="AA51" s="68">
        <f>SUM(AA57:AA61)</f>
        <v>76124779</v>
      </c>
    </row>
    <row r="52" spans="1:27" ht="13.5">
      <c r="A52" s="84" t="s">
        <v>32</v>
      </c>
      <c r="B52" s="47"/>
      <c r="C52" s="9">
        <v>17091445</v>
      </c>
      <c r="D52" s="10"/>
      <c r="E52" s="11">
        <v>20261671</v>
      </c>
      <c r="F52" s="11">
        <v>20055262</v>
      </c>
      <c r="G52" s="11">
        <v>1221000</v>
      </c>
      <c r="H52" s="11">
        <v>1549864</v>
      </c>
      <c r="I52" s="11">
        <v>1492044</v>
      </c>
      <c r="J52" s="11">
        <v>4262908</v>
      </c>
      <c r="K52" s="11">
        <v>1387769</v>
      </c>
      <c r="L52" s="11">
        <v>2015943</v>
      </c>
      <c r="M52" s="11">
        <v>2205143</v>
      </c>
      <c r="N52" s="11">
        <v>5608855</v>
      </c>
      <c r="O52" s="11"/>
      <c r="P52" s="11"/>
      <c r="Q52" s="11"/>
      <c r="R52" s="11"/>
      <c r="S52" s="11"/>
      <c r="T52" s="11"/>
      <c r="U52" s="11"/>
      <c r="V52" s="11"/>
      <c r="W52" s="11">
        <v>9871763</v>
      </c>
      <c r="X52" s="11">
        <v>10027631</v>
      </c>
      <c r="Y52" s="11">
        <v>-155868</v>
      </c>
      <c r="Z52" s="2">
        <v>-1.55</v>
      </c>
      <c r="AA52" s="15">
        <v>20055262</v>
      </c>
    </row>
    <row r="53" spans="1:27" ht="13.5">
      <c r="A53" s="84" t="s">
        <v>33</v>
      </c>
      <c r="B53" s="47"/>
      <c r="C53" s="9">
        <v>10682217</v>
      </c>
      <c r="D53" s="10"/>
      <c r="E53" s="11">
        <v>13302177</v>
      </c>
      <c r="F53" s="11">
        <v>13092576</v>
      </c>
      <c r="G53" s="11">
        <v>948616</v>
      </c>
      <c r="H53" s="11">
        <v>829469</v>
      </c>
      <c r="I53" s="11">
        <v>867405</v>
      </c>
      <c r="J53" s="11">
        <v>2645490</v>
      </c>
      <c r="K53" s="11">
        <v>962259</v>
      </c>
      <c r="L53" s="11">
        <v>1254130</v>
      </c>
      <c r="M53" s="11">
        <v>965622</v>
      </c>
      <c r="N53" s="11">
        <v>3182011</v>
      </c>
      <c r="O53" s="11"/>
      <c r="P53" s="11"/>
      <c r="Q53" s="11"/>
      <c r="R53" s="11"/>
      <c r="S53" s="11"/>
      <c r="T53" s="11"/>
      <c r="U53" s="11"/>
      <c r="V53" s="11"/>
      <c r="W53" s="11">
        <v>5827501</v>
      </c>
      <c r="X53" s="11">
        <v>6546288</v>
      </c>
      <c r="Y53" s="11">
        <v>-718787</v>
      </c>
      <c r="Z53" s="2">
        <v>-10.98</v>
      </c>
      <c r="AA53" s="15">
        <v>13092576</v>
      </c>
    </row>
    <row r="54" spans="1:27" ht="13.5">
      <c r="A54" s="84" t="s">
        <v>34</v>
      </c>
      <c r="B54" s="47"/>
      <c r="C54" s="9">
        <v>9453581</v>
      </c>
      <c r="D54" s="10"/>
      <c r="E54" s="11">
        <v>11299346</v>
      </c>
      <c r="F54" s="11">
        <v>11123643</v>
      </c>
      <c r="G54" s="11">
        <v>722235</v>
      </c>
      <c r="H54" s="11">
        <v>796410</v>
      </c>
      <c r="I54" s="11">
        <v>769279</v>
      </c>
      <c r="J54" s="11">
        <v>2287924</v>
      </c>
      <c r="K54" s="11">
        <v>969690</v>
      </c>
      <c r="L54" s="11">
        <v>930210</v>
      </c>
      <c r="M54" s="11">
        <v>839929</v>
      </c>
      <c r="N54" s="11">
        <v>2739829</v>
      </c>
      <c r="O54" s="11"/>
      <c r="P54" s="11"/>
      <c r="Q54" s="11"/>
      <c r="R54" s="11"/>
      <c r="S54" s="11"/>
      <c r="T54" s="11"/>
      <c r="U54" s="11"/>
      <c r="V54" s="11"/>
      <c r="W54" s="11">
        <v>5027753</v>
      </c>
      <c r="X54" s="11">
        <v>5561822</v>
      </c>
      <c r="Y54" s="11">
        <v>-534069</v>
      </c>
      <c r="Z54" s="2">
        <v>-9.6</v>
      </c>
      <c r="AA54" s="15">
        <v>11123643</v>
      </c>
    </row>
    <row r="55" spans="1:27" ht="13.5">
      <c r="A55" s="84" t="s">
        <v>35</v>
      </c>
      <c r="B55" s="47"/>
      <c r="C55" s="9">
        <v>9040083</v>
      </c>
      <c r="D55" s="10"/>
      <c r="E55" s="11">
        <v>9784867</v>
      </c>
      <c r="F55" s="11">
        <v>9617408</v>
      </c>
      <c r="G55" s="11">
        <v>670736</v>
      </c>
      <c r="H55" s="11">
        <v>728654</v>
      </c>
      <c r="I55" s="11">
        <v>668668</v>
      </c>
      <c r="J55" s="11">
        <v>2068058</v>
      </c>
      <c r="K55" s="11">
        <v>725558</v>
      </c>
      <c r="L55" s="11">
        <v>974643</v>
      </c>
      <c r="M55" s="11">
        <v>803458</v>
      </c>
      <c r="N55" s="11">
        <v>2503659</v>
      </c>
      <c r="O55" s="11"/>
      <c r="P55" s="11"/>
      <c r="Q55" s="11"/>
      <c r="R55" s="11"/>
      <c r="S55" s="11"/>
      <c r="T55" s="11"/>
      <c r="U55" s="11"/>
      <c r="V55" s="11"/>
      <c r="W55" s="11">
        <v>4571717</v>
      </c>
      <c r="X55" s="11">
        <v>4808704</v>
      </c>
      <c r="Y55" s="11">
        <v>-236987</v>
      </c>
      <c r="Z55" s="2">
        <v>-4.93</v>
      </c>
      <c r="AA55" s="15">
        <v>9617408</v>
      </c>
    </row>
    <row r="56" spans="1:27" ht="13.5">
      <c r="A56" s="84" t="s">
        <v>36</v>
      </c>
      <c r="B56" s="47"/>
      <c r="C56" s="9">
        <v>2014333</v>
      </c>
      <c r="D56" s="10"/>
      <c r="E56" s="11">
        <v>2430874</v>
      </c>
      <c r="F56" s="11">
        <v>2396657</v>
      </c>
      <c r="G56" s="11">
        <v>153217</v>
      </c>
      <c r="H56" s="11">
        <v>164919</v>
      </c>
      <c r="I56" s="11">
        <v>124236</v>
      </c>
      <c r="J56" s="11">
        <v>442372</v>
      </c>
      <c r="K56" s="11">
        <v>151798</v>
      </c>
      <c r="L56" s="11">
        <v>197469</v>
      </c>
      <c r="M56" s="11">
        <v>183049</v>
      </c>
      <c r="N56" s="11">
        <v>532316</v>
      </c>
      <c r="O56" s="11"/>
      <c r="P56" s="11"/>
      <c r="Q56" s="11"/>
      <c r="R56" s="11"/>
      <c r="S56" s="11"/>
      <c r="T56" s="11"/>
      <c r="U56" s="11"/>
      <c r="V56" s="11"/>
      <c r="W56" s="11">
        <v>974688</v>
      </c>
      <c r="X56" s="11">
        <v>1198329</v>
      </c>
      <c r="Y56" s="11">
        <v>-223641</v>
      </c>
      <c r="Z56" s="2">
        <v>-18.66</v>
      </c>
      <c r="AA56" s="15">
        <v>2396657</v>
      </c>
    </row>
    <row r="57" spans="1:27" ht="13.5">
      <c r="A57" s="85" t="s">
        <v>37</v>
      </c>
      <c r="B57" s="47"/>
      <c r="C57" s="49">
        <f aca="true" t="shared" si="11" ref="C57:Y57">SUM(C52:C56)</f>
        <v>48281659</v>
      </c>
      <c r="D57" s="50">
        <f t="shared" si="11"/>
        <v>0</v>
      </c>
      <c r="E57" s="51">
        <f t="shared" si="11"/>
        <v>57078935</v>
      </c>
      <c r="F57" s="51">
        <f t="shared" si="11"/>
        <v>56285546</v>
      </c>
      <c r="G57" s="51">
        <f t="shared" si="11"/>
        <v>3715804</v>
      </c>
      <c r="H57" s="51">
        <f t="shared" si="11"/>
        <v>4069316</v>
      </c>
      <c r="I57" s="51">
        <f t="shared" si="11"/>
        <v>3921632</v>
      </c>
      <c r="J57" s="51">
        <f t="shared" si="11"/>
        <v>11706752</v>
      </c>
      <c r="K57" s="51">
        <f t="shared" si="11"/>
        <v>4197074</v>
      </c>
      <c r="L57" s="51">
        <f t="shared" si="11"/>
        <v>5372395</v>
      </c>
      <c r="M57" s="51">
        <f t="shared" si="11"/>
        <v>4997201</v>
      </c>
      <c r="N57" s="51">
        <f t="shared" si="11"/>
        <v>14566670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26273422</v>
      </c>
      <c r="X57" s="51">
        <f t="shared" si="11"/>
        <v>28142774</v>
      </c>
      <c r="Y57" s="51">
        <f t="shared" si="11"/>
        <v>-1869352</v>
      </c>
      <c r="Z57" s="52">
        <f>+IF(X57&lt;&gt;0,+(Y57/X57)*100,0)</f>
        <v>-6.642387136392454</v>
      </c>
      <c r="AA57" s="53">
        <f>SUM(AA52:AA56)</f>
        <v>56285546</v>
      </c>
    </row>
    <row r="58" spans="1:27" ht="13.5">
      <c r="A58" s="86" t="s">
        <v>38</v>
      </c>
      <c r="B58" s="35"/>
      <c r="C58" s="9">
        <v>7400770</v>
      </c>
      <c r="D58" s="10"/>
      <c r="E58" s="11">
        <v>8716856</v>
      </c>
      <c r="F58" s="11">
        <v>8972965</v>
      </c>
      <c r="G58" s="11">
        <v>455082</v>
      </c>
      <c r="H58" s="11">
        <v>533589</v>
      </c>
      <c r="I58" s="11">
        <v>554513</v>
      </c>
      <c r="J58" s="11">
        <v>1543184</v>
      </c>
      <c r="K58" s="11">
        <v>962618</v>
      </c>
      <c r="L58" s="11">
        <v>967796</v>
      </c>
      <c r="M58" s="11">
        <v>761205</v>
      </c>
      <c r="N58" s="11">
        <v>2691619</v>
      </c>
      <c r="O58" s="11"/>
      <c r="P58" s="11"/>
      <c r="Q58" s="11"/>
      <c r="R58" s="11"/>
      <c r="S58" s="11"/>
      <c r="T58" s="11"/>
      <c r="U58" s="11"/>
      <c r="V58" s="11"/>
      <c r="W58" s="11">
        <v>4234803</v>
      </c>
      <c r="X58" s="11">
        <v>4486483</v>
      </c>
      <c r="Y58" s="11">
        <v>-251680</v>
      </c>
      <c r="Z58" s="2">
        <v>-5.61</v>
      </c>
      <c r="AA58" s="15">
        <v>8972965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13471854</v>
      </c>
      <c r="D61" s="10"/>
      <c r="E61" s="11">
        <v>10908427</v>
      </c>
      <c r="F61" s="11">
        <v>10866268</v>
      </c>
      <c r="G61" s="11">
        <v>205308</v>
      </c>
      <c r="H61" s="11">
        <v>543817</v>
      </c>
      <c r="I61" s="11">
        <v>788139</v>
      </c>
      <c r="J61" s="11">
        <v>1537264</v>
      </c>
      <c r="K61" s="11">
        <v>1011385</v>
      </c>
      <c r="L61" s="11">
        <v>1309343</v>
      </c>
      <c r="M61" s="11">
        <v>531699</v>
      </c>
      <c r="N61" s="11">
        <v>2852427</v>
      </c>
      <c r="O61" s="11"/>
      <c r="P61" s="11"/>
      <c r="Q61" s="11"/>
      <c r="R61" s="11"/>
      <c r="S61" s="11"/>
      <c r="T61" s="11"/>
      <c r="U61" s="11"/>
      <c r="V61" s="11"/>
      <c r="W61" s="11">
        <v>4389691</v>
      </c>
      <c r="X61" s="11">
        <v>5433134</v>
      </c>
      <c r="Y61" s="11">
        <v>-1043443</v>
      </c>
      <c r="Z61" s="2">
        <v>-19.21</v>
      </c>
      <c r="AA61" s="15">
        <v>10866268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58687250</v>
      </c>
      <c r="F65" s="11"/>
      <c r="G65" s="11">
        <v>4053524</v>
      </c>
      <c r="H65" s="11">
        <v>4444617</v>
      </c>
      <c r="I65" s="11">
        <v>4215286</v>
      </c>
      <c r="J65" s="11">
        <v>12713427</v>
      </c>
      <c r="K65" s="11">
        <v>4254910</v>
      </c>
      <c r="L65" s="11">
        <v>5926781</v>
      </c>
      <c r="M65" s="11">
        <v>4988663</v>
      </c>
      <c r="N65" s="11">
        <v>15170354</v>
      </c>
      <c r="O65" s="11"/>
      <c r="P65" s="11"/>
      <c r="Q65" s="11"/>
      <c r="R65" s="11"/>
      <c r="S65" s="11"/>
      <c r="T65" s="11"/>
      <c r="U65" s="11"/>
      <c r="V65" s="11"/>
      <c r="W65" s="11">
        <v>27883781</v>
      </c>
      <c r="X65" s="11"/>
      <c r="Y65" s="11">
        <v>27883781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5719366</v>
      </c>
      <c r="F66" s="14"/>
      <c r="G66" s="14">
        <v>283261</v>
      </c>
      <c r="H66" s="14">
        <v>266923</v>
      </c>
      <c r="I66" s="14">
        <v>278503</v>
      </c>
      <c r="J66" s="14">
        <v>828687</v>
      </c>
      <c r="K66" s="14">
        <v>703548</v>
      </c>
      <c r="L66" s="14">
        <v>440629</v>
      </c>
      <c r="M66" s="14">
        <v>512679</v>
      </c>
      <c r="N66" s="14">
        <v>1656856</v>
      </c>
      <c r="O66" s="14"/>
      <c r="P66" s="14"/>
      <c r="Q66" s="14"/>
      <c r="R66" s="14"/>
      <c r="S66" s="14"/>
      <c r="T66" s="14"/>
      <c r="U66" s="14"/>
      <c r="V66" s="14"/>
      <c r="W66" s="14">
        <v>2485543</v>
      </c>
      <c r="X66" s="14"/>
      <c r="Y66" s="14">
        <v>2485543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10931009</v>
      </c>
      <c r="F67" s="11"/>
      <c r="G67" s="11">
        <v>7218</v>
      </c>
      <c r="H67" s="11">
        <v>399896</v>
      </c>
      <c r="I67" s="11">
        <v>599109</v>
      </c>
      <c r="J67" s="11">
        <v>1006223</v>
      </c>
      <c r="K67" s="11">
        <v>1168600</v>
      </c>
      <c r="L67" s="11">
        <v>1228962</v>
      </c>
      <c r="M67" s="11">
        <v>731495</v>
      </c>
      <c r="N67" s="11">
        <v>3129057</v>
      </c>
      <c r="O67" s="11"/>
      <c r="P67" s="11"/>
      <c r="Q67" s="11"/>
      <c r="R67" s="11"/>
      <c r="S67" s="11"/>
      <c r="T67" s="11"/>
      <c r="U67" s="11"/>
      <c r="V67" s="11"/>
      <c r="W67" s="11">
        <v>4135280</v>
      </c>
      <c r="X67" s="11"/>
      <c r="Y67" s="11">
        <v>4135280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1366593</v>
      </c>
      <c r="F68" s="11"/>
      <c r="G68" s="11">
        <v>32190</v>
      </c>
      <c r="H68" s="11">
        <v>35289</v>
      </c>
      <c r="I68" s="11">
        <v>171386</v>
      </c>
      <c r="J68" s="11">
        <v>238865</v>
      </c>
      <c r="K68" s="11">
        <v>44019</v>
      </c>
      <c r="L68" s="11">
        <v>53163</v>
      </c>
      <c r="M68" s="11">
        <v>57268</v>
      </c>
      <c r="N68" s="11">
        <v>154450</v>
      </c>
      <c r="O68" s="11"/>
      <c r="P68" s="11"/>
      <c r="Q68" s="11"/>
      <c r="R68" s="11"/>
      <c r="S68" s="11"/>
      <c r="T68" s="11"/>
      <c r="U68" s="11"/>
      <c r="V68" s="11"/>
      <c r="W68" s="11">
        <v>393315</v>
      </c>
      <c r="X68" s="11"/>
      <c r="Y68" s="11">
        <v>393315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76704218</v>
      </c>
      <c r="F69" s="79">
        <f t="shared" si="12"/>
        <v>0</v>
      </c>
      <c r="G69" s="79">
        <f t="shared" si="12"/>
        <v>4376193</v>
      </c>
      <c r="H69" s="79">
        <f t="shared" si="12"/>
        <v>5146725</v>
      </c>
      <c r="I69" s="79">
        <f t="shared" si="12"/>
        <v>5264284</v>
      </c>
      <c r="J69" s="79">
        <f t="shared" si="12"/>
        <v>14787202</v>
      </c>
      <c r="K69" s="79">
        <f t="shared" si="12"/>
        <v>6171077</v>
      </c>
      <c r="L69" s="79">
        <f t="shared" si="12"/>
        <v>7649535</v>
      </c>
      <c r="M69" s="79">
        <f t="shared" si="12"/>
        <v>6290105</v>
      </c>
      <c r="N69" s="79">
        <f t="shared" si="12"/>
        <v>20110717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34897919</v>
      </c>
      <c r="X69" s="79">
        <f t="shared" si="12"/>
        <v>0</v>
      </c>
      <c r="Y69" s="79">
        <f t="shared" si="12"/>
        <v>34897919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52537984</v>
      </c>
      <c r="D5" s="42">
        <f t="shared" si="0"/>
        <v>0</v>
      </c>
      <c r="E5" s="43">
        <f t="shared" si="0"/>
        <v>62155780</v>
      </c>
      <c r="F5" s="43">
        <f t="shared" si="0"/>
        <v>78422602</v>
      </c>
      <c r="G5" s="43">
        <f t="shared" si="0"/>
        <v>296808</v>
      </c>
      <c r="H5" s="43">
        <f t="shared" si="0"/>
        <v>2742227</v>
      </c>
      <c r="I5" s="43">
        <f t="shared" si="0"/>
        <v>3498936</v>
      </c>
      <c r="J5" s="43">
        <f t="shared" si="0"/>
        <v>6537971</v>
      </c>
      <c r="K5" s="43">
        <f t="shared" si="0"/>
        <v>3362319</v>
      </c>
      <c r="L5" s="43">
        <f t="shared" si="0"/>
        <v>7567160</v>
      </c>
      <c r="M5" s="43">
        <f t="shared" si="0"/>
        <v>5161654</v>
      </c>
      <c r="N5" s="43">
        <f t="shared" si="0"/>
        <v>16091133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22629104</v>
      </c>
      <c r="X5" s="43">
        <f t="shared" si="0"/>
        <v>39211303</v>
      </c>
      <c r="Y5" s="43">
        <f t="shared" si="0"/>
        <v>-16582199</v>
      </c>
      <c r="Z5" s="44">
        <f>+IF(X5&lt;&gt;0,+(Y5/X5)*100,0)</f>
        <v>-42.289334276904796</v>
      </c>
      <c r="AA5" s="45">
        <f>SUM(AA11:AA18)</f>
        <v>78422602</v>
      </c>
    </row>
    <row r="6" spans="1:27" ht="13.5">
      <c r="A6" s="46" t="s">
        <v>32</v>
      </c>
      <c r="B6" s="47"/>
      <c r="C6" s="9">
        <v>13682143</v>
      </c>
      <c r="D6" s="10"/>
      <c r="E6" s="11">
        <v>13062162</v>
      </c>
      <c r="F6" s="11">
        <v>17903791</v>
      </c>
      <c r="G6" s="11">
        <v>8438</v>
      </c>
      <c r="H6" s="11">
        <v>2111419</v>
      </c>
      <c r="I6" s="11">
        <v>1243516</v>
      </c>
      <c r="J6" s="11">
        <v>3363373</v>
      </c>
      <c r="K6" s="11">
        <v>966115</v>
      </c>
      <c r="L6" s="11">
        <v>558377</v>
      </c>
      <c r="M6" s="11">
        <v>407205</v>
      </c>
      <c r="N6" s="11">
        <v>1931697</v>
      </c>
      <c r="O6" s="11"/>
      <c r="P6" s="11"/>
      <c r="Q6" s="11"/>
      <c r="R6" s="11"/>
      <c r="S6" s="11"/>
      <c r="T6" s="11"/>
      <c r="U6" s="11"/>
      <c r="V6" s="11"/>
      <c r="W6" s="11">
        <v>5295070</v>
      </c>
      <c r="X6" s="11">
        <v>8951896</v>
      </c>
      <c r="Y6" s="11">
        <v>-3656826</v>
      </c>
      <c r="Z6" s="2">
        <v>-40.85</v>
      </c>
      <c r="AA6" s="15">
        <v>17903791</v>
      </c>
    </row>
    <row r="7" spans="1:27" ht="13.5">
      <c r="A7" s="46" t="s">
        <v>33</v>
      </c>
      <c r="B7" s="47"/>
      <c r="C7" s="9">
        <v>9764898</v>
      </c>
      <c r="D7" s="10"/>
      <c r="E7" s="11">
        <v>7517391</v>
      </c>
      <c r="F7" s="11">
        <v>7517391</v>
      </c>
      <c r="G7" s="11">
        <v>91381</v>
      </c>
      <c r="H7" s="11">
        <v>235128</v>
      </c>
      <c r="I7" s="11">
        <v>916492</v>
      </c>
      <c r="J7" s="11">
        <v>1243001</v>
      </c>
      <c r="K7" s="11">
        <v>447508</v>
      </c>
      <c r="L7" s="11">
        <v>1882641</v>
      </c>
      <c r="M7" s="11">
        <v>1252578</v>
      </c>
      <c r="N7" s="11">
        <v>3582727</v>
      </c>
      <c r="O7" s="11"/>
      <c r="P7" s="11"/>
      <c r="Q7" s="11"/>
      <c r="R7" s="11"/>
      <c r="S7" s="11"/>
      <c r="T7" s="11"/>
      <c r="U7" s="11"/>
      <c r="V7" s="11"/>
      <c r="W7" s="11">
        <v>4825728</v>
      </c>
      <c r="X7" s="11">
        <v>3758696</v>
      </c>
      <c r="Y7" s="11">
        <v>1067032</v>
      </c>
      <c r="Z7" s="2">
        <v>28.39</v>
      </c>
      <c r="AA7" s="15">
        <v>7517391</v>
      </c>
    </row>
    <row r="8" spans="1:27" ht="13.5">
      <c r="A8" s="46" t="s">
        <v>34</v>
      </c>
      <c r="B8" s="47"/>
      <c r="C8" s="9">
        <v>3561821</v>
      </c>
      <c r="D8" s="10"/>
      <c r="E8" s="11">
        <v>3402667</v>
      </c>
      <c r="F8" s="11">
        <v>8244296</v>
      </c>
      <c r="G8" s="11">
        <v>183317</v>
      </c>
      <c r="H8" s="11">
        <v>62327</v>
      </c>
      <c r="I8" s="11">
        <v>504883</v>
      </c>
      <c r="J8" s="11">
        <v>750527</v>
      </c>
      <c r="K8" s="11">
        <v>585112</v>
      </c>
      <c r="L8" s="11">
        <v>84229</v>
      </c>
      <c r="M8" s="11">
        <v>268127</v>
      </c>
      <c r="N8" s="11">
        <v>937468</v>
      </c>
      <c r="O8" s="11"/>
      <c r="P8" s="11"/>
      <c r="Q8" s="11"/>
      <c r="R8" s="11"/>
      <c r="S8" s="11"/>
      <c r="T8" s="11"/>
      <c r="U8" s="11"/>
      <c r="V8" s="11"/>
      <c r="W8" s="11">
        <v>1687995</v>
      </c>
      <c r="X8" s="11">
        <v>4122148</v>
      </c>
      <c r="Y8" s="11">
        <v>-2434153</v>
      </c>
      <c r="Z8" s="2">
        <v>-59.05</v>
      </c>
      <c r="AA8" s="15">
        <v>8244296</v>
      </c>
    </row>
    <row r="9" spans="1:27" ht="13.5">
      <c r="A9" s="46" t="s">
        <v>35</v>
      </c>
      <c r="B9" s="47"/>
      <c r="C9" s="9">
        <v>7233295</v>
      </c>
      <c r="D9" s="10"/>
      <c r="E9" s="11">
        <v>13015000</v>
      </c>
      <c r="F9" s="11">
        <v>17856629</v>
      </c>
      <c r="G9" s="11">
        <v>4060</v>
      </c>
      <c r="H9" s="11">
        <v>5200</v>
      </c>
      <c r="I9" s="11">
        <v>426509</v>
      </c>
      <c r="J9" s="11">
        <v>435769</v>
      </c>
      <c r="K9" s="11">
        <v>491178</v>
      </c>
      <c r="L9" s="11">
        <v>26108</v>
      </c>
      <c r="M9" s="11">
        <v>1182845</v>
      </c>
      <c r="N9" s="11">
        <v>1700131</v>
      </c>
      <c r="O9" s="11"/>
      <c r="P9" s="11"/>
      <c r="Q9" s="11"/>
      <c r="R9" s="11"/>
      <c r="S9" s="11"/>
      <c r="T9" s="11"/>
      <c r="U9" s="11"/>
      <c r="V9" s="11"/>
      <c r="W9" s="11">
        <v>2135900</v>
      </c>
      <c r="X9" s="11">
        <v>8928315</v>
      </c>
      <c r="Y9" s="11">
        <v>-6792415</v>
      </c>
      <c r="Z9" s="2">
        <v>-76.08</v>
      </c>
      <c r="AA9" s="15">
        <v>17856629</v>
      </c>
    </row>
    <row r="10" spans="1:27" ht="13.5">
      <c r="A10" s="46" t="s">
        <v>36</v>
      </c>
      <c r="B10" s="47"/>
      <c r="C10" s="9"/>
      <c r="D10" s="10"/>
      <c r="E10" s="11">
        <v>1500000</v>
      </c>
      <c r="F10" s="11">
        <v>1500000</v>
      </c>
      <c r="G10" s="11"/>
      <c r="H10" s="11">
        <v>13554</v>
      </c>
      <c r="I10" s="11">
        <v>23263</v>
      </c>
      <c r="J10" s="11">
        <v>36817</v>
      </c>
      <c r="K10" s="11">
        <v>1693</v>
      </c>
      <c r="L10" s="11">
        <v>2771</v>
      </c>
      <c r="M10" s="11">
        <v>1286</v>
      </c>
      <c r="N10" s="11">
        <v>5750</v>
      </c>
      <c r="O10" s="11"/>
      <c r="P10" s="11"/>
      <c r="Q10" s="11"/>
      <c r="R10" s="11"/>
      <c r="S10" s="11"/>
      <c r="T10" s="11"/>
      <c r="U10" s="11"/>
      <c r="V10" s="11"/>
      <c r="W10" s="11">
        <v>42567</v>
      </c>
      <c r="X10" s="11">
        <v>750000</v>
      </c>
      <c r="Y10" s="11">
        <v>-707433</v>
      </c>
      <c r="Z10" s="2">
        <v>-94.32</v>
      </c>
      <c r="AA10" s="15">
        <v>1500000</v>
      </c>
    </row>
    <row r="11" spans="1:27" ht="13.5">
      <c r="A11" s="48" t="s">
        <v>37</v>
      </c>
      <c r="B11" s="47"/>
      <c r="C11" s="49">
        <f aca="true" t="shared" si="1" ref="C11:Y11">SUM(C6:C10)</f>
        <v>34242157</v>
      </c>
      <c r="D11" s="50">
        <f t="shared" si="1"/>
        <v>0</v>
      </c>
      <c r="E11" s="51">
        <f t="shared" si="1"/>
        <v>38497220</v>
      </c>
      <c r="F11" s="51">
        <f t="shared" si="1"/>
        <v>53022107</v>
      </c>
      <c r="G11" s="51">
        <f t="shared" si="1"/>
        <v>287196</v>
      </c>
      <c r="H11" s="51">
        <f t="shared" si="1"/>
        <v>2427628</v>
      </c>
      <c r="I11" s="51">
        <f t="shared" si="1"/>
        <v>3114663</v>
      </c>
      <c r="J11" s="51">
        <f t="shared" si="1"/>
        <v>5829487</v>
      </c>
      <c r="K11" s="51">
        <f t="shared" si="1"/>
        <v>2491606</v>
      </c>
      <c r="L11" s="51">
        <f t="shared" si="1"/>
        <v>2554126</v>
      </c>
      <c r="M11" s="51">
        <f t="shared" si="1"/>
        <v>3112041</v>
      </c>
      <c r="N11" s="51">
        <f t="shared" si="1"/>
        <v>8157773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13987260</v>
      </c>
      <c r="X11" s="51">
        <f t="shared" si="1"/>
        <v>26511055</v>
      </c>
      <c r="Y11" s="51">
        <f t="shared" si="1"/>
        <v>-12523795</v>
      </c>
      <c r="Z11" s="52">
        <f>+IF(X11&lt;&gt;0,+(Y11/X11)*100,0)</f>
        <v>-47.23989671478559</v>
      </c>
      <c r="AA11" s="53">
        <f>SUM(AA6:AA10)</f>
        <v>53022107</v>
      </c>
    </row>
    <row r="12" spans="1:27" ht="13.5">
      <c r="A12" s="54" t="s">
        <v>38</v>
      </c>
      <c r="B12" s="35"/>
      <c r="C12" s="9">
        <v>4922560</v>
      </c>
      <c r="D12" s="10"/>
      <c r="E12" s="11">
        <v>6055512</v>
      </c>
      <c r="F12" s="11">
        <v>6055512</v>
      </c>
      <c r="G12" s="11"/>
      <c r="H12" s="11">
        <v>34642</v>
      </c>
      <c r="I12" s="11"/>
      <c r="J12" s="11">
        <v>34642</v>
      </c>
      <c r="K12" s="11">
        <v>256206</v>
      </c>
      <c r="L12" s="11">
        <v>106106</v>
      </c>
      <c r="M12" s="11">
        <v>854974</v>
      </c>
      <c r="N12" s="11">
        <v>1217286</v>
      </c>
      <c r="O12" s="11"/>
      <c r="P12" s="11"/>
      <c r="Q12" s="11"/>
      <c r="R12" s="11"/>
      <c r="S12" s="11"/>
      <c r="T12" s="11"/>
      <c r="U12" s="11"/>
      <c r="V12" s="11"/>
      <c r="W12" s="11">
        <v>1251928</v>
      </c>
      <c r="X12" s="11">
        <v>3027756</v>
      </c>
      <c r="Y12" s="11">
        <v>-1775828</v>
      </c>
      <c r="Z12" s="2">
        <v>-58.65</v>
      </c>
      <c r="AA12" s="15">
        <v>6055512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3143478</v>
      </c>
      <c r="F14" s="11">
        <v>4590267</v>
      </c>
      <c r="G14" s="11"/>
      <c r="H14" s="11"/>
      <c r="I14" s="11">
        <v>141672</v>
      </c>
      <c r="J14" s="11">
        <v>141672</v>
      </c>
      <c r="K14" s="11"/>
      <c r="L14" s="11">
        <v>1537200</v>
      </c>
      <c r="M14" s="11">
        <v>96820</v>
      </c>
      <c r="N14" s="11">
        <v>1634020</v>
      </c>
      <c r="O14" s="11"/>
      <c r="P14" s="11"/>
      <c r="Q14" s="11"/>
      <c r="R14" s="11"/>
      <c r="S14" s="11"/>
      <c r="T14" s="11"/>
      <c r="U14" s="11"/>
      <c r="V14" s="11"/>
      <c r="W14" s="11">
        <v>1775692</v>
      </c>
      <c r="X14" s="11">
        <v>2295134</v>
      </c>
      <c r="Y14" s="11">
        <v>-519442</v>
      </c>
      <c r="Z14" s="2">
        <v>-22.63</v>
      </c>
      <c r="AA14" s="15">
        <v>4590267</v>
      </c>
    </row>
    <row r="15" spans="1:27" ht="13.5">
      <c r="A15" s="54" t="s">
        <v>41</v>
      </c>
      <c r="B15" s="35" t="s">
        <v>42</v>
      </c>
      <c r="C15" s="9">
        <v>13373267</v>
      </c>
      <c r="D15" s="10"/>
      <c r="E15" s="11">
        <v>14459570</v>
      </c>
      <c r="F15" s="11">
        <v>14754716</v>
      </c>
      <c r="G15" s="11">
        <v>9612</v>
      </c>
      <c r="H15" s="11">
        <v>279957</v>
      </c>
      <c r="I15" s="11">
        <v>242601</v>
      </c>
      <c r="J15" s="11">
        <v>532170</v>
      </c>
      <c r="K15" s="11">
        <v>614507</v>
      </c>
      <c r="L15" s="11">
        <v>3369728</v>
      </c>
      <c r="M15" s="11">
        <v>1097819</v>
      </c>
      <c r="N15" s="11">
        <v>5082054</v>
      </c>
      <c r="O15" s="11"/>
      <c r="P15" s="11"/>
      <c r="Q15" s="11"/>
      <c r="R15" s="11"/>
      <c r="S15" s="11"/>
      <c r="T15" s="11"/>
      <c r="U15" s="11"/>
      <c r="V15" s="11"/>
      <c r="W15" s="11">
        <v>5614224</v>
      </c>
      <c r="X15" s="11">
        <v>7377358</v>
      </c>
      <c r="Y15" s="11">
        <v>-1763134</v>
      </c>
      <c r="Z15" s="2">
        <v>-23.9</v>
      </c>
      <c r="AA15" s="15">
        <v>14754716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85298444</v>
      </c>
      <c r="D20" s="59">
        <f t="shared" si="2"/>
        <v>0</v>
      </c>
      <c r="E20" s="60">
        <f t="shared" si="2"/>
        <v>119599154</v>
      </c>
      <c r="F20" s="60">
        <f t="shared" si="2"/>
        <v>121685733</v>
      </c>
      <c r="G20" s="60">
        <f t="shared" si="2"/>
        <v>1106070</v>
      </c>
      <c r="H20" s="60">
        <f t="shared" si="2"/>
        <v>4734728</v>
      </c>
      <c r="I20" s="60">
        <f t="shared" si="2"/>
        <v>1794336</v>
      </c>
      <c r="J20" s="60">
        <f t="shared" si="2"/>
        <v>7635134</v>
      </c>
      <c r="K20" s="60">
        <f t="shared" si="2"/>
        <v>4335662</v>
      </c>
      <c r="L20" s="60">
        <f t="shared" si="2"/>
        <v>3298814</v>
      </c>
      <c r="M20" s="60">
        <f t="shared" si="2"/>
        <v>8210305</v>
      </c>
      <c r="N20" s="60">
        <f t="shared" si="2"/>
        <v>15844781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23479915</v>
      </c>
      <c r="X20" s="60">
        <f t="shared" si="2"/>
        <v>60842868</v>
      </c>
      <c r="Y20" s="60">
        <f t="shared" si="2"/>
        <v>-37362953</v>
      </c>
      <c r="Z20" s="61">
        <f>+IF(X20&lt;&gt;0,+(Y20/X20)*100,0)</f>
        <v>-61.408927994650085</v>
      </c>
      <c r="AA20" s="62">
        <f>SUM(AA26:AA33)</f>
        <v>121685733</v>
      </c>
    </row>
    <row r="21" spans="1:27" ht="13.5">
      <c r="A21" s="46" t="s">
        <v>32</v>
      </c>
      <c r="B21" s="47"/>
      <c r="C21" s="9">
        <v>25912564</v>
      </c>
      <c r="D21" s="10"/>
      <c r="E21" s="11">
        <v>25787816</v>
      </c>
      <c r="F21" s="11">
        <v>25787816</v>
      </c>
      <c r="G21" s="11">
        <v>344578</v>
      </c>
      <c r="H21" s="11">
        <v>749205</v>
      </c>
      <c r="I21" s="11">
        <v>863319</v>
      </c>
      <c r="J21" s="11">
        <v>1957102</v>
      </c>
      <c r="K21" s="11">
        <v>1072590</v>
      </c>
      <c r="L21" s="11">
        <v>1160741</v>
      </c>
      <c r="M21" s="11">
        <v>644126</v>
      </c>
      <c r="N21" s="11">
        <v>2877457</v>
      </c>
      <c r="O21" s="11"/>
      <c r="P21" s="11"/>
      <c r="Q21" s="11"/>
      <c r="R21" s="11"/>
      <c r="S21" s="11"/>
      <c r="T21" s="11"/>
      <c r="U21" s="11"/>
      <c r="V21" s="11"/>
      <c r="W21" s="11">
        <v>4834559</v>
      </c>
      <c r="X21" s="11">
        <v>12893908</v>
      </c>
      <c r="Y21" s="11">
        <v>-8059349</v>
      </c>
      <c r="Z21" s="2">
        <v>-62.51</v>
      </c>
      <c r="AA21" s="15">
        <v>25787816</v>
      </c>
    </row>
    <row r="22" spans="1:27" ht="13.5">
      <c r="A22" s="46" t="s">
        <v>33</v>
      </c>
      <c r="B22" s="47"/>
      <c r="C22" s="9">
        <v>12019670</v>
      </c>
      <c r="D22" s="10"/>
      <c r="E22" s="11">
        <v>19200000</v>
      </c>
      <c r="F22" s="11">
        <v>20222883</v>
      </c>
      <c r="G22" s="11">
        <v>605911</v>
      </c>
      <c r="H22" s="11">
        <v>26600</v>
      </c>
      <c r="I22" s="11">
        <v>324883</v>
      </c>
      <c r="J22" s="11">
        <v>957394</v>
      </c>
      <c r="K22" s="11">
        <v>1777459</v>
      </c>
      <c r="L22" s="11">
        <v>325976</v>
      </c>
      <c r="M22" s="11">
        <v>311729</v>
      </c>
      <c r="N22" s="11">
        <v>2415164</v>
      </c>
      <c r="O22" s="11"/>
      <c r="P22" s="11"/>
      <c r="Q22" s="11"/>
      <c r="R22" s="11"/>
      <c r="S22" s="11"/>
      <c r="T22" s="11"/>
      <c r="U22" s="11"/>
      <c r="V22" s="11"/>
      <c r="W22" s="11">
        <v>3372558</v>
      </c>
      <c r="X22" s="11">
        <v>10111442</v>
      </c>
      <c r="Y22" s="11">
        <v>-6738884</v>
      </c>
      <c r="Z22" s="2">
        <v>-66.65</v>
      </c>
      <c r="AA22" s="15">
        <v>20222883</v>
      </c>
    </row>
    <row r="23" spans="1:27" ht="13.5">
      <c r="A23" s="46" t="s">
        <v>34</v>
      </c>
      <c r="B23" s="47"/>
      <c r="C23" s="9">
        <v>26078662</v>
      </c>
      <c r="D23" s="10"/>
      <c r="E23" s="11">
        <v>33822328</v>
      </c>
      <c r="F23" s="11">
        <v>33822328</v>
      </c>
      <c r="G23" s="11"/>
      <c r="H23" s="11">
        <v>873204</v>
      </c>
      <c r="I23" s="11">
        <v>49117</v>
      </c>
      <c r="J23" s="11">
        <v>922321</v>
      </c>
      <c r="K23" s="11">
        <v>182987</v>
      </c>
      <c r="L23" s="11">
        <v>347363</v>
      </c>
      <c r="M23" s="11">
        <v>1919614</v>
      </c>
      <c r="N23" s="11">
        <v>2449964</v>
      </c>
      <c r="O23" s="11"/>
      <c r="P23" s="11"/>
      <c r="Q23" s="11"/>
      <c r="R23" s="11"/>
      <c r="S23" s="11"/>
      <c r="T23" s="11"/>
      <c r="U23" s="11"/>
      <c r="V23" s="11"/>
      <c r="W23" s="11">
        <v>3372285</v>
      </c>
      <c r="X23" s="11">
        <v>16911164</v>
      </c>
      <c r="Y23" s="11">
        <v>-13538879</v>
      </c>
      <c r="Z23" s="2">
        <v>-80.06</v>
      </c>
      <c r="AA23" s="15">
        <v>33822328</v>
      </c>
    </row>
    <row r="24" spans="1:27" ht="13.5">
      <c r="A24" s="46" t="s">
        <v>35</v>
      </c>
      <c r="B24" s="47"/>
      <c r="C24" s="9">
        <v>6401994</v>
      </c>
      <c r="D24" s="10"/>
      <c r="E24" s="11">
        <v>28002310</v>
      </c>
      <c r="F24" s="11">
        <v>28556310</v>
      </c>
      <c r="G24" s="11"/>
      <c r="H24" s="11">
        <v>2547016</v>
      </c>
      <c r="I24" s="11">
        <v>367298</v>
      </c>
      <c r="J24" s="11">
        <v>2914314</v>
      </c>
      <c r="K24" s="11">
        <v>585281</v>
      </c>
      <c r="L24" s="11">
        <v>383923</v>
      </c>
      <c r="M24" s="11">
        <v>3811817</v>
      </c>
      <c r="N24" s="11">
        <v>4781021</v>
      </c>
      <c r="O24" s="11"/>
      <c r="P24" s="11"/>
      <c r="Q24" s="11"/>
      <c r="R24" s="11"/>
      <c r="S24" s="11"/>
      <c r="T24" s="11"/>
      <c r="U24" s="11"/>
      <c r="V24" s="11"/>
      <c r="W24" s="11">
        <v>7695335</v>
      </c>
      <c r="X24" s="11">
        <v>14278155</v>
      </c>
      <c r="Y24" s="11">
        <v>-6582820</v>
      </c>
      <c r="Z24" s="2">
        <v>-46.1</v>
      </c>
      <c r="AA24" s="15">
        <v>28556310</v>
      </c>
    </row>
    <row r="25" spans="1:27" ht="13.5">
      <c r="A25" s="46" t="s">
        <v>36</v>
      </c>
      <c r="B25" s="47"/>
      <c r="C25" s="9">
        <v>1030005</v>
      </c>
      <c r="D25" s="10"/>
      <c r="E25" s="11">
        <v>1020000</v>
      </c>
      <c r="F25" s="11">
        <v>1020000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510000</v>
      </c>
      <c r="Y25" s="11">
        <v>-510000</v>
      </c>
      <c r="Z25" s="2">
        <v>-100</v>
      </c>
      <c r="AA25" s="15">
        <v>1020000</v>
      </c>
    </row>
    <row r="26" spans="1:27" ht="13.5">
      <c r="A26" s="48" t="s">
        <v>37</v>
      </c>
      <c r="B26" s="63"/>
      <c r="C26" s="49">
        <f aca="true" t="shared" si="3" ref="C26:Y26">SUM(C21:C25)</f>
        <v>71442895</v>
      </c>
      <c r="D26" s="50">
        <f t="shared" si="3"/>
        <v>0</v>
      </c>
      <c r="E26" s="51">
        <f t="shared" si="3"/>
        <v>107832454</v>
      </c>
      <c r="F26" s="51">
        <f t="shared" si="3"/>
        <v>109409337</v>
      </c>
      <c r="G26" s="51">
        <f t="shared" si="3"/>
        <v>950489</v>
      </c>
      <c r="H26" s="51">
        <f t="shared" si="3"/>
        <v>4196025</v>
      </c>
      <c r="I26" s="51">
        <f t="shared" si="3"/>
        <v>1604617</v>
      </c>
      <c r="J26" s="51">
        <f t="shared" si="3"/>
        <v>6751131</v>
      </c>
      <c r="K26" s="51">
        <f t="shared" si="3"/>
        <v>3618317</v>
      </c>
      <c r="L26" s="51">
        <f t="shared" si="3"/>
        <v>2218003</v>
      </c>
      <c r="M26" s="51">
        <f t="shared" si="3"/>
        <v>6687286</v>
      </c>
      <c r="N26" s="51">
        <f t="shared" si="3"/>
        <v>12523606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19274737</v>
      </c>
      <c r="X26" s="51">
        <f t="shared" si="3"/>
        <v>54704669</v>
      </c>
      <c r="Y26" s="51">
        <f t="shared" si="3"/>
        <v>-35429932</v>
      </c>
      <c r="Z26" s="52">
        <f>+IF(X26&lt;&gt;0,+(Y26/X26)*100,0)</f>
        <v>-64.76582830617255</v>
      </c>
      <c r="AA26" s="53">
        <f>SUM(AA21:AA25)</f>
        <v>109409337</v>
      </c>
    </row>
    <row r="27" spans="1:27" ht="13.5">
      <c r="A27" s="54" t="s">
        <v>38</v>
      </c>
      <c r="B27" s="64"/>
      <c r="C27" s="9">
        <v>4876400</v>
      </c>
      <c r="D27" s="10"/>
      <c r="E27" s="11">
        <v>2240000</v>
      </c>
      <c r="F27" s="11">
        <v>2413613</v>
      </c>
      <c r="G27" s="11">
        <v>23780</v>
      </c>
      <c r="H27" s="11">
        <v>18179</v>
      </c>
      <c r="I27" s="11">
        <v>19823</v>
      </c>
      <c r="J27" s="11">
        <v>61782</v>
      </c>
      <c r="K27" s="11">
        <v>294428</v>
      </c>
      <c r="L27" s="11">
        <v>442278</v>
      </c>
      <c r="M27" s="11">
        <v>1774</v>
      </c>
      <c r="N27" s="11">
        <v>738480</v>
      </c>
      <c r="O27" s="11"/>
      <c r="P27" s="11"/>
      <c r="Q27" s="11"/>
      <c r="R27" s="11"/>
      <c r="S27" s="11"/>
      <c r="T27" s="11"/>
      <c r="U27" s="11"/>
      <c r="V27" s="11"/>
      <c r="W27" s="11">
        <v>800262</v>
      </c>
      <c r="X27" s="11">
        <v>1206807</v>
      </c>
      <c r="Y27" s="11">
        <v>-406545</v>
      </c>
      <c r="Z27" s="2">
        <v>-33.69</v>
      </c>
      <c r="AA27" s="15">
        <v>2413613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8979149</v>
      </c>
      <c r="D30" s="10"/>
      <c r="E30" s="11">
        <v>9526700</v>
      </c>
      <c r="F30" s="11">
        <v>9862783</v>
      </c>
      <c r="G30" s="11">
        <v>131801</v>
      </c>
      <c r="H30" s="11">
        <v>520524</v>
      </c>
      <c r="I30" s="11">
        <v>169896</v>
      </c>
      <c r="J30" s="11">
        <v>822221</v>
      </c>
      <c r="K30" s="11">
        <v>422917</v>
      </c>
      <c r="L30" s="11">
        <v>638533</v>
      </c>
      <c r="M30" s="11">
        <v>1521245</v>
      </c>
      <c r="N30" s="11">
        <v>2582695</v>
      </c>
      <c r="O30" s="11"/>
      <c r="P30" s="11"/>
      <c r="Q30" s="11"/>
      <c r="R30" s="11"/>
      <c r="S30" s="11"/>
      <c r="T30" s="11"/>
      <c r="U30" s="11"/>
      <c r="V30" s="11"/>
      <c r="W30" s="11">
        <v>3404916</v>
      </c>
      <c r="X30" s="11">
        <v>4931392</v>
      </c>
      <c r="Y30" s="11">
        <v>-1526476</v>
      </c>
      <c r="Z30" s="2">
        <v>-30.95</v>
      </c>
      <c r="AA30" s="15">
        <v>9862783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39594707</v>
      </c>
      <c r="D36" s="10">
        <f t="shared" si="4"/>
        <v>0</v>
      </c>
      <c r="E36" s="11">
        <f t="shared" si="4"/>
        <v>38849978</v>
      </c>
      <c r="F36" s="11">
        <f t="shared" si="4"/>
        <v>43691607</v>
      </c>
      <c r="G36" s="11">
        <f t="shared" si="4"/>
        <v>353016</v>
      </c>
      <c r="H36" s="11">
        <f t="shared" si="4"/>
        <v>2860624</v>
      </c>
      <c r="I36" s="11">
        <f t="shared" si="4"/>
        <v>2106835</v>
      </c>
      <c r="J36" s="11">
        <f t="shared" si="4"/>
        <v>5320475</v>
      </c>
      <c r="K36" s="11">
        <f t="shared" si="4"/>
        <v>2038705</v>
      </c>
      <c r="L36" s="11">
        <f t="shared" si="4"/>
        <v>1719118</v>
      </c>
      <c r="M36" s="11">
        <f t="shared" si="4"/>
        <v>1051331</v>
      </c>
      <c r="N36" s="11">
        <f t="shared" si="4"/>
        <v>4809154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10129629</v>
      </c>
      <c r="X36" s="11">
        <f t="shared" si="4"/>
        <v>21845804</v>
      </c>
      <c r="Y36" s="11">
        <f t="shared" si="4"/>
        <v>-11716175</v>
      </c>
      <c r="Z36" s="2">
        <f aca="true" t="shared" si="5" ref="Z36:Z49">+IF(X36&lt;&gt;0,+(Y36/X36)*100,0)</f>
        <v>-53.63123737629433</v>
      </c>
      <c r="AA36" s="15">
        <f>AA6+AA21</f>
        <v>43691607</v>
      </c>
    </row>
    <row r="37" spans="1:27" ht="13.5">
      <c r="A37" s="46" t="s">
        <v>33</v>
      </c>
      <c r="B37" s="47"/>
      <c r="C37" s="9">
        <f t="shared" si="4"/>
        <v>21784568</v>
      </c>
      <c r="D37" s="10">
        <f t="shared" si="4"/>
        <v>0</v>
      </c>
      <c r="E37" s="11">
        <f t="shared" si="4"/>
        <v>26717391</v>
      </c>
      <c r="F37" s="11">
        <f t="shared" si="4"/>
        <v>27740274</v>
      </c>
      <c r="G37" s="11">
        <f t="shared" si="4"/>
        <v>697292</v>
      </c>
      <c r="H37" s="11">
        <f t="shared" si="4"/>
        <v>261728</v>
      </c>
      <c r="I37" s="11">
        <f t="shared" si="4"/>
        <v>1241375</v>
      </c>
      <c r="J37" s="11">
        <f t="shared" si="4"/>
        <v>2200395</v>
      </c>
      <c r="K37" s="11">
        <f t="shared" si="4"/>
        <v>2224967</v>
      </c>
      <c r="L37" s="11">
        <f t="shared" si="4"/>
        <v>2208617</v>
      </c>
      <c r="M37" s="11">
        <f t="shared" si="4"/>
        <v>1564307</v>
      </c>
      <c r="N37" s="11">
        <f t="shared" si="4"/>
        <v>5997891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8198286</v>
      </c>
      <c r="X37" s="11">
        <f t="shared" si="4"/>
        <v>13870138</v>
      </c>
      <c r="Y37" s="11">
        <f t="shared" si="4"/>
        <v>-5671852</v>
      </c>
      <c r="Z37" s="2">
        <f t="shared" si="5"/>
        <v>-40.892541948753504</v>
      </c>
      <c r="AA37" s="15">
        <f>AA7+AA22</f>
        <v>27740274</v>
      </c>
    </row>
    <row r="38" spans="1:27" ht="13.5">
      <c r="A38" s="46" t="s">
        <v>34</v>
      </c>
      <c r="B38" s="47"/>
      <c r="C38" s="9">
        <f t="shared" si="4"/>
        <v>29640483</v>
      </c>
      <c r="D38" s="10">
        <f t="shared" si="4"/>
        <v>0</v>
      </c>
      <c r="E38" s="11">
        <f t="shared" si="4"/>
        <v>37224995</v>
      </c>
      <c r="F38" s="11">
        <f t="shared" si="4"/>
        <v>42066624</v>
      </c>
      <c r="G38" s="11">
        <f t="shared" si="4"/>
        <v>183317</v>
      </c>
      <c r="H38" s="11">
        <f t="shared" si="4"/>
        <v>935531</v>
      </c>
      <c r="I38" s="11">
        <f t="shared" si="4"/>
        <v>554000</v>
      </c>
      <c r="J38" s="11">
        <f t="shared" si="4"/>
        <v>1672848</v>
      </c>
      <c r="K38" s="11">
        <f t="shared" si="4"/>
        <v>768099</v>
      </c>
      <c r="L38" s="11">
        <f t="shared" si="4"/>
        <v>431592</v>
      </c>
      <c r="M38" s="11">
        <f t="shared" si="4"/>
        <v>2187741</v>
      </c>
      <c r="N38" s="11">
        <f t="shared" si="4"/>
        <v>3387432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5060280</v>
      </c>
      <c r="X38" s="11">
        <f t="shared" si="4"/>
        <v>21033312</v>
      </c>
      <c r="Y38" s="11">
        <f t="shared" si="4"/>
        <v>-15973032</v>
      </c>
      <c r="Z38" s="2">
        <f t="shared" si="5"/>
        <v>-75.94159208022018</v>
      </c>
      <c r="AA38" s="15">
        <f>AA8+AA23</f>
        <v>42066624</v>
      </c>
    </row>
    <row r="39" spans="1:27" ht="13.5">
      <c r="A39" s="46" t="s">
        <v>35</v>
      </c>
      <c r="B39" s="47"/>
      <c r="C39" s="9">
        <f t="shared" si="4"/>
        <v>13635289</v>
      </c>
      <c r="D39" s="10">
        <f t="shared" si="4"/>
        <v>0</v>
      </c>
      <c r="E39" s="11">
        <f t="shared" si="4"/>
        <v>41017310</v>
      </c>
      <c r="F39" s="11">
        <f t="shared" si="4"/>
        <v>46412939</v>
      </c>
      <c r="G39" s="11">
        <f t="shared" si="4"/>
        <v>4060</v>
      </c>
      <c r="H39" s="11">
        <f t="shared" si="4"/>
        <v>2552216</v>
      </c>
      <c r="I39" s="11">
        <f t="shared" si="4"/>
        <v>793807</v>
      </c>
      <c r="J39" s="11">
        <f t="shared" si="4"/>
        <v>3350083</v>
      </c>
      <c r="K39" s="11">
        <f t="shared" si="4"/>
        <v>1076459</v>
      </c>
      <c r="L39" s="11">
        <f t="shared" si="4"/>
        <v>410031</v>
      </c>
      <c r="M39" s="11">
        <f t="shared" si="4"/>
        <v>4994662</v>
      </c>
      <c r="N39" s="11">
        <f t="shared" si="4"/>
        <v>6481152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9831235</v>
      </c>
      <c r="X39" s="11">
        <f t="shared" si="4"/>
        <v>23206470</v>
      </c>
      <c r="Y39" s="11">
        <f t="shared" si="4"/>
        <v>-13375235</v>
      </c>
      <c r="Z39" s="2">
        <f t="shared" si="5"/>
        <v>-57.63580156740771</v>
      </c>
      <c r="AA39" s="15">
        <f>AA9+AA24</f>
        <v>46412939</v>
      </c>
    </row>
    <row r="40" spans="1:27" ht="13.5">
      <c r="A40" s="46" t="s">
        <v>36</v>
      </c>
      <c r="B40" s="47"/>
      <c r="C40" s="9">
        <f t="shared" si="4"/>
        <v>1030005</v>
      </c>
      <c r="D40" s="10">
        <f t="shared" si="4"/>
        <v>0</v>
      </c>
      <c r="E40" s="11">
        <f t="shared" si="4"/>
        <v>2520000</v>
      </c>
      <c r="F40" s="11">
        <f t="shared" si="4"/>
        <v>2520000</v>
      </c>
      <c r="G40" s="11">
        <f t="shared" si="4"/>
        <v>0</v>
      </c>
      <c r="H40" s="11">
        <f t="shared" si="4"/>
        <v>13554</v>
      </c>
      <c r="I40" s="11">
        <f t="shared" si="4"/>
        <v>23263</v>
      </c>
      <c r="J40" s="11">
        <f t="shared" si="4"/>
        <v>36817</v>
      </c>
      <c r="K40" s="11">
        <f t="shared" si="4"/>
        <v>1693</v>
      </c>
      <c r="L40" s="11">
        <f t="shared" si="4"/>
        <v>2771</v>
      </c>
      <c r="M40" s="11">
        <f t="shared" si="4"/>
        <v>1286</v>
      </c>
      <c r="N40" s="11">
        <f t="shared" si="4"/>
        <v>5750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42567</v>
      </c>
      <c r="X40" s="11">
        <f t="shared" si="4"/>
        <v>1260000</v>
      </c>
      <c r="Y40" s="11">
        <f t="shared" si="4"/>
        <v>-1217433</v>
      </c>
      <c r="Z40" s="2">
        <f t="shared" si="5"/>
        <v>-96.62166666666666</v>
      </c>
      <c r="AA40" s="15">
        <f>AA10+AA25</f>
        <v>2520000</v>
      </c>
    </row>
    <row r="41" spans="1:27" ht="13.5">
      <c r="A41" s="48" t="s">
        <v>37</v>
      </c>
      <c r="B41" s="47"/>
      <c r="C41" s="49">
        <f aca="true" t="shared" si="6" ref="C41:Y41">SUM(C36:C40)</f>
        <v>105685052</v>
      </c>
      <c r="D41" s="50">
        <f t="shared" si="6"/>
        <v>0</v>
      </c>
      <c r="E41" s="51">
        <f t="shared" si="6"/>
        <v>146329674</v>
      </c>
      <c r="F41" s="51">
        <f t="shared" si="6"/>
        <v>162431444</v>
      </c>
      <c r="G41" s="51">
        <f t="shared" si="6"/>
        <v>1237685</v>
      </c>
      <c r="H41" s="51">
        <f t="shared" si="6"/>
        <v>6623653</v>
      </c>
      <c r="I41" s="51">
        <f t="shared" si="6"/>
        <v>4719280</v>
      </c>
      <c r="J41" s="51">
        <f t="shared" si="6"/>
        <v>12580618</v>
      </c>
      <c r="K41" s="51">
        <f t="shared" si="6"/>
        <v>6109923</v>
      </c>
      <c r="L41" s="51">
        <f t="shared" si="6"/>
        <v>4772129</v>
      </c>
      <c r="M41" s="51">
        <f t="shared" si="6"/>
        <v>9799327</v>
      </c>
      <c r="N41" s="51">
        <f t="shared" si="6"/>
        <v>20681379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33261997</v>
      </c>
      <c r="X41" s="51">
        <f t="shared" si="6"/>
        <v>81215724</v>
      </c>
      <c r="Y41" s="51">
        <f t="shared" si="6"/>
        <v>-47953727</v>
      </c>
      <c r="Z41" s="52">
        <f t="shared" si="5"/>
        <v>-59.044880274662084</v>
      </c>
      <c r="AA41" s="53">
        <f>SUM(AA36:AA40)</f>
        <v>162431444</v>
      </c>
    </row>
    <row r="42" spans="1:27" ht="13.5">
      <c r="A42" s="54" t="s">
        <v>38</v>
      </c>
      <c r="B42" s="35"/>
      <c r="C42" s="65">
        <f aca="true" t="shared" si="7" ref="C42:Y48">C12+C27</f>
        <v>9798960</v>
      </c>
      <c r="D42" s="66">
        <f t="shared" si="7"/>
        <v>0</v>
      </c>
      <c r="E42" s="67">
        <f t="shared" si="7"/>
        <v>8295512</v>
      </c>
      <c r="F42" s="67">
        <f t="shared" si="7"/>
        <v>8469125</v>
      </c>
      <c r="G42" s="67">
        <f t="shared" si="7"/>
        <v>23780</v>
      </c>
      <c r="H42" s="67">
        <f t="shared" si="7"/>
        <v>52821</v>
      </c>
      <c r="I42" s="67">
        <f t="shared" si="7"/>
        <v>19823</v>
      </c>
      <c r="J42" s="67">
        <f t="shared" si="7"/>
        <v>96424</v>
      </c>
      <c r="K42" s="67">
        <f t="shared" si="7"/>
        <v>550634</v>
      </c>
      <c r="L42" s="67">
        <f t="shared" si="7"/>
        <v>548384</v>
      </c>
      <c r="M42" s="67">
        <f t="shared" si="7"/>
        <v>856748</v>
      </c>
      <c r="N42" s="67">
        <f t="shared" si="7"/>
        <v>1955766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2052190</v>
      </c>
      <c r="X42" s="67">
        <f t="shared" si="7"/>
        <v>4234563</v>
      </c>
      <c r="Y42" s="67">
        <f t="shared" si="7"/>
        <v>-2182373</v>
      </c>
      <c r="Z42" s="69">
        <f t="shared" si="5"/>
        <v>-51.53714798906051</v>
      </c>
      <c r="AA42" s="68">
        <f aca="true" t="shared" si="8" ref="AA42:AA48">AA12+AA27</f>
        <v>8469125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3143478</v>
      </c>
      <c r="F44" s="67">
        <f t="shared" si="7"/>
        <v>4590267</v>
      </c>
      <c r="G44" s="67">
        <f t="shared" si="7"/>
        <v>0</v>
      </c>
      <c r="H44" s="67">
        <f t="shared" si="7"/>
        <v>0</v>
      </c>
      <c r="I44" s="67">
        <f t="shared" si="7"/>
        <v>141672</v>
      </c>
      <c r="J44" s="67">
        <f t="shared" si="7"/>
        <v>141672</v>
      </c>
      <c r="K44" s="67">
        <f t="shared" si="7"/>
        <v>0</v>
      </c>
      <c r="L44" s="67">
        <f t="shared" si="7"/>
        <v>1537200</v>
      </c>
      <c r="M44" s="67">
        <f t="shared" si="7"/>
        <v>96820</v>
      </c>
      <c r="N44" s="67">
        <f t="shared" si="7"/>
        <v>1634020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1775692</v>
      </c>
      <c r="X44" s="67">
        <f t="shared" si="7"/>
        <v>2295134</v>
      </c>
      <c r="Y44" s="67">
        <f t="shared" si="7"/>
        <v>-519442</v>
      </c>
      <c r="Z44" s="69">
        <f t="shared" si="5"/>
        <v>-22.632316893044152</v>
      </c>
      <c r="AA44" s="68">
        <f t="shared" si="8"/>
        <v>4590267</v>
      </c>
    </row>
    <row r="45" spans="1:27" ht="13.5">
      <c r="A45" s="54" t="s">
        <v>41</v>
      </c>
      <c r="B45" s="35" t="s">
        <v>42</v>
      </c>
      <c r="C45" s="65">
        <f t="shared" si="7"/>
        <v>22352416</v>
      </c>
      <c r="D45" s="66">
        <f t="shared" si="7"/>
        <v>0</v>
      </c>
      <c r="E45" s="67">
        <f t="shared" si="7"/>
        <v>23986270</v>
      </c>
      <c r="F45" s="67">
        <f t="shared" si="7"/>
        <v>24617499</v>
      </c>
      <c r="G45" s="67">
        <f t="shared" si="7"/>
        <v>141413</v>
      </c>
      <c r="H45" s="67">
        <f t="shared" si="7"/>
        <v>800481</v>
      </c>
      <c r="I45" s="67">
        <f t="shared" si="7"/>
        <v>412497</v>
      </c>
      <c r="J45" s="67">
        <f t="shared" si="7"/>
        <v>1354391</v>
      </c>
      <c r="K45" s="67">
        <f t="shared" si="7"/>
        <v>1037424</v>
      </c>
      <c r="L45" s="67">
        <f t="shared" si="7"/>
        <v>4008261</v>
      </c>
      <c r="M45" s="67">
        <f t="shared" si="7"/>
        <v>2619064</v>
      </c>
      <c r="N45" s="67">
        <f t="shared" si="7"/>
        <v>7664749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9019140</v>
      </c>
      <c r="X45" s="67">
        <f t="shared" si="7"/>
        <v>12308750</v>
      </c>
      <c r="Y45" s="67">
        <f t="shared" si="7"/>
        <v>-3289610</v>
      </c>
      <c r="Z45" s="69">
        <f t="shared" si="5"/>
        <v>-26.725784502894285</v>
      </c>
      <c r="AA45" s="68">
        <f t="shared" si="8"/>
        <v>24617499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137836428</v>
      </c>
      <c r="D49" s="78">
        <f t="shared" si="9"/>
        <v>0</v>
      </c>
      <c r="E49" s="79">
        <f t="shared" si="9"/>
        <v>181754934</v>
      </c>
      <c r="F49" s="79">
        <f t="shared" si="9"/>
        <v>200108335</v>
      </c>
      <c r="G49" s="79">
        <f t="shared" si="9"/>
        <v>1402878</v>
      </c>
      <c r="H49" s="79">
        <f t="shared" si="9"/>
        <v>7476955</v>
      </c>
      <c r="I49" s="79">
        <f t="shared" si="9"/>
        <v>5293272</v>
      </c>
      <c r="J49" s="79">
        <f t="shared" si="9"/>
        <v>14173105</v>
      </c>
      <c r="K49" s="79">
        <f t="shared" si="9"/>
        <v>7697981</v>
      </c>
      <c r="L49" s="79">
        <f t="shared" si="9"/>
        <v>10865974</v>
      </c>
      <c r="M49" s="79">
        <f t="shared" si="9"/>
        <v>13371959</v>
      </c>
      <c r="N49" s="79">
        <f t="shared" si="9"/>
        <v>31935914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46109019</v>
      </c>
      <c r="X49" s="79">
        <f t="shared" si="9"/>
        <v>100054171</v>
      </c>
      <c r="Y49" s="79">
        <f t="shared" si="9"/>
        <v>-53945152</v>
      </c>
      <c r="Z49" s="80">
        <f t="shared" si="5"/>
        <v>-53.91594519332932</v>
      </c>
      <c r="AA49" s="81">
        <f>SUM(AA41:AA48)</f>
        <v>200108335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61237865</v>
      </c>
      <c r="D51" s="66">
        <f t="shared" si="10"/>
        <v>0</v>
      </c>
      <c r="E51" s="67">
        <f t="shared" si="10"/>
        <v>107044180</v>
      </c>
      <c r="F51" s="67">
        <f t="shared" si="10"/>
        <v>107044180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53522091</v>
      </c>
      <c r="Y51" s="67">
        <f t="shared" si="10"/>
        <v>-53522091</v>
      </c>
      <c r="Z51" s="69">
        <f>+IF(X51&lt;&gt;0,+(Y51/X51)*100,0)</f>
        <v>-100</v>
      </c>
      <c r="AA51" s="68">
        <f>SUM(AA57:AA61)</f>
        <v>107044180</v>
      </c>
    </row>
    <row r="52" spans="1:27" ht="13.5">
      <c r="A52" s="84" t="s">
        <v>32</v>
      </c>
      <c r="B52" s="47"/>
      <c r="C52" s="9">
        <v>22569789</v>
      </c>
      <c r="D52" s="10"/>
      <c r="E52" s="11">
        <v>43048535</v>
      </c>
      <c r="F52" s="11">
        <v>43048535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21524268</v>
      </c>
      <c r="Y52" s="11">
        <v>-21524268</v>
      </c>
      <c r="Z52" s="2">
        <v>-100</v>
      </c>
      <c r="AA52" s="15">
        <v>43048535</v>
      </c>
    </row>
    <row r="53" spans="1:27" ht="13.5">
      <c r="A53" s="84" t="s">
        <v>33</v>
      </c>
      <c r="B53" s="47"/>
      <c r="C53" s="9">
        <v>5178181</v>
      </c>
      <c r="D53" s="10"/>
      <c r="E53" s="11">
        <v>19888528</v>
      </c>
      <c r="F53" s="11">
        <v>19888528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9944264</v>
      </c>
      <c r="Y53" s="11">
        <v>-9944264</v>
      </c>
      <c r="Z53" s="2">
        <v>-100</v>
      </c>
      <c r="AA53" s="15">
        <v>19888528</v>
      </c>
    </row>
    <row r="54" spans="1:27" ht="13.5">
      <c r="A54" s="84" t="s">
        <v>34</v>
      </c>
      <c r="B54" s="47"/>
      <c r="C54" s="9">
        <v>2698916</v>
      </c>
      <c r="D54" s="10"/>
      <c r="E54" s="11">
        <v>16191080</v>
      </c>
      <c r="F54" s="11">
        <v>16191080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8095540</v>
      </c>
      <c r="Y54" s="11">
        <v>-8095540</v>
      </c>
      <c r="Z54" s="2">
        <v>-100</v>
      </c>
      <c r="AA54" s="15">
        <v>16191080</v>
      </c>
    </row>
    <row r="55" spans="1:27" ht="13.5">
      <c r="A55" s="84" t="s">
        <v>35</v>
      </c>
      <c r="B55" s="47"/>
      <c r="C55" s="9">
        <v>617070</v>
      </c>
      <c r="D55" s="10"/>
      <c r="E55" s="11">
        <v>6238030</v>
      </c>
      <c r="F55" s="11">
        <v>6238030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3119015</v>
      </c>
      <c r="Y55" s="11">
        <v>-3119015</v>
      </c>
      <c r="Z55" s="2">
        <v>-100</v>
      </c>
      <c r="AA55" s="15">
        <v>6238030</v>
      </c>
    </row>
    <row r="56" spans="1:27" ht="13.5">
      <c r="A56" s="84" t="s">
        <v>36</v>
      </c>
      <c r="B56" s="47"/>
      <c r="C56" s="9">
        <v>1237070</v>
      </c>
      <c r="D56" s="10"/>
      <c r="E56" s="11">
        <v>866468</v>
      </c>
      <c r="F56" s="11">
        <v>866468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433234</v>
      </c>
      <c r="Y56" s="11">
        <v>-433234</v>
      </c>
      <c r="Z56" s="2">
        <v>-100</v>
      </c>
      <c r="AA56" s="15">
        <v>866468</v>
      </c>
    </row>
    <row r="57" spans="1:27" ht="13.5">
      <c r="A57" s="85" t="s">
        <v>37</v>
      </c>
      <c r="B57" s="47"/>
      <c r="C57" s="49">
        <f aca="true" t="shared" si="11" ref="C57:Y57">SUM(C52:C56)</f>
        <v>32301026</v>
      </c>
      <c r="D57" s="50">
        <f t="shared" si="11"/>
        <v>0</v>
      </c>
      <c r="E57" s="51">
        <f t="shared" si="11"/>
        <v>86232641</v>
      </c>
      <c r="F57" s="51">
        <f t="shared" si="11"/>
        <v>86232641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43116321</v>
      </c>
      <c r="Y57" s="51">
        <f t="shared" si="11"/>
        <v>-43116321</v>
      </c>
      <c r="Z57" s="52">
        <f>+IF(X57&lt;&gt;0,+(Y57/X57)*100,0)</f>
        <v>-100</v>
      </c>
      <c r="AA57" s="53">
        <f>SUM(AA52:AA56)</f>
        <v>86232641</v>
      </c>
    </row>
    <row r="58" spans="1:27" ht="13.5">
      <c r="A58" s="86" t="s">
        <v>38</v>
      </c>
      <c r="B58" s="35"/>
      <c r="C58" s="9">
        <v>7065665</v>
      </c>
      <c r="D58" s="10"/>
      <c r="E58" s="11">
        <v>3624042</v>
      </c>
      <c r="F58" s="11">
        <v>3624042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1812021</v>
      </c>
      <c r="Y58" s="11">
        <v>-1812021</v>
      </c>
      <c r="Z58" s="2">
        <v>-100</v>
      </c>
      <c r="AA58" s="15">
        <v>3624042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21871174</v>
      </c>
      <c r="D61" s="10"/>
      <c r="E61" s="11">
        <v>17187497</v>
      </c>
      <c r="F61" s="11">
        <v>17187497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8593749</v>
      </c>
      <c r="Y61" s="11">
        <v>-8593749</v>
      </c>
      <c r="Z61" s="2">
        <v>-100</v>
      </c>
      <c r="AA61" s="15">
        <v>17187497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3097780</v>
      </c>
      <c r="H65" s="11">
        <v>3408328</v>
      </c>
      <c r="I65" s="11">
        <v>3939397</v>
      </c>
      <c r="J65" s="11">
        <v>10445505</v>
      </c>
      <c r="K65" s="11">
        <v>3640577</v>
      </c>
      <c r="L65" s="11">
        <v>3442794</v>
      </c>
      <c r="M65" s="11">
        <v>3543679</v>
      </c>
      <c r="N65" s="11">
        <v>10627050</v>
      </c>
      <c r="O65" s="11"/>
      <c r="P65" s="11"/>
      <c r="Q65" s="11"/>
      <c r="R65" s="11"/>
      <c r="S65" s="11"/>
      <c r="T65" s="11"/>
      <c r="U65" s="11"/>
      <c r="V65" s="11"/>
      <c r="W65" s="11">
        <v>21072555</v>
      </c>
      <c r="X65" s="11"/>
      <c r="Y65" s="11">
        <v>21072555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1037788</v>
      </c>
      <c r="H66" s="14">
        <v>1181753</v>
      </c>
      <c r="I66" s="14">
        <v>878230</v>
      </c>
      <c r="J66" s="14">
        <v>3097771</v>
      </c>
      <c r="K66" s="14">
        <v>1243761</v>
      </c>
      <c r="L66" s="14">
        <v>1767766</v>
      </c>
      <c r="M66" s="14">
        <v>915570</v>
      </c>
      <c r="N66" s="14">
        <v>3927097</v>
      </c>
      <c r="O66" s="14"/>
      <c r="P66" s="14"/>
      <c r="Q66" s="14"/>
      <c r="R66" s="14"/>
      <c r="S66" s="14"/>
      <c r="T66" s="14"/>
      <c r="U66" s="14"/>
      <c r="V66" s="14"/>
      <c r="W66" s="14">
        <v>7024868</v>
      </c>
      <c r="X66" s="14"/>
      <c r="Y66" s="14">
        <v>7024868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44596855</v>
      </c>
      <c r="F67" s="11"/>
      <c r="G67" s="11">
        <v>1049813</v>
      </c>
      <c r="H67" s="11">
        <v>1871978</v>
      </c>
      <c r="I67" s="11">
        <v>1433597</v>
      </c>
      <c r="J67" s="11">
        <v>4355388</v>
      </c>
      <c r="K67" s="11">
        <v>3022864</v>
      </c>
      <c r="L67" s="11">
        <v>2149235</v>
      </c>
      <c r="M67" s="11">
        <v>4093666</v>
      </c>
      <c r="N67" s="11">
        <v>9265765</v>
      </c>
      <c r="O67" s="11"/>
      <c r="P67" s="11"/>
      <c r="Q67" s="11"/>
      <c r="R67" s="11"/>
      <c r="S67" s="11"/>
      <c r="T67" s="11"/>
      <c r="U67" s="11"/>
      <c r="V67" s="11"/>
      <c r="W67" s="11">
        <v>13621153</v>
      </c>
      <c r="X67" s="11"/>
      <c r="Y67" s="11">
        <v>13621153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12454123</v>
      </c>
      <c r="F68" s="11"/>
      <c r="G68" s="11">
        <v>218</v>
      </c>
      <c r="H68" s="11">
        <v>3504</v>
      </c>
      <c r="I68" s="11">
        <v>36923</v>
      </c>
      <c r="J68" s="11">
        <v>40645</v>
      </c>
      <c r="K68" s="11">
        <v>119252</v>
      </c>
      <c r="L68" s="11">
        <v>43824</v>
      </c>
      <c r="M68" s="11">
        <v>95981</v>
      </c>
      <c r="N68" s="11">
        <v>259057</v>
      </c>
      <c r="O68" s="11"/>
      <c r="P68" s="11"/>
      <c r="Q68" s="11"/>
      <c r="R68" s="11"/>
      <c r="S68" s="11"/>
      <c r="T68" s="11"/>
      <c r="U68" s="11"/>
      <c r="V68" s="11"/>
      <c r="W68" s="11">
        <v>299702</v>
      </c>
      <c r="X68" s="11"/>
      <c r="Y68" s="11">
        <v>299702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57050978</v>
      </c>
      <c r="F69" s="79">
        <f t="shared" si="12"/>
        <v>0</v>
      </c>
      <c r="G69" s="79">
        <f t="shared" si="12"/>
        <v>5185599</v>
      </c>
      <c r="H69" s="79">
        <f t="shared" si="12"/>
        <v>6465563</v>
      </c>
      <c r="I69" s="79">
        <f t="shared" si="12"/>
        <v>6288147</v>
      </c>
      <c r="J69" s="79">
        <f t="shared" si="12"/>
        <v>17939309</v>
      </c>
      <c r="K69" s="79">
        <f t="shared" si="12"/>
        <v>8026454</v>
      </c>
      <c r="L69" s="79">
        <f t="shared" si="12"/>
        <v>7403619</v>
      </c>
      <c r="M69" s="79">
        <f t="shared" si="12"/>
        <v>8648896</v>
      </c>
      <c r="N69" s="79">
        <f t="shared" si="12"/>
        <v>24078969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42018278</v>
      </c>
      <c r="X69" s="79">
        <f t="shared" si="12"/>
        <v>0</v>
      </c>
      <c r="Y69" s="79">
        <f t="shared" si="12"/>
        <v>42018278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191607381</v>
      </c>
      <c r="D5" s="42">
        <f t="shared" si="0"/>
        <v>0</v>
      </c>
      <c r="E5" s="43">
        <f t="shared" si="0"/>
        <v>252500646</v>
      </c>
      <c r="F5" s="43">
        <f t="shared" si="0"/>
        <v>252500646</v>
      </c>
      <c r="G5" s="43">
        <f t="shared" si="0"/>
        <v>444913</v>
      </c>
      <c r="H5" s="43">
        <f t="shared" si="0"/>
        <v>8638225</v>
      </c>
      <c r="I5" s="43">
        <f t="shared" si="0"/>
        <v>15272331</v>
      </c>
      <c r="J5" s="43">
        <f t="shared" si="0"/>
        <v>24355469</v>
      </c>
      <c r="K5" s="43">
        <f t="shared" si="0"/>
        <v>12079978</v>
      </c>
      <c r="L5" s="43">
        <f t="shared" si="0"/>
        <v>13202696</v>
      </c>
      <c r="M5" s="43">
        <f t="shared" si="0"/>
        <v>19751999</v>
      </c>
      <c r="N5" s="43">
        <f t="shared" si="0"/>
        <v>45034673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69390142</v>
      </c>
      <c r="X5" s="43">
        <f t="shared" si="0"/>
        <v>126250324</v>
      </c>
      <c r="Y5" s="43">
        <f t="shared" si="0"/>
        <v>-56860182</v>
      </c>
      <c r="Z5" s="44">
        <f>+IF(X5&lt;&gt;0,+(Y5/X5)*100,0)</f>
        <v>-45.03765233901499</v>
      </c>
      <c r="AA5" s="45">
        <f>SUM(AA11:AA18)</f>
        <v>252500646</v>
      </c>
    </row>
    <row r="6" spans="1:27" ht="13.5">
      <c r="A6" s="46" t="s">
        <v>32</v>
      </c>
      <c r="B6" s="47"/>
      <c r="C6" s="9">
        <v>48365369</v>
      </c>
      <c r="D6" s="10"/>
      <c r="E6" s="11">
        <v>72921165</v>
      </c>
      <c r="F6" s="11">
        <v>72921165</v>
      </c>
      <c r="G6" s="11"/>
      <c r="H6" s="11">
        <v>2795429</v>
      </c>
      <c r="I6" s="11">
        <v>7100600</v>
      </c>
      <c r="J6" s="11">
        <v>9896029</v>
      </c>
      <c r="K6" s="11">
        <v>4265295</v>
      </c>
      <c r="L6" s="11">
        <v>4867489</v>
      </c>
      <c r="M6" s="11">
        <v>4438207</v>
      </c>
      <c r="N6" s="11">
        <v>13570991</v>
      </c>
      <c r="O6" s="11"/>
      <c r="P6" s="11"/>
      <c r="Q6" s="11"/>
      <c r="R6" s="11"/>
      <c r="S6" s="11"/>
      <c r="T6" s="11"/>
      <c r="U6" s="11"/>
      <c r="V6" s="11"/>
      <c r="W6" s="11">
        <v>23467020</v>
      </c>
      <c r="X6" s="11">
        <v>36460583</v>
      </c>
      <c r="Y6" s="11">
        <v>-12993563</v>
      </c>
      <c r="Z6" s="2">
        <v>-35.64</v>
      </c>
      <c r="AA6" s="15">
        <v>72921165</v>
      </c>
    </row>
    <row r="7" spans="1:27" ht="13.5">
      <c r="A7" s="46" t="s">
        <v>33</v>
      </c>
      <c r="B7" s="47"/>
      <c r="C7" s="9">
        <v>18888344</v>
      </c>
      <c r="D7" s="10"/>
      <c r="E7" s="11">
        <v>39767110</v>
      </c>
      <c r="F7" s="11">
        <v>39767110</v>
      </c>
      <c r="G7" s="11">
        <v>12073</v>
      </c>
      <c r="H7" s="11">
        <v>98598</v>
      </c>
      <c r="I7" s="11">
        <v>1631394</v>
      </c>
      <c r="J7" s="11">
        <v>1742065</v>
      </c>
      <c r="K7" s="11">
        <v>1337429</v>
      </c>
      <c r="L7" s="11">
        <v>2926819</v>
      </c>
      <c r="M7" s="11">
        <v>6191417</v>
      </c>
      <c r="N7" s="11">
        <v>10455665</v>
      </c>
      <c r="O7" s="11"/>
      <c r="P7" s="11"/>
      <c r="Q7" s="11"/>
      <c r="R7" s="11"/>
      <c r="S7" s="11"/>
      <c r="T7" s="11"/>
      <c r="U7" s="11"/>
      <c r="V7" s="11"/>
      <c r="W7" s="11">
        <v>12197730</v>
      </c>
      <c r="X7" s="11">
        <v>19883555</v>
      </c>
      <c r="Y7" s="11">
        <v>-7685825</v>
      </c>
      <c r="Z7" s="2">
        <v>-38.65</v>
      </c>
      <c r="AA7" s="15">
        <v>39767110</v>
      </c>
    </row>
    <row r="8" spans="1:27" ht="13.5">
      <c r="A8" s="46" t="s">
        <v>34</v>
      </c>
      <c r="B8" s="47"/>
      <c r="C8" s="9">
        <v>26238012</v>
      </c>
      <c r="D8" s="10"/>
      <c r="E8" s="11">
        <v>21983508</v>
      </c>
      <c r="F8" s="11">
        <v>21983508</v>
      </c>
      <c r="G8" s="11"/>
      <c r="H8" s="11">
        <v>639430</v>
      </c>
      <c r="I8" s="11">
        <v>2164821</v>
      </c>
      <c r="J8" s="11">
        <v>2804251</v>
      </c>
      <c r="K8" s="11">
        <v>768823</v>
      </c>
      <c r="L8" s="11">
        <v>111349</v>
      </c>
      <c r="M8" s="11">
        <v>47796</v>
      </c>
      <c r="N8" s="11">
        <v>927968</v>
      </c>
      <c r="O8" s="11"/>
      <c r="P8" s="11"/>
      <c r="Q8" s="11"/>
      <c r="R8" s="11"/>
      <c r="S8" s="11"/>
      <c r="T8" s="11"/>
      <c r="U8" s="11"/>
      <c r="V8" s="11"/>
      <c r="W8" s="11">
        <v>3732219</v>
      </c>
      <c r="X8" s="11">
        <v>10991754</v>
      </c>
      <c r="Y8" s="11">
        <v>-7259535</v>
      </c>
      <c r="Z8" s="2">
        <v>-66.05</v>
      </c>
      <c r="AA8" s="15">
        <v>21983508</v>
      </c>
    </row>
    <row r="9" spans="1:27" ht="13.5">
      <c r="A9" s="46" t="s">
        <v>35</v>
      </c>
      <c r="B9" s="47"/>
      <c r="C9" s="9">
        <v>34666949</v>
      </c>
      <c r="D9" s="10"/>
      <c r="E9" s="11">
        <v>48659027</v>
      </c>
      <c r="F9" s="11">
        <v>48659027</v>
      </c>
      <c r="G9" s="11"/>
      <c r="H9" s="11">
        <v>3290241</v>
      </c>
      <c r="I9" s="11">
        <v>3133613</v>
      </c>
      <c r="J9" s="11">
        <v>6423854</v>
      </c>
      <c r="K9" s="11">
        <v>4338431</v>
      </c>
      <c r="L9" s="11">
        <v>2855270</v>
      </c>
      <c r="M9" s="11">
        <v>3921797</v>
      </c>
      <c r="N9" s="11">
        <v>11115498</v>
      </c>
      <c r="O9" s="11"/>
      <c r="P9" s="11"/>
      <c r="Q9" s="11"/>
      <c r="R9" s="11"/>
      <c r="S9" s="11"/>
      <c r="T9" s="11"/>
      <c r="U9" s="11"/>
      <c r="V9" s="11"/>
      <c r="W9" s="11">
        <v>17539352</v>
      </c>
      <c r="X9" s="11">
        <v>24329514</v>
      </c>
      <c r="Y9" s="11">
        <v>-6790162</v>
      </c>
      <c r="Z9" s="2">
        <v>-27.91</v>
      </c>
      <c r="AA9" s="15">
        <v>48659027</v>
      </c>
    </row>
    <row r="10" spans="1:27" ht="13.5">
      <c r="A10" s="46" t="s">
        <v>36</v>
      </c>
      <c r="B10" s="47"/>
      <c r="C10" s="9">
        <v>16497215</v>
      </c>
      <c r="D10" s="10"/>
      <c r="E10" s="11">
        <v>4500000</v>
      </c>
      <c r="F10" s="11">
        <v>4500000</v>
      </c>
      <c r="G10" s="11"/>
      <c r="H10" s="11"/>
      <c r="I10" s="11">
        <v>365727</v>
      </c>
      <c r="J10" s="11">
        <v>365727</v>
      </c>
      <c r="K10" s="11">
        <v>684516</v>
      </c>
      <c r="L10" s="11">
        <v>345511</v>
      </c>
      <c r="M10" s="11">
        <v>284251</v>
      </c>
      <c r="N10" s="11">
        <v>1314278</v>
      </c>
      <c r="O10" s="11"/>
      <c r="P10" s="11"/>
      <c r="Q10" s="11"/>
      <c r="R10" s="11"/>
      <c r="S10" s="11"/>
      <c r="T10" s="11"/>
      <c r="U10" s="11"/>
      <c r="V10" s="11"/>
      <c r="W10" s="11">
        <v>1680005</v>
      </c>
      <c r="X10" s="11">
        <v>2250000</v>
      </c>
      <c r="Y10" s="11">
        <v>-569995</v>
      </c>
      <c r="Z10" s="2">
        <v>-25.33</v>
      </c>
      <c r="AA10" s="15">
        <v>4500000</v>
      </c>
    </row>
    <row r="11" spans="1:27" ht="13.5">
      <c r="A11" s="48" t="s">
        <v>37</v>
      </c>
      <c r="B11" s="47"/>
      <c r="C11" s="49">
        <f aca="true" t="shared" si="1" ref="C11:Y11">SUM(C6:C10)</f>
        <v>144655889</v>
      </c>
      <c r="D11" s="50">
        <f t="shared" si="1"/>
        <v>0</v>
      </c>
      <c r="E11" s="51">
        <f t="shared" si="1"/>
        <v>187830810</v>
      </c>
      <c r="F11" s="51">
        <f t="shared" si="1"/>
        <v>187830810</v>
      </c>
      <c r="G11" s="51">
        <f t="shared" si="1"/>
        <v>12073</v>
      </c>
      <c r="H11" s="51">
        <f t="shared" si="1"/>
        <v>6823698</v>
      </c>
      <c r="I11" s="51">
        <f t="shared" si="1"/>
        <v>14396155</v>
      </c>
      <c r="J11" s="51">
        <f t="shared" si="1"/>
        <v>21231926</v>
      </c>
      <c r="K11" s="51">
        <f t="shared" si="1"/>
        <v>11394494</v>
      </c>
      <c r="L11" s="51">
        <f t="shared" si="1"/>
        <v>11106438</v>
      </c>
      <c r="M11" s="51">
        <f t="shared" si="1"/>
        <v>14883468</v>
      </c>
      <c r="N11" s="51">
        <f t="shared" si="1"/>
        <v>37384400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58616326</v>
      </c>
      <c r="X11" s="51">
        <f t="shared" si="1"/>
        <v>93915406</v>
      </c>
      <c r="Y11" s="51">
        <f t="shared" si="1"/>
        <v>-35299080</v>
      </c>
      <c r="Z11" s="52">
        <f>+IF(X11&lt;&gt;0,+(Y11/X11)*100,0)</f>
        <v>-37.586037800869434</v>
      </c>
      <c r="AA11" s="53">
        <f>SUM(AA6:AA10)</f>
        <v>187830810</v>
      </c>
    </row>
    <row r="12" spans="1:27" ht="13.5">
      <c r="A12" s="54" t="s">
        <v>38</v>
      </c>
      <c r="B12" s="35"/>
      <c r="C12" s="9">
        <v>8863440</v>
      </c>
      <c r="D12" s="10"/>
      <c r="E12" s="11">
        <v>19399236</v>
      </c>
      <c r="F12" s="11">
        <v>19399236</v>
      </c>
      <c r="G12" s="11">
        <v>432840</v>
      </c>
      <c r="H12" s="11">
        <v>35582</v>
      </c>
      <c r="I12" s="11">
        <v>263007</v>
      </c>
      <c r="J12" s="11">
        <v>731429</v>
      </c>
      <c r="K12" s="11">
        <v>5112</v>
      </c>
      <c r="L12" s="11">
        <v>473450</v>
      </c>
      <c r="M12" s="11">
        <v>1893877</v>
      </c>
      <c r="N12" s="11">
        <v>2372439</v>
      </c>
      <c r="O12" s="11"/>
      <c r="P12" s="11"/>
      <c r="Q12" s="11"/>
      <c r="R12" s="11"/>
      <c r="S12" s="11"/>
      <c r="T12" s="11"/>
      <c r="U12" s="11"/>
      <c r="V12" s="11"/>
      <c r="W12" s="11">
        <v>3103868</v>
      </c>
      <c r="X12" s="11">
        <v>9699618</v>
      </c>
      <c r="Y12" s="11">
        <v>-6595750</v>
      </c>
      <c r="Z12" s="2">
        <v>-68</v>
      </c>
      <c r="AA12" s="15">
        <v>19399236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>
        <v>400000</v>
      </c>
      <c r="I13" s="14">
        <v>200000</v>
      </c>
      <c r="J13" s="14">
        <v>600000</v>
      </c>
      <c r="K13" s="14"/>
      <c r="L13" s="14">
        <v>50000</v>
      </c>
      <c r="M13" s="14">
        <v>75000</v>
      </c>
      <c r="N13" s="14">
        <v>125000</v>
      </c>
      <c r="O13" s="14"/>
      <c r="P13" s="14"/>
      <c r="Q13" s="14"/>
      <c r="R13" s="14"/>
      <c r="S13" s="14"/>
      <c r="T13" s="14"/>
      <c r="U13" s="14"/>
      <c r="V13" s="14"/>
      <c r="W13" s="14">
        <v>725000</v>
      </c>
      <c r="X13" s="14"/>
      <c r="Y13" s="14">
        <v>725000</v>
      </c>
      <c r="Z13" s="2"/>
      <c r="AA13" s="22"/>
    </row>
    <row r="14" spans="1:27" ht="13.5">
      <c r="A14" s="54" t="s">
        <v>40</v>
      </c>
      <c r="B14" s="35"/>
      <c r="C14" s="9">
        <v>225000</v>
      </c>
      <c r="D14" s="10"/>
      <c r="E14" s="11">
        <v>300000</v>
      </c>
      <c r="F14" s="11">
        <v>300000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150000</v>
      </c>
      <c r="Y14" s="11">
        <v>-150000</v>
      </c>
      <c r="Z14" s="2">
        <v>-100</v>
      </c>
      <c r="AA14" s="15">
        <v>300000</v>
      </c>
    </row>
    <row r="15" spans="1:27" ht="13.5">
      <c r="A15" s="54" t="s">
        <v>41</v>
      </c>
      <c r="B15" s="35" t="s">
        <v>42</v>
      </c>
      <c r="C15" s="9">
        <v>37863052</v>
      </c>
      <c r="D15" s="10"/>
      <c r="E15" s="11">
        <v>42518100</v>
      </c>
      <c r="F15" s="11">
        <v>42518100</v>
      </c>
      <c r="G15" s="11"/>
      <c r="H15" s="11">
        <v>1378945</v>
      </c>
      <c r="I15" s="11">
        <v>406659</v>
      </c>
      <c r="J15" s="11">
        <v>1785604</v>
      </c>
      <c r="K15" s="11">
        <v>665792</v>
      </c>
      <c r="L15" s="11">
        <v>1572808</v>
      </c>
      <c r="M15" s="11">
        <v>2899654</v>
      </c>
      <c r="N15" s="11">
        <v>5138254</v>
      </c>
      <c r="O15" s="11"/>
      <c r="P15" s="11"/>
      <c r="Q15" s="11"/>
      <c r="R15" s="11"/>
      <c r="S15" s="11"/>
      <c r="T15" s="11"/>
      <c r="U15" s="11"/>
      <c r="V15" s="11"/>
      <c r="W15" s="11">
        <v>6923858</v>
      </c>
      <c r="X15" s="11">
        <v>21259050</v>
      </c>
      <c r="Y15" s="11">
        <v>-14335192</v>
      </c>
      <c r="Z15" s="2">
        <v>-67.43</v>
      </c>
      <c r="AA15" s="15">
        <v>42518100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2452500</v>
      </c>
      <c r="F18" s="18">
        <v>2452500</v>
      </c>
      <c r="G18" s="18"/>
      <c r="H18" s="18"/>
      <c r="I18" s="18">
        <v>6510</v>
      </c>
      <c r="J18" s="18">
        <v>6510</v>
      </c>
      <c r="K18" s="18">
        <v>14580</v>
      </c>
      <c r="L18" s="18"/>
      <c r="M18" s="18"/>
      <c r="N18" s="18">
        <v>14580</v>
      </c>
      <c r="O18" s="18"/>
      <c r="P18" s="18"/>
      <c r="Q18" s="18"/>
      <c r="R18" s="18"/>
      <c r="S18" s="18"/>
      <c r="T18" s="18"/>
      <c r="U18" s="18"/>
      <c r="V18" s="18"/>
      <c r="W18" s="18">
        <v>21090</v>
      </c>
      <c r="X18" s="18">
        <v>1226250</v>
      </c>
      <c r="Y18" s="18">
        <v>-1205160</v>
      </c>
      <c r="Z18" s="3">
        <v>-98.28</v>
      </c>
      <c r="AA18" s="23">
        <v>2452500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77748984</v>
      </c>
      <c r="D20" s="59">
        <f t="shared" si="2"/>
        <v>0</v>
      </c>
      <c r="E20" s="60">
        <f t="shared" si="2"/>
        <v>176610019</v>
      </c>
      <c r="F20" s="60">
        <f t="shared" si="2"/>
        <v>176610019</v>
      </c>
      <c r="G20" s="60">
        <f t="shared" si="2"/>
        <v>25578</v>
      </c>
      <c r="H20" s="60">
        <f t="shared" si="2"/>
        <v>1461299</v>
      </c>
      <c r="I20" s="60">
        <f t="shared" si="2"/>
        <v>2004193</v>
      </c>
      <c r="J20" s="60">
        <f t="shared" si="2"/>
        <v>3491070</v>
      </c>
      <c r="K20" s="60">
        <f t="shared" si="2"/>
        <v>3356502</v>
      </c>
      <c r="L20" s="60">
        <f t="shared" si="2"/>
        <v>2184533</v>
      </c>
      <c r="M20" s="60">
        <f t="shared" si="2"/>
        <v>1932836</v>
      </c>
      <c r="N20" s="60">
        <f t="shared" si="2"/>
        <v>7473871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10964941</v>
      </c>
      <c r="X20" s="60">
        <f t="shared" si="2"/>
        <v>88305010</v>
      </c>
      <c r="Y20" s="60">
        <f t="shared" si="2"/>
        <v>-77340069</v>
      </c>
      <c r="Z20" s="61">
        <f>+IF(X20&lt;&gt;0,+(Y20/X20)*100,0)</f>
        <v>-87.58287780047814</v>
      </c>
      <c r="AA20" s="62">
        <f>SUM(AA26:AA33)</f>
        <v>176610019</v>
      </c>
    </row>
    <row r="21" spans="1:27" ht="13.5">
      <c r="A21" s="46" t="s">
        <v>32</v>
      </c>
      <c r="B21" s="47"/>
      <c r="C21" s="9">
        <v>54882582</v>
      </c>
      <c r="D21" s="10"/>
      <c r="E21" s="11">
        <v>46155536</v>
      </c>
      <c r="F21" s="11">
        <v>46155536</v>
      </c>
      <c r="G21" s="11"/>
      <c r="H21" s="11">
        <v>1194154</v>
      </c>
      <c r="I21" s="11">
        <v>1434161</v>
      </c>
      <c r="J21" s="11">
        <v>2628315</v>
      </c>
      <c r="K21" s="11">
        <v>2750245</v>
      </c>
      <c r="L21" s="11">
        <v>1594586</v>
      </c>
      <c r="M21" s="11">
        <v>1500256</v>
      </c>
      <c r="N21" s="11">
        <v>5845087</v>
      </c>
      <c r="O21" s="11"/>
      <c r="P21" s="11"/>
      <c r="Q21" s="11"/>
      <c r="R21" s="11"/>
      <c r="S21" s="11"/>
      <c r="T21" s="11"/>
      <c r="U21" s="11"/>
      <c r="V21" s="11"/>
      <c r="W21" s="11">
        <v>8473402</v>
      </c>
      <c r="X21" s="11">
        <v>23077768</v>
      </c>
      <c r="Y21" s="11">
        <v>-14604366</v>
      </c>
      <c r="Z21" s="2">
        <v>-63.28</v>
      </c>
      <c r="AA21" s="15">
        <v>46155536</v>
      </c>
    </row>
    <row r="22" spans="1:27" ht="13.5">
      <c r="A22" s="46" t="s">
        <v>33</v>
      </c>
      <c r="B22" s="47"/>
      <c r="C22" s="9">
        <v>8945778</v>
      </c>
      <c r="D22" s="10"/>
      <c r="E22" s="11">
        <v>2600000</v>
      </c>
      <c r="F22" s="11">
        <v>2600000</v>
      </c>
      <c r="G22" s="11"/>
      <c r="H22" s="11">
        <v>93445</v>
      </c>
      <c r="I22" s="11">
        <v>394541</v>
      </c>
      <c r="J22" s="11">
        <v>487986</v>
      </c>
      <c r="K22" s="11">
        <v>548788</v>
      </c>
      <c r="L22" s="11">
        <v>41846</v>
      </c>
      <c r="M22" s="11">
        <v>256393</v>
      </c>
      <c r="N22" s="11">
        <v>847027</v>
      </c>
      <c r="O22" s="11"/>
      <c r="P22" s="11"/>
      <c r="Q22" s="11"/>
      <c r="R22" s="11"/>
      <c r="S22" s="11"/>
      <c r="T22" s="11"/>
      <c r="U22" s="11"/>
      <c r="V22" s="11"/>
      <c r="W22" s="11">
        <v>1335013</v>
      </c>
      <c r="X22" s="11">
        <v>1300000</v>
      </c>
      <c r="Y22" s="11">
        <v>35013</v>
      </c>
      <c r="Z22" s="2">
        <v>2.69</v>
      </c>
      <c r="AA22" s="15">
        <v>2600000</v>
      </c>
    </row>
    <row r="23" spans="1:27" ht="13.5">
      <c r="A23" s="46" t="s">
        <v>34</v>
      </c>
      <c r="B23" s="47"/>
      <c r="C23" s="9">
        <v>3935251</v>
      </c>
      <c r="D23" s="10"/>
      <c r="E23" s="11">
        <v>39748983</v>
      </c>
      <c r="F23" s="11">
        <v>39748983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19874492</v>
      </c>
      <c r="Y23" s="11">
        <v>-19874492</v>
      </c>
      <c r="Z23" s="2">
        <v>-100</v>
      </c>
      <c r="AA23" s="15">
        <v>39748983</v>
      </c>
    </row>
    <row r="24" spans="1:27" ht="13.5">
      <c r="A24" s="46" t="s">
        <v>35</v>
      </c>
      <c r="B24" s="47"/>
      <c r="C24" s="9">
        <v>2821938</v>
      </c>
      <c r="D24" s="10"/>
      <c r="E24" s="11">
        <v>84160000</v>
      </c>
      <c r="F24" s="11">
        <v>84160000</v>
      </c>
      <c r="G24" s="11"/>
      <c r="H24" s="11"/>
      <c r="I24" s="11">
        <v>163045</v>
      </c>
      <c r="J24" s="11">
        <v>163045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163045</v>
      </c>
      <c r="X24" s="11">
        <v>42080000</v>
      </c>
      <c r="Y24" s="11">
        <v>-41916955</v>
      </c>
      <c r="Z24" s="2">
        <v>-99.61</v>
      </c>
      <c r="AA24" s="15">
        <v>84160000</v>
      </c>
    </row>
    <row r="25" spans="1:27" ht="13.5">
      <c r="A25" s="46" t="s">
        <v>36</v>
      </c>
      <c r="B25" s="47"/>
      <c r="C25" s="9"/>
      <c r="D25" s="10"/>
      <c r="E25" s="11">
        <v>3000000</v>
      </c>
      <c r="F25" s="11">
        <v>3000000</v>
      </c>
      <c r="G25" s="11"/>
      <c r="H25" s="11">
        <v>173700</v>
      </c>
      <c r="I25" s="11"/>
      <c r="J25" s="11">
        <v>173700</v>
      </c>
      <c r="K25" s="11">
        <v>43896</v>
      </c>
      <c r="L25" s="11">
        <v>139166</v>
      </c>
      <c r="M25" s="11"/>
      <c r="N25" s="11">
        <v>183062</v>
      </c>
      <c r="O25" s="11"/>
      <c r="P25" s="11"/>
      <c r="Q25" s="11"/>
      <c r="R25" s="11"/>
      <c r="S25" s="11"/>
      <c r="T25" s="11"/>
      <c r="U25" s="11"/>
      <c r="V25" s="11"/>
      <c r="W25" s="11">
        <v>356762</v>
      </c>
      <c r="X25" s="11">
        <v>1500000</v>
      </c>
      <c r="Y25" s="11">
        <v>-1143238</v>
      </c>
      <c r="Z25" s="2">
        <v>-76.22</v>
      </c>
      <c r="AA25" s="15">
        <v>3000000</v>
      </c>
    </row>
    <row r="26" spans="1:27" ht="13.5">
      <c r="A26" s="48" t="s">
        <v>37</v>
      </c>
      <c r="B26" s="63"/>
      <c r="C26" s="49">
        <f aca="true" t="shared" si="3" ref="C26:Y26">SUM(C21:C25)</f>
        <v>70585549</v>
      </c>
      <c r="D26" s="50">
        <f t="shared" si="3"/>
        <v>0</v>
      </c>
      <c r="E26" s="51">
        <f t="shared" si="3"/>
        <v>175664519</v>
      </c>
      <c r="F26" s="51">
        <f t="shared" si="3"/>
        <v>175664519</v>
      </c>
      <c r="G26" s="51">
        <f t="shared" si="3"/>
        <v>0</v>
      </c>
      <c r="H26" s="51">
        <f t="shared" si="3"/>
        <v>1461299</v>
      </c>
      <c r="I26" s="51">
        <f t="shared" si="3"/>
        <v>1991747</v>
      </c>
      <c r="J26" s="51">
        <f t="shared" si="3"/>
        <v>3453046</v>
      </c>
      <c r="K26" s="51">
        <f t="shared" si="3"/>
        <v>3342929</v>
      </c>
      <c r="L26" s="51">
        <f t="shared" si="3"/>
        <v>1775598</v>
      </c>
      <c r="M26" s="51">
        <f t="shared" si="3"/>
        <v>1756649</v>
      </c>
      <c r="N26" s="51">
        <f t="shared" si="3"/>
        <v>6875176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10328222</v>
      </c>
      <c r="X26" s="51">
        <f t="shared" si="3"/>
        <v>87832260</v>
      </c>
      <c r="Y26" s="51">
        <f t="shared" si="3"/>
        <v>-77504038</v>
      </c>
      <c r="Z26" s="52">
        <f>+IF(X26&lt;&gt;0,+(Y26/X26)*100,0)</f>
        <v>-88.24096977579764</v>
      </c>
      <c r="AA26" s="53">
        <f>SUM(AA21:AA25)</f>
        <v>175664519</v>
      </c>
    </row>
    <row r="27" spans="1:27" ht="13.5">
      <c r="A27" s="54" t="s">
        <v>38</v>
      </c>
      <c r="B27" s="64"/>
      <c r="C27" s="9">
        <v>1623137</v>
      </c>
      <c r="D27" s="10"/>
      <c r="E27" s="11">
        <v>850000</v>
      </c>
      <c r="F27" s="11">
        <v>850000</v>
      </c>
      <c r="G27" s="11">
        <v>25578</v>
      </c>
      <c r="H27" s="11"/>
      <c r="I27" s="11"/>
      <c r="J27" s="11">
        <v>25578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25578</v>
      </c>
      <c r="X27" s="11">
        <v>425000</v>
      </c>
      <c r="Y27" s="11">
        <v>-399422</v>
      </c>
      <c r="Z27" s="2">
        <v>-93.98</v>
      </c>
      <c r="AA27" s="15">
        <v>850000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5540298</v>
      </c>
      <c r="D30" s="10"/>
      <c r="E30" s="11">
        <v>95500</v>
      </c>
      <c r="F30" s="11">
        <v>95500</v>
      </c>
      <c r="G30" s="11"/>
      <c r="H30" s="11"/>
      <c r="I30" s="11">
        <v>12446</v>
      </c>
      <c r="J30" s="11">
        <v>12446</v>
      </c>
      <c r="K30" s="11">
        <v>13573</v>
      </c>
      <c r="L30" s="11">
        <v>408935</v>
      </c>
      <c r="M30" s="11">
        <v>176187</v>
      </c>
      <c r="N30" s="11">
        <v>598695</v>
      </c>
      <c r="O30" s="11"/>
      <c r="P30" s="11"/>
      <c r="Q30" s="11"/>
      <c r="R30" s="11"/>
      <c r="S30" s="11"/>
      <c r="T30" s="11"/>
      <c r="U30" s="11"/>
      <c r="V30" s="11"/>
      <c r="W30" s="11">
        <v>611141</v>
      </c>
      <c r="X30" s="11">
        <v>47750</v>
      </c>
      <c r="Y30" s="11">
        <v>563391</v>
      </c>
      <c r="Z30" s="2">
        <v>1179.88</v>
      </c>
      <c r="AA30" s="15">
        <v>95500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103247951</v>
      </c>
      <c r="D36" s="10">
        <f t="shared" si="4"/>
        <v>0</v>
      </c>
      <c r="E36" s="11">
        <f t="shared" si="4"/>
        <v>119076701</v>
      </c>
      <c r="F36" s="11">
        <f t="shared" si="4"/>
        <v>119076701</v>
      </c>
      <c r="G36" s="11">
        <f t="shared" si="4"/>
        <v>0</v>
      </c>
      <c r="H36" s="11">
        <f t="shared" si="4"/>
        <v>3989583</v>
      </c>
      <c r="I36" s="11">
        <f t="shared" si="4"/>
        <v>8534761</v>
      </c>
      <c r="J36" s="11">
        <f t="shared" si="4"/>
        <v>12524344</v>
      </c>
      <c r="K36" s="11">
        <f t="shared" si="4"/>
        <v>7015540</v>
      </c>
      <c r="L36" s="11">
        <f t="shared" si="4"/>
        <v>6462075</v>
      </c>
      <c r="M36" s="11">
        <f t="shared" si="4"/>
        <v>5938463</v>
      </c>
      <c r="N36" s="11">
        <f t="shared" si="4"/>
        <v>19416078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31940422</v>
      </c>
      <c r="X36" s="11">
        <f t="shared" si="4"/>
        <v>59538351</v>
      </c>
      <c r="Y36" s="11">
        <f t="shared" si="4"/>
        <v>-27597929</v>
      </c>
      <c r="Z36" s="2">
        <f aca="true" t="shared" si="5" ref="Z36:Z49">+IF(X36&lt;&gt;0,+(Y36/X36)*100,0)</f>
        <v>-46.3531967823563</v>
      </c>
      <c r="AA36" s="15">
        <f>AA6+AA21</f>
        <v>119076701</v>
      </c>
    </row>
    <row r="37" spans="1:27" ht="13.5">
      <c r="A37" s="46" t="s">
        <v>33</v>
      </c>
      <c r="B37" s="47"/>
      <c r="C37" s="9">
        <f t="shared" si="4"/>
        <v>27834122</v>
      </c>
      <c r="D37" s="10">
        <f t="shared" si="4"/>
        <v>0</v>
      </c>
      <c r="E37" s="11">
        <f t="shared" si="4"/>
        <v>42367110</v>
      </c>
      <c r="F37" s="11">
        <f t="shared" si="4"/>
        <v>42367110</v>
      </c>
      <c r="G37" s="11">
        <f t="shared" si="4"/>
        <v>12073</v>
      </c>
      <c r="H37" s="11">
        <f t="shared" si="4"/>
        <v>192043</v>
      </c>
      <c r="I37" s="11">
        <f t="shared" si="4"/>
        <v>2025935</v>
      </c>
      <c r="J37" s="11">
        <f t="shared" si="4"/>
        <v>2230051</v>
      </c>
      <c r="K37" s="11">
        <f t="shared" si="4"/>
        <v>1886217</v>
      </c>
      <c r="L37" s="11">
        <f t="shared" si="4"/>
        <v>2968665</v>
      </c>
      <c r="M37" s="11">
        <f t="shared" si="4"/>
        <v>6447810</v>
      </c>
      <c r="N37" s="11">
        <f t="shared" si="4"/>
        <v>11302692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13532743</v>
      </c>
      <c r="X37" s="11">
        <f t="shared" si="4"/>
        <v>21183555</v>
      </c>
      <c r="Y37" s="11">
        <f t="shared" si="4"/>
        <v>-7650812</v>
      </c>
      <c r="Z37" s="2">
        <f t="shared" si="5"/>
        <v>-36.11675188607389</v>
      </c>
      <c r="AA37" s="15">
        <f>AA7+AA22</f>
        <v>42367110</v>
      </c>
    </row>
    <row r="38" spans="1:27" ht="13.5">
      <c r="A38" s="46" t="s">
        <v>34</v>
      </c>
      <c r="B38" s="47"/>
      <c r="C38" s="9">
        <f t="shared" si="4"/>
        <v>30173263</v>
      </c>
      <c r="D38" s="10">
        <f t="shared" si="4"/>
        <v>0</v>
      </c>
      <c r="E38" s="11">
        <f t="shared" si="4"/>
        <v>61732491</v>
      </c>
      <c r="F38" s="11">
        <f t="shared" si="4"/>
        <v>61732491</v>
      </c>
      <c r="G38" s="11">
        <f t="shared" si="4"/>
        <v>0</v>
      </c>
      <c r="H38" s="11">
        <f t="shared" si="4"/>
        <v>639430</v>
      </c>
      <c r="I38" s="11">
        <f t="shared" si="4"/>
        <v>2164821</v>
      </c>
      <c r="J38" s="11">
        <f t="shared" si="4"/>
        <v>2804251</v>
      </c>
      <c r="K38" s="11">
        <f t="shared" si="4"/>
        <v>768823</v>
      </c>
      <c r="L38" s="11">
        <f t="shared" si="4"/>
        <v>111349</v>
      </c>
      <c r="M38" s="11">
        <f t="shared" si="4"/>
        <v>47796</v>
      </c>
      <c r="N38" s="11">
        <f t="shared" si="4"/>
        <v>927968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3732219</v>
      </c>
      <c r="X38" s="11">
        <f t="shared" si="4"/>
        <v>30866246</v>
      </c>
      <c r="Y38" s="11">
        <f t="shared" si="4"/>
        <v>-27134027</v>
      </c>
      <c r="Z38" s="2">
        <f t="shared" si="5"/>
        <v>-87.90841296346825</v>
      </c>
      <c r="AA38" s="15">
        <f>AA8+AA23</f>
        <v>61732491</v>
      </c>
    </row>
    <row r="39" spans="1:27" ht="13.5">
      <c r="A39" s="46" t="s">
        <v>35</v>
      </c>
      <c r="B39" s="47"/>
      <c r="C39" s="9">
        <f t="shared" si="4"/>
        <v>37488887</v>
      </c>
      <c r="D39" s="10">
        <f t="shared" si="4"/>
        <v>0</v>
      </c>
      <c r="E39" s="11">
        <f t="shared" si="4"/>
        <v>132819027</v>
      </c>
      <c r="F39" s="11">
        <f t="shared" si="4"/>
        <v>132819027</v>
      </c>
      <c r="G39" s="11">
        <f t="shared" si="4"/>
        <v>0</v>
      </c>
      <c r="H39" s="11">
        <f t="shared" si="4"/>
        <v>3290241</v>
      </c>
      <c r="I39" s="11">
        <f t="shared" si="4"/>
        <v>3296658</v>
      </c>
      <c r="J39" s="11">
        <f t="shared" si="4"/>
        <v>6586899</v>
      </c>
      <c r="K39" s="11">
        <f t="shared" si="4"/>
        <v>4338431</v>
      </c>
      <c r="L39" s="11">
        <f t="shared" si="4"/>
        <v>2855270</v>
      </c>
      <c r="M39" s="11">
        <f t="shared" si="4"/>
        <v>3921797</v>
      </c>
      <c r="N39" s="11">
        <f t="shared" si="4"/>
        <v>11115498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17702397</v>
      </c>
      <c r="X39" s="11">
        <f t="shared" si="4"/>
        <v>66409514</v>
      </c>
      <c r="Y39" s="11">
        <f t="shared" si="4"/>
        <v>-48707117</v>
      </c>
      <c r="Z39" s="2">
        <f t="shared" si="5"/>
        <v>-73.34358296915107</v>
      </c>
      <c r="AA39" s="15">
        <f>AA9+AA24</f>
        <v>132819027</v>
      </c>
    </row>
    <row r="40" spans="1:27" ht="13.5">
      <c r="A40" s="46" t="s">
        <v>36</v>
      </c>
      <c r="B40" s="47"/>
      <c r="C40" s="9">
        <f t="shared" si="4"/>
        <v>16497215</v>
      </c>
      <c r="D40" s="10">
        <f t="shared" si="4"/>
        <v>0</v>
      </c>
      <c r="E40" s="11">
        <f t="shared" si="4"/>
        <v>7500000</v>
      </c>
      <c r="F40" s="11">
        <f t="shared" si="4"/>
        <v>7500000</v>
      </c>
      <c r="G40" s="11">
        <f t="shared" si="4"/>
        <v>0</v>
      </c>
      <c r="H40" s="11">
        <f t="shared" si="4"/>
        <v>173700</v>
      </c>
      <c r="I40" s="11">
        <f t="shared" si="4"/>
        <v>365727</v>
      </c>
      <c r="J40" s="11">
        <f t="shared" si="4"/>
        <v>539427</v>
      </c>
      <c r="K40" s="11">
        <f t="shared" si="4"/>
        <v>728412</v>
      </c>
      <c r="L40" s="11">
        <f t="shared" si="4"/>
        <v>484677</v>
      </c>
      <c r="M40" s="11">
        <f t="shared" si="4"/>
        <v>284251</v>
      </c>
      <c r="N40" s="11">
        <f t="shared" si="4"/>
        <v>1497340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2036767</v>
      </c>
      <c r="X40" s="11">
        <f t="shared" si="4"/>
        <v>3750000</v>
      </c>
      <c r="Y40" s="11">
        <f t="shared" si="4"/>
        <v>-1713233</v>
      </c>
      <c r="Z40" s="2">
        <f t="shared" si="5"/>
        <v>-45.68621333333333</v>
      </c>
      <c r="AA40" s="15">
        <f>AA10+AA25</f>
        <v>7500000</v>
      </c>
    </row>
    <row r="41" spans="1:27" ht="13.5">
      <c r="A41" s="48" t="s">
        <v>37</v>
      </c>
      <c r="B41" s="47"/>
      <c r="C41" s="49">
        <f aca="true" t="shared" si="6" ref="C41:Y41">SUM(C36:C40)</f>
        <v>215241438</v>
      </c>
      <c r="D41" s="50">
        <f t="shared" si="6"/>
        <v>0</v>
      </c>
      <c r="E41" s="51">
        <f t="shared" si="6"/>
        <v>363495329</v>
      </c>
      <c r="F41" s="51">
        <f t="shared" si="6"/>
        <v>363495329</v>
      </c>
      <c r="G41" s="51">
        <f t="shared" si="6"/>
        <v>12073</v>
      </c>
      <c r="H41" s="51">
        <f t="shared" si="6"/>
        <v>8284997</v>
      </c>
      <c r="I41" s="51">
        <f t="shared" si="6"/>
        <v>16387902</v>
      </c>
      <c r="J41" s="51">
        <f t="shared" si="6"/>
        <v>24684972</v>
      </c>
      <c r="K41" s="51">
        <f t="shared" si="6"/>
        <v>14737423</v>
      </c>
      <c r="L41" s="51">
        <f t="shared" si="6"/>
        <v>12882036</v>
      </c>
      <c r="M41" s="51">
        <f t="shared" si="6"/>
        <v>16640117</v>
      </c>
      <c r="N41" s="51">
        <f t="shared" si="6"/>
        <v>44259576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68944548</v>
      </c>
      <c r="X41" s="51">
        <f t="shared" si="6"/>
        <v>181747666</v>
      </c>
      <c r="Y41" s="51">
        <f t="shared" si="6"/>
        <v>-112803118</v>
      </c>
      <c r="Z41" s="52">
        <f t="shared" si="5"/>
        <v>-62.06578630836448</v>
      </c>
      <c r="AA41" s="53">
        <f>SUM(AA36:AA40)</f>
        <v>363495329</v>
      </c>
    </row>
    <row r="42" spans="1:27" ht="13.5">
      <c r="A42" s="54" t="s">
        <v>38</v>
      </c>
      <c r="B42" s="35"/>
      <c r="C42" s="65">
        <f aca="true" t="shared" si="7" ref="C42:Y48">C12+C27</f>
        <v>10486577</v>
      </c>
      <c r="D42" s="66">
        <f t="shared" si="7"/>
        <v>0</v>
      </c>
      <c r="E42" s="67">
        <f t="shared" si="7"/>
        <v>20249236</v>
      </c>
      <c r="F42" s="67">
        <f t="shared" si="7"/>
        <v>20249236</v>
      </c>
      <c r="G42" s="67">
        <f t="shared" si="7"/>
        <v>458418</v>
      </c>
      <c r="H42" s="67">
        <f t="shared" si="7"/>
        <v>35582</v>
      </c>
      <c r="I42" s="67">
        <f t="shared" si="7"/>
        <v>263007</v>
      </c>
      <c r="J42" s="67">
        <f t="shared" si="7"/>
        <v>757007</v>
      </c>
      <c r="K42" s="67">
        <f t="shared" si="7"/>
        <v>5112</v>
      </c>
      <c r="L42" s="67">
        <f t="shared" si="7"/>
        <v>473450</v>
      </c>
      <c r="M42" s="67">
        <f t="shared" si="7"/>
        <v>1893877</v>
      </c>
      <c r="N42" s="67">
        <f t="shared" si="7"/>
        <v>2372439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3129446</v>
      </c>
      <c r="X42" s="67">
        <f t="shared" si="7"/>
        <v>10124618</v>
      </c>
      <c r="Y42" s="67">
        <f t="shared" si="7"/>
        <v>-6995172</v>
      </c>
      <c r="Z42" s="69">
        <f t="shared" si="5"/>
        <v>-69.090725200694</v>
      </c>
      <c r="AA42" s="68">
        <f aca="true" t="shared" si="8" ref="AA42:AA48">AA12+AA27</f>
        <v>20249236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400000</v>
      </c>
      <c r="I43" s="72">
        <f t="shared" si="7"/>
        <v>200000</v>
      </c>
      <c r="J43" s="72">
        <f t="shared" si="7"/>
        <v>600000</v>
      </c>
      <c r="K43" s="72">
        <f t="shared" si="7"/>
        <v>0</v>
      </c>
      <c r="L43" s="72">
        <f t="shared" si="7"/>
        <v>50000</v>
      </c>
      <c r="M43" s="72">
        <f t="shared" si="7"/>
        <v>75000</v>
      </c>
      <c r="N43" s="72">
        <f t="shared" si="7"/>
        <v>125000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725000</v>
      </c>
      <c r="X43" s="72">
        <f t="shared" si="7"/>
        <v>0</v>
      </c>
      <c r="Y43" s="72">
        <f t="shared" si="7"/>
        <v>725000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225000</v>
      </c>
      <c r="D44" s="66">
        <f t="shared" si="7"/>
        <v>0</v>
      </c>
      <c r="E44" s="67">
        <f t="shared" si="7"/>
        <v>300000</v>
      </c>
      <c r="F44" s="67">
        <f t="shared" si="7"/>
        <v>300000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150000</v>
      </c>
      <c r="Y44" s="67">
        <f t="shared" si="7"/>
        <v>-150000</v>
      </c>
      <c r="Z44" s="69">
        <f t="shared" si="5"/>
        <v>-100</v>
      </c>
      <c r="AA44" s="68">
        <f t="shared" si="8"/>
        <v>300000</v>
      </c>
    </row>
    <row r="45" spans="1:27" ht="13.5">
      <c r="A45" s="54" t="s">
        <v>41</v>
      </c>
      <c r="B45" s="35" t="s">
        <v>42</v>
      </c>
      <c r="C45" s="65">
        <f t="shared" si="7"/>
        <v>43403350</v>
      </c>
      <c r="D45" s="66">
        <f t="shared" si="7"/>
        <v>0</v>
      </c>
      <c r="E45" s="67">
        <f t="shared" si="7"/>
        <v>42613600</v>
      </c>
      <c r="F45" s="67">
        <f t="shared" si="7"/>
        <v>42613600</v>
      </c>
      <c r="G45" s="67">
        <f t="shared" si="7"/>
        <v>0</v>
      </c>
      <c r="H45" s="67">
        <f t="shared" si="7"/>
        <v>1378945</v>
      </c>
      <c r="I45" s="67">
        <f t="shared" si="7"/>
        <v>419105</v>
      </c>
      <c r="J45" s="67">
        <f t="shared" si="7"/>
        <v>1798050</v>
      </c>
      <c r="K45" s="67">
        <f t="shared" si="7"/>
        <v>679365</v>
      </c>
      <c r="L45" s="67">
        <f t="shared" si="7"/>
        <v>1981743</v>
      </c>
      <c r="M45" s="67">
        <f t="shared" si="7"/>
        <v>3075841</v>
      </c>
      <c r="N45" s="67">
        <f t="shared" si="7"/>
        <v>5736949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7534999</v>
      </c>
      <c r="X45" s="67">
        <f t="shared" si="7"/>
        <v>21306800</v>
      </c>
      <c r="Y45" s="67">
        <f t="shared" si="7"/>
        <v>-13771801</v>
      </c>
      <c r="Z45" s="69">
        <f t="shared" si="5"/>
        <v>-64.63570784913738</v>
      </c>
      <c r="AA45" s="68">
        <f t="shared" si="8"/>
        <v>42613600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2452500</v>
      </c>
      <c r="F48" s="67">
        <f t="shared" si="7"/>
        <v>2452500</v>
      </c>
      <c r="G48" s="67">
        <f t="shared" si="7"/>
        <v>0</v>
      </c>
      <c r="H48" s="67">
        <f t="shared" si="7"/>
        <v>0</v>
      </c>
      <c r="I48" s="67">
        <f t="shared" si="7"/>
        <v>6510</v>
      </c>
      <c r="J48" s="67">
        <f t="shared" si="7"/>
        <v>6510</v>
      </c>
      <c r="K48" s="67">
        <f t="shared" si="7"/>
        <v>14580</v>
      </c>
      <c r="L48" s="67">
        <f t="shared" si="7"/>
        <v>0</v>
      </c>
      <c r="M48" s="67">
        <f t="shared" si="7"/>
        <v>0</v>
      </c>
      <c r="N48" s="67">
        <f t="shared" si="7"/>
        <v>14580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21090</v>
      </c>
      <c r="X48" s="67">
        <f t="shared" si="7"/>
        <v>1226250</v>
      </c>
      <c r="Y48" s="67">
        <f t="shared" si="7"/>
        <v>-1205160</v>
      </c>
      <c r="Z48" s="69">
        <f t="shared" si="5"/>
        <v>-98.28012232415902</v>
      </c>
      <c r="AA48" s="68">
        <f t="shared" si="8"/>
        <v>2452500</v>
      </c>
    </row>
    <row r="49" spans="1:27" ht="13.5">
      <c r="A49" s="75" t="s">
        <v>49</v>
      </c>
      <c r="B49" s="76"/>
      <c r="C49" s="77">
        <f aca="true" t="shared" si="9" ref="C49:Y49">SUM(C41:C48)</f>
        <v>269356365</v>
      </c>
      <c r="D49" s="78">
        <f t="shared" si="9"/>
        <v>0</v>
      </c>
      <c r="E49" s="79">
        <f t="shared" si="9"/>
        <v>429110665</v>
      </c>
      <c r="F49" s="79">
        <f t="shared" si="9"/>
        <v>429110665</v>
      </c>
      <c r="G49" s="79">
        <f t="shared" si="9"/>
        <v>470491</v>
      </c>
      <c r="H49" s="79">
        <f t="shared" si="9"/>
        <v>10099524</v>
      </c>
      <c r="I49" s="79">
        <f t="shared" si="9"/>
        <v>17276524</v>
      </c>
      <c r="J49" s="79">
        <f t="shared" si="9"/>
        <v>27846539</v>
      </c>
      <c r="K49" s="79">
        <f t="shared" si="9"/>
        <v>15436480</v>
      </c>
      <c r="L49" s="79">
        <f t="shared" si="9"/>
        <v>15387229</v>
      </c>
      <c r="M49" s="79">
        <f t="shared" si="9"/>
        <v>21684835</v>
      </c>
      <c r="N49" s="79">
        <f t="shared" si="9"/>
        <v>52508544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80355083</v>
      </c>
      <c r="X49" s="79">
        <f t="shared" si="9"/>
        <v>214555334</v>
      </c>
      <c r="Y49" s="79">
        <f t="shared" si="9"/>
        <v>-134200251</v>
      </c>
      <c r="Z49" s="80">
        <f t="shared" si="5"/>
        <v>-62.5480842158881</v>
      </c>
      <c r="AA49" s="81">
        <f>SUM(AA41:AA48)</f>
        <v>429110665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111717484</v>
      </c>
      <c r="F51" s="67">
        <f t="shared" si="10"/>
        <v>111717484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55858742</v>
      </c>
      <c r="Y51" s="67">
        <f t="shared" si="10"/>
        <v>-55858742</v>
      </c>
      <c r="Z51" s="69">
        <f>+IF(X51&lt;&gt;0,+(Y51/X51)*100,0)</f>
        <v>-100</v>
      </c>
      <c r="AA51" s="68">
        <f>SUM(AA57:AA61)</f>
        <v>111717484</v>
      </c>
    </row>
    <row r="52" spans="1:27" ht="13.5">
      <c r="A52" s="84" t="s">
        <v>32</v>
      </c>
      <c r="B52" s="47"/>
      <c r="C52" s="9"/>
      <c r="D52" s="10"/>
      <c r="E52" s="11">
        <v>18987322</v>
      </c>
      <c r="F52" s="11">
        <v>18987322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9493661</v>
      </c>
      <c r="Y52" s="11">
        <v>-9493661</v>
      </c>
      <c r="Z52" s="2">
        <v>-100</v>
      </c>
      <c r="AA52" s="15">
        <v>18987322</v>
      </c>
    </row>
    <row r="53" spans="1:27" ht="13.5">
      <c r="A53" s="84" t="s">
        <v>33</v>
      </c>
      <c r="B53" s="47"/>
      <c r="C53" s="9"/>
      <c r="D53" s="10"/>
      <c r="E53" s="11">
        <v>7189460</v>
      </c>
      <c r="F53" s="11">
        <v>7189460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3594730</v>
      </c>
      <c r="Y53" s="11">
        <v>-3594730</v>
      </c>
      <c r="Z53" s="2">
        <v>-100</v>
      </c>
      <c r="AA53" s="15">
        <v>7189460</v>
      </c>
    </row>
    <row r="54" spans="1:27" ht="13.5">
      <c r="A54" s="84" t="s">
        <v>34</v>
      </c>
      <c r="B54" s="47"/>
      <c r="C54" s="9"/>
      <c r="D54" s="10"/>
      <c r="E54" s="11">
        <v>9268640</v>
      </c>
      <c r="F54" s="11">
        <v>9268640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4634320</v>
      </c>
      <c r="Y54" s="11">
        <v>-4634320</v>
      </c>
      <c r="Z54" s="2">
        <v>-100</v>
      </c>
      <c r="AA54" s="15">
        <v>9268640</v>
      </c>
    </row>
    <row r="55" spans="1:27" ht="13.5">
      <c r="A55" s="84" t="s">
        <v>35</v>
      </c>
      <c r="B55" s="47"/>
      <c r="C55" s="9"/>
      <c r="D55" s="10"/>
      <c r="E55" s="11">
        <v>2480840</v>
      </c>
      <c r="F55" s="11">
        <v>2480840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1240420</v>
      </c>
      <c r="Y55" s="11">
        <v>-1240420</v>
      </c>
      <c r="Z55" s="2">
        <v>-100</v>
      </c>
      <c r="AA55" s="15">
        <v>2480840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37926262</v>
      </c>
      <c r="F57" s="51">
        <f t="shared" si="11"/>
        <v>37926262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18963131</v>
      </c>
      <c r="Y57" s="51">
        <f t="shared" si="11"/>
        <v>-18963131</v>
      </c>
      <c r="Z57" s="52">
        <f>+IF(X57&lt;&gt;0,+(Y57/X57)*100,0)</f>
        <v>-100</v>
      </c>
      <c r="AA57" s="53">
        <f>SUM(AA52:AA56)</f>
        <v>37926262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73791222</v>
      </c>
      <c r="F61" s="11">
        <v>73791222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36895611</v>
      </c>
      <c r="Y61" s="11">
        <v>-36895611</v>
      </c>
      <c r="Z61" s="2">
        <v>-100</v>
      </c>
      <c r="AA61" s="15">
        <v>73791222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944559</v>
      </c>
      <c r="H66" s="14">
        <v>944559</v>
      </c>
      <c r="I66" s="14">
        <v>944559</v>
      </c>
      <c r="J66" s="14">
        <v>2833677</v>
      </c>
      <c r="K66" s="14">
        <v>944559</v>
      </c>
      <c r="L66" s="14">
        <v>944559</v>
      </c>
      <c r="M66" s="14">
        <v>944559</v>
      </c>
      <c r="N66" s="14">
        <v>2833677</v>
      </c>
      <c r="O66" s="14"/>
      <c r="P66" s="14"/>
      <c r="Q66" s="14"/>
      <c r="R66" s="14"/>
      <c r="S66" s="14"/>
      <c r="T66" s="14"/>
      <c r="U66" s="14"/>
      <c r="V66" s="14"/>
      <c r="W66" s="14">
        <v>5667354</v>
      </c>
      <c r="X66" s="14"/>
      <c r="Y66" s="14">
        <v>5667354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404811</v>
      </c>
      <c r="H67" s="11">
        <v>404811</v>
      </c>
      <c r="I67" s="11">
        <v>404811</v>
      </c>
      <c r="J67" s="11">
        <v>1214433</v>
      </c>
      <c r="K67" s="11">
        <v>404811</v>
      </c>
      <c r="L67" s="11">
        <v>404811</v>
      </c>
      <c r="M67" s="11">
        <v>404811</v>
      </c>
      <c r="N67" s="11">
        <v>1214433</v>
      </c>
      <c r="O67" s="11"/>
      <c r="P67" s="11"/>
      <c r="Q67" s="11"/>
      <c r="R67" s="11"/>
      <c r="S67" s="11"/>
      <c r="T67" s="11"/>
      <c r="U67" s="11"/>
      <c r="V67" s="11"/>
      <c r="W67" s="11">
        <v>2428866</v>
      </c>
      <c r="X67" s="11"/>
      <c r="Y67" s="11">
        <v>2428866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111717484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111717484</v>
      </c>
      <c r="F69" s="79">
        <f t="shared" si="12"/>
        <v>0</v>
      </c>
      <c r="G69" s="79">
        <f t="shared" si="12"/>
        <v>1349370</v>
      </c>
      <c r="H69" s="79">
        <f t="shared" si="12"/>
        <v>1349370</v>
      </c>
      <c r="I69" s="79">
        <f t="shared" si="12"/>
        <v>1349370</v>
      </c>
      <c r="J69" s="79">
        <f t="shared" si="12"/>
        <v>4048110</v>
      </c>
      <c r="K69" s="79">
        <f t="shared" si="12"/>
        <v>1349370</v>
      </c>
      <c r="L69" s="79">
        <f t="shared" si="12"/>
        <v>1349370</v>
      </c>
      <c r="M69" s="79">
        <f t="shared" si="12"/>
        <v>1349370</v>
      </c>
      <c r="N69" s="79">
        <f t="shared" si="12"/>
        <v>4048110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8096220</v>
      </c>
      <c r="X69" s="79">
        <f t="shared" si="12"/>
        <v>0</v>
      </c>
      <c r="Y69" s="79">
        <f t="shared" si="12"/>
        <v>8096220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12609514</v>
      </c>
      <c r="D5" s="42">
        <f t="shared" si="0"/>
        <v>0</v>
      </c>
      <c r="E5" s="43">
        <f t="shared" si="0"/>
        <v>19880251</v>
      </c>
      <c r="F5" s="43">
        <f t="shared" si="0"/>
        <v>19965903</v>
      </c>
      <c r="G5" s="43">
        <f t="shared" si="0"/>
        <v>0</v>
      </c>
      <c r="H5" s="43">
        <f t="shared" si="0"/>
        <v>82762</v>
      </c>
      <c r="I5" s="43">
        <f t="shared" si="0"/>
        <v>155080</v>
      </c>
      <c r="J5" s="43">
        <f t="shared" si="0"/>
        <v>237842</v>
      </c>
      <c r="K5" s="43">
        <f t="shared" si="0"/>
        <v>353037</v>
      </c>
      <c r="L5" s="43">
        <f t="shared" si="0"/>
        <v>1046076</v>
      </c>
      <c r="M5" s="43">
        <f t="shared" si="0"/>
        <v>569139</v>
      </c>
      <c r="N5" s="43">
        <f t="shared" si="0"/>
        <v>1968252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2206094</v>
      </c>
      <c r="X5" s="43">
        <f t="shared" si="0"/>
        <v>9982952</v>
      </c>
      <c r="Y5" s="43">
        <f t="shared" si="0"/>
        <v>-7776858</v>
      </c>
      <c r="Z5" s="44">
        <f>+IF(X5&lt;&gt;0,+(Y5/X5)*100,0)</f>
        <v>-77.90138628333582</v>
      </c>
      <c r="AA5" s="45">
        <f>SUM(AA11:AA18)</f>
        <v>19965903</v>
      </c>
    </row>
    <row r="6" spans="1:27" ht="13.5">
      <c r="A6" s="46" t="s">
        <v>32</v>
      </c>
      <c r="B6" s="47"/>
      <c r="C6" s="9"/>
      <c r="D6" s="10"/>
      <c r="E6" s="11">
        <v>200000</v>
      </c>
      <c r="F6" s="11">
        <v>200000</v>
      </c>
      <c r="G6" s="11"/>
      <c r="H6" s="11"/>
      <c r="I6" s="11"/>
      <c r="J6" s="11"/>
      <c r="K6" s="11"/>
      <c r="L6" s="11"/>
      <c r="M6" s="11">
        <v>95095</v>
      </c>
      <c r="N6" s="11">
        <v>95095</v>
      </c>
      <c r="O6" s="11"/>
      <c r="P6" s="11"/>
      <c r="Q6" s="11"/>
      <c r="R6" s="11"/>
      <c r="S6" s="11"/>
      <c r="T6" s="11"/>
      <c r="U6" s="11"/>
      <c r="V6" s="11"/>
      <c r="W6" s="11">
        <v>95095</v>
      </c>
      <c r="X6" s="11">
        <v>100000</v>
      </c>
      <c r="Y6" s="11">
        <v>-4905</v>
      </c>
      <c r="Z6" s="2">
        <v>-4.91</v>
      </c>
      <c r="AA6" s="15">
        <v>200000</v>
      </c>
    </row>
    <row r="7" spans="1:27" ht="13.5">
      <c r="A7" s="46" t="s">
        <v>33</v>
      </c>
      <c r="B7" s="47"/>
      <c r="C7" s="9">
        <v>4514777</v>
      </c>
      <c r="D7" s="10"/>
      <c r="E7" s="11">
        <v>4375512</v>
      </c>
      <c r="F7" s="11">
        <v>4371164</v>
      </c>
      <c r="G7" s="11"/>
      <c r="H7" s="11"/>
      <c r="I7" s="11">
        <v>127944</v>
      </c>
      <c r="J7" s="11">
        <v>127944</v>
      </c>
      <c r="K7" s="11"/>
      <c r="L7" s="11">
        <v>216972</v>
      </c>
      <c r="M7" s="11"/>
      <c r="N7" s="11">
        <v>216972</v>
      </c>
      <c r="O7" s="11"/>
      <c r="P7" s="11"/>
      <c r="Q7" s="11"/>
      <c r="R7" s="11"/>
      <c r="S7" s="11"/>
      <c r="T7" s="11"/>
      <c r="U7" s="11"/>
      <c r="V7" s="11"/>
      <c r="W7" s="11">
        <v>344916</v>
      </c>
      <c r="X7" s="11">
        <v>2185582</v>
      </c>
      <c r="Y7" s="11">
        <v>-1840666</v>
      </c>
      <c r="Z7" s="2">
        <v>-84.22</v>
      </c>
      <c r="AA7" s="15">
        <v>4371164</v>
      </c>
    </row>
    <row r="8" spans="1:27" ht="13.5">
      <c r="A8" s="46" t="s">
        <v>34</v>
      </c>
      <c r="B8" s="47"/>
      <c r="C8" s="9">
        <v>375380</v>
      </c>
      <c r="D8" s="10"/>
      <c r="E8" s="11">
        <v>9195652</v>
      </c>
      <c r="F8" s="11">
        <v>9195652</v>
      </c>
      <c r="G8" s="11"/>
      <c r="H8" s="11"/>
      <c r="I8" s="11"/>
      <c r="J8" s="11"/>
      <c r="K8" s="11"/>
      <c r="L8" s="11">
        <v>528537</v>
      </c>
      <c r="M8" s="11">
        <v>256196</v>
      </c>
      <c r="N8" s="11">
        <v>784733</v>
      </c>
      <c r="O8" s="11"/>
      <c r="P8" s="11"/>
      <c r="Q8" s="11"/>
      <c r="R8" s="11"/>
      <c r="S8" s="11"/>
      <c r="T8" s="11"/>
      <c r="U8" s="11"/>
      <c r="V8" s="11"/>
      <c r="W8" s="11">
        <v>784733</v>
      </c>
      <c r="X8" s="11">
        <v>4597826</v>
      </c>
      <c r="Y8" s="11">
        <v>-3813093</v>
      </c>
      <c r="Z8" s="2">
        <v>-82.93</v>
      </c>
      <c r="AA8" s="15">
        <v>9195652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4890157</v>
      </c>
      <c r="D11" s="50">
        <f t="shared" si="1"/>
        <v>0</v>
      </c>
      <c r="E11" s="51">
        <f t="shared" si="1"/>
        <v>13771164</v>
      </c>
      <c r="F11" s="51">
        <f t="shared" si="1"/>
        <v>13766816</v>
      </c>
      <c r="G11" s="51">
        <f t="shared" si="1"/>
        <v>0</v>
      </c>
      <c r="H11" s="51">
        <f t="shared" si="1"/>
        <v>0</v>
      </c>
      <c r="I11" s="51">
        <f t="shared" si="1"/>
        <v>127944</v>
      </c>
      <c r="J11" s="51">
        <f t="shared" si="1"/>
        <v>127944</v>
      </c>
      <c r="K11" s="51">
        <f t="shared" si="1"/>
        <v>0</v>
      </c>
      <c r="L11" s="51">
        <f t="shared" si="1"/>
        <v>745509</v>
      </c>
      <c r="M11" s="51">
        <f t="shared" si="1"/>
        <v>351291</v>
      </c>
      <c r="N11" s="51">
        <f t="shared" si="1"/>
        <v>1096800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1224744</v>
      </c>
      <c r="X11" s="51">
        <f t="shared" si="1"/>
        <v>6883408</v>
      </c>
      <c r="Y11" s="51">
        <f t="shared" si="1"/>
        <v>-5658664</v>
      </c>
      <c r="Z11" s="52">
        <f>+IF(X11&lt;&gt;0,+(Y11/X11)*100,0)</f>
        <v>-82.20730196437579</v>
      </c>
      <c r="AA11" s="53">
        <f>SUM(AA6:AA10)</f>
        <v>13766816</v>
      </c>
    </row>
    <row r="12" spans="1:27" ht="13.5">
      <c r="A12" s="54" t="s">
        <v>38</v>
      </c>
      <c r="B12" s="35"/>
      <c r="C12" s="9"/>
      <c r="D12" s="10"/>
      <c r="E12" s="11">
        <v>1739130</v>
      </c>
      <c r="F12" s="11">
        <v>1739130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869565</v>
      </c>
      <c r="Y12" s="11">
        <v>-869565</v>
      </c>
      <c r="Z12" s="2">
        <v>-100</v>
      </c>
      <c r="AA12" s="15">
        <v>1739130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6769043</v>
      </c>
      <c r="D15" s="10"/>
      <c r="E15" s="11">
        <v>3406957</v>
      </c>
      <c r="F15" s="11">
        <v>3496957</v>
      </c>
      <c r="G15" s="11"/>
      <c r="H15" s="11">
        <v>82762</v>
      </c>
      <c r="I15" s="11">
        <v>27136</v>
      </c>
      <c r="J15" s="11">
        <v>109898</v>
      </c>
      <c r="K15" s="11">
        <v>208893</v>
      </c>
      <c r="L15" s="11">
        <v>300567</v>
      </c>
      <c r="M15" s="11">
        <v>217848</v>
      </c>
      <c r="N15" s="11">
        <v>727308</v>
      </c>
      <c r="O15" s="11"/>
      <c r="P15" s="11"/>
      <c r="Q15" s="11"/>
      <c r="R15" s="11"/>
      <c r="S15" s="11"/>
      <c r="T15" s="11"/>
      <c r="U15" s="11"/>
      <c r="V15" s="11"/>
      <c r="W15" s="11">
        <v>837206</v>
      </c>
      <c r="X15" s="11">
        <v>1748479</v>
      </c>
      <c r="Y15" s="11">
        <v>-911273</v>
      </c>
      <c r="Z15" s="2">
        <v>-52.12</v>
      </c>
      <c r="AA15" s="15">
        <v>3496957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950314</v>
      </c>
      <c r="D18" s="17"/>
      <c r="E18" s="18">
        <v>963000</v>
      </c>
      <c r="F18" s="18">
        <v>963000</v>
      </c>
      <c r="G18" s="18"/>
      <c r="H18" s="18"/>
      <c r="I18" s="18"/>
      <c r="J18" s="18"/>
      <c r="K18" s="18">
        <v>144144</v>
      </c>
      <c r="L18" s="18"/>
      <c r="M18" s="18"/>
      <c r="N18" s="18">
        <v>144144</v>
      </c>
      <c r="O18" s="18"/>
      <c r="P18" s="18"/>
      <c r="Q18" s="18"/>
      <c r="R18" s="18"/>
      <c r="S18" s="18"/>
      <c r="T18" s="18"/>
      <c r="U18" s="18"/>
      <c r="V18" s="18"/>
      <c r="W18" s="18">
        <v>144144</v>
      </c>
      <c r="X18" s="18">
        <v>481500</v>
      </c>
      <c r="Y18" s="18">
        <v>-337356</v>
      </c>
      <c r="Z18" s="3">
        <v>-70.06</v>
      </c>
      <c r="AA18" s="23">
        <v>963000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45442700</v>
      </c>
      <c r="D20" s="59">
        <f t="shared" si="2"/>
        <v>0</v>
      </c>
      <c r="E20" s="60">
        <f t="shared" si="2"/>
        <v>38851304</v>
      </c>
      <c r="F20" s="60">
        <f t="shared" si="2"/>
        <v>45615288</v>
      </c>
      <c r="G20" s="60">
        <f t="shared" si="2"/>
        <v>245539</v>
      </c>
      <c r="H20" s="60">
        <f t="shared" si="2"/>
        <v>715072</v>
      </c>
      <c r="I20" s="60">
        <f t="shared" si="2"/>
        <v>4449736</v>
      </c>
      <c r="J20" s="60">
        <f t="shared" si="2"/>
        <v>5410347</v>
      </c>
      <c r="K20" s="60">
        <f t="shared" si="2"/>
        <v>583786</v>
      </c>
      <c r="L20" s="60">
        <f t="shared" si="2"/>
        <v>3148838</v>
      </c>
      <c r="M20" s="60">
        <f t="shared" si="2"/>
        <v>3255104</v>
      </c>
      <c r="N20" s="60">
        <f t="shared" si="2"/>
        <v>6987728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12398075</v>
      </c>
      <c r="X20" s="60">
        <f t="shared" si="2"/>
        <v>22807645</v>
      </c>
      <c r="Y20" s="60">
        <f t="shared" si="2"/>
        <v>-10409570</v>
      </c>
      <c r="Z20" s="61">
        <f>+IF(X20&lt;&gt;0,+(Y20/X20)*100,0)</f>
        <v>-45.64070512321636</v>
      </c>
      <c r="AA20" s="62">
        <f>SUM(AA26:AA33)</f>
        <v>45615288</v>
      </c>
    </row>
    <row r="21" spans="1:27" ht="13.5">
      <c r="A21" s="46" t="s">
        <v>32</v>
      </c>
      <c r="B21" s="47"/>
      <c r="C21" s="9">
        <v>15489396</v>
      </c>
      <c r="D21" s="10"/>
      <c r="E21" s="11">
        <v>1721613</v>
      </c>
      <c r="F21" s="11">
        <v>2199222</v>
      </c>
      <c r="G21" s="11"/>
      <c r="H21" s="11">
        <v>47383</v>
      </c>
      <c r="I21" s="11">
        <v>18069</v>
      </c>
      <c r="J21" s="11">
        <v>65452</v>
      </c>
      <c r="K21" s="11">
        <v>275921</v>
      </c>
      <c r="L21" s="11">
        <v>353477</v>
      </c>
      <c r="M21" s="11">
        <v>630377</v>
      </c>
      <c r="N21" s="11">
        <v>1259775</v>
      </c>
      <c r="O21" s="11"/>
      <c r="P21" s="11"/>
      <c r="Q21" s="11"/>
      <c r="R21" s="11"/>
      <c r="S21" s="11"/>
      <c r="T21" s="11"/>
      <c r="U21" s="11"/>
      <c r="V21" s="11"/>
      <c r="W21" s="11">
        <v>1325227</v>
      </c>
      <c r="X21" s="11">
        <v>1099611</v>
      </c>
      <c r="Y21" s="11">
        <v>225616</v>
      </c>
      <c r="Z21" s="2">
        <v>20.52</v>
      </c>
      <c r="AA21" s="15">
        <v>2199222</v>
      </c>
    </row>
    <row r="22" spans="1:27" ht="13.5">
      <c r="A22" s="46" t="s">
        <v>33</v>
      </c>
      <c r="B22" s="47"/>
      <c r="C22" s="9">
        <v>17204195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11072242</v>
      </c>
      <c r="D23" s="10"/>
      <c r="E23" s="11">
        <v>20542977</v>
      </c>
      <c r="F23" s="11">
        <v>23600980</v>
      </c>
      <c r="G23" s="11">
        <v>198639</v>
      </c>
      <c r="H23" s="11">
        <v>49799</v>
      </c>
      <c r="I23" s="11">
        <v>3270667</v>
      </c>
      <c r="J23" s="11">
        <v>3519105</v>
      </c>
      <c r="K23" s="11">
        <v>142775</v>
      </c>
      <c r="L23" s="11">
        <v>451571</v>
      </c>
      <c r="M23" s="11">
        <v>452819</v>
      </c>
      <c r="N23" s="11">
        <v>1047165</v>
      </c>
      <c r="O23" s="11"/>
      <c r="P23" s="11"/>
      <c r="Q23" s="11"/>
      <c r="R23" s="11"/>
      <c r="S23" s="11"/>
      <c r="T23" s="11"/>
      <c r="U23" s="11"/>
      <c r="V23" s="11"/>
      <c r="W23" s="11">
        <v>4566270</v>
      </c>
      <c r="X23" s="11">
        <v>11800490</v>
      </c>
      <c r="Y23" s="11">
        <v>-7234220</v>
      </c>
      <c r="Z23" s="2">
        <v>-61.3</v>
      </c>
      <c r="AA23" s="15">
        <v>23600980</v>
      </c>
    </row>
    <row r="24" spans="1:27" ht="13.5">
      <c r="A24" s="46" t="s">
        <v>35</v>
      </c>
      <c r="B24" s="47"/>
      <c r="C24" s="9">
        <v>470397</v>
      </c>
      <c r="D24" s="10"/>
      <c r="E24" s="11">
        <v>1304348</v>
      </c>
      <c r="F24" s="11">
        <v>8355392</v>
      </c>
      <c r="G24" s="11"/>
      <c r="H24" s="11">
        <v>461940</v>
      </c>
      <c r="I24" s="11">
        <v>99000</v>
      </c>
      <c r="J24" s="11">
        <v>560940</v>
      </c>
      <c r="K24" s="11"/>
      <c r="L24" s="11">
        <v>1614129</v>
      </c>
      <c r="M24" s="11">
        <v>2171658</v>
      </c>
      <c r="N24" s="11">
        <v>3785787</v>
      </c>
      <c r="O24" s="11"/>
      <c r="P24" s="11"/>
      <c r="Q24" s="11"/>
      <c r="R24" s="11"/>
      <c r="S24" s="11"/>
      <c r="T24" s="11"/>
      <c r="U24" s="11"/>
      <c r="V24" s="11"/>
      <c r="W24" s="11">
        <v>4346727</v>
      </c>
      <c r="X24" s="11">
        <v>4177696</v>
      </c>
      <c r="Y24" s="11">
        <v>169031</v>
      </c>
      <c r="Z24" s="2">
        <v>4.05</v>
      </c>
      <c r="AA24" s="15">
        <v>8355392</v>
      </c>
    </row>
    <row r="25" spans="1:27" ht="13.5">
      <c r="A25" s="46" t="s">
        <v>36</v>
      </c>
      <c r="B25" s="47"/>
      <c r="C25" s="9">
        <v>731433</v>
      </c>
      <c r="D25" s="10"/>
      <c r="E25" s="11">
        <v>3476884</v>
      </c>
      <c r="F25" s="11">
        <v>3454143</v>
      </c>
      <c r="G25" s="11"/>
      <c r="H25" s="11">
        <v>42800</v>
      </c>
      <c r="I25" s="11">
        <v>83850</v>
      </c>
      <c r="J25" s="11">
        <v>126650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126650</v>
      </c>
      <c r="X25" s="11">
        <v>1727072</v>
      </c>
      <c r="Y25" s="11">
        <v>-1600422</v>
      </c>
      <c r="Z25" s="2">
        <v>-92.67</v>
      </c>
      <c r="AA25" s="15">
        <v>3454143</v>
      </c>
    </row>
    <row r="26" spans="1:27" ht="13.5">
      <c r="A26" s="48" t="s">
        <v>37</v>
      </c>
      <c r="B26" s="63"/>
      <c r="C26" s="49">
        <f aca="true" t="shared" si="3" ref="C26:Y26">SUM(C21:C25)</f>
        <v>44967663</v>
      </c>
      <c r="D26" s="50">
        <f t="shared" si="3"/>
        <v>0</v>
      </c>
      <c r="E26" s="51">
        <f t="shared" si="3"/>
        <v>27045822</v>
      </c>
      <c r="F26" s="51">
        <f t="shared" si="3"/>
        <v>37609737</v>
      </c>
      <c r="G26" s="51">
        <f t="shared" si="3"/>
        <v>198639</v>
      </c>
      <c r="H26" s="51">
        <f t="shared" si="3"/>
        <v>601922</v>
      </c>
      <c r="I26" s="51">
        <f t="shared" si="3"/>
        <v>3471586</v>
      </c>
      <c r="J26" s="51">
        <f t="shared" si="3"/>
        <v>4272147</v>
      </c>
      <c r="K26" s="51">
        <f t="shared" si="3"/>
        <v>418696</v>
      </c>
      <c r="L26" s="51">
        <f t="shared" si="3"/>
        <v>2419177</v>
      </c>
      <c r="M26" s="51">
        <f t="shared" si="3"/>
        <v>3254854</v>
      </c>
      <c r="N26" s="51">
        <f t="shared" si="3"/>
        <v>6092727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10364874</v>
      </c>
      <c r="X26" s="51">
        <f t="shared" si="3"/>
        <v>18804869</v>
      </c>
      <c r="Y26" s="51">
        <f t="shared" si="3"/>
        <v>-8439995</v>
      </c>
      <c r="Z26" s="52">
        <f>+IF(X26&lt;&gt;0,+(Y26/X26)*100,0)</f>
        <v>-44.88196647368296</v>
      </c>
      <c r="AA26" s="53">
        <f>SUM(AA21:AA25)</f>
        <v>37609737</v>
      </c>
    </row>
    <row r="27" spans="1:27" ht="13.5">
      <c r="A27" s="54" t="s">
        <v>38</v>
      </c>
      <c r="B27" s="64"/>
      <c r="C27" s="9">
        <v>349922</v>
      </c>
      <c r="D27" s="10"/>
      <c r="E27" s="11">
        <v>8195482</v>
      </c>
      <c r="F27" s="11">
        <v>2643247</v>
      </c>
      <c r="G27" s="11">
        <v>46900</v>
      </c>
      <c r="H27" s="11">
        <v>113150</v>
      </c>
      <c r="I27" s="11">
        <v>978150</v>
      </c>
      <c r="J27" s="11">
        <v>1138200</v>
      </c>
      <c r="K27" s="11">
        <v>165090</v>
      </c>
      <c r="L27" s="11">
        <v>729661</v>
      </c>
      <c r="M27" s="11">
        <v>250</v>
      </c>
      <c r="N27" s="11">
        <v>895001</v>
      </c>
      <c r="O27" s="11"/>
      <c r="P27" s="11"/>
      <c r="Q27" s="11"/>
      <c r="R27" s="11"/>
      <c r="S27" s="11"/>
      <c r="T27" s="11"/>
      <c r="U27" s="11"/>
      <c r="V27" s="11"/>
      <c r="W27" s="11">
        <v>2033201</v>
      </c>
      <c r="X27" s="11">
        <v>1321624</v>
      </c>
      <c r="Y27" s="11">
        <v>711577</v>
      </c>
      <c r="Z27" s="2">
        <v>53.84</v>
      </c>
      <c r="AA27" s="15">
        <v>2643247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125115</v>
      </c>
      <c r="D30" s="10"/>
      <c r="E30" s="11">
        <v>3610000</v>
      </c>
      <c r="F30" s="11">
        <v>5362304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2681152</v>
      </c>
      <c r="Y30" s="11">
        <v>-2681152</v>
      </c>
      <c r="Z30" s="2">
        <v>-100</v>
      </c>
      <c r="AA30" s="15">
        <v>5362304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15489396</v>
      </c>
      <c r="D36" s="10">
        <f t="shared" si="4"/>
        <v>0</v>
      </c>
      <c r="E36" s="11">
        <f t="shared" si="4"/>
        <v>1921613</v>
      </c>
      <c r="F36" s="11">
        <f t="shared" si="4"/>
        <v>2399222</v>
      </c>
      <c r="G36" s="11">
        <f t="shared" si="4"/>
        <v>0</v>
      </c>
      <c r="H36" s="11">
        <f t="shared" si="4"/>
        <v>47383</v>
      </c>
      <c r="I36" s="11">
        <f t="shared" si="4"/>
        <v>18069</v>
      </c>
      <c r="J36" s="11">
        <f t="shared" si="4"/>
        <v>65452</v>
      </c>
      <c r="K36" s="11">
        <f t="shared" si="4"/>
        <v>275921</v>
      </c>
      <c r="L36" s="11">
        <f t="shared" si="4"/>
        <v>353477</v>
      </c>
      <c r="M36" s="11">
        <f t="shared" si="4"/>
        <v>725472</v>
      </c>
      <c r="N36" s="11">
        <f t="shared" si="4"/>
        <v>1354870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1420322</v>
      </c>
      <c r="X36" s="11">
        <f t="shared" si="4"/>
        <v>1199611</v>
      </c>
      <c r="Y36" s="11">
        <f t="shared" si="4"/>
        <v>220711</v>
      </c>
      <c r="Z36" s="2">
        <f aca="true" t="shared" si="5" ref="Z36:Z49">+IF(X36&lt;&gt;0,+(Y36/X36)*100,0)</f>
        <v>18.39854752915737</v>
      </c>
      <c r="AA36" s="15">
        <f>AA6+AA21</f>
        <v>2399222</v>
      </c>
    </row>
    <row r="37" spans="1:27" ht="13.5">
      <c r="A37" s="46" t="s">
        <v>33</v>
      </c>
      <c r="B37" s="47"/>
      <c r="C37" s="9">
        <f t="shared" si="4"/>
        <v>21718972</v>
      </c>
      <c r="D37" s="10">
        <f t="shared" si="4"/>
        <v>0</v>
      </c>
      <c r="E37" s="11">
        <f t="shared" si="4"/>
        <v>4375512</v>
      </c>
      <c r="F37" s="11">
        <f t="shared" si="4"/>
        <v>4371164</v>
      </c>
      <c r="G37" s="11">
        <f t="shared" si="4"/>
        <v>0</v>
      </c>
      <c r="H37" s="11">
        <f t="shared" si="4"/>
        <v>0</v>
      </c>
      <c r="I37" s="11">
        <f t="shared" si="4"/>
        <v>127944</v>
      </c>
      <c r="J37" s="11">
        <f t="shared" si="4"/>
        <v>127944</v>
      </c>
      <c r="K37" s="11">
        <f t="shared" si="4"/>
        <v>0</v>
      </c>
      <c r="L37" s="11">
        <f t="shared" si="4"/>
        <v>216972</v>
      </c>
      <c r="M37" s="11">
        <f t="shared" si="4"/>
        <v>0</v>
      </c>
      <c r="N37" s="11">
        <f t="shared" si="4"/>
        <v>216972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344916</v>
      </c>
      <c r="X37" s="11">
        <f t="shared" si="4"/>
        <v>2185582</v>
      </c>
      <c r="Y37" s="11">
        <f t="shared" si="4"/>
        <v>-1840666</v>
      </c>
      <c r="Z37" s="2">
        <f t="shared" si="5"/>
        <v>-84.21857427449531</v>
      </c>
      <c r="AA37" s="15">
        <f>AA7+AA22</f>
        <v>4371164</v>
      </c>
    </row>
    <row r="38" spans="1:27" ht="13.5">
      <c r="A38" s="46" t="s">
        <v>34</v>
      </c>
      <c r="B38" s="47"/>
      <c r="C38" s="9">
        <f t="shared" si="4"/>
        <v>11447622</v>
      </c>
      <c r="D38" s="10">
        <f t="shared" si="4"/>
        <v>0</v>
      </c>
      <c r="E38" s="11">
        <f t="shared" si="4"/>
        <v>29738629</v>
      </c>
      <c r="F38" s="11">
        <f t="shared" si="4"/>
        <v>32796632</v>
      </c>
      <c r="G38" s="11">
        <f t="shared" si="4"/>
        <v>198639</v>
      </c>
      <c r="H38" s="11">
        <f t="shared" si="4"/>
        <v>49799</v>
      </c>
      <c r="I38" s="11">
        <f t="shared" si="4"/>
        <v>3270667</v>
      </c>
      <c r="J38" s="11">
        <f t="shared" si="4"/>
        <v>3519105</v>
      </c>
      <c r="K38" s="11">
        <f t="shared" si="4"/>
        <v>142775</v>
      </c>
      <c r="L38" s="11">
        <f t="shared" si="4"/>
        <v>980108</v>
      </c>
      <c r="M38" s="11">
        <f t="shared" si="4"/>
        <v>709015</v>
      </c>
      <c r="N38" s="11">
        <f t="shared" si="4"/>
        <v>1831898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5351003</v>
      </c>
      <c r="X38" s="11">
        <f t="shared" si="4"/>
        <v>16398316</v>
      </c>
      <c r="Y38" s="11">
        <f t="shared" si="4"/>
        <v>-11047313</v>
      </c>
      <c r="Z38" s="2">
        <f t="shared" si="5"/>
        <v>-67.36858223734681</v>
      </c>
      <c r="AA38" s="15">
        <f>AA8+AA23</f>
        <v>32796632</v>
      </c>
    </row>
    <row r="39" spans="1:27" ht="13.5">
      <c r="A39" s="46" t="s">
        <v>35</v>
      </c>
      <c r="B39" s="47"/>
      <c r="C39" s="9">
        <f t="shared" si="4"/>
        <v>470397</v>
      </c>
      <c r="D39" s="10">
        <f t="shared" si="4"/>
        <v>0</v>
      </c>
      <c r="E39" s="11">
        <f t="shared" si="4"/>
        <v>1304348</v>
      </c>
      <c r="F39" s="11">
        <f t="shared" si="4"/>
        <v>8355392</v>
      </c>
      <c r="G39" s="11">
        <f t="shared" si="4"/>
        <v>0</v>
      </c>
      <c r="H39" s="11">
        <f t="shared" si="4"/>
        <v>461940</v>
      </c>
      <c r="I39" s="11">
        <f t="shared" si="4"/>
        <v>99000</v>
      </c>
      <c r="J39" s="11">
        <f t="shared" si="4"/>
        <v>560940</v>
      </c>
      <c r="K39" s="11">
        <f t="shared" si="4"/>
        <v>0</v>
      </c>
      <c r="L39" s="11">
        <f t="shared" si="4"/>
        <v>1614129</v>
      </c>
      <c r="M39" s="11">
        <f t="shared" si="4"/>
        <v>2171658</v>
      </c>
      <c r="N39" s="11">
        <f t="shared" si="4"/>
        <v>3785787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4346727</v>
      </c>
      <c r="X39" s="11">
        <f t="shared" si="4"/>
        <v>4177696</v>
      </c>
      <c r="Y39" s="11">
        <f t="shared" si="4"/>
        <v>169031</v>
      </c>
      <c r="Z39" s="2">
        <f t="shared" si="5"/>
        <v>4.046033986197177</v>
      </c>
      <c r="AA39" s="15">
        <f>AA9+AA24</f>
        <v>8355392</v>
      </c>
    </row>
    <row r="40" spans="1:27" ht="13.5">
      <c r="A40" s="46" t="s">
        <v>36</v>
      </c>
      <c r="B40" s="47"/>
      <c r="C40" s="9">
        <f t="shared" si="4"/>
        <v>731433</v>
      </c>
      <c r="D40" s="10">
        <f t="shared" si="4"/>
        <v>0</v>
      </c>
      <c r="E40" s="11">
        <f t="shared" si="4"/>
        <v>3476884</v>
      </c>
      <c r="F40" s="11">
        <f t="shared" si="4"/>
        <v>3454143</v>
      </c>
      <c r="G40" s="11">
        <f t="shared" si="4"/>
        <v>0</v>
      </c>
      <c r="H40" s="11">
        <f t="shared" si="4"/>
        <v>42800</v>
      </c>
      <c r="I40" s="11">
        <f t="shared" si="4"/>
        <v>83850</v>
      </c>
      <c r="J40" s="11">
        <f t="shared" si="4"/>
        <v>126650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126650</v>
      </c>
      <c r="X40" s="11">
        <f t="shared" si="4"/>
        <v>1727072</v>
      </c>
      <c r="Y40" s="11">
        <f t="shared" si="4"/>
        <v>-1600422</v>
      </c>
      <c r="Z40" s="2">
        <f t="shared" si="5"/>
        <v>-92.6667793815197</v>
      </c>
      <c r="AA40" s="15">
        <f>AA10+AA25</f>
        <v>3454143</v>
      </c>
    </row>
    <row r="41" spans="1:27" ht="13.5">
      <c r="A41" s="48" t="s">
        <v>37</v>
      </c>
      <c r="B41" s="47"/>
      <c r="C41" s="49">
        <f aca="true" t="shared" si="6" ref="C41:Y41">SUM(C36:C40)</f>
        <v>49857820</v>
      </c>
      <c r="D41" s="50">
        <f t="shared" si="6"/>
        <v>0</v>
      </c>
      <c r="E41" s="51">
        <f t="shared" si="6"/>
        <v>40816986</v>
      </c>
      <c r="F41" s="51">
        <f t="shared" si="6"/>
        <v>51376553</v>
      </c>
      <c r="G41" s="51">
        <f t="shared" si="6"/>
        <v>198639</v>
      </c>
      <c r="H41" s="51">
        <f t="shared" si="6"/>
        <v>601922</v>
      </c>
      <c r="I41" s="51">
        <f t="shared" si="6"/>
        <v>3599530</v>
      </c>
      <c r="J41" s="51">
        <f t="shared" si="6"/>
        <v>4400091</v>
      </c>
      <c r="K41" s="51">
        <f t="shared" si="6"/>
        <v>418696</v>
      </c>
      <c r="L41" s="51">
        <f t="shared" si="6"/>
        <v>3164686</v>
      </c>
      <c r="M41" s="51">
        <f t="shared" si="6"/>
        <v>3606145</v>
      </c>
      <c r="N41" s="51">
        <f t="shared" si="6"/>
        <v>7189527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11589618</v>
      </c>
      <c r="X41" s="51">
        <f t="shared" si="6"/>
        <v>25688277</v>
      </c>
      <c r="Y41" s="51">
        <f t="shared" si="6"/>
        <v>-14098659</v>
      </c>
      <c r="Z41" s="52">
        <f t="shared" si="5"/>
        <v>-54.88363038128248</v>
      </c>
      <c r="AA41" s="53">
        <f>SUM(AA36:AA40)</f>
        <v>51376553</v>
      </c>
    </row>
    <row r="42" spans="1:27" ht="13.5">
      <c r="A42" s="54" t="s">
        <v>38</v>
      </c>
      <c r="B42" s="35"/>
      <c r="C42" s="65">
        <f aca="true" t="shared" si="7" ref="C42:Y48">C12+C27</f>
        <v>349922</v>
      </c>
      <c r="D42" s="66">
        <f t="shared" si="7"/>
        <v>0</v>
      </c>
      <c r="E42" s="67">
        <f t="shared" si="7"/>
        <v>9934612</v>
      </c>
      <c r="F42" s="67">
        <f t="shared" si="7"/>
        <v>4382377</v>
      </c>
      <c r="G42" s="67">
        <f t="shared" si="7"/>
        <v>46900</v>
      </c>
      <c r="H42" s="67">
        <f t="shared" si="7"/>
        <v>113150</v>
      </c>
      <c r="I42" s="67">
        <f t="shared" si="7"/>
        <v>978150</v>
      </c>
      <c r="J42" s="67">
        <f t="shared" si="7"/>
        <v>1138200</v>
      </c>
      <c r="K42" s="67">
        <f t="shared" si="7"/>
        <v>165090</v>
      </c>
      <c r="L42" s="67">
        <f t="shared" si="7"/>
        <v>729661</v>
      </c>
      <c r="M42" s="67">
        <f t="shared" si="7"/>
        <v>250</v>
      </c>
      <c r="N42" s="67">
        <f t="shared" si="7"/>
        <v>895001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2033201</v>
      </c>
      <c r="X42" s="67">
        <f t="shared" si="7"/>
        <v>2191189</v>
      </c>
      <c r="Y42" s="67">
        <f t="shared" si="7"/>
        <v>-157988</v>
      </c>
      <c r="Z42" s="69">
        <f t="shared" si="5"/>
        <v>-7.210149375521692</v>
      </c>
      <c r="AA42" s="68">
        <f aca="true" t="shared" si="8" ref="AA42:AA48">AA12+AA27</f>
        <v>4382377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6894158</v>
      </c>
      <c r="D45" s="66">
        <f t="shared" si="7"/>
        <v>0</v>
      </c>
      <c r="E45" s="67">
        <f t="shared" si="7"/>
        <v>7016957</v>
      </c>
      <c r="F45" s="67">
        <f t="shared" si="7"/>
        <v>8859261</v>
      </c>
      <c r="G45" s="67">
        <f t="shared" si="7"/>
        <v>0</v>
      </c>
      <c r="H45" s="67">
        <f t="shared" si="7"/>
        <v>82762</v>
      </c>
      <c r="I45" s="67">
        <f t="shared" si="7"/>
        <v>27136</v>
      </c>
      <c r="J45" s="67">
        <f t="shared" si="7"/>
        <v>109898</v>
      </c>
      <c r="K45" s="67">
        <f t="shared" si="7"/>
        <v>208893</v>
      </c>
      <c r="L45" s="67">
        <f t="shared" si="7"/>
        <v>300567</v>
      </c>
      <c r="M45" s="67">
        <f t="shared" si="7"/>
        <v>217848</v>
      </c>
      <c r="N45" s="67">
        <f t="shared" si="7"/>
        <v>727308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837206</v>
      </c>
      <c r="X45" s="67">
        <f t="shared" si="7"/>
        <v>4429631</v>
      </c>
      <c r="Y45" s="67">
        <f t="shared" si="7"/>
        <v>-3592425</v>
      </c>
      <c r="Z45" s="69">
        <f t="shared" si="5"/>
        <v>-81.09987039552504</v>
      </c>
      <c r="AA45" s="68">
        <f t="shared" si="8"/>
        <v>8859261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950314</v>
      </c>
      <c r="D48" s="66">
        <f t="shared" si="7"/>
        <v>0</v>
      </c>
      <c r="E48" s="67">
        <f t="shared" si="7"/>
        <v>963000</v>
      </c>
      <c r="F48" s="67">
        <f t="shared" si="7"/>
        <v>963000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144144</v>
      </c>
      <c r="L48" s="67">
        <f t="shared" si="7"/>
        <v>0</v>
      </c>
      <c r="M48" s="67">
        <f t="shared" si="7"/>
        <v>0</v>
      </c>
      <c r="N48" s="67">
        <f t="shared" si="7"/>
        <v>144144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144144</v>
      </c>
      <c r="X48" s="67">
        <f t="shared" si="7"/>
        <v>481500</v>
      </c>
      <c r="Y48" s="67">
        <f t="shared" si="7"/>
        <v>-337356</v>
      </c>
      <c r="Z48" s="69">
        <f t="shared" si="5"/>
        <v>-70.06355140186916</v>
      </c>
      <c r="AA48" s="68">
        <f t="shared" si="8"/>
        <v>963000</v>
      </c>
    </row>
    <row r="49" spans="1:27" ht="13.5">
      <c r="A49" s="75" t="s">
        <v>49</v>
      </c>
      <c r="B49" s="76"/>
      <c r="C49" s="77">
        <f aca="true" t="shared" si="9" ref="C49:Y49">SUM(C41:C48)</f>
        <v>58052214</v>
      </c>
      <c r="D49" s="78">
        <f t="shared" si="9"/>
        <v>0</v>
      </c>
      <c r="E49" s="79">
        <f t="shared" si="9"/>
        <v>58731555</v>
      </c>
      <c r="F49" s="79">
        <f t="shared" si="9"/>
        <v>65581191</v>
      </c>
      <c r="G49" s="79">
        <f t="shared" si="9"/>
        <v>245539</v>
      </c>
      <c r="H49" s="79">
        <f t="shared" si="9"/>
        <v>797834</v>
      </c>
      <c r="I49" s="79">
        <f t="shared" si="9"/>
        <v>4604816</v>
      </c>
      <c r="J49" s="79">
        <f t="shared" si="9"/>
        <v>5648189</v>
      </c>
      <c r="K49" s="79">
        <f t="shared" si="9"/>
        <v>936823</v>
      </c>
      <c r="L49" s="79">
        <f t="shared" si="9"/>
        <v>4194914</v>
      </c>
      <c r="M49" s="79">
        <f t="shared" si="9"/>
        <v>3824243</v>
      </c>
      <c r="N49" s="79">
        <f t="shared" si="9"/>
        <v>8955980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14604169</v>
      </c>
      <c r="X49" s="79">
        <f t="shared" si="9"/>
        <v>32790597</v>
      </c>
      <c r="Y49" s="79">
        <f t="shared" si="9"/>
        <v>-18186428</v>
      </c>
      <c r="Z49" s="80">
        <f t="shared" si="5"/>
        <v>-55.462326593199876</v>
      </c>
      <c r="AA49" s="81">
        <f>SUM(AA41:AA48)</f>
        <v>65581191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21634716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5721512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2702022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3150364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856357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12430255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568620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8635841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2001430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11170846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740075</v>
      </c>
      <c r="F68" s="11"/>
      <c r="G68" s="11">
        <v>254225</v>
      </c>
      <c r="H68" s="11">
        <v>1148952</v>
      </c>
      <c r="I68" s="11">
        <v>3112241</v>
      </c>
      <c r="J68" s="11">
        <v>4515418</v>
      </c>
      <c r="K68" s="11">
        <v>353038</v>
      </c>
      <c r="L68" s="11">
        <v>853031</v>
      </c>
      <c r="M68" s="11">
        <v>958781</v>
      </c>
      <c r="N68" s="11">
        <v>2164850</v>
      </c>
      <c r="O68" s="11"/>
      <c r="P68" s="11"/>
      <c r="Q68" s="11"/>
      <c r="R68" s="11"/>
      <c r="S68" s="11"/>
      <c r="T68" s="11"/>
      <c r="U68" s="11"/>
      <c r="V68" s="11"/>
      <c r="W68" s="11">
        <v>6680268</v>
      </c>
      <c r="X68" s="11"/>
      <c r="Y68" s="11">
        <v>6680268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13912351</v>
      </c>
      <c r="F69" s="79">
        <f t="shared" si="12"/>
        <v>0</v>
      </c>
      <c r="G69" s="79">
        <f t="shared" si="12"/>
        <v>254225</v>
      </c>
      <c r="H69" s="79">
        <f t="shared" si="12"/>
        <v>1148952</v>
      </c>
      <c r="I69" s="79">
        <f t="shared" si="12"/>
        <v>3112241</v>
      </c>
      <c r="J69" s="79">
        <f t="shared" si="12"/>
        <v>4515418</v>
      </c>
      <c r="K69" s="79">
        <f t="shared" si="12"/>
        <v>353038</v>
      </c>
      <c r="L69" s="79">
        <f t="shared" si="12"/>
        <v>853031</v>
      </c>
      <c r="M69" s="79">
        <f t="shared" si="12"/>
        <v>958781</v>
      </c>
      <c r="N69" s="79">
        <f t="shared" si="12"/>
        <v>2164850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6680268</v>
      </c>
      <c r="X69" s="79">
        <f t="shared" si="12"/>
        <v>0</v>
      </c>
      <c r="Y69" s="79">
        <f t="shared" si="12"/>
        <v>6680268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113154706</v>
      </c>
      <c r="D5" s="42">
        <f t="shared" si="0"/>
        <v>0</v>
      </c>
      <c r="E5" s="43">
        <f t="shared" si="0"/>
        <v>33921677</v>
      </c>
      <c r="F5" s="43">
        <f t="shared" si="0"/>
        <v>74375151</v>
      </c>
      <c r="G5" s="43">
        <f t="shared" si="0"/>
        <v>0</v>
      </c>
      <c r="H5" s="43">
        <f t="shared" si="0"/>
        <v>1186127</v>
      </c>
      <c r="I5" s="43">
        <f t="shared" si="0"/>
        <v>216620</v>
      </c>
      <c r="J5" s="43">
        <f t="shared" si="0"/>
        <v>1402747</v>
      </c>
      <c r="K5" s="43">
        <f t="shared" si="0"/>
        <v>1957336</v>
      </c>
      <c r="L5" s="43">
        <f t="shared" si="0"/>
        <v>5590638</v>
      </c>
      <c r="M5" s="43">
        <f t="shared" si="0"/>
        <v>2407494</v>
      </c>
      <c r="N5" s="43">
        <f t="shared" si="0"/>
        <v>9955468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11358215</v>
      </c>
      <c r="X5" s="43">
        <f t="shared" si="0"/>
        <v>37187577</v>
      </c>
      <c r="Y5" s="43">
        <f t="shared" si="0"/>
        <v>-25829362</v>
      </c>
      <c r="Z5" s="44">
        <f>+IF(X5&lt;&gt;0,+(Y5/X5)*100,0)</f>
        <v>-69.45696408238697</v>
      </c>
      <c r="AA5" s="45">
        <f>SUM(AA11:AA18)</f>
        <v>74375151</v>
      </c>
    </row>
    <row r="6" spans="1:27" ht="13.5">
      <c r="A6" s="46" t="s">
        <v>32</v>
      </c>
      <c r="B6" s="47"/>
      <c r="C6" s="9">
        <v>14608660</v>
      </c>
      <c r="D6" s="10"/>
      <c r="E6" s="11">
        <v>8100000</v>
      </c>
      <c r="F6" s="11">
        <v>2200000</v>
      </c>
      <c r="G6" s="11"/>
      <c r="H6" s="11">
        <v>203654</v>
      </c>
      <c r="I6" s="11">
        <v>42562</v>
      </c>
      <c r="J6" s="11">
        <v>246216</v>
      </c>
      <c r="K6" s="11">
        <v>452094</v>
      </c>
      <c r="L6" s="11">
        <v>694435</v>
      </c>
      <c r="M6" s="11">
        <v>342618</v>
      </c>
      <c r="N6" s="11">
        <v>1489147</v>
      </c>
      <c r="O6" s="11"/>
      <c r="P6" s="11"/>
      <c r="Q6" s="11"/>
      <c r="R6" s="11"/>
      <c r="S6" s="11"/>
      <c r="T6" s="11"/>
      <c r="U6" s="11"/>
      <c r="V6" s="11"/>
      <c r="W6" s="11">
        <v>1735363</v>
      </c>
      <c r="X6" s="11">
        <v>1100000</v>
      </c>
      <c r="Y6" s="11">
        <v>635363</v>
      </c>
      <c r="Z6" s="2">
        <v>57.76</v>
      </c>
      <c r="AA6" s="15">
        <v>2200000</v>
      </c>
    </row>
    <row r="7" spans="1:27" ht="13.5">
      <c r="A7" s="46" t="s">
        <v>33</v>
      </c>
      <c r="B7" s="47"/>
      <c r="C7" s="9">
        <v>10700572</v>
      </c>
      <c r="D7" s="10"/>
      <c r="E7" s="11">
        <v>6705930</v>
      </c>
      <c r="F7" s="11">
        <v>7149417</v>
      </c>
      <c r="G7" s="11"/>
      <c r="H7" s="11"/>
      <c r="I7" s="11">
        <v>739</v>
      </c>
      <c r="J7" s="11">
        <v>739</v>
      </c>
      <c r="K7" s="11">
        <v>390363</v>
      </c>
      <c r="L7" s="11">
        <v>168225</v>
      </c>
      <c r="M7" s="11">
        <v>537503</v>
      </c>
      <c r="N7" s="11">
        <v>1096091</v>
      </c>
      <c r="O7" s="11"/>
      <c r="P7" s="11"/>
      <c r="Q7" s="11"/>
      <c r="R7" s="11"/>
      <c r="S7" s="11"/>
      <c r="T7" s="11"/>
      <c r="U7" s="11"/>
      <c r="V7" s="11"/>
      <c r="W7" s="11">
        <v>1096830</v>
      </c>
      <c r="X7" s="11">
        <v>3574709</v>
      </c>
      <c r="Y7" s="11">
        <v>-2477879</v>
      </c>
      <c r="Z7" s="2">
        <v>-69.32</v>
      </c>
      <c r="AA7" s="15">
        <v>7149417</v>
      </c>
    </row>
    <row r="8" spans="1:27" ht="13.5">
      <c r="A8" s="46" t="s">
        <v>34</v>
      </c>
      <c r="B8" s="47"/>
      <c r="C8" s="9">
        <v>21592280</v>
      </c>
      <c r="D8" s="10"/>
      <c r="E8" s="11">
        <v>3350000</v>
      </c>
      <c r="F8" s="11">
        <v>7819623</v>
      </c>
      <c r="G8" s="11"/>
      <c r="H8" s="11"/>
      <c r="I8" s="11"/>
      <c r="J8" s="11"/>
      <c r="K8" s="11">
        <v>12310</v>
      </c>
      <c r="L8" s="11"/>
      <c r="M8" s="11">
        <v>40562</v>
      </c>
      <c r="N8" s="11">
        <v>52872</v>
      </c>
      <c r="O8" s="11"/>
      <c r="P8" s="11"/>
      <c r="Q8" s="11"/>
      <c r="R8" s="11"/>
      <c r="S8" s="11"/>
      <c r="T8" s="11"/>
      <c r="U8" s="11"/>
      <c r="V8" s="11"/>
      <c r="W8" s="11">
        <v>52872</v>
      </c>
      <c r="X8" s="11">
        <v>3909812</v>
      </c>
      <c r="Y8" s="11">
        <v>-3856940</v>
      </c>
      <c r="Z8" s="2">
        <v>-98.65</v>
      </c>
      <c r="AA8" s="15">
        <v>7819623</v>
      </c>
    </row>
    <row r="9" spans="1:27" ht="13.5">
      <c r="A9" s="46" t="s">
        <v>35</v>
      </c>
      <c r="B9" s="47"/>
      <c r="C9" s="9">
        <v>12843380</v>
      </c>
      <c r="D9" s="10"/>
      <c r="E9" s="11">
        <v>3750000</v>
      </c>
      <c r="F9" s="11">
        <v>1350000</v>
      </c>
      <c r="G9" s="11"/>
      <c r="H9" s="11"/>
      <c r="I9" s="11"/>
      <c r="J9" s="11"/>
      <c r="K9" s="11">
        <v>19341</v>
      </c>
      <c r="L9" s="11"/>
      <c r="M9" s="11">
        <v>33072</v>
      </c>
      <c r="N9" s="11">
        <v>52413</v>
      </c>
      <c r="O9" s="11"/>
      <c r="P9" s="11"/>
      <c r="Q9" s="11"/>
      <c r="R9" s="11"/>
      <c r="S9" s="11"/>
      <c r="T9" s="11"/>
      <c r="U9" s="11"/>
      <c r="V9" s="11"/>
      <c r="W9" s="11">
        <v>52413</v>
      </c>
      <c r="X9" s="11">
        <v>675000</v>
      </c>
      <c r="Y9" s="11">
        <v>-622587</v>
      </c>
      <c r="Z9" s="2">
        <v>-92.24</v>
      </c>
      <c r="AA9" s="15">
        <v>1350000</v>
      </c>
    </row>
    <row r="10" spans="1:27" ht="13.5">
      <c r="A10" s="46" t="s">
        <v>36</v>
      </c>
      <c r="B10" s="47"/>
      <c r="C10" s="9"/>
      <c r="D10" s="10"/>
      <c r="E10" s="11">
        <v>2085597</v>
      </c>
      <c r="F10" s="11">
        <v>50117111</v>
      </c>
      <c r="G10" s="11"/>
      <c r="H10" s="11"/>
      <c r="I10" s="11">
        <v>9880</v>
      </c>
      <c r="J10" s="11">
        <v>9880</v>
      </c>
      <c r="K10" s="11"/>
      <c r="L10" s="11">
        <v>412098</v>
      </c>
      <c r="M10" s="11">
        <v>483558</v>
      </c>
      <c r="N10" s="11">
        <v>895656</v>
      </c>
      <c r="O10" s="11"/>
      <c r="P10" s="11"/>
      <c r="Q10" s="11"/>
      <c r="R10" s="11"/>
      <c r="S10" s="11"/>
      <c r="T10" s="11"/>
      <c r="U10" s="11"/>
      <c r="V10" s="11"/>
      <c r="W10" s="11">
        <v>905536</v>
      </c>
      <c r="X10" s="11">
        <v>25058556</v>
      </c>
      <c r="Y10" s="11">
        <v>-24153020</v>
      </c>
      <c r="Z10" s="2">
        <v>-96.39</v>
      </c>
      <c r="AA10" s="15">
        <v>50117111</v>
      </c>
    </row>
    <row r="11" spans="1:27" ht="13.5">
      <c r="A11" s="48" t="s">
        <v>37</v>
      </c>
      <c r="B11" s="47"/>
      <c r="C11" s="49">
        <f aca="true" t="shared" si="1" ref="C11:Y11">SUM(C6:C10)</f>
        <v>59744892</v>
      </c>
      <c r="D11" s="50">
        <f t="shared" si="1"/>
        <v>0</v>
      </c>
      <c r="E11" s="51">
        <f t="shared" si="1"/>
        <v>23991527</v>
      </c>
      <c r="F11" s="51">
        <f t="shared" si="1"/>
        <v>68636151</v>
      </c>
      <c r="G11" s="51">
        <f t="shared" si="1"/>
        <v>0</v>
      </c>
      <c r="H11" s="51">
        <f t="shared" si="1"/>
        <v>203654</v>
      </c>
      <c r="I11" s="51">
        <f t="shared" si="1"/>
        <v>53181</v>
      </c>
      <c r="J11" s="51">
        <f t="shared" si="1"/>
        <v>256835</v>
      </c>
      <c r="K11" s="51">
        <f t="shared" si="1"/>
        <v>874108</v>
      </c>
      <c r="L11" s="51">
        <f t="shared" si="1"/>
        <v>1274758</v>
      </c>
      <c r="M11" s="51">
        <f t="shared" si="1"/>
        <v>1437313</v>
      </c>
      <c r="N11" s="51">
        <f t="shared" si="1"/>
        <v>3586179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3843014</v>
      </c>
      <c r="X11" s="51">
        <f t="shared" si="1"/>
        <v>34318077</v>
      </c>
      <c r="Y11" s="51">
        <f t="shared" si="1"/>
        <v>-30475063</v>
      </c>
      <c r="Z11" s="52">
        <f>+IF(X11&lt;&gt;0,+(Y11/X11)*100,0)</f>
        <v>-88.80177930715641</v>
      </c>
      <c r="AA11" s="53">
        <f>SUM(AA6:AA10)</f>
        <v>68636151</v>
      </c>
    </row>
    <row r="12" spans="1:27" ht="13.5">
      <c r="A12" s="54" t="s">
        <v>38</v>
      </c>
      <c r="B12" s="35"/>
      <c r="C12" s="9">
        <v>13382165</v>
      </c>
      <c r="D12" s="10"/>
      <c r="E12" s="11">
        <v>1694000</v>
      </c>
      <c r="F12" s="11">
        <v>920000</v>
      </c>
      <c r="G12" s="11"/>
      <c r="H12" s="11"/>
      <c r="I12" s="11">
        <v>55</v>
      </c>
      <c r="J12" s="11">
        <v>55</v>
      </c>
      <c r="K12" s="11"/>
      <c r="L12" s="11">
        <v>1017</v>
      </c>
      <c r="M12" s="11">
        <v>83979</v>
      </c>
      <c r="N12" s="11">
        <v>84996</v>
      </c>
      <c r="O12" s="11"/>
      <c r="P12" s="11"/>
      <c r="Q12" s="11"/>
      <c r="R12" s="11"/>
      <c r="S12" s="11"/>
      <c r="T12" s="11"/>
      <c r="U12" s="11"/>
      <c r="V12" s="11"/>
      <c r="W12" s="11">
        <v>85051</v>
      </c>
      <c r="X12" s="11">
        <v>460000</v>
      </c>
      <c r="Y12" s="11">
        <v>-374949</v>
      </c>
      <c r="Z12" s="2">
        <v>-81.51</v>
      </c>
      <c r="AA12" s="15">
        <v>920000</v>
      </c>
    </row>
    <row r="13" spans="1:27" ht="13.5">
      <c r="A13" s="54" t="s">
        <v>39</v>
      </c>
      <c r="B13" s="35"/>
      <c r="C13" s="12"/>
      <c r="D13" s="13"/>
      <c r="E13" s="14"/>
      <c r="F13" s="14">
        <v>2094000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1047000</v>
      </c>
      <c r="Y13" s="14">
        <v>-1047000</v>
      </c>
      <c r="Z13" s="2">
        <v>-100</v>
      </c>
      <c r="AA13" s="22">
        <v>2094000</v>
      </c>
    </row>
    <row r="14" spans="1:27" ht="13.5">
      <c r="A14" s="54" t="s">
        <v>40</v>
      </c>
      <c r="B14" s="35"/>
      <c r="C14" s="9">
        <v>-28832670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68860319</v>
      </c>
      <c r="D15" s="10"/>
      <c r="E15" s="11">
        <v>8236150</v>
      </c>
      <c r="F15" s="11">
        <v>2725000</v>
      </c>
      <c r="G15" s="11"/>
      <c r="H15" s="11">
        <v>982473</v>
      </c>
      <c r="I15" s="11">
        <v>163384</v>
      </c>
      <c r="J15" s="11">
        <v>1145857</v>
      </c>
      <c r="K15" s="11">
        <v>1083228</v>
      </c>
      <c r="L15" s="11">
        <v>4314863</v>
      </c>
      <c r="M15" s="11">
        <v>886202</v>
      </c>
      <c r="N15" s="11">
        <v>6284293</v>
      </c>
      <c r="O15" s="11"/>
      <c r="P15" s="11"/>
      <c r="Q15" s="11"/>
      <c r="R15" s="11"/>
      <c r="S15" s="11"/>
      <c r="T15" s="11"/>
      <c r="U15" s="11"/>
      <c r="V15" s="11"/>
      <c r="W15" s="11">
        <v>7430150</v>
      </c>
      <c r="X15" s="11">
        <v>1362500</v>
      </c>
      <c r="Y15" s="11">
        <v>6067650</v>
      </c>
      <c r="Z15" s="2">
        <v>445.33</v>
      </c>
      <c r="AA15" s="15">
        <v>2725000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48047505</v>
      </c>
      <c r="F20" s="60">
        <f t="shared" si="2"/>
        <v>48211143</v>
      </c>
      <c r="G20" s="60">
        <f t="shared" si="2"/>
        <v>1486746</v>
      </c>
      <c r="H20" s="60">
        <f t="shared" si="2"/>
        <v>6944813</v>
      </c>
      <c r="I20" s="60">
        <f t="shared" si="2"/>
        <v>3418181</v>
      </c>
      <c r="J20" s="60">
        <f t="shared" si="2"/>
        <v>11849740</v>
      </c>
      <c r="K20" s="60">
        <f t="shared" si="2"/>
        <v>1314957</v>
      </c>
      <c r="L20" s="60">
        <f t="shared" si="2"/>
        <v>7718745</v>
      </c>
      <c r="M20" s="60">
        <f t="shared" si="2"/>
        <v>3683754</v>
      </c>
      <c r="N20" s="60">
        <f t="shared" si="2"/>
        <v>12717456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24567196</v>
      </c>
      <c r="X20" s="60">
        <f t="shared" si="2"/>
        <v>24105572</v>
      </c>
      <c r="Y20" s="60">
        <f t="shared" si="2"/>
        <v>461624</v>
      </c>
      <c r="Z20" s="61">
        <f>+IF(X20&lt;&gt;0,+(Y20/X20)*100,0)</f>
        <v>1.9150095255984798</v>
      </c>
      <c r="AA20" s="62">
        <f>SUM(AA26:AA33)</f>
        <v>48211143</v>
      </c>
    </row>
    <row r="21" spans="1:27" ht="13.5">
      <c r="A21" s="46" t="s">
        <v>32</v>
      </c>
      <c r="B21" s="47"/>
      <c r="C21" s="9"/>
      <c r="D21" s="10"/>
      <c r="E21" s="11">
        <v>5804348</v>
      </c>
      <c r="F21" s="11">
        <v>5804348</v>
      </c>
      <c r="G21" s="11">
        <v>556523</v>
      </c>
      <c r="H21" s="11">
        <v>2909870</v>
      </c>
      <c r="I21" s="11">
        <v>182204</v>
      </c>
      <c r="J21" s="11">
        <v>3648597</v>
      </c>
      <c r="K21" s="11"/>
      <c r="L21" s="11">
        <v>251411</v>
      </c>
      <c r="M21" s="11">
        <v>489276</v>
      </c>
      <c r="N21" s="11">
        <v>740687</v>
      </c>
      <c r="O21" s="11"/>
      <c r="P21" s="11"/>
      <c r="Q21" s="11"/>
      <c r="R21" s="11"/>
      <c r="S21" s="11"/>
      <c r="T21" s="11"/>
      <c r="U21" s="11"/>
      <c r="V21" s="11"/>
      <c r="W21" s="11">
        <v>4389284</v>
      </c>
      <c r="X21" s="11">
        <v>2902174</v>
      </c>
      <c r="Y21" s="11">
        <v>1487110</v>
      </c>
      <c r="Z21" s="2">
        <v>51.24</v>
      </c>
      <c r="AA21" s="15">
        <v>5804348</v>
      </c>
    </row>
    <row r="22" spans="1:27" ht="13.5">
      <c r="A22" s="46" t="s">
        <v>33</v>
      </c>
      <c r="B22" s="47"/>
      <c r="C22" s="9"/>
      <c r="D22" s="10"/>
      <c r="E22" s="11">
        <v>5500000</v>
      </c>
      <c r="F22" s="11">
        <v>5256522</v>
      </c>
      <c r="G22" s="11"/>
      <c r="H22" s="11"/>
      <c r="I22" s="11">
        <v>820375</v>
      </c>
      <c r="J22" s="11">
        <v>820375</v>
      </c>
      <c r="K22" s="11"/>
      <c r="L22" s="11"/>
      <c r="M22" s="11">
        <v>7450</v>
      </c>
      <c r="N22" s="11">
        <v>7450</v>
      </c>
      <c r="O22" s="11"/>
      <c r="P22" s="11"/>
      <c r="Q22" s="11"/>
      <c r="R22" s="11"/>
      <c r="S22" s="11"/>
      <c r="T22" s="11"/>
      <c r="U22" s="11"/>
      <c r="V22" s="11"/>
      <c r="W22" s="11">
        <v>827825</v>
      </c>
      <c r="X22" s="11">
        <v>2628261</v>
      </c>
      <c r="Y22" s="11">
        <v>-1800436</v>
      </c>
      <c r="Z22" s="2">
        <v>-68.5</v>
      </c>
      <c r="AA22" s="15">
        <v>5256522</v>
      </c>
    </row>
    <row r="23" spans="1:27" ht="13.5">
      <c r="A23" s="46" t="s">
        <v>34</v>
      </c>
      <c r="B23" s="47"/>
      <c r="C23" s="9"/>
      <c r="D23" s="10"/>
      <c r="E23" s="11">
        <v>10369623</v>
      </c>
      <c r="F23" s="11">
        <v>4400000</v>
      </c>
      <c r="G23" s="11">
        <v>105708</v>
      </c>
      <c r="H23" s="11">
        <v>217889</v>
      </c>
      <c r="I23" s="11">
        <v>732723</v>
      </c>
      <c r="J23" s="11">
        <v>1056320</v>
      </c>
      <c r="K23" s="11"/>
      <c r="L23" s="11">
        <v>1671067</v>
      </c>
      <c r="M23" s="11">
        <v>2170040</v>
      </c>
      <c r="N23" s="11">
        <v>3841107</v>
      </c>
      <c r="O23" s="11"/>
      <c r="P23" s="11"/>
      <c r="Q23" s="11"/>
      <c r="R23" s="11"/>
      <c r="S23" s="11"/>
      <c r="T23" s="11"/>
      <c r="U23" s="11"/>
      <c r="V23" s="11"/>
      <c r="W23" s="11">
        <v>4897427</v>
      </c>
      <c r="X23" s="11">
        <v>2200000</v>
      </c>
      <c r="Y23" s="11">
        <v>2697427</v>
      </c>
      <c r="Z23" s="2">
        <v>122.61</v>
      </c>
      <c r="AA23" s="15">
        <v>4400000</v>
      </c>
    </row>
    <row r="24" spans="1:27" ht="13.5">
      <c r="A24" s="46" t="s">
        <v>35</v>
      </c>
      <c r="B24" s="47"/>
      <c r="C24" s="9"/>
      <c r="D24" s="10"/>
      <c r="E24" s="11">
        <v>15552273</v>
      </c>
      <c r="F24" s="11">
        <v>14952273</v>
      </c>
      <c r="G24" s="11">
        <v>419742</v>
      </c>
      <c r="H24" s="11">
        <v>2581624</v>
      </c>
      <c r="I24" s="11">
        <v>1023376</v>
      </c>
      <c r="J24" s="11">
        <v>4024742</v>
      </c>
      <c r="K24" s="11"/>
      <c r="L24" s="11">
        <v>4491219</v>
      </c>
      <c r="M24" s="11">
        <v>593071</v>
      </c>
      <c r="N24" s="11">
        <v>5084290</v>
      </c>
      <c r="O24" s="11"/>
      <c r="P24" s="11"/>
      <c r="Q24" s="11"/>
      <c r="R24" s="11"/>
      <c r="S24" s="11"/>
      <c r="T24" s="11"/>
      <c r="U24" s="11"/>
      <c r="V24" s="11"/>
      <c r="W24" s="11">
        <v>9109032</v>
      </c>
      <c r="X24" s="11">
        <v>7476137</v>
      </c>
      <c r="Y24" s="11">
        <v>1632895</v>
      </c>
      <c r="Z24" s="2">
        <v>21.84</v>
      </c>
      <c r="AA24" s="15">
        <v>14952273</v>
      </c>
    </row>
    <row r="25" spans="1:27" ht="13.5">
      <c r="A25" s="46" t="s">
        <v>36</v>
      </c>
      <c r="B25" s="47"/>
      <c r="C25" s="9"/>
      <c r="D25" s="10"/>
      <c r="E25" s="11">
        <v>210000</v>
      </c>
      <c r="F25" s="11">
        <v>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500000</v>
      </c>
      <c r="Y25" s="11">
        <v>-500000</v>
      </c>
      <c r="Z25" s="2">
        <v>-100</v>
      </c>
      <c r="AA25" s="15">
        <v>1000000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37436244</v>
      </c>
      <c r="F26" s="51">
        <f t="shared" si="3"/>
        <v>31413143</v>
      </c>
      <c r="G26" s="51">
        <f t="shared" si="3"/>
        <v>1081973</v>
      </c>
      <c r="H26" s="51">
        <f t="shared" si="3"/>
        <v>5709383</v>
      </c>
      <c r="I26" s="51">
        <f t="shared" si="3"/>
        <v>2758678</v>
      </c>
      <c r="J26" s="51">
        <f t="shared" si="3"/>
        <v>9550034</v>
      </c>
      <c r="K26" s="51">
        <f t="shared" si="3"/>
        <v>0</v>
      </c>
      <c r="L26" s="51">
        <f t="shared" si="3"/>
        <v>6413697</v>
      </c>
      <c r="M26" s="51">
        <f t="shared" si="3"/>
        <v>3259837</v>
      </c>
      <c r="N26" s="51">
        <f t="shared" si="3"/>
        <v>9673534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19223568</v>
      </c>
      <c r="X26" s="51">
        <f t="shared" si="3"/>
        <v>15706572</v>
      </c>
      <c r="Y26" s="51">
        <f t="shared" si="3"/>
        <v>3516996</v>
      </c>
      <c r="Z26" s="52">
        <f>+IF(X26&lt;&gt;0,+(Y26/X26)*100,0)</f>
        <v>22.391875197210442</v>
      </c>
      <c r="AA26" s="53">
        <f>SUM(AA21:AA25)</f>
        <v>31413143</v>
      </c>
    </row>
    <row r="27" spans="1:27" ht="13.5">
      <c r="A27" s="54" t="s">
        <v>38</v>
      </c>
      <c r="B27" s="64"/>
      <c r="C27" s="9"/>
      <c r="D27" s="10"/>
      <c r="E27" s="11">
        <v>5031261</v>
      </c>
      <c r="F27" s="11">
        <v>4978000</v>
      </c>
      <c r="G27" s="11">
        <v>404773</v>
      </c>
      <c r="H27" s="11">
        <v>1235430</v>
      </c>
      <c r="I27" s="11">
        <v>469823</v>
      </c>
      <c r="J27" s="11">
        <v>2110026</v>
      </c>
      <c r="K27" s="11"/>
      <c r="L27" s="11">
        <v>217212</v>
      </c>
      <c r="M27" s="11">
        <v>268322</v>
      </c>
      <c r="N27" s="11">
        <v>485534</v>
      </c>
      <c r="O27" s="11"/>
      <c r="P27" s="11"/>
      <c r="Q27" s="11"/>
      <c r="R27" s="11"/>
      <c r="S27" s="11"/>
      <c r="T27" s="11"/>
      <c r="U27" s="11"/>
      <c r="V27" s="11"/>
      <c r="W27" s="11">
        <v>2595560</v>
      </c>
      <c r="X27" s="11">
        <v>2489000</v>
      </c>
      <c r="Y27" s="11">
        <v>106560</v>
      </c>
      <c r="Z27" s="2">
        <v>4.28</v>
      </c>
      <c r="AA27" s="15">
        <v>4978000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5580000</v>
      </c>
      <c r="F30" s="11">
        <v>11820000</v>
      </c>
      <c r="G30" s="11"/>
      <c r="H30" s="11"/>
      <c r="I30" s="11">
        <v>189680</v>
      </c>
      <c r="J30" s="11">
        <v>189680</v>
      </c>
      <c r="K30" s="11">
        <v>1314957</v>
      </c>
      <c r="L30" s="11">
        <v>1087836</v>
      </c>
      <c r="M30" s="11">
        <v>155595</v>
      </c>
      <c r="N30" s="11">
        <v>2558388</v>
      </c>
      <c r="O30" s="11"/>
      <c r="P30" s="11"/>
      <c r="Q30" s="11"/>
      <c r="R30" s="11"/>
      <c r="S30" s="11"/>
      <c r="T30" s="11"/>
      <c r="U30" s="11"/>
      <c r="V30" s="11"/>
      <c r="W30" s="11">
        <v>2748068</v>
      </c>
      <c r="X30" s="11">
        <v>5910000</v>
      </c>
      <c r="Y30" s="11">
        <v>-3161932</v>
      </c>
      <c r="Z30" s="2">
        <v>-53.5</v>
      </c>
      <c r="AA30" s="15">
        <v>11820000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14608660</v>
      </c>
      <c r="D36" s="10">
        <f t="shared" si="4"/>
        <v>0</v>
      </c>
      <c r="E36" s="11">
        <f t="shared" si="4"/>
        <v>13904348</v>
      </c>
      <c r="F36" s="11">
        <f t="shared" si="4"/>
        <v>8004348</v>
      </c>
      <c r="G36" s="11">
        <f t="shared" si="4"/>
        <v>556523</v>
      </c>
      <c r="H36" s="11">
        <f t="shared" si="4"/>
        <v>3113524</v>
      </c>
      <c r="I36" s="11">
        <f t="shared" si="4"/>
        <v>224766</v>
      </c>
      <c r="J36" s="11">
        <f t="shared" si="4"/>
        <v>3894813</v>
      </c>
      <c r="K36" s="11">
        <f t="shared" si="4"/>
        <v>452094</v>
      </c>
      <c r="L36" s="11">
        <f t="shared" si="4"/>
        <v>945846</v>
      </c>
      <c r="M36" s="11">
        <f t="shared" si="4"/>
        <v>831894</v>
      </c>
      <c r="N36" s="11">
        <f t="shared" si="4"/>
        <v>2229834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6124647</v>
      </c>
      <c r="X36" s="11">
        <f t="shared" si="4"/>
        <v>4002174</v>
      </c>
      <c r="Y36" s="11">
        <f t="shared" si="4"/>
        <v>2122473</v>
      </c>
      <c r="Z36" s="2">
        <f aca="true" t="shared" si="5" ref="Z36:Z49">+IF(X36&lt;&gt;0,+(Y36/X36)*100,0)</f>
        <v>53.03300156365015</v>
      </c>
      <c r="AA36" s="15">
        <f>AA6+AA21</f>
        <v>8004348</v>
      </c>
    </row>
    <row r="37" spans="1:27" ht="13.5">
      <c r="A37" s="46" t="s">
        <v>33</v>
      </c>
      <c r="B37" s="47"/>
      <c r="C37" s="9">
        <f t="shared" si="4"/>
        <v>10700572</v>
      </c>
      <c r="D37" s="10">
        <f t="shared" si="4"/>
        <v>0</v>
      </c>
      <c r="E37" s="11">
        <f t="shared" si="4"/>
        <v>12205930</v>
      </c>
      <c r="F37" s="11">
        <f t="shared" si="4"/>
        <v>12405939</v>
      </c>
      <c r="G37" s="11">
        <f t="shared" si="4"/>
        <v>0</v>
      </c>
      <c r="H37" s="11">
        <f t="shared" si="4"/>
        <v>0</v>
      </c>
      <c r="I37" s="11">
        <f t="shared" si="4"/>
        <v>821114</v>
      </c>
      <c r="J37" s="11">
        <f t="shared" si="4"/>
        <v>821114</v>
      </c>
      <c r="K37" s="11">
        <f t="shared" si="4"/>
        <v>390363</v>
      </c>
      <c r="L37" s="11">
        <f t="shared" si="4"/>
        <v>168225</v>
      </c>
      <c r="M37" s="11">
        <f t="shared" si="4"/>
        <v>544953</v>
      </c>
      <c r="N37" s="11">
        <f t="shared" si="4"/>
        <v>1103541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1924655</v>
      </c>
      <c r="X37" s="11">
        <f t="shared" si="4"/>
        <v>6202970</v>
      </c>
      <c r="Y37" s="11">
        <f t="shared" si="4"/>
        <v>-4278315</v>
      </c>
      <c r="Z37" s="2">
        <f t="shared" si="5"/>
        <v>-68.97204081270746</v>
      </c>
      <c r="AA37" s="15">
        <f>AA7+AA22</f>
        <v>12405939</v>
      </c>
    </row>
    <row r="38" spans="1:27" ht="13.5">
      <c r="A38" s="46" t="s">
        <v>34</v>
      </c>
      <c r="B38" s="47"/>
      <c r="C38" s="9">
        <f t="shared" si="4"/>
        <v>21592280</v>
      </c>
      <c r="D38" s="10">
        <f t="shared" si="4"/>
        <v>0</v>
      </c>
      <c r="E38" s="11">
        <f t="shared" si="4"/>
        <v>13719623</v>
      </c>
      <c r="F38" s="11">
        <f t="shared" si="4"/>
        <v>12219623</v>
      </c>
      <c r="G38" s="11">
        <f t="shared" si="4"/>
        <v>105708</v>
      </c>
      <c r="H38" s="11">
        <f t="shared" si="4"/>
        <v>217889</v>
      </c>
      <c r="I38" s="11">
        <f t="shared" si="4"/>
        <v>732723</v>
      </c>
      <c r="J38" s="11">
        <f t="shared" si="4"/>
        <v>1056320</v>
      </c>
      <c r="K38" s="11">
        <f t="shared" si="4"/>
        <v>12310</v>
      </c>
      <c r="L38" s="11">
        <f t="shared" si="4"/>
        <v>1671067</v>
      </c>
      <c r="M38" s="11">
        <f t="shared" si="4"/>
        <v>2210602</v>
      </c>
      <c r="N38" s="11">
        <f t="shared" si="4"/>
        <v>3893979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4950299</v>
      </c>
      <c r="X38" s="11">
        <f t="shared" si="4"/>
        <v>6109812</v>
      </c>
      <c r="Y38" s="11">
        <f t="shared" si="4"/>
        <v>-1159513</v>
      </c>
      <c r="Z38" s="2">
        <f t="shared" si="5"/>
        <v>-18.977883443876834</v>
      </c>
      <c r="AA38" s="15">
        <f>AA8+AA23</f>
        <v>12219623</v>
      </c>
    </row>
    <row r="39" spans="1:27" ht="13.5">
      <c r="A39" s="46" t="s">
        <v>35</v>
      </c>
      <c r="B39" s="47"/>
      <c r="C39" s="9">
        <f t="shared" si="4"/>
        <v>12843380</v>
      </c>
      <c r="D39" s="10">
        <f t="shared" si="4"/>
        <v>0</v>
      </c>
      <c r="E39" s="11">
        <f t="shared" si="4"/>
        <v>19302273</v>
      </c>
      <c r="F39" s="11">
        <f t="shared" si="4"/>
        <v>16302273</v>
      </c>
      <c r="G39" s="11">
        <f t="shared" si="4"/>
        <v>419742</v>
      </c>
      <c r="H39" s="11">
        <f t="shared" si="4"/>
        <v>2581624</v>
      </c>
      <c r="I39" s="11">
        <f t="shared" si="4"/>
        <v>1023376</v>
      </c>
      <c r="J39" s="11">
        <f t="shared" si="4"/>
        <v>4024742</v>
      </c>
      <c r="K39" s="11">
        <f t="shared" si="4"/>
        <v>19341</v>
      </c>
      <c r="L39" s="11">
        <f t="shared" si="4"/>
        <v>4491219</v>
      </c>
      <c r="M39" s="11">
        <f t="shared" si="4"/>
        <v>626143</v>
      </c>
      <c r="N39" s="11">
        <f t="shared" si="4"/>
        <v>5136703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9161445</v>
      </c>
      <c r="X39" s="11">
        <f t="shared" si="4"/>
        <v>8151137</v>
      </c>
      <c r="Y39" s="11">
        <f t="shared" si="4"/>
        <v>1010308</v>
      </c>
      <c r="Z39" s="2">
        <f t="shared" si="5"/>
        <v>12.394688004875883</v>
      </c>
      <c r="AA39" s="15">
        <f>AA9+AA24</f>
        <v>16302273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2295597</v>
      </c>
      <c r="F40" s="11">
        <f t="shared" si="4"/>
        <v>51117111</v>
      </c>
      <c r="G40" s="11">
        <f t="shared" si="4"/>
        <v>0</v>
      </c>
      <c r="H40" s="11">
        <f t="shared" si="4"/>
        <v>0</v>
      </c>
      <c r="I40" s="11">
        <f t="shared" si="4"/>
        <v>9880</v>
      </c>
      <c r="J40" s="11">
        <f t="shared" si="4"/>
        <v>9880</v>
      </c>
      <c r="K40" s="11">
        <f t="shared" si="4"/>
        <v>0</v>
      </c>
      <c r="L40" s="11">
        <f t="shared" si="4"/>
        <v>412098</v>
      </c>
      <c r="M40" s="11">
        <f t="shared" si="4"/>
        <v>483558</v>
      </c>
      <c r="N40" s="11">
        <f t="shared" si="4"/>
        <v>895656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905536</v>
      </c>
      <c r="X40" s="11">
        <f t="shared" si="4"/>
        <v>25558556</v>
      </c>
      <c r="Y40" s="11">
        <f t="shared" si="4"/>
        <v>-24653020</v>
      </c>
      <c r="Z40" s="2">
        <f t="shared" si="5"/>
        <v>-96.45701423820657</v>
      </c>
      <c r="AA40" s="15">
        <f>AA10+AA25</f>
        <v>51117111</v>
      </c>
    </row>
    <row r="41" spans="1:27" ht="13.5">
      <c r="A41" s="48" t="s">
        <v>37</v>
      </c>
      <c r="B41" s="47"/>
      <c r="C41" s="49">
        <f aca="true" t="shared" si="6" ref="C41:Y41">SUM(C36:C40)</f>
        <v>59744892</v>
      </c>
      <c r="D41" s="50">
        <f t="shared" si="6"/>
        <v>0</v>
      </c>
      <c r="E41" s="51">
        <f t="shared" si="6"/>
        <v>61427771</v>
      </c>
      <c r="F41" s="51">
        <f t="shared" si="6"/>
        <v>100049294</v>
      </c>
      <c r="G41" s="51">
        <f t="shared" si="6"/>
        <v>1081973</v>
      </c>
      <c r="H41" s="51">
        <f t="shared" si="6"/>
        <v>5913037</v>
      </c>
      <c r="I41" s="51">
        <f t="shared" si="6"/>
        <v>2811859</v>
      </c>
      <c r="J41" s="51">
        <f t="shared" si="6"/>
        <v>9806869</v>
      </c>
      <c r="K41" s="51">
        <f t="shared" si="6"/>
        <v>874108</v>
      </c>
      <c r="L41" s="51">
        <f t="shared" si="6"/>
        <v>7688455</v>
      </c>
      <c r="M41" s="51">
        <f t="shared" si="6"/>
        <v>4697150</v>
      </c>
      <c r="N41" s="51">
        <f t="shared" si="6"/>
        <v>13259713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23066582</v>
      </c>
      <c r="X41" s="51">
        <f t="shared" si="6"/>
        <v>50024649</v>
      </c>
      <c r="Y41" s="51">
        <f t="shared" si="6"/>
        <v>-26958067</v>
      </c>
      <c r="Z41" s="52">
        <f t="shared" si="5"/>
        <v>-53.8895675210035</v>
      </c>
      <c r="AA41" s="53">
        <f>SUM(AA36:AA40)</f>
        <v>100049294</v>
      </c>
    </row>
    <row r="42" spans="1:27" ht="13.5">
      <c r="A42" s="54" t="s">
        <v>38</v>
      </c>
      <c r="B42" s="35"/>
      <c r="C42" s="65">
        <f aca="true" t="shared" si="7" ref="C42:Y48">C12+C27</f>
        <v>13382165</v>
      </c>
      <c r="D42" s="66">
        <f t="shared" si="7"/>
        <v>0</v>
      </c>
      <c r="E42" s="67">
        <f t="shared" si="7"/>
        <v>6725261</v>
      </c>
      <c r="F42" s="67">
        <f t="shared" si="7"/>
        <v>5898000</v>
      </c>
      <c r="G42" s="67">
        <f t="shared" si="7"/>
        <v>404773</v>
      </c>
      <c r="H42" s="67">
        <f t="shared" si="7"/>
        <v>1235430</v>
      </c>
      <c r="I42" s="67">
        <f t="shared" si="7"/>
        <v>469878</v>
      </c>
      <c r="J42" s="67">
        <f t="shared" si="7"/>
        <v>2110081</v>
      </c>
      <c r="K42" s="67">
        <f t="shared" si="7"/>
        <v>0</v>
      </c>
      <c r="L42" s="67">
        <f t="shared" si="7"/>
        <v>218229</v>
      </c>
      <c r="M42" s="67">
        <f t="shared" si="7"/>
        <v>352301</v>
      </c>
      <c r="N42" s="67">
        <f t="shared" si="7"/>
        <v>570530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2680611</v>
      </c>
      <c r="X42" s="67">
        <f t="shared" si="7"/>
        <v>2949000</v>
      </c>
      <c r="Y42" s="67">
        <f t="shared" si="7"/>
        <v>-268389</v>
      </c>
      <c r="Z42" s="69">
        <f t="shared" si="5"/>
        <v>-9.101017293997964</v>
      </c>
      <c r="AA42" s="68">
        <f aca="true" t="shared" si="8" ref="AA42:AA48">AA12+AA27</f>
        <v>5898000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2094000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1047000</v>
      </c>
      <c r="Y43" s="72">
        <f t="shared" si="7"/>
        <v>-1047000</v>
      </c>
      <c r="Z43" s="73">
        <f t="shared" si="5"/>
        <v>-100</v>
      </c>
      <c r="AA43" s="74">
        <f t="shared" si="8"/>
        <v>2094000</v>
      </c>
    </row>
    <row r="44" spans="1:27" ht="13.5">
      <c r="A44" s="54" t="s">
        <v>40</v>
      </c>
      <c r="B44" s="35"/>
      <c r="C44" s="65">
        <f t="shared" si="7"/>
        <v>-28832670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68860319</v>
      </c>
      <c r="D45" s="66">
        <f t="shared" si="7"/>
        <v>0</v>
      </c>
      <c r="E45" s="67">
        <f t="shared" si="7"/>
        <v>13816150</v>
      </c>
      <c r="F45" s="67">
        <f t="shared" si="7"/>
        <v>14545000</v>
      </c>
      <c r="G45" s="67">
        <f t="shared" si="7"/>
        <v>0</v>
      </c>
      <c r="H45" s="67">
        <f t="shared" si="7"/>
        <v>982473</v>
      </c>
      <c r="I45" s="67">
        <f t="shared" si="7"/>
        <v>353064</v>
      </c>
      <c r="J45" s="67">
        <f t="shared" si="7"/>
        <v>1335537</v>
      </c>
      <c r="K45" s="67">
        <f t="shared" si="7"/>
        <v>2398185</v>
      </c>
      <c r="L45" s="67">
        <f t="shared" si="7"/>
        <v>5402699</v>
      </c>
      <c r="M45" s="67">
        <f t="shared" si="7"/>
        <v>1041797</v>
      </c>
      <c r="N45" s="67">
        <f t="shared" si="7"/>
        <v>8842681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10178218</v>
      </c>
      <c r="X45" s="67">
        <f t="shared" si="7"/>
        <v>7272500</v>
      </c>
      <c r="Y45" s="67">
        <f t="shared" si="7"/>
        <v>2905718</v>
      </c>
      <c r="Z45" s="69">
        <f t="shared" si="5"/>
        <v>39.95487108972156</v>
      </c>
      <c r="AA45" s="68">
        <f t="shared" si="8"/>
        <v>14545000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113154706</v>
      </c>
      <c r="D49" s="78">
        <f t="shared" si="9"/>
        <v>0</v>
      </c>
      <c r="E49" s="79">
        <f t="shared" si="9"/>
        <v>81969182</v>
      </c>
      <c r="F49" s="79">
        <f t="shared" si="9"/>
        <v>122586294</v>
      </c>
      <c r="G49" s="79">
        <f t="shared" si="9"/>
        <v>1486746</v>
      </c>
      <c r="H49" s="79">
        <f t="shared" si="9"/>
        <v>8130940</v>
      </c>
      <c r="I49" s="79">
        <f t="shared" si="9"/>
        <v>3634801</v>
      </c>
      <c r="J49" s="79">
        <f t="shared" si="9"/>
        <v>13252487</v>
      </c>
      <c r="K49" s="79">
        <f t="shared" si="9"/>
        <v>3272293</v>
      </c>
      <c r="L49" s="79">
        <f t="shared" si="9"/>
        <v>13309383</v>
      </c>
      <c r="M49" s="79">
        <f t="shared" si="9"/>
        <v>6091248</v>
      </c>
      <c r="N49" s="79">
        <f t="shared" si="9"/>
        <v>22672924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35925411</v>
      </c>
      <c r="X49" s="79">
        <f t="shared" si="9"/>
        <v>61293149</v>
      </c>
      <c r="Y49" s="79">
        <f t="shared" si="9"/>
        <v>-25367738</v>
      </c>
      <c r="Z49" s="80">
        <f t="shared" si="5"/>
        <v>-41.3875586649986</v>
      </c>
      <c r="AA49" s="81">
        <f>SUM(AA41:AA48)</f>
        <v>122586294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65256869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6727428</v>
      </c>
      <c r="L51" s="67">
        <f t="shared" si="10"/>
        <v>1637596</v>
      </c>
      <c r="M51" s="67">
        <f t="shared" si="10"/>
        <v>3901201</v>
      </c>
      <c r="N51" s="67">
        <f t="shared" si="10"/>
        <v>12266225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12266225</v>
      </c>
      <c r="X51" s="67">
        <f t="shared" si="10"/>
        <v>0</v>
      </c>
      <c r="Y51" s="67">
        <f t="shared" si="10"/>
        <v>12266225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16482042</v>
      </c>
      <c r="F52" s="11"/>
      <c r="G52" s="11"/>
      <c r="H52" s="11"/>
      <c r="I52" s="11"/>
      <c r="J52" s="11"/>
      <c r="K52" s="11">
        <v>1100731</v>
      </c>
      <c r="L52" s="11"/>
      <c r="M52" s="11">
        <v>1596895</v>
      </c>
      <c r="N52" s="11">
        <v>2697626</v>
      </c>
      <c r="O52" s="11"/>
      <c r="P52" s="11"/>
      <c r="Q52" s="11"/>
      <c r="R52" s="11"/>
      <c r="S52" s="11"/>
      <c r="T52" s="11"/>
      <c r="U52" s="11"/>
      <c r="V52" s="11"/>
      <c r="W52" s="11">
        <v>2697626</v>
      </c>
      <c r="X52" s="11"/>
      <c r="Y52" s="11">
        <v>2697626</v>
      </c>
      <c r="Z52" s="2"/>
      <c r="AA52" s="15"/>
    </row>
    <row r="53" spans="1:27" ht="13.5">
      <c r="A53" s="84" t="s">
        <v>33</v>
      </c>
      <c r="B53" s="47"/>
      <c r="C53" s="9"/>
      <c r="D53" s="10"/>
      <c r="E53" s="11">
        <v>18412101</v>
      </c>
      <c r="F53" s="11"/>
      <c r="G53" s="11"/>
      <c r="H53" s="11"/>
      <c r="I53" s="11"/>
      <c r="J53" s="11"/>
      <c r="K53" s="11">
        <v>74084</v>
      </c>
      <c r="L53" s="11">
        <v>18665</v>
      </c>
      <c r="M53" s="11"/>
      <c r="N53" s="11">
        <v>92749</v>
      </c>
      <c r="O53" s="11"/>
      <c r="P53" s="11"/>
      <c r="Q53" s="11"/>
      <c r="R53" s="11"/>
      <c r="S53" s="11"/>
      <c r="T53" s="11"/>
      <c r="U53" s="11"/>
      <c r="V53" s="11"/>
      <c r="W53" s="11">
        <v>92749</v>
      </c>
      <c r="X53" s="11"/>
      <c r="Y53" s="11">
        <v>92749</v>
      </c>
      <c r="Z53" s="2"/>
      <c r="AA53" s="15"/>
    </row>
    <row r="54" spans="1:27" ht="13.5">
      <c r="A54" s="84" t="s">
        <v>34</v>
      </c>
      <c r="B54" s="47"/>
      <c r="C54" s="9"/>
      <c r="D54" s="10"/>
      <c r="E54" s="11">
        <v>9136730</v>
      </c>
      <c r="F54" s="11"/>
      <c r="G54" s="11"/>
      <c r="H54" s="11"/>
      <c r="I54" s="11"/>
      <c r="J54" s="11"/>
      <c r="K54" s="11">
        <v>3225971</v>
      </c>
      <c r="L54" s="11"/>
      <c r="M54" s="11"/>
      <c r="N54" s="11">
        <v>3225971</v>
      </c>
      <c r="O54" s="11"/>
      <c r="P54" s="11"/>
      <c r="Q54" s="11"/>
      <c r="R54" s="11"/>
      <c r="S54" s="11"/>
      <c r="T54" s="11"/>
      <c r="U54" s="11"/>
      <c r="V54" s="11"/>
      <c r="W54" s="11">
        <v>3225971</v>
      </c>
      <c r="X54" s="11"/>
      <c r="Y54" s="11">
        <v>3225971</v>
      </c>
      <c r="Z54" s="2"/>
      <c r="AA54" s="15"/>
    </row>
    <row r="55" spans="1:27" ht="13.5">
      <c r="A55" s="84" t="s">
        <v>35</v>
      </c>
      <c r="B55" s="47"/>
      <c r="C55" s="9"/>
      <c r="D55" s="10"/>
      <c r="E55" s="11">
        <v>3328750</v>
      </c>
      <c r="F55" s="11"/>
      <c r="G55" s="11"/>
      <c r="H55" s="11"/>
      <c r="I55" s="11"/>
      <c r="J55" s="11"/>
      <c r="K55" s="11">
        <v>1532545</v>
      </c>
      <c r="L55" s="11"/>
      <c r="M55" s="11"/>
      <c r="N55" s="11">
        <v>1532545</v>
      </c>
      <c r="O55" s="11"/>
      <c r="P55" s="11"/>
      <c r="Q55" s="11"/>
      <c r="R55" s="11"/>
      <c r="S55" s="11"/>
      <c r="T55" s="11"/>
      <c r="U55" s="11"/>
      <c r="V55" s="11"/>
      <c r="W55" s="11">
        <v>1532545</v>
      </c>
      <c r="X55" s="11"/>
      <c r="Y55" s="11">
        <v>1532545</v>
      </c>
      <c r="Z55" s="2"/>
      <c r="AA55" s="15"/>
    </row>
    <row r="56" spans="1:27" ht="13.5">
      <c r="A56" s="84" t="s">
        <v>36</v>
      </c>
      <c r="B56" s="47"/>
      <c r="C56" s="9"/>
      <c r="D56" s="10"/>
      <c r="E56" s="11">
        <v>350000</v>
      </c>
      <c r="F56" s="11"/>
      <c r="G56" s="11"/>
      <c r="H56" s="11"/>
      <c r="I56" s="11"/>
      <c r="J56" s="11"/>
      <c r="K56" s="11"/>
      <c r="L56" s="11">
        <v>281922</v>
      </c>
      <c r="M56" s="11">
        <v>1444</v>
      </c>
      <c r="N56" s="11">
        <v>283366</v>
      </c>
      <c r="O56" s="11"/>
      <c r="P56" s="11"/>
      <c r="Q56" s="11"/>
      <c r="R56" s="11"/>
      <c r="S56" s="11"/>
      <c r="T56" s="11"/>
      <c r="U56" s="11"/>
      <c r="V56" s="11"/>
      <c r="W56" s="11">
        <v>283366</v>
      </c>
      <c r="X56" s="11"/>
      <c r="Y56" s="11">
        <v>283366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47709623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5933331</v>
      </c>
      <c r="L57" s="51">
        <f t="shared" si="11"/>
        <v>300587</v>
      </c>
      <c r="M57" s="51">
        <f t="shared" si="11"/>
        <v>1598339</v>
      </c>
      <c r="N57" s="51">
        <f t="shared" si="11"/>
        <v>7832257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7832257</v>
      </c>
      <c r="X57" s="51">
        <f t="shared" si="11"/>
        <v>0</v>
      </c>
      <c r="Y57" s="51">
        <f t="shared" si="11"/>
        <v>7832257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3562190</v>
      </c>
      <c r="F58" s="11"/>
      <c r="G58" s="11"/>
      <c r="H58" s="11"/>
      <c r="I58" s="11"/>
      <c r="J58" s="11"/>
      <c r="K58" s="11">
        <v>794097</v>
      </c>
      <c r="L58" s="11"/>
      <c r="M58" s="11">
        <v>476959</v>
      </c>
      <c r="N58" s="11">
        <v>1271056</v>
      </c>
      <c r="O58" s="11"/>
      <c r="P58" s="11"/>
      <c r="Q58" s="11"/>
      <c r="R58" s="11"/>
      <c r="S58" s="11"/>
      <c r="T58" s="11"/>
      <c r="U58" s="11"/>
      <c r="V58" s="11"/>
      <c r="W58" s="11">
        <v>1271056</v>
      </c>
      <c r="X58" s="11"/>
      <c r="Y58" s="11">
        <v>1271056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13985056</v>
      </c>
      <c r="F61" s="11"/>
      <c r="G61" s="11"/>
      <c r="H61" s="11"/>
      <c r="I61" s="11"/>
      <c r="J61" s="11"/>
      <c r="K61" s="11"/>
      <c r="L61" s="11">
        <v>1337009</v>
      </c>
      <c r="M61" s="11">
        <v>1825903</v>
      </c>
      <c r="N61" s="11">
        <v>3162912</v>
      </c>
      <c r="O61" s="11"/>
      <c r="P61" s="11"/>
      <c r="Q61" s="11"/>
      <c r="R61" s="11"/>
      <c r="S61" s="11"/>
      <c r="T61" s="11"/>
      <c r="U61" s="11"/>
      <c r="V61" s="11"/>
      <c r="W61" s="11">
        <v>3162912</v>
      </c>
      <c r="X61" s="11"/>
      <c r="Y61" s="11">
        <v>3162912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139445126</v>
      </c>
      <c r="F66" s="14"/>
      <c r="G66" s="14"/>
      <c r="H66" s="14">
        <v>59273</v>
      </c>
      <c r="I66" s="14">
        <v>59287</v>
      </c>
      <c r="J66" s="14">
        <v>118560</v>
      </c>
      <c r="K66" s="14">
        <v>43926</v>
      </c>
      <c r="L66" s="14">
        <v>84066</v>
      </c>
      <c r="M66" s="14">
        <v>78812</v>
      </c>
      <c r="N66" s="14">
        <v>206804</v>
      </c>
      <c r="O66" s="14"/>
      <c r="P66" s="14"/>
      <c r="Q66" s="14"/>
      <c r="R66" s="14"/>
      <c r="S66" s="14"/>
      <c r="T66" s="14"/>
      <c r="U66" s="14"/>
      <c r="V66" s="14"/>
      <c r="W66" s="14">
        <v>325364</v>
      </c>
      <c r="X66" s="14"/>
      <c r="Y66" s="14">
        <v>325364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531474</v>
      </c>
      <c r="H67" s="11">
        <v>269238</v>
      </c>
      <c r="I67" s="11">
        <v>466697</v>
      </c>
      <c r="J67" s="11">
        <v>1267409</v>
      </c>
      <c r="K67" s="11">
        <v>601622</v>
      </c>
      <c r="L67" s="11">
        <v>1539372</v>
      </c>
      <c r="M67" s="11">
        <v>3252608</v>
      </c>
      <c r="N67" s="11">
        <v>5393602</v>
      </c>
      <c r="O67" s="11"/>
      <c r="P67" s="11"/>
      <c r="Q67" s="11"/>
      <c r="R67" s="11"/>
      <c r="S67" s="11"/>
      <c r="T67" s="11"/>
      <c r="U67" s="11"/>
      <c r="V67" s="11"/>
      <c r="W67" s="11">
        <v>6661011</v>
      </c>
      <c r="X67" s="11"/>
      <c r="Y67" s="11">
        <v>6661011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18784</v>
      </c>
      <c r="I68" s="11"/>
      <c r="J68" s="11">
        <v>18784</v>
      </c>
      <c r="K68" s="11">
        <v>120</v>
      </c>
      <c r="L68" s="11">
        <v>14158</v>
      </c>
      <c r="M68" s="11">
        <v>569780</v>
      </c>
      <c r="N68" s="11">
        <v>584058</v>
      </c>
      <c r="O68" s="11"/>
      <c r="P68" s="11"/>
      <c r="Q68" s="11"/>
      <c r="R68" s="11"/>
      <c r="S68" s="11"/>
      <c r="T68" s="11"/>
      <c r="U68" s="11"/>
      <c r="V68" s="11"/>
      <c r="W68" s="11">
        <v>602842</v>
      </c>
      <c r="X68" s="11"/>
      <c r="Y68" s="11">
        <v>602842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139445126</v>
      </c>
      <c r="F69" s="79">
        <f t="shared" si="12"/>
        <v>0</v>
      </c>
      <c r="G69" s="79">
        <f t="shared" si="12"/>
        <v>531474</v>
      </c>
      <c r="H69" s="79">
        <f t="shared" si="12"/>
        <v>347295</v>
      </c>
      <c r="I69" s="79">
        <f t="shared" si="12"/>
        <v>525984</v>
      </c>
      <c r="J69" s="79">
        <f t="shared" si="12"/>
        <v>1404753</v>
      </c>
      <c r="K69" s="79">
        <f t="shared" si="12"/>
        <v>645668</v>
      </c>
      <c r="L69" s="79">
        <f t="shared" si="12"/>
        <v>1637596</v>
      </c>
      <c r="M69" s="79">
        <f t="shared" si="12"/>
        <v>3901200</v>
      </c>
      <c r="N69" s="79">
        <f t="shared" si="12"/>
        <v>6184464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7589217</v>
      </c>
      <c r="X69" s="79">
        <f t="shared" si="12"/>
        <v>0</v>
      </c>
      <c r="Y69" s="79">
        <f t="shared" si="12"/>
        <v>7589217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47290869</v>
      </c>
      <c r="D5" s="42">
        <f t="shared" si="0"/>
        <v>0</v>
      </c>
      <c r="E5" s="43">
        <f t="shared" si="0"/>
        <v>42591700</v>
      </c>
      <c r="F5" s="43">
        <f t="shared" si="0"/>
        <v>50411723</v>
      </c>
      <c r="G5" s="43">
        <f t="shared" si="0"/>
        <v>1892403</v>
      </c>
      <c r="H5" s="43">
        <f t="shared" si="0"/>
        <v>3654022</v>
      </c>
      <c r="I5" s="43">
        <f t="shared" si="0"/>
        <v>3813068</v>
      </c>
      <c r="J5" s="43">
        <f t="shared" si="0"/>
        <v>9359493</v>
      </c>
      <c r="K5" s="43">
        <f t="shared" si="0"/>
        <v>3350267</v>
      </c>
      <c r="L5" s="43">
        <f t="shared" si="0"/>
        <v>906322</v>
      </c>
      <c r="M5" s="43">
        <f t="shared" si="0"/>
        <v>227916</v>
      </c>
      <c r="N5" s="43">
        <f t="shared" si="0"/>
        <v>4484505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13843998</v>
      </c>
      <c r="X5" s="43">
        <f t="shared" si="0"/>
        <v>25205862</v>
      </c>
      <c r="Y5" s="43">
        <f t="shared" si="0"/>
        <v>-11361864</v>
      </c>
      <c r="Z5" s="44">
        <f>+IF(X5&lt;&gt;0,+(Y5/X5)*100,0)</f>
        <v>-45.076276304297785</v>
      </c>
      <c r="AA5" s="45">
        <f>SUM(AA11:AA18)</f>
        <v>50411723</v>
      </c>
    </row>
    <row r="6" spans="1:27" ht="13.5">
      <c r="A6" s="46" t="s">
        <v>32</v>
      </c>
      <c r="B6" s="47"/>
      <c r="C6" s="9">
        <v>353000</v>
      </c>
      <c r="D6" s="10"/>
      <c r="E6" s="11">
        <v>500000</v>
      </c>
      <c r="F6" s="11">
        <v>4657567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2328784</v>
      </c>
      <c r="Y6" s="11">
        <v>-2328784</v>
      </c>
      <c r="Z6" s="2">
        <v>-100</v>
      </c>
      <c r="AA6" s="15">
        <v>4657567</v>
      </c>
    </row>
    <row r="7" spans="1:27" ht="13.5">
      <c r="A7" s="46" t="s">
        <v>33</v>
      </c>
      <c r="B7" s="47"/>
      <c r="C7" s="9">
        <v>30694229</v>
      </c>
      <c r="D7" s="10"/>
      <c r="E7" s="11">
        <v>18944000</v>
      </c>
      <c r="F7" s="11">
        <v>18944000</v>
      </c>
      <c r="G7" s="11">
        <v>1892403</v>
      </c>
      <c r="H7" s="11">
        <v>8500</v>
      </c>
      <c r="I7" s="11">
        <v>2155044</v>
      </c>
      <c r="J7" s="11">
        <v>4055947</v>
      </c>
      <c r="K7" s="11">
        <v>1410452</v>
      </c>
      <c r="L7" s="11">
        <v>662483</v>
      </c>
      <c r="M7" s="11">
        <v>64233</v>
      </c>
      <c r="N7" s="11">
        <v>2137168</v>
      </c>
      <c r="O7" s="11"/>
      <c r="P7" s="11"/>
      <c r="Q7" s="11"/>
      <c r="R7" s="11"/>
      <c r="S7" s="11"/>
      <c r="T7" s="11"/>
      <c r="U7" s="11"/>
      <c r="V7" s="11"/>
      <c r="W7" s="11">
        <v>6193115</v>
      </c>
      <c r="X7" s="11">
        <v>9472000</v>
      </c>
      <c r="Y7" s="11">
        <v>-3278885</v>
      </c>
      <c r="Z7" s="2">
        <v>-34.62</v>
      </c>
      <c r="AA7" s="15">
        <v>18944000</v>
      </c>
    </row>
    <row r="8" spans="1:27" ht="13.5">
      <c r="A8" s="46" t="s">
        <v>34</v>
      </c>
      <c r="B8" s="47"/>
      <c r="C8" s="9">
        <v>3530742</v>
      </c>
      <c r="D8" s="10"/>
      <c r="E8" s="11">
        <v>3500000</v>
      </c>
      <c r="F8" s="11">
        <v>4828456</v>
      </c>
      <c r="G8" s="11"/>
      <c r="H8" s="11"/>
      <c r="I8" s="11">
        <v>185049</v>
      </c>
      <c r="J8" s="11">
        <v>185049</v>
      </c>
      <c r="K8" s="11"/>
      <c r="L8" s="11">
        <v>243640</v>
      </c>
      <c r="M8" s="11">
        <v>82966</v>
      </c>
      <c r="N8" s="11">
        <v>326606</v>
      </c>
      <c r="O8" s="11"/>
      <c r="P8" s="11"/>
      <c r="Q8" s="11"/>
      <c r="R8" s="11"/>
      <c r="S8" s="11"/>
      <c r="T8" s="11"/>
      <c r="U8" s="11"/>
      <c r="V8" s="11"/>
      <c r="W8" s="11">
        <v>511655</v>
      </c>
      <c r="X8" s="11">
        <v>2414228</v>
      </c>
      <c r="Y8" s="11">
        <v>-1902573</v>
      </c>
      <c r="Z8" s="2">
        <v>-78.81</v>
      </c>
      <c r="AA8" s="15">
        <v>4828456</v>
      </c>
    </row>
    <row r="9" spans="1:27" ht="13.5">
      <c r="A9" s="46" t="s">
        <v>35</v>
      </c>
      <c r="B9" s="47"/>
      <c r="C9" s="9">
        <v>65351</v>
      </c>
      <c r="D9" s="10"/>
      <c r="E9" s="11">
        <v>2000000</v>
      </c>
      <c r="F9" s="11">
        <v>2000000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1000000</v>
      </c>
      <c r="Y9" s="11">
        <v>-1000000</v>
      </c>
      <c r="Z9" s="2">
        <v>-100</v>
      </c>
      <c r="AA9" s="15">
        <v>2000000</v>
      </c>
    </row>
    <row r="10" spans="1:27" ht="13.5">
      <c r="A10" s="46" t="s">
        <v>36</v>
      </c>
      <c r="B10" s="47"/>
      <c r="C10" s="9">
        <v>2295229</v>
      </c>
      <c r="D10" s="10"/>
      <c r="E10" s="11">
        <v>730000</v>
      </c>
      <c r="F10" s="11">
        <v>10730000</v>
      </c>
      <c r="G10" s="11"/>
      <c r="H10" s="11">
        <v>3645522</v>
      </c>
      <c r="I10" s="11">
        <v>1393223</v>
      </c>
      <c r="J10" s="11">
        <v>5038745</v>
      </c>
      <c r="K10" s="11">
        <v>178646</v>
      </c>
      <c r="L10" s="11"/>
      <c r="M10" s="11"/>
      <c r="N10" s="11">
        <v>178646</v>
      </c>
      <c r="O10" s="11"/>
      <c r="P10" s="11"/>
      <c r="Q10" s="11"/>
      <c r="R10" s="11"/>
      <c r="S10" s="11"/>
      <c r="T10" s="11"/>
      <c r="U10" s="11"/>
      <c r="V10" s="11"/>
      <c r="W10" s="11">
        <v>5217391</v>
      </c>
      <c r="X10" s="11">
        <v>5365000</v>
      </c>
      <c r="Y10" s="11">
        <v>-147609</v>
      </c>
      <c r="Z10" s="2">
        <v>-2.75</v>
      </c>
      <c r="AA10" s="15">
        <v>10730000</v>
      </c>
    </row>
    <row r="11" spans="1:27" ht="13.5">
      <c r="A11" s="48" t="s">
        <v>37</v>
      </c>
      <c r="B11" s="47"/>
      <c r="C11" s="49">
        <f aca="true" t="shared" si="1" ref="C11:Y11">SUM(C6:C10)</f>
        <v>36938551</v>
      </c>
      <c r="D11" s="50">
        <f t="shared" si="1"/>
        <v>0</v>
      </c>
      <c r="E11" s="51">
        <f t="shared" si="1"/>
        <v>25674000</v>
      </c>
      <c r="F11" s="51">
        <f t="shared" si="1"/>
        <v>41160023</v>
      </c>
      <c r="G11" s="51">
        <f t="shared" si="1"/>
        <v>1892403</v>
      </c>
      <c r="H11" s="51">
        <f t="shared" si="1"/>
        <v>3654022</v>
      </c>
      <c r="I11" s="51">
        <f t="shared" si="1"/>
        <v>3733316</v>
      </c>
      <c r="J11" s="51">
        <f t="shared" si="1"/>
        <v>9279741</v>
      </c>
      <c r="K11" s="51">
        <f t="shared" si="1"/>
        <v>1589098</v>
      </c>
      <c r="L11" s="51">
        <f t="shared" si="1"/>
        <v>906123</v>
      </c>
      <c r="M11" s="51">
        <f t="shared" si="1"/>
        <v>147199</v>
      </c>
      <c r="N11" s="51">
        <f t="shared" si="1"/>
        <v>2642420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11922161</v>
      </c>
      <c r="X11" s="51">
        <f t="shared" si="1"/>
        <v>20580012</v>
      </c>
      <c r="Y11" s="51">
        <f t="shared" si="1"/>
        <v>-8657851</v>
      </c>
      <c r="Z11" s="52">
        <f>+IF(X11&lt;&gt;0,+(Y11/X11)*100,0)</f>
        <v>-42.069222311435</v>
      </c>
      <c r="AA11" s="53">
        <f>SUM(AA6:AA10)</f>
        <v>41160023</v>
      </c>
    </row>
    <row r="12" spans="1:27" ht="13.5">
      <c r="A12" s="54" t="s">
        <v>38</v>
      </c>
      <c r="B12" s="35"/>
      <c r="C12" s="9">
        <v>4348219</v>
      </c>
      <c r="D12" s="10"/>
      <c r="E12" s="11">
        <v>4111700</v>
      </c>
      <c r="F12" s="11">
        <v>4111700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2055850</v>
      </c>
      <c r="Y12" s="11">
        <v>-2055850</v>
      </c>
      <c r="Z12" s="2">
        <v>-100</v>
      </c>
      <c r="AA12" s="15">
        <v>4111700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6004099</v>
      </c>
      <c r="D15" s="10"/>
      <c r="E15" s="11">
        <v>12806000</v>
      </c>
      <c r="F15" s="11">
        <v>5140000</v>
      </c>
      <c r="G15" s="11"/>
      <c r="H15" s="11"/>
      <c r="I15" s="11">
        <v>79752</v>
      </c>
      <c r="J15" s="11">
        <v>79752</v>
      </c>
      <c r="K15" s="11">
        <v>1761169</v>
      </c>
      <c r="L15" s="11">
        <v>199</v>
      </c>
      <c r="M15" s="11">
        <v>80717</v>
      </c>
      <c r="N15" s="11">
        <v>1842085</v>
      </c>
      <c r="O15" s="11"/>
      <c r="P15" s="11"/>
      <c r="Q15" s="11"/>
      <c r="R15" s="11"/>
      <c r="S15" s="11"/>
      <c r="T15" s="11"/>
      <c r="U15" s="11"/>
      <c r="V15" s="11"/>
      <c r="W15" s="11">
        <v>1921837</v>
      </c>
      <c r="X15" s="11">
        <v>2570000</v>
      </c>
      <c r="Y15" s="11">
        <v>-648163</v>
      </c>
      <c r="Z15" s="2">
        <v>-25.22</v>
      </c>
      <c r="AA15" s="15">
        <v>5140000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82375614</v>
      </c>
      <c r="D20" s="59">
        <f t="shared" si="2"/>
        <v>0</v>
      </c>
      <c r="E20" s="60">
        <f t="shared" si="2"/>
        <v>108149810</v>
      </c>
      <c r="F20" s="60">
        <f t="shared" si="2"/>
        <v>125845244</v>
      </c>
      <c r="G20" s="60">
        <f t="shared" si="2"/>
        <v>1510</v>
      </c>
      <c r="H20" s="60">
        <f t="shared" si="2"/>
        <v>5072574</v>
      </c>
      <c r="I20" s="60">
        <f t="shared" si="2"/>
        <v>9733740</v>
      </c>
      <c r="J20" s="60">
        <f t="shared" si="2"/>
        <v>14807824</v>
      </c>
      <c r="K20" s="60">
        <f t="shared" si="2"/>
        <v>2632596</v>
      </c>
      <c r="L20" s="60">
        <f t="shared" si="2"/>
        <v>7185127</v>
      </c>
      <c r="M20" s="60">
        <f t="shared" si="2"/>
        <v>6769400</v>
      </c>
      <c r="N20" s="60">
        <f t="shared" si="2"/>
        <v>16587123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31394947</v>
      </c>
      <c r="X20" s="60">
        <f t="shared" si="2"/>
        <v>62922623</v>
      </c>
      <c r="Y20" s="60">
        <f t="shared" si="2"/>
        <v>-31527676</v>
      </c>
      <c r="Z20" s="61">
        <f>+IF(X20&lt;&gt;0,+(Y20/X20)*100,0)</f>
        <v>-50.10547001513272</v>
      </c>
      <c r="AA20" s="62">
        <f>SUM(AA26:AA33)</f>
        <v>125845244</v>
      </c>
    </row>
    <row r="21" spans="1:27" ht="13.5">
      <c r="A21" s="46" t="s">
        <v>32</v>
      </c>
      <c r="B21" s="47"/>
      <c r="C21" s="9">
        <v>2369711</v>
      </c>
      <c r="D21" s="10"/>
      <c r="E21" s="11">
        <v>23100000</v>
      </c>
      <c r="F21" s="11">
        <v>24100000</v>
      </c>
      <c r="G21" s="11"/>
      <c r="H21" s="11">
        <v>101761</v>
      </c>
      <c r="I21" s="11"/>
      <c r="J21" s="11">
        <v>101761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101761</v>
      </c>
      <c r="X21" s="11">
        <v>12050000</v>
      </c>
      <c r="Y21" s="11">
        <v>-11948239</v>
      </c>
      <c r="Z21" s="2">
        <v>-99.16</v>
      </c>
      <c r="AA21" s="15">
        <v>24100000</v>
      </c>
    </row>
    <row r="22" spans="1:27" ht="13.5">
      <c r="A22" s="46" t="s">
        <v>33</v>
      </c>
      <c r="B22" s="47"/>
      <c r="C22" s="9">
        <v>14589343</v>
      </c>
      <c r="D22" s="10"/>
      <c r="E22" s="11">
        <v>6950000</v>
      </c>
      <c r="F22" s="11">
        <v>7585198</v>
      </c>
      <c r="G22" s="11"/>
      <c r="H22" s="11">
        <v>958</v>
      </c>
      <c r="I22" s="11"/>
      <c r="J22" s="11">
        <v>958</v>
      </c>
      <c r="K22" s="11">
        <v>158852</v>
      </c>
      <c r="L22" s="11">
        <v>385238</v>
      </c>
      <c r="M22" s="11"/>
      <c r="N22" s="11">
        <v>544090</v>
      </c>
      <c r="O22" s="11"/>
      <c r="P22" s="11"/>
      <c r="Q22" s="11"/>
      <c r="R22" s="11"/>
      <c r="S22" s="11"/>
      <c r="T22" s="11"/>
      <c r="U22" s="11"/>
      <c r="V22" s="11"/>
      <c r="W22" s="11">
        <v>545048</v>
      </c>
      <c r="X22" s="11">
        <v>3792599</v>
      </c>
      <c r="Y22" s="11">
        <v>-3247551</v>
      </c>
      <c r="Z22" s="2">
        <v>-85.63</v>
      </c>
      <c r="AA22" s="15">
        <v>7585198</v>
      </c>
    </row>
    <row r="23" spans="1:27" ht="13.5">
      <c r="A23" s="46" t="s">
        <v>34</v>
      </c>
      <c r="B23" s="47"/>
      <c r="C23" s="9">
        <v>34334120</v>
      </c>
      <c r="D23" s="10"/>
      <c r="E23" s="11">
        <v>35419120</v>
      </c>
      <c r="F23" s="11">
        <v>43791559</v>
      </c>
      <c r="G23" s="11"/>
      <c r="H23" s="11">
        <v>2365414</v>
      </c>
      <c r="I23" s="11">
        <v>6569103</v>
      </c>
      <c r="J23" s="11">
        <v>8934517</v>
      </c>
      <c r="K23" s="11">
        <v>440480</v>
      </c>
      <c r="L23" s="11">
        <v>2794165</v>
      </c>
      <c r="M23" s="11">
        <v>1946560</v>
      </c>
      <c r="N23" s="11">
        <v>5181205</v>
      </c>
      <c r="O23" s="11"/>
      <c r="P23" s="11"/>
      <c r="Q23" s="11"/>
      <c r="R23" s="11"/>
      <c r="S23" s="11"/>
      <c r="T23" s="11"/>
      <c r="U23" s="11"/>
      <c r="V23" s="11"/>
      <c r="W23" s="11">
        <v>14115722</v>
      </c>
      <c r="X23" s="11">
        <v>21895780</v>
      </c>
      <c r="Y23" s="11">
        <v>-7780058</v>
      </c>
      <c r="Z23" s="2">
        <v>-35.53</v>
      </c>
      <c r="AA23" s="15">
        <v>43791559</v>
      </c>
    </row>
    <row r="24" spans="1:27" ht="13.5">
      <c r="A24" s="46" t="s">
        <v>35</v>
      </c>
      <c r="B24" s="47"/>
      <c r="C24" s="9">
        <v>8842056</v>
      </c>
      <c r="D24" s="10"/>
      <c r="E24" s="11">
        <v>23991690</v>
      </c>
      <c r="F24" s="11">
        <v>25556690</v>
      </c>
      <c r="G24" s="11"/>
      <c r="H24" s="11">
        <v>1689336</v>
      </c>
      <c r="I24" s="11">
        <v>2303170</v>
      </c>
      <c r="J24" s="11">
        <v>3992506</v>
      </c>
      <c r="K24" s="11">
        <v>591680</v>
      </c>
      <c r="L24" s="11">
        <v>2144288</v>
      </c>
      <c r="M24" s="11">
        <v>3068380</v>
      </c>
      <c r="N24" s="11">
        <v>5804348</v>
      </c>
      <c r="O24" s="11"/>
      <c r="P24" s="11"/>
      <c r="Q24" s="11"/>
      <c r="R24" s="11"/>
      <c r="S24" s="11"/>
      <c r="T24" s="11"/>
      <c r="U24" s="11"/>
      <c r="V24" s="11"/>
      <c r="W24" s="11">
        <v>9796854</v>
      </c>
      <c r="X24" s="11">
        <v>12778345</v>
      </c>
      <c r="Y24" s="11">
        <v>-2981491</v>
      </c>
      <c r="Z24" s="2">
        <v>-23.33</v>
      </c>
      <c r="AA24" s="15">
        <v>25556690</v>
      </c>
    </row>
    <row r="25" spans="1:27" ht="13.5">
      <c r="A25" s="46" t="s">
        <v>36</v>
      </c>
      <c r="B25" s="47"/>
      <c r="C25" s="9"/>
      <c r="D25" s="10"/>
      <c r="E25" s="11">
        <v>2000000</v>
      </c>
      <c r="F25" s="11">
        <v>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500000</v>
      </c>
      <c r="Y25" s="11">
        <v>-500000</v>
      </c>
      <c r="Z25" s="2">
        <v>-100</v>
      </c>
      <c r="AA25" s="15">
        <v>1000000</v>
      </c>
    </row>
    <row r="26" spans="1:27" ht="13.5">
      <c r="A26" s="48" t="s">
        <v>37</v>
      </c>
      <c r="B26" s="63"/>
      <c r="C26" s="49">
        <f aca="true" t="shared" si="3" ref="C26:Y26">SUM(C21:C25)</f>
        <v>60135230</v>
      </c>
      <c r="D26" s="50">
        <f t="shared" si="3"/>
        <v>0</v>
      </c>
      <c r="E26" s="51">
        <f t="shared" si="3"/>
        <v>91460810</v>
      </c>
      <c r="F26" s="51">
        <f t="shared" si="3"/>
        <v>102033447</v>
      </c>
      <c r="G26" s="51">
        <f t="shared" si="3"/>
        <v>0</v>
      </c>
      <c r="H26" s="51">
        <f t="shared" si="3"/>
        <v>4157469</v>
      </c>
      <c r="I26" s="51">
        <f t="shared" si="3"/>
        <v>8872273</v>
      </c>
      <c r="J26" s="51">
        <f t="shared" si="3"/>
        <v>13029742</v>
      </c>
      <c r="K26" s="51">
        <f t="shared" si="3"/>
        <v>1191012</v>
      </c>
      <c r="L26" s="51">
        <f t="shared" si="3"/>
        <v>5323691</v>
      </c>
      <c r="M26" s="51">
        <f t="shared" si="3"/>
        <v>5014940</v>
      </c>
      <c r="N26" s="51">
        <f t="shared" si="3"/>
        <v>11529643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24559385</v>
      </c>
      <c r="X26" s="51">
        <f t="shared" si="3"/>
        <v>51016724</v>
      </c>
      <c r="Y26" s="51">
        <f t="shared" si="3"/>
        <v>-26457339</v>
      </c>
      <c r="Z26" s="52">
        <f>+IF(X26&lt;&gt;0,+(Y26/X26)*100,0)</f>
        <v>-51.86012923918831</v>
      </c>
      <c r="AA26" s="53">
        <f>SUM(AA21:AA25)</f>
        <v>102033447</v>
      </c>
    </row>
    <row r="27" spans="1:27" ht="13.5">
      <c r="A27" s="54" t="s">
        <v>38</v>
      </c>
      <c r="B27" s="64"/>
      <c r="C27" s="9">
        <v>10656101</v>
      </c>
      <c r="D27" s="10"/>
      <c r="E27" s="11">
        <v>14539000</v>
      </c>
      <c r="F27" s="11">
        <v>19722156</v>
      </c>
      <c r="G27" s="11"/>
      <c r="H27" s="11">
        <v>889328</v>
      </c>
      <c r="I27" s="11">
        <v>828650</v>
      </c>
      <c r="J27" s="11">
        <v>1717978</v>
      </c>
      <c r="K27" s="11">
        <v>1314779</v>
      </c>
      <c r="L27" s="11">
        <v>1566107</v>
      </c>
      <c r="M27" s="11">
        <v>1350078</v>
      </c>
      <c r="N27" s="11">
        <v>4230964</v>
      </c>
      <c r="O27" s="11"/>
      <c r="P27" s="11"/>
      <c r="Q27" s="11"/>
      <c r="R27" s="11"/>
      <c r="S27" s="11"/>
      <c r="T27" s="11"/>
      <c r="U27" s="11"/>
      <c r="V27" s="11"/>
      <c r="W27" s="11">
        <v>5948942</v>
      </c>
      <c r="X27" s="11">
        <v>9861078</v>
      </c>
      <c r="Y27" s="11">
        <v>-3912136</v>
      </c>
      <c r="Z27" s="2">
        <v>-39.67</v>
      </c>
      <c r="AA27" s="15">
        <v>19722156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10637272</v>
      </c>
      <c r="D30" s="10"/>
      <c r="E30" s="11">
        <v>2150000</v>
      </c>
      <c r="F30" s="11">
        <v>4089641</v>
      </c>
      <c r="G30" s="11">
        <v>1510</v>
      </c>
      <c r="H30" s="11">
        <v>25777</v>
      </c>
      <c r="I30" s="11">
        <v>32817</v>
      </c>
      <c r="J30" s="11">
        <v>60104</v>
      </c>
      <c r="K30" s="11">
        <v>126805</v>
      </c>
      <c r="L30" s="11">
        <v>151864</v>
      </c>
      <c r="M30" s="11">
        <v>400073</v>
      </c>
      <c r="N30" s="11">
        <v>678742</v>
      </c>
      <c r="O30" s="11"/>
      <c r="P30" s="11"/>
      <c r="Q30" s="11"/>
      <c r="R30" s="11"/>
      <c r="S30" s="11"/>
      <c r="T30" s="11"/>
      <c r="U30" s="11"/>
      <c r="V30" s="11"/>
      <c r="W30" s="11">
        <v>738846</v>
      </c>
      <c r="X30" s="11">
        <v>2044821</v>
      </c>
      <c r="Y30" s="11">
        <v>-1305975</v>
      </c>
      <c r="Z30" s="2">
        <v>-63.87</v>
      </c>
      <c r="AA30" s="15">
        <v>4089641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947011</v>
      </c>
      <c r="D33" s="17"/>
      <c r="E33" s="18"/>
      <c r="F33" s="18"/>
      <c r="G33" s="18"/>
      <c r="H33" s="18"/>
      <c r="I33" s="18"/>
      <c r="J33" s="18"/>
      <c r="K33" s="18"/>
      <c r="L33" s="18">
        <v>143465</v>
      </c>
      <c r="M33" s="18">
        <v>4309</v>
      </c>
      <c r="N33" s="18">
        <v>147774</v>
      </c>
      <c r="O33" s="18"/>
      <c r="P33" s="18"/>
      <c r="Q33" s="18"/>
      <c r="R33" s="18"/>
      <c r="S33" s="18"/>
      <c r="T33" s="18"/>
      <c r="U33" s="18"/>
      <c r="V33" s="18"/>
      <c r="W33" s="18">
        <v>147774</v>
      </c>
      <c r="X33" s="18"/>
      <c r="Y33" s="18">
        <v>147774</v>
      </c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2722711</v>
      </c>
      <c r="D36" s="10">
        <f t="shared" si="4"/>
        <v>0</v>
      </c>
      <c r="E36" s="11">
        <f t="shared" si="4"/>
        <v>23600000</v>
      </c>
      <c r="F36" s="11">
        <f t="shared" si="4"/>
        <v>28757567</v>
      </c>
      <c r="G36" s="11">
        <f t="shared" si="4"/>
        <v>0</v>
      </c>
      <c r="H36" s="11">
        <f t="shared" si="4"/>
        <v>101761</v>
      </c>
      <c r="I36" s="11">
        <f t="shared" si="4"/>
        <v>0</v>
      </c>
      <c r="J36" s="11">
        <f t="shared" si="4"/>
        <v>101761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101761</v>
      </c>
      <c r="X36" s="11">
        <f t="shared" si="4"/>
        <v>14378784</v>
      </c>
      <c r="Y36" s="11">
        <f t="shared" si="4"/>
        <v>-14277023</v>
      </c>
      <c r="Z36" s="2">
        <f aca="true" t="shared" si="5" ref="Z36:Z49">+IF(X36&lt;&gt;0,+(Y36/X36)*100,0)</f>
        <v>-99.29228368685419</v>
      </c>
      <c r="AA36" s="15">
        <f>AA6+AA21</f>
        <v>28757567</v>
      </c>
    </row>
    <row r="37" spans="1:27" ht="13.5">
      <c r="A37" s="46" t="s">
        <v>33</v>
      </c>
      <c r="B37" s="47"/>
      <c r="C37" s="9">
        <f t="shared" si="4"/>
        <v>45283572</v>
      </c>
      <c r="D37" s="10">
        <f t="shared" si="4"/>
        <v>0</v>
      </c>
      <c r="E37" s="11">
        <f t="shared" si="4"/>
        <v>25894000</v>
      </c>
      <c r="F37" s="11">
        <f t="shared" si="4"/>
        <v>26529198</v>
      </c>
      <c r="G37" s="11">
        <f t="shared" si="4"/>
        <v>1892403</v>
      </c>
      <c r="H37" s="11">
        <f t="shared" si="4"/>
        <v>9458</v>
      </c>
      <c r="I37" s="11">
        <f t="shared" si="4"/>
        <v>2155044</v>
      </c>
      <c r="J37" s="11">
        <f t="shared" si="4"/>
        <v>4056905</v>
      </c>
      <c r="K37" s="11">
        <f t="shared" si="4"/>
        <v>1569304</v>
      </c>
      <c r="L37" s="11">
        <f t="shared" si="4"/>
        <v>1047721</v>
      </c>
      <c r="M37" s="11">
        <f t="shared" si="4"/>
        <v>64233</v>
      </c>
      <c r="N37" s="11">
        <f t="shared" si="4"/>
        <v>2681258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6738163</v>
      </c>
      <c r="X37" s="11">
        <f t="shared" si="4"/>
        <v>13264599</v>
      </c>
      <c r="Y37" s="11">
        <f t="shared" si="4"/>
        <v>-6526436</v>
      </c>
      <c r="Z37" s="2">
        <f t="shared" si="5"/>
        <v>-49.2019095337899</v>
      </c>
      <c r="AA37" s="15">
        <f>AA7+AA22</f>
        <v>26529198</v>
      </c>
    </row>
    <row r="38" spans="1:27" ht="13.5">
      <c r="A38" s="46" t="s">
        <v>34</v>
      </c>
      <c r="B38" s="47"/>
      <c r="C38" s="9">
        <f t="shared" si="4"/>
        <v>37864862</v>
      </c>
      <c r="D38" s="10">
        <f t="shared" si="4"/>
        <v>0</v>
      </c>
      <c r="E38" s="11">
        <f t="shared" si="4"/>
        <v>38919120</v>
      </c>
      <c r="F38" s="11">
        <f t="shared" si="4"/>
        <v>48620015</v>
      </c>
      <c r="G38" s="11">
        <f t="shared" si="4"/>
        <v>0</v>
      </c>
      <c r="H38" s="11">
        <f t="shared" si="4"/>
        <v>2365414</v>
      </c>
      <c r="I38" s="11">
        <f t="shared" si="4"/>
        <v>6754152</v>
      </c>
      <c r="J38" s="11">
        <f t="shared" si="4"/>
        <v>9119566</v>
      </c>
      <c r="K38" s="11">
        <f t="shared" si="4"/>
        <v>440480</v>
      </c>
      <c r="L38" s="11">
        <f t="shared" si="4"/>
        <v>3037805</v>
      </c>
      <c r="M38" s="11">
        <f t="shared" si="4"/>
        <v>2029526</v>
      </c>
      <c r="N38" s="11">
        <f t="shared" si="4"/>
        <v>5507811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14627377</v>
      </c>
      <c r="X38" s="11">
        <f t="shared" si="4"/>
        <v>24310008</v>
      </c>
      <c r="Y38" s="11">
        <f t="shared" si="4"/>
        <v>-9682631</v>
      </c>
      <c r="Z38" s="2">
        <f t="shared" si="5"/>
        <v>-39.82981412428988</v>
      </c>
      <c r="AA38" s="15">
        <f>AA8+AA23</f>
        <v>48620015</v>
      </c>
    </row>
    <row r="39" spans="1:27" ht="13.5">
      <c r="A39" s="46" t="s">
        <v>35</v>
      </c>
      <c r="B39" s="47"/>
      <c r="C39" s="9">
        <f t="shared" si="4"/>
        <v>8907407</v>
      </c>
      <c r="D39" s="10">
        <f t="shared" si="4"/>
        <v>0</v>
      </c>
      <c r="E39" s="11">
        <f t="shared" si="4"/>
        <v>25991690</v>
      </c>
      <c r="F39" s="11">
        <f t="shared" si="4"/>
        <v>27556690</v>
      </c>
      <c r="G39" s="11">
        <f t="shared" si="4"/>
        <v>0</v>
      </c>
      <c r="H39" s="11">
        <f t="shared" si="4"/>
        <v>1689336</v>
      </c>
      <c r="I39" s="11">
        <f t="shared" si="4"/>
        <v>2303170</v>
      </c>
      <c r="J39" s="11">
        <f t="shared" si="4"/>
        <v>3992506</v>
      </c>
      <c r="K39" s="11">
        <f t="shared" si="4"/>
        <v>591680</v>
      </c>
      <c r="L39" s="11">
        <f t="shared" si="4"/>
        <v>2144288</v>
      </c>
      <c r="M39" s="11">
        <f t="shared" si="4"/>
        <v>3068380</v>
      </c>
      <c r="N39" s="11">
        <f t="shared" si="4"/>
        <v>5804348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9796854</v>
      </c>
      <c r="X39" s="11">
        <f t="shared" si="4"/>
        <v>13778345</v>
      </c>
      <c r="Y39" s="11">
        <f t="shared" si="4"/>
        <v>-3981491</v>
      </c>
      <c r="Z39" s="2">
        <f t="shared" si="5"/>
        <v>-28.8967288887018</v>
      </c>
      <c r="AA39" s="15">
        <f>AA9+AA24</f>
        <v>27556690</v>
      </c>
    </row>
    <row r="40" spans="1:27" ht="13.5">
      <c r="A40" s="46" t="s">
        <v>36</v>
      </c>
      <c r="B40" s="47"/>
      <c r="C40" s="9">
        <f t="shared" si="4"/>
        <v>2295229</v>
      </c>
      <c r="D40" s="10">
        <f t="shared" si="4"/>
        <v>0</v>
      </c>
      <c r="E40" s="11">
        <f t="shared" si="4"/>
        <v>2730000</v>
      </c>
      <c r="F40" s="11">
        <f t="shared" si="4"/>
        <v>11730000</v>
      </c>
      <c r="G40" s="11">
        <f t="shared" si="4"/>
        <v>0</v>
      </c>
      <c r="H40" s="11">
        <f t="shared" si="4"/>
        <v>3645522</v>
      </c>
      <c r="I40" s="11">
        <f t="shared" si="4"/>
        <v>1393223</v>
      </c>
      <c r="J40" s="11">
        <f t="shared" si="4"/>
        <v>5038745</v>
      </c>
      <c r="K40" s="11">
        <f t="shared" si="4"/>
        <v>178646</v>
      </c>
      <c r="L40" s="11">
        <f t="shared" si="4"/>
        <v>0</v>
      </c>
      <c r="M40" s="11">
        <f t="shared" si="4"/>
        <v>0</v>
      </c>
      <c r="N40" s="11">
        <f t="shared" si="4"/>
        <v>178646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5217391</v>
      </c>
      <c r="X40" s="11">
        <f t="shared" si="4"/>
        <v>5865000</v>
      </c>
      <c r="Y40" s="11">
        <f t="shared" si="4"/>
        <v>-647609</v>
      </c>
      <c r="Z40" s="2">
        <f t="shared" si="5"/>
        <v>-11.041926683716966</v>
      </c>
      <c r="AA40" s="15">
        <f>AA10+AA25</f>
        <v>11730000</v>
      </c>
    </row>
    <row r="41" spans="1:27" ht="13.5">
      <c r="A41" s="48" t="s">
        <v>37</v>
      </c>
      <c r="B41" s="47"/>
      <c r="C41" s="49">
        <f aca="true" t="shared" si="6" ref="C41:Y41">SUM(C36:C40)</f>
        <v>97073781</v>
      </c>
      <c r="D41" s="50">
        <f t="shared" si="6"/>
        <v>0</v>
      </c>
      <c r="E41" s="51">
        <f t="shared" si="6"/>
        <v>117134810</v>
      </c>
      <c r="F41" s="51">
        <f t="shared" si="6"/>
        <v>143193470</v>
      </c>
      <c r="G41" s="51">
        <f t="shared" si="6"/>
        <v>1892403</v>
      </c>
      <c r="H41" s="51">
        <f t="shared" si="6"/>
        <v>7811491</v>
      </c>
      <c r="I41" s="51">
        <f t="shared" si="6"/>
        <v>12605589</v>
      </c>
      <c r="J41" s="51">
        <f t="shared" si="6"/>
        <v>22309483</v>
      </c>
      <c r="K41" s="51">
        <f t="shared" si="6"/>
        <v>2780110</v>
      </c>
      <c r="L41" s="51">
        <f t="shared" si="6"/>
        <v>6229814</v>
      </c>
      <c r="M41" s="51">
        <f t="shared" si="6"/>
        <v>5162139</v>
      </c>
      <c r="N41" s="51">
        <f t="shared" si="6"/>
        <v>14172063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36481546</v>
      </c>
      <c r="X41" s="51">
        <f t="shared" si="6"/>
        <v>71596736</v>
      </c>
      <c r="Y41" s="51">
        <f t="shared" si="6"/>
        <v>-35115190</v>
      </c>
      <c r="Z41" s="52">
        <f t="shared" si="5"/>
        <v>-49.045797283272805</v>
      </c>
      <c r="AA41" s="53">
        <f>SUM(AA36:AA40)</f>
        <v>143193470</v>
      </c>
    </row>
    <row r="42" spans="1:27" ht="13.5">
      <c r="A42" s="54" t="s">
        <v>38</v>
      </c>
      <c r="B42" s="35"/>
      <c r="C42" s="65">
        <f aca="true" t="shared" si="7" ref="C42:Y48">C12+C27</f>
        <v>15004320</v>
      </c>
      <c r="D42" s="66">
        <f t="shared" si="7"/>
        <v>0</v>
      </c>
      <c r="E42" s="67">
        <f t="shared" si="7"/>
        <v>18650700</v>
      </c>
      <c r="F42" s="67">
        <f t="shared" si="7"/>
        <v>23833856</v>
      </c>
      <c r="G42" s="67">
        <f t="shared" si="7"/>
        <v>0</v>
      </c>
      <c r="H42" s="67">
        <f t="shared" si="7"/>
        <v>889328</v>
      </c>
      <c r="I42" s="67">
        <f t="shared" si="7"/>
        <v>828650</v>
      </c>
      <c r="J42" s="67">
        <f t="shared" si="7"/>
        <v>1717978</v>
      </c>
      <c r="K42" s="67">
        <f t="shared" si="7"/>
        <v>1314779</v>
      </c>
      <c r="L42" s="67">
        <f t="shared" si="7"/>
        <v>1566107</v>
      </c>
      <c r="M42" s="67">
        <f t="shared" si="7"/>
        <v>1350078</v>
      </c>
      <c r="N42" s="67">
        <f t="shared" si="7"/>
        <v>4230964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5948942</v>
      </c>
      <c r="X42" s="67">
        <f t="shared" si="7"/>
        <v>11916928</v>
      </c>
      <c r="Y42" s="67">
        <f t="shared" si="7"/>
        <v>-5967986</v>
      </c>
      <c r="Z42" s="69">
        <f t="shared" si="5"/>
        <v>-50.07990314282339</v>
      </c>
      <c r="AA42" s="68">
        <f aca="true" t="shared" si="8" ref="AA42:AA48">AA12+AA27</f>
        <v>23833856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16641371</v>
      </c>
      <c r="D45" s="66">
        <f t="shared" si="7"/>
        <v>0</v>
      </c>
      <c r="E45" s="67">
        <f t="shared" si="7"/>
        <v>14956000</v>
      </c>
      <c r="F45" s="67">
        <f t="shared" si="7"/>
        <v>9229641</v>
      </c>
      <c r="G45" s="67">
        <f t="shared" si="7"/>
        <v>1510</v>
      </c>
      <c r="H45" s="67">
        <f t="shared" si="7"/>
        <v>25777</v>
      </c>
      <c r="I45" s="67">
        <f t="shared" si="7"/>
        <v>112569</v>
      </c>
      <c r="J45" s="67">
        <f t="shared" si="7"/>
        <v>139856</v>
      </c>
      <c r="K45" s="67">
        <f t="shared" si="7"/>
        <v>1887974</v>
      </c>
      <c r="L45" s="67">
        <f t="shared" si="7"/>
        <v>152063</v>
      </c>
      <c r="M45" s="67">
        <f t="shared" si="7"/>
        <v>480790</v>
      </c>
      <c r="N45" s="67">
        <f t="shared" si="7"/>
        <v>2520827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2660683</v>
      </c>
      <c r="X45" s="67">
        <f t="shared" si="7"/>
        <v>4614821</v>
      </c>
      <c r="Y45" s="67">
        <f t="shared" si="7"/>
        <v>-1954138</v>
      </c>
      <c r="Z45" s="69">
        <f t="shared" si="5"/>
        <v>-42.34482767587302</v>
      </c>
      <c r="AA45" s="68">
        <f t="shared" si="8"/>
        <v>9229641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947011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143465</v>
      </c>
      <c r="M48" s="67">
        <f t="shared" si="7"/>
        <v>4309</v>
      </c>
      <c r="N48" s="67">
        <f t="shared" si="7"/>
        <v>147774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147774</v>
      </c>
      <c r="X48" s="67">
        <f t="shared" si="7"/>
        <v>0</v>
      </c>
      <c r="Y48" s="67">
        <f t="shared" si="7"/>
        <v>147774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129666483</v>
      </c>
      <c r="D49" s="78">
        <f t="shared" si="9"/>
        <v>0</v>
      </c>
      <c r="E49" s="79">
        <f t="shared" si="9"/>
        <v>150741510</v>
      </c>
      <c r="F49" s="79">
        <f t="shared" si="9"/>
        <v>176256967</v>
      </c>
      <c r="G49" s="79">
        <f t="shared" si="9"/>
        <v>1893913</v>
      </c>
      <c r="H49" s="79">
        <f t="shared" si="9"/>
        <v>8726596</v>
      </c>
      <c r="I49" s="79">
        <f t="shared" si="9"/>
        <v>13546808</v>
      </c>
      <c r="J49" s="79">
        <f t="shared" si="9"/>
        <v>24167317</v>
      </c>
      <c r="K49" s="79">
        <f t="shared" si="9"/>
        <v>5982863</v>
      </c>
      <c r="L49" s="79">
        <f t="shared" si="9"/>
        <v>8091449</v>
      </c>
      <c r="M49" s="79">
        <f t="shared" si="9"/>
        <v>6997316</v>
      </c>
      <c r="N49" s="79">
        <f t="shared" si="9"/>
        <v>21071628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45238945</v>
      </c>
      <c r="X49" s="79">
        <f t="shared" si="9"/>
        <v>88128485</v>
      </c>
      <c r="Y49" s="79">
        <f t="shared" si="9"/>
        <v>-42889540</v>
      </c>
      <c r="Z49" s="80">
        <f t="shared" si="5"/>
        <v>-48.667056968016645</v>
      </c>
      <c r="AA49" s="81">
        <f>SUM(AA41:AA48)</f>
        <v>176256967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19681270</v>
      </c>
      <c r="D51" s="66">
        <f t="shared" si="10"/>
        <v>0</v>
      </c>
      <c r="E51" s="67">
        <f t="shared" si="10"/>
        <v>60102376</v>
      </c>
      <c r="F51" s="67">
        <f t="shared" si="10"/>
        <v>60102325</v>
      </c>
      <c r="G51" s="67">
        <f t="shared" si="10"/>
        <v>670631</v>
      </c>
      <c r="H51" s="67">
        <f t="shared" si="10"/>
        <v>1766184</v>
      </c>
      <c r="I51" s="67">
        <f t="shared" si="10"/>
        <v>2515480</v>
      </c>
      <c r="J51" s="67">
        <f t="shared" si="10"/>
        <v>4952295</v>
      </c>
      <c r="K51" s="67">
        <f t="shared" si="10"/>
        <v>4527145</v>
      </c>
      <c r="L51" s="67">
        <f t="shared" si="10"/>
        <v>5093064</v>
      </c>
      <c r="M51" s="67">
        <f t="shared" si="10"/>
        <v>4474282</v>
      </c>
      <c r="N51" s="67">
        <f t="shared" si="10"/>
        <v>14094491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19046786</v>
      </c>
      <c r="X51" s="67">
        <f t="shared" si="10"/>
        <v>30051163</v>
      </c>
      <c r="Y51" s="67">
        <f t="shared" si="10"/>
        <v>-11004377</v>
      </c>
      <c r="Z51" s="69">
        <f>+IF(X51&lt;&gt;0,+(Y51/X51)*100,0)</f>
        <v>-36.61880573473979</v>
      </c>
      <c r="AA51" s="68">
        <f>SUM(AA57:AA61)</f>
        <v>60102325</v>
      </c>
    </row>
    <row r="52" spans="1:27" ht="13.5">
      <c r="A52" s="84" t="s">
        <v>32</v>
      </c>
      <c r="B52" s="47"/>
      <c r="C52" s="9">
        <v>7013392</v>
      </c>
      <c r="D52" s="10"/>
      <c r="E52" s="11">
        <v>27089060</v>
      </c>
      <c r="F52" s="11">
        <v>27089060</v>
      </c>
      <c r="G52" s="11">
        <v>2570</v>
      </c>
      <c r="H52" s="11">
        <v>1634</v>
      </c>
      <c r="I52" s="11">
        <v>506158</v>
      </c>
      <c r="J52" s="11">
        <v>510362</v>
      </c>
      <c r="K52" s="11">
        <v>957623</v>
      </c>
      <c r="L52" s="11">
        <v>706910</v>
      </c>
      <c r="M52" s="11">
        <v>916170</v>
      </c>
      <c r="N52" s="11">
        <v>2580703</v>
      </c>
      <c r="O52" s="11"/>
      <c r="P52" s="11"/>
      <c r="Q52" s="11"/>
      <c r="R52" s="11"/>
      <c r="S52" s="11"/>
      <c r="T52" s="11"/>
      <c r="U52" s="11"/>
      <c r="V52" s="11"/>
      <c r="W52" s="11">
        <v>3091065</v>
      </c>
      <c r="X52" s="11">
        <v>13544530</v>
      </c>
      <c r="Y52" s="11">
        <v>-10453465</v>
      </c>
      <c r="Z52" s="2">
        <v>-77.18</v>
      </c>
      <c r="AA52" s="15">
        <v>27089060</v>
      </c>
    </row>
    <row r="53" spans="1:27" ht="13.5">
      <c r="A53" s="84" t="s">
        <v>33</v>
      </c>
      <c r="B53" s="47"/>
      <c r="C53" s="9">
        <v>2810365</v>
      </c>
      <c r="D53" s="10"/>
      <c r="E53" s="11">
        <v>4232660</v>
      </c>
      <c r="F53" s="11">
        <v>4232660</v>
      </c>
      <c r="G53" s="11">
        <v>164713</v>
      </c>
      <c r="H53" s="11">
        <v>294697</v>
      </c>
      <c r="I53" s="11">
        <v>335308</v>
      </c>
      <c r="J53" s="11">
        <v>794718</v>
      </c>
      <c r="K53" s="11">
        <v>469366</v>
      </c>
      <c r="L53" s="11">
        <v>947712</v>
      </c>
      <c r="M53" s="11">
        <v>293298</v>
      </c>
      <c r="N53" s="11">
        <v>1710376</v>
      </c>
      <c r="O53" s="11"/>
      <c r="P53" s="11"/>
      <c r="Q53" s="11"/>
      <c r="R53" s="11"/>
      <c r="S53" s="11"/>
      <c r="T53" s="11"/>
      <c r="U53" s="11"/>
      <c r="V53" s="11"/>
      <c r="W53" s="11">
        <v>2505094</v>
      </c>
      <c r="X53" s="11">
        <v>2116330</v>
      </c>
      <c r="Y53" s="11">
        <v>388764</v>
      </c>
      <c r="Z53" s="2">
        <v>18.37</v>
      </c>
      <c r="AA53" s="15">
        <v>4232660</v>
      </c>
    </row>
    <row r="54" spans="1:27" ht="13.5">
      <c r="A54" s="84" t="s">
        <v>34</v>
      </c>
      <c r="B54" s="47"/>
      <c r="C54" s="9">
        <v>4433940</v>
      </c>
      <c r="D54" s="10"/>
      <c r="E54" s="11">
        <v>10423802</v>
      </c>
      <c r="F54" s="11">
        <v>3284834</v>
      </c>
      <c r="G54" s="11">
        <v>6387</v>
      </c>
      <c r="H54" s="11">
        <v>221576</v>
      </c>
      <c r="I54" s="11">
        <v>171775</v>
      </c>
      <c r="J54" s="11">
        <v>399738</v>
      </c>
      <c r="K54" s="11">
        <v>374669</v>
      </c>
      <c r="L54" s="11">
        <v>189286</v>
      </c>
      <c r="M54" s="11">
        <v>627200</v>
      </c>
      <c r="N54" s="11">
        <v>1191155</v>
      </c>
      <c r="O54" s="11"/>
      <c r="P54" s="11"/>
      <c r="Q54" s="11"/>
      <c r="R54" s="11"/>
      <c r="S54" s="11"/>
      <c r="T54" s="11"/>
      <c r="U54" s="11"/>
      <c r="V54" s="11"/>
      <c r="W54" s="11">
        <v>1590893</v>
      </c>
      <c r="X54" s="11">
        <v>1642417</v>
      </c>
      <c r="Y54" s="11">
        <v>-51524</v>
      </c>
      <c r="Z54" s="2">
        <v>-3.14</v>
      </c>
      <c r="AA54" s="15">
        <v>3284834</v>
      </c>
    </row>
    <row r="55" spans="1:27" ht="13.5">
      <c r="A55" s="84" t="s">
        <v>35</v>
      </c>
      <c r="B55" s="47"/>
      <c r="C55" s="9">
        <v>2444019</v>
      </c>
      <c r="D55" s="10"/>
      <c r="E55" s="11">
        <v>6901237</v>
      </c>
      <c r="F55" s="11">
        <v>5171950</v>
      </c>
      <c r="G55" s="11">
        <v>191745</v>
      </c>
      <c r="H55" s="11">
        <v>191855</v>
      </c>
      <c r="I55" s="11">
        <v>110160</v>
      </c>
      <c r="J55" s="11">
        <v>493760</v>
      </c>
      <c r="K55" s="11">
        <v>1248514</v>
      </c>
      <c r="L55" s="11">
        <v>1990461</v>
      </c>
      <c r="M55" s="11">
        <v>1113660</v>
      </c>
      <c r="N55" s="11">
        <v>4352635</v>
      </c>
      <c r="O55" s="11"/>
      <c r="P55" s="11"/>
      <c r="Q55" s="11"/>
      <c r="R55" s="11"/>
      <c r="S55" s="11"/>
      <c r="T55" s="11"/>
      <c r="U55" s="11"/>
      <c r="V55" s="11"/>
      <c r="W55" s="11">
        <v>4846395</v>
      </c>
      <c r="X55" s="11">
        <v>2585975</v>
      </c>
      <c r="Y55" s="11">
        <v>2260420</v>
      </c>
      <c r="Z55" s="2">
        <v>87.41</v>
      </c>
      <c r="AA55" s="15">
        <v>5171950</v>
      </c>
    </row>
    <row r="56" spans="1:27" ht="13.5">
      <c r="A56" s="84" t="s">
        <v>36</v>
      </c>
      <c r="B56" s="47"/>
      <c r="C56" s="9">
        <v>74784</v>
      </c>
      <c r="D56" s="10"/>
      <c r="E56" s="11">
        <v>873990</v>
      </c>
      <c r="F56" s="11"/>
      <c r="G56" s="11"/>
      <c r="H56" s="11"/>
      <c r="I56" s="11">
        <v>2689</v>
      </c>
      <c r="J56" s="11">
        <v>2689</v>
      </c>
      <c r="K56" s="11">
        <v>800</v>
      </c>
      <c r="L56" s="11"/>
      <c r="M56" s="11"/>
      <c r="N56" s="11">
        <v>800</v>
      </c>
      <c r="O56" s="11"/>
      <c r="P56" s="11"/>
      <c r="Q56" s="11"/>
      <c r="R56" s="11"/>
      <c r="S56" s="11"/>
      <c r="T56" s="11"/>
      <c r="U56" s="11"/>
      <c r="V56" s="11"/>
      <c r="W56" s="11">
        <v>3489</v>
      </c>
      <c r="X56" s="11"/>
      <c r="Y56" s="11">
        <v>3489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16776500</v>
      </c>
      <c r="D57" s="50">
        <f t="shared" si="11"/>
        <v>0</v>
      </c>
      <c r="E57" s="51">
        <f t="shared" si="11"/>
        <v>49520749</v>
      </c>
      <c r="F57" s="51">
        <f t="shared" si="11"/>
        <v>39778504</v>
      </c>
      <c r="G57" s="51">
        <f t="shared" si="11"/>
        <v>365415</v>
      </c>
      <c r="H57" s="51">
        <f t="shared" si="11"/>
        <v>709762</v>
      </c>
      <c r="I57" s="51">
        <f t="shared" si="11"/>
        <v>1126090</v>
      </c>
      <c r="J57" s="51">
        <f t="shared" si="11"/>
        <v>2201267</v>
      </c>
      <c r="K57" s="51">
        <f t="shared" si="11"/>
        <v>3050972</v>
      </c>
      <c r="L57" s="51">
        <f t="shared" si="11"/>
        <v>3834369</v>
      </c>
      <c r="M57" s="51">
        <f t="shared" si="11"/>
        <v>2950328</v>
      </c>
      <c r="N57" s="51">
        <f t="shared" si="11"/>
        <v>9835669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12036936</v>
      </c>
      <c r="X57" s="51">
        <f t="shared" si="11"/>
        <v>19889252</v>
      </c>
      <c r="Y57" s="51">
        <f t="shared" si="11"/>
        <v>-7852316</v>
      </c>
      <c r="Z57" s="52">
        <f>+IF(X57&lt;&gt;0,+(Y57/X57)*100,0)</f>
        <v>-39.480197646447444</v>
      </c>
      <c r="AA57" s="53">
        <f>SUM(AA52:AA56)</f>
        <v>39778504</v>
      </c>
    </row>
    <row r="58" spans="1:27" ht="13.5">
      <c r="A58" s="86" t="s">
        <v>38</v>
      </c>
      <c r="B58" s="35"/>
      <c r="C58" s="9">
        <v>267729</v>
      </c>
      <c r="D58" s="10"/>
      <c r="E58" s="11">
        <v>3131000</v>
      </c>
      <c r="F58" s="11">
        <v>915554</v>
      </c>
      <c r="G58" s="11">
        <v>45649</v>
      </c>
      <c r="H58" s="11">
        <v>115053</v>
      </c>
      <c r="I58" s="11">
        <v>269881</v>
      </c>
      <c r="J58" s="11">
        <v>430583</v>
      </c>
      <c r="K58" s="11">
        <v>359659</v>
      </c>
      <c r="L58" s="11">
        <v>358881</v>
      </c>
      <c r="M58" s="11">
        <v>610208</v>
      </c>
      <c r="N58" s="11">
        <v>1328748</v>
      </c>
      <c r="O58" s="11"/>
      <c r="P58" s="11"/>
      <c r="Q58" s="11"/>
      <c r="R58" s="11"/>
      <c r="S58" s="11"/>
      <c r="T58" s="11"/>
      <c r="U58" s="11"/>
      <c r="V58" s="11"/>
      <c r="W58" s="11">
        <v>1759331</v>
      </c>
      <c r="X58" s="11">
        <v>457777</v>
      </c>
      <c r="Y58" s="11">
        <v>1301554</v>
      </c>
      <c r="Z58" s="2">
        <v>284.32</v>
      </c>
      <c r="AA58" s="15">
        <v>915554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2637041</v>
      </c>
      <c r="D61" s="10"/>
      <c r="E61" s="11">
        <v>7450627</v>
      </c>
      <c r="F61" s="11">
        <v>19408267</v>
      </c>
      <c r="G61" s="11">
        <v>259567</v>
      </c>
      <c r="H61" s="11">
        <v>941369</v>
      </c>
      <c r="I61" s="11">
        <v>1119509</v>
      </c>
      <c r="J61" s="11">
        <v>2320445</v>
      </c>
      <c r="K61" s="11">
        <v>1116514</v>
      </c>
      <c r="L61" s="11">
        <v>899814</v>
      </c>
      <c r="M61" s="11">
        <v>913746</v>
      </c>
      <c r="N61" s="11">
        <v>2930074</v>
      </c>
      <c r="O61" s="11"/>
      <c r="P61" s="11"/>
      <c r="Q61" s="11"/>
      <c r="R61" s="11"/>
      <c r="S61" s="11"/>
      <c r="T61" s="11"/>
      <c r="U61" s="11"/>
      <c r="V61" s="11"/>
      <c r="W61" s="11">
        <v>5250519</v>
      </c>
      <c r="X61" s="11">
        <v>9704134</v>
      </c>
      <c r="Y61" s="11">
        <v>-4453615</v>
      </c>
      <c r="Z61" s="2">
        <v>-45.89</v>
      </c>
      <c r="AA61" s="15">
        <v>19408267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932160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14400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413600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5279500</v>
      </c>
      <c r="F68" s="11"/>
      <c r="G68" s="11">
        <v>670631</v>
      </c>
      <c r="H68" s="11">
        <v>1766184</v>
      </c>
      <c r="I68" s="11">
        <v>2515478</v>
      </c>
      <c r="J68" s="11">
        <v>4952293</v>
      </c>
      <c r="K68" s="11">
        <v>4527142</v>
      </c>
      <c r="L68" s="11">
        <v>5093063</v>
      </c>
      <c r="M68" s="11">
        <v>4474282</v>
      </c>
      <c r="N68" s="11">
        <v>14094487</v>
      </c>
      <c r="O68" s="11"/>
      <c r="P68" s="11"/>
      <c r="Q68" s="11"/>
      <c r="R68" s="11"/>
      <c r="S68" s="11"/>
      <c r="T68" s="11"/>
      <c r="U68" s="11"/>
      <c r="V68" s="11"/>
      <c r="W68" s="11">
        <v>19046780</v>
      </c>
      <c r="X68" s="11"/>
      <c r="Y68" s="11">
        <v>19046780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6639660</v>
      </c>
      <c r="F69" s="79">
        <f t="shared" si="12"/>
        <v>0</v>
      </c>
      <c r="G69" s="79">
        <f t="shared" si="12"/>
        <v>670631</v>
      </c>
      <c r="H69" s="79">
        <f t="shared" si="12"/>
        <v>1766184</v>
      </c>
      <c r="I69" s="79">
        <f t="shared" si="12"/>
        <v>2515478</v>
      </c>
      <c r="J69" s="79">
        <f t="shared" si="12"/>
        <v>4952293</v>
      </c>
      <c r="K69" s="79">
        <f t="shared" si="12"/>
        <v>4527142</v>
      </c>
      <c r="L69" s="79">
        <f t="shared" si="12"/>
        <v>5093063</v>
      </c>
      <c r="M69" s="79">
        <f t="shared" si="12"/>
        <v>4474282</v>
      </c>
      <c r="N69" s="79">
        <f t="shared" si="12"/>
        <v>14094487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19046780</v>
      </c>
      <c r="X69" s="79">
        <f t="shared" si="12"/>
        <v>0</v>
      </c>
      <c r="Y69" s="79">
        <f t="shared" si="12"/>
        <v>19046780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145345182</v>
      </c>
      <c r="D5" s="42">
        <f t="shared" si="0"/>
        <v>0</v>
      </c>
      <c r="E5" s="43">
        <f t="shared" si="0"/>
        <v>7303300</v>
      </c>
      <c r="F5" s="43">
        <f t="shared" si="0"/>
        <v>7303300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163069</v>
      </c>
      <c r="M5" s="43">
        <f t="shared" si="0"/>
        <v>327030</v>
      </c>
      <c r="N5" s="43">
        <f t="shared" si="0"/>
        <v>490099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490099</v>
      </c>
      <c r="X5" s="43">
        <f t="shared" si="0"/>
        <v>3651650</v>
      </c>
      <c r="Y5" s="43">
        <f t="shared" si="0"/>
        <v>-3161551</v>
      </c>
      <c r="Z5" s="44">
        <f>+IF(X5&lt;&gt;0,+(Y5/X5)*100,0)</f>
        <v>-86.57869730122</v>
      </c>
      <c r="AA5" s="45">
        <f>SUM(AA11:AA18)</f>
        <v>7303300</v>
      </c>
    </row>
    <row r="6" spans="1:27" ht="13.5">
      <c r="A6" s="46" t="s">
        <v>32</v>
      </c>
      <c r="B6" s="47"/>
      <c r="C6" s="9">
        <v>56306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56306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892475</v>
      </c>
      <c r="D12" s="10"/>
      <c r="E12" s="11">
        <v>3000000</v>
      </c>
      <c r="F12" s="11">
        <v>3000000</v>
      </c>
      <c r="G12" s="11"/>
      <c r="H12" s="11"/>
      <c r="I12" s="11"/>
      <c r="J12" s="11"/>
      <c r="K12" s="11"/>
      <c r="L12" s="11">
        <v>26043</v>
      </c>
      <c r="M12" s="11">
        <v>29541</v>
      </c>
      <c r="N12" s="11">
        <v>55584</v>
      </c>
      <c r="O12" s="11"/>
      <c r="P12" s="11"/>
      <c r="Q12" s="11"/>
      <c r="R12" s="11"/>
      <c r="S12" s="11"/>
      <c r="T12" s="11"/>
      <c r="U12" s="11"/>
      <c r="V12" s="11"/>
      <c r="W12" s="11">
        <v>55584</v>
      </c>
      <c r="X12" s="11">
        <v>1500000</v>
      </c>
      <c r="Y12" s="11">
        <v>-1444416</v>
      </c>
      <c r="Z12" s="2">
        <v>-96.29</v>
      </c>
      <c r="AA12" s="15">
        <v>3000000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144396401</v>
      </c>
      <c r="D15" s="10"/>
      <c r="E15" s="11">
        <v>4303300</v>
      </c>
      <c r="F15" s="11">
        <v>4303300</v>
      </c>
      <c r="G15" s="11"/>
      <c r="H15" s="11"/>
      <c r="I15" s="11"/>
      <c r="J15" s="11"/>
      <c r="K15" s="11"/>
      <c r="L15" s="11">
        <v>137026</v>
      </c>
      <c r="M15" s="11">
        <v>297489</v>
      </c>
      <c r="N15" s="11">
        <v>434515</v>
      </c>
      <c r="O15" s="11"/>
      <c r="P15" s="11"/>
      <c r="Q15" s="11"/>
      <c r="R15" s="11"/>
      <c r="S15" s="11"/>
      <c r="T15" s="11"/>
      <c r="U15" s="11"/>
      <c r="V15" s="11"/>
      <c r="W15" s="11">
        <v>434515</v>
      </c>
      <c r="X15" s="11">
        <v>2151650</v>
      </c>
      <c r="Y15" s="11">
        <v>-1717135</v>
      </c>
      <c r="Z15" s="2">
        <v>-79.81</v>
      </c>
      <c r="AA15" s="15">
        <v>4303300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2000000</v>
      </c>
      <c r="F20" s="60">
        <f t="shared" si="2"/>
        <v>2000000</v>
      </c>
      <c r="G20" s="60">
        <f t="shared" si="2"/>
        <v>29000</v>
      </c>
      <c r="H20" s="60">
        <f t="shared" si="2"/>
        <v>0</v>
      </c>
      <c r="I20" s="60">
        <f t="shared" si="2"/>
        <v>6000</v>
      </c>
      <c r="J20" s="60">
        <f t="shared" si="2"/>
        <v>35000</v>
      </c>
      <c r="K20" s="60">
        <f t="shared" si="2"/>
        <v>89917</v>
      </c>
      <c r="L20" s="60">
        <f t="shared" si="2"/>
        <v>28533</v>
      </c>
      <c r="M20" s="60">
        <f t="shared" si="2"/>
        <v>0</v>
      </c>
      <c r="N20" s="60">
        <f t="shared" si="2"/>
        <v>118450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153450</v>
      </c>
      <c r="X20" s="60">
        <f t="shared" si="2"/>
        <v>1000000</v>
      </c>
      <c r="Y20" s="60">
        <f t="shared" si="2"/>
        <v>-846550</v>
      </c>
      <c r="Z20" s="61">
        <f>+IF(X20&lt;&gt;0,+(Y20/X20)*100,0)</f>
        <v>-84.655</v>
      </c>
      <c r="AA20" s="62">
        <f>SUM(AA26:AA33)</f>
        <v>2000000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2000000</v>
      </c>
      <c r="F27" s="11">
        <v>2000000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1000000</v>
      </c>
      <c r="Y27" s="11">
        <v>-1000000</v>
      </c>
      <c r="Z27" s="2">
        <v>-100</v>
      </c>
      <c r="AA27" s="15">
        <v>2000000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>
        <v>29000</v>
      </c>
      <c r="H30" s="11"/>
      <c r="I30" s="11">
        <v>6000</v>
      </c>
      <c r="J30" s="11">
        <v>35000</v>
      </c>
      <c r="K30" s="11">
        <v>89917</v>
      </c>
      <c r="L30" s="11">
        <v>28533</v>
      </c>
      <c r="M30" s="11"/>
      <c r="N30" s="11">
        <v>118450</v>
      </c>
      <c r="O30" s="11"/>
      <c r="P30" s="11"/>
      <c r="Q30" s="11"/>
      <c r="R30" s="11"/>
      <c r="S30" s="11"/>
      <c r="T30" s="11"/>
      <c r="U30" s="11"/>
      <c r="V30" s="11"/>
      <c r="W30" s="11">
        <v>153450</v>
      </c>
      <c r="X30" s="11"/>
      <c r="Y30" s="11">
        <v>153450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56306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56306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892475</v>
      </c>
      <c r="D42" s="66">
        <f t="shared" si="7"/>
        <v>0</v>
      </c>
      <c r="E42" s="67">
        <f t="shared" si="7"/>
        <v>5000000</v>
      </c>
      <c r="F42" s="67">
        <f t="shared" si="7"/>
        <v>5000000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26043</v>
      </c>
      <c r="M42" s="67">
        <f t="shared" si="7"/>
        <v>29541</v>
      </c>
      <c r="N42" s="67">
        <f t="shared" si="7"/>
        <v>55584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55584</v>
      </c>
      <c r="X42" s="67">
        <f t="shared" si="7"/>
        <v>2500000</v>
      </c>
      <c r="Y42" s="67">
        <f t="shared" si="7"/>
        <v>-2444416</v>
      </c>
      <c r="Z42" s="69">
        <f t="shared" si="5"/>
        <v>-97.77664</v>
      </c>
      <c r="AA42" s="68">
        <f aca="true" t="shared" si="8" ref="AA42:AA48">AA12+AA27</f>
        <v>5000000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144396401</v>
      </c>
      <c r="D45" s="66">
        <f t="shared" si="7"/>
        <v>0</v>
      </c>
      <c r="E45" s="67">
        <f t="shared" si="7"/>
        <v>4303300</v>
      </c>
      <c r="F45" s="67">
        <f t="shared" si="7"/>
        <v>4303300</v>
      </c>
      <c r="G45" s="67">
        <f t="shared" si="7"/>
        <v>29000</v>
      </c>
      <c r="H45" s="67">
        <f t="shared" si="7"/>
        <v>0</v>
      </c>
      <c r="I45" s="67">
        <f t="shared" si="7"/>
        <v>6000</v>
      </c>
      <c r="J45" s="67">
        <f t="shared" si="7"/>
        <v>35000</v>
      </c>
      <c r="K45" s="67">
        <f t="shared" si="7"/>
        <v>89917</v>
      </c>
      <c r="L45" s="67">
        <f t="shared" si="7"/>
        <v>165559</v>
      </c>
      <c r="M45" s="67">
        <f t="shared" si="7"/>
        <v>297489</v>
      </c>
      <c r="N45" s="67">
        <f t="shared" si="7"/>
        <v>552965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587965</v>
      </c>
      <c r="X45" s="67">
        <f t="shared" si="7"/>
        <v>2151650</v>
      </c>
      <c r="Y45" s="67">
        <f t="shared" si="7"/>
        <v>-1563685</v>
      </c>
      <c r="Z45" s="69">
        <f t="shared" si="5"/>
        <v>-72.67376199660725</v>
      </c>
      <c r="AA45" s="68">
        <f t="shared" si="8"/>
        <v>4303300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145345182</v>
      </c>
      <c r="D49" s="78">
        <f t="shared" si="9"/>
        <v>0</v>
      </c>
      <c r="E49" s="79">
        <f t="shared" si="9"/>
        <v>9303300</v>
      </c>
      <c r="F49" s="79">
        <f t="shared" si="9"/>
        <v>9303300</v>
      </c>
      <c r="G49" s="79">
        <f t="shared" si="9"/>
        <v>29000</v>
      </c>
      <c r="H49" s="79">
        <f t="shared" si="9"/>
        <v>0</v>
      </c>
      <c r="I49" s="79">
        <f t="shared" si="9"/>
        <v>6000</v>
      </c>
      <c r="J49" s="79">
        <f t="shared" si="9"/>
        <v>35000</v>
      </c>
      <c r="K49" s="79">
        <f t="shared" si="9"/>
        <v>89917</v>
      </c>
      <c r="L49" s="79">
        <f t="shared" si="9"/>
        <v>191602</v>
      </c>
      <c r="M49" s="79">
        <f t="shared" si="9"/>
        <v>327030</v>
      </c>
      <c r="N49" s="79">
        <f t="shared" si="9"/>
        <v>608549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643549</v>
      </c>
      <c r="X49" s="79">
        <f t="shared" si="9"/>
        <v>4651650</v>
      </c>
      <c r="Y49" s="79">
        <f t="shared" si="9"/>
        <v>-4008101</v>
      </c>
      <c r="Z49" s="80">
        <f t="shared" si="5"/>
        <v>-86.16514570098782</v>
      </c>
      <c r="AA49" s="81">
        <f>SUM(AA41:AA48)</f>
        <v>9303300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5210808</v>
      </c>
      <c r="F51" s="67">
        <f t="shared" si="10"/>
        <v>5210808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2605404</v>
      </c>
      <c r="Y51" s="67">
        <f t="shared" si="10"/>
        <v>-2605404</v>
      </c>
      <c r="Z51" s="69">
        <f>+IF(X51&lt;&gt;0,+(Y51/X51)*100,0)</f>
        <v>-100</v>
      </c>
      <c r="AA51" s="68">
        <f>SUM(AA57:AA61)</f>
        <v>5210808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2524364</v>
      </c>
      <c r="F58" s="11">
        <v>2524364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1262182</v>
      </c>
      <c r="Y58" s="11">
        <v>-1262182</v>
      </c>
      <c r="Z58" s="2">
        <v>-100</v>
      </c>
      <c r="AA58" s="15">
        <v>2524364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2686444</v>
      </c>
      <c r="F61" s="11">
        <v>2686444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1343222</v>
      </c>
      <c r="Y61" s="11">
        <v>-1343222</v>
      </c>
      <c r="Z61" s="2">
        <v>-100</v>
      </c>
      <c r="AA61" s="15">
        <v>2686444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977562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177773601</v>
      </c>
      <c r="F67" s="11"/>
      <c r="G67" s="11"/>
      <c r="H67" s="11">
        <v>218508</v>
      </c>
      <c r="I67" s="11">
        <v>331167</v>
      </c>
      <c r="J67" s="11">
        <v>549675</v>
      </c>
      <c r="K67" s="11">
        <v>249361</v>
      </c>
      <c r="L67" s="11">
        <v>237060</v>
      </c>
      <c r="M67" s="11">
        <v>612517</v>
      </c>
      <c r="N67" s="11">
        <v>1098938</v>
      </c>
      <c r="O67" s="11"/>
      <c r="P67" s="11"/>
      <c r="Q67" s="11"/>
      <c r="R67" s="11"/>
      <c r="S67" s="11"/>
      <c r="T67" s="11"/>
      <c r="U67" s="11"/>
      <c r="V67" s="11"/>
      <c r="W67" s="11">
        <v>1648613</v>
      </c>
      <c r="X67" s="11"/>
      <c r="Y67" s="11">
        <v>1648613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178751163</v>
      </c>
      <c r="F69" s="79">
        <f t="shared" si="12"/>
        <v>0</v>
      </c>
      <c r="G69" s="79">
        <f t="shared" si="12"/>
        <v>0</v>
      </c>
      <c r="H69" s="79">
        <f t="shared" si="12"/>
        <v>218508</v>
      </c>
      <c r="I69" s="79">
        <f t="shared" si="12"/>
        <v>331167</v>
      </c>
      <c r="J69" s="79">
        <f t="shared" si="12"/>
        <v>549675</v>
      </c>
      <c r="K69" s="79">
        <f t="shared" si="12"/>
        <v>249361</v>
      </c>
      <c r="L69" s="79">
        <f t="shared" si="12"/>
        <v>237060</v>
      </c>
      <c r="M69" s="79">
        <f t="shared" si="12"/>
        <v>612517</v>
      </c>
      <c r="N69" s="79">
        <f t="shared" si="12"/>
        <v>1098938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1648613</v>
      </c>
      <c r="X69" s="79">
        <f t="shared" si="12"/>
        <v>0</v>
      </c>
      <c r="Y69" s="79">
        <f t="shared" si="12"/>
        <v>1648613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10366600</v>
      </c>
      <c r="F5" s="43">
        <f t="shared" si="0"/>
        <v>10366600</v>
      </c>
      <c r="G5" s="43">
        <f t="shared" si="0"/>
        <v>0</v>
      </c>
      <c r="H5" s="43">
        <f t="shared" si="0"/>
        <v>3358323</v>
      </c>
      <c r="I5" s="43">
        <f t="shared" si="0"/>
        <v>0</v>
      </c>
      <c r="J5" s="43">
        <f t="shared" si="0"/>
        <v>3358323</v>
      </c>
      <c r="K5" s="43">
        <f t="shared" si="0"/>
        <v>741240</v>
      </c>
      <c r="L5" s="43">
        <f t="shared" si="0"/>
        <v>953876</v>
      </c>
      <c r="M5" s="43">
        <f t="shared" si="0"/>
        <v>310636</v>
      </c>
      <c r="N5" s="43">
        <f t="shared" si="0"/>
        <v>2005752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5364075</v>
      </c>
      <c r="X5" s="43">
        <f t="shared" si="0"/>
        <v>5183300</v>
      </c>
      <c r="Y5" s="43">
        <f t="shared" si="0"/>
        <v>180775</v>
      </c>
      <c r="Z5" s="44">
        <f>+IF(X5&lt;&gt;0,+(Y5/X5)*100,0)</f>
        <v>3.48764300735053</v>
      </c>
      <c r="AA5" s="45">
        <f>SUM(AA11:AA18)</f>
        <v>10366600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2000000</v>
      </c>
      <c r="F7" s="11">
        <v>2000000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1000000</v>
      </c>
      <c r="Y7" s="11">
        <v>-1000000</v>
      </c>
      <c r="Z7" s="2">
        <v>-100</v>
      </c>
      <c r="AA7" s="15">
        <v>2000000</v>
      </c>
    </row>
    <row r="8" spans="1:27" ht="13.5">
      <c r="A8" s="46" t="s">
        <v>34</v>
      </c>
      <c r="B8" s="47"/>
      <c r="C8" s="9"/>
      <c r="D8" s="10"/>
      <c r="E8" s="11">
        <v>8366600</v>
      </c>
      <c r="F8" s="11">
        <v>8366600</v>
      </c>
      <c r="G8" s="11"/>
      <c r="H8" s="11"/>
      <c r="I8" s="11"/>
      <c r="J8" s="11"/>
      <c r="K8" s="11">
        <v>741240</v>
      </c>
      <c r="L8" s="11">
        <v>953876</v>
      </c>
      <c r="M8" s="11">
        <v>310636</v>
      </c>
      <c r="N8" s="11">
        <v>2005752</v>
      </c>
      <c r="O8" s="11"/>
      <c r="P8" s="11"/>
      <c r="Q8" s="11"/>
      <c r="R8" s="11"/>
      <c r="S8" s="11"/>
      <c r="T8" s="11"/>
      <c r="U8" s="11"/>
      <c r="V8" s="11"/>
      <c r="W8" s="11">
        <v>2005752</v>
      </c>
      <c r="X8" s="11">
        <v>4183300</v>
      </c>
      <c r="Y8" s="11">
        <v>-2177548</v>
      </c>
      <c r="Z8" s="2">
        <v>-52.05</v>
      </c>
      <c r="AA8" s="15">
        <v>8366600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3358323</v>
      </c>
      <c r="I10" s="11"/>
      <c r="J10" s="11">
        <v>3358323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3358323</v>
      </c>
      <c r="X10" s="11"/>
      <c r="Y10" s="11">
        <v>3358323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10366600</v>
      </c>
      <c r="F11" s="51">
        <f t="shared" si="1"/>
        <v>10366600</v>
      </c>
      <c r="G11" s="51">
        <f t="shared" si="1"/>
        <v>0</v>
      </c>
      <c r="H11" s="51">
        <f t="shared" si="1"/>
        <v>3358323</v>
      </c>
      <c r="I11" s="51">
        <f t="shared" si="1"/>
        <v>0</v>
      </c>
      <c r="J11" s="51">
        <f t="shared" si="1"/>
        <v>3358323</v>
      </c>
      <c r="K11" s="51">
        <f t="shared" si="1"/>
        <v>741240</v>
      </c>
      <c r="L11" s="51">
        <f t="shared" si="1"/>
        <v>953876</v>
      </c>
      <c r="M11" s="51">
        <f t="shared" si="1"/>
        <v>310636</v>
      </c>
      <c r="N11" s="51">
        <f t="shared" si="1"/>
        <v>2005752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5364075</v>
      </c>
      <c r="X11" s="51">
        <f t="shared" si="1"/>
        <v>5183300</v>
      </c>
      <c r="Y11" s="51">
        <f t="shared" si="1"/>
        <v>180775</v>
      </c>
      <c r="Z11" s="52">
        <f>+IF(X11&lt;&gt;0,+(Y11/X11)*100,0)</f>
        <v>3.48764300735053</v>
      </c>
      <c r="AA11" s="53">
        <f>SUM(AA6:AA10)</f>
        <v>10366600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2000000</v>
      </c>
      <c r="F37" s="11">
        <f t="shared" si="4"/>
        <v>2000000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1000000</v>
      </c>
      <c r="Y37" s="11">
        <f t="shared" si="4"/>
        <v>-1000000</v>
      </c>
      <c r="Z37" s="2">
        <f t="shared" si="5"/>
        <v>-100</v>
      </c>
      <c r="AA37" s="15">
        <f>AA7+AA22</f>
        <v>2000000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8366600</v>
      </c>
      <c r="F38" s="11">
        <f t="shared" si="4"/>
        <v>8366600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741240</v>
      </c>
      <c r="L38" s="11">
        <f t="shared" si="4"/>
        <v>953876</v>
      </c>
      <c r="M38" s="11">
        <f t="shared" si="4"/>
        <v>310636</v>
      </c>
      <c r="N38" s="11">
        <f t="shared" si="4"/>
        <v>2005752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2005752</v>
      </c>
      <c r="X38" s="11">
        <f t="shared" si="4"/>
        <v>4183300</v>
      </c>
      <c r="Y38" s="11">
        <f t="shared" si="4"/>
        <v>-2177548</v>
      </c>
      <c r="Z38" s="2">
        <f t="shared" si="5"/>
        <v>-52.05335500681281</v>
      </c>
      <c r="AA38" s="15">
        <f>AA8+AA23</f>
        <v>8366600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3358323</v>
      </c>
      <c r="I40" s="11">
        <f t="shared" si="4"/>
        <v>0</v>
      </c>
      <c r="J40" s="11">
        <f t="shared" si="4"/>
        <v>3358323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3358323</v>
      </c>
      <c r="X40" s="11">
        <f t="shared" si="4"/>
        <v>0</v>
      </c>
      <c r="Y40" s="11">
        <f t="shared" si="4"/>
        <v>3358323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10366600</v>
      </c>
      <c r="F41" s="51">
        <f t="shared" si="6"/>
        <v>10366600</v>
      </c>
      <c r="G41" s="51">
        <f t="shared" si="6"/>
        <v>0</v>
      </c>
      <c r="H41" s="51">
        <f t="shared" si="6"/>
        <v>3358323</v>
      </c>
      <c r="I41" s="51">
        <f t="shared" si="6"/>
        <v>0</v>
      </c>
      <c r="J41" s="51">
        <f t="shared" si="6"/>
        <v>3358323</v>
      </c>
      <c r="K41" s="51">
        <f t="shared" si="6"/>
        <v>741240</v>
      </c>
      <c r="L41" s="51">
        <f t="shared" si="6"/>
        <v>953876</v>
      </c>
      <c r="M41" s="51">
        <f t="shared" si="6"/>
        <v>310636</v>
      </c>
      <c r="N41" s="51">
        <f t="shared" si="6"/>
        <v>2005752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5364075</v>
      </c>
      <c r="X41" s="51">
        <f t="shared" si="6"/>
        <v>5183300</v>
      </c>
      <c r="Y41" s="51">
        <f t="shared" si="6"/>
        <v>180775</v>
      </c>
      <c r="Z41" s="52">
        <f t="shared" si="5"/>
        <v>3.48764300735053</v>
      </c>
      <c r="AA41" s="53">
        <f>SUM(AA36:AA40)</f>
        <v>10366600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10366600</v>
      </c>
      <c r="F49" s="79">
        <f t="shared" si="9"/>
        <v>10366600</v>
      </c>
      <c r="G49" s="79">
        <f t="shared" si="9"/>
        <v>0</v>
      </c>
      <c r="H49" s="79">
        <f t="shared" si="9"/>
        <v>3358323</v>
      </c>
      <c r="I49" s="79">
        <f t="shared" si="9"/>
        <v>0</v>
      </c>
      <c r="J49" s="79">
        <f t="shared" si="9"/>
        <v>3358323</v>
      </c>
      <c r="K49" s="79">
        <f t="shared" si="9"/>
        <v>741240</v>
      </c>
      <c r="L49" s="79">
        <f t="shared" si="9"/>
        <v>953876</v>
      </c>
      <c r="M49" s="79">
        <f t="shared" si="9"/>
        <v>310636</v>
      </c>
      <c r="N49" s="79">
        <f t="shared" si="9"/>
        <v>2005752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5364075</v>
      </c>
      <c r="X49" s="79">
        <f t="shared" si="9"/>
        <v>5183300</v>
      </c>
      <c r="Y49" s="79">
        <f t="shared" si="9"/>
        <v>180775</v>
      </c>
      <c r="Z49" s="80">
        <f t="shared" si="5"/>
        <v>3.48764300735053</v>
      </c>
      <c r="AA49" s="81">
        <f>SUM(AA41:AA48)</f>
        <v>10366600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1979360</v>
      </c>
      <c r="F51" s="67">
        <f t="shared" si="10"/>
        <v>1979360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989680</v>
      </c>
      <c r="Y51" s="67">
        <f t="shared" si="10"/>
        <v>-989680</v>
      </c>
      <c r="Z51" s="69">
        <f>+IF(X51&lt;&gt;0,+(Y51/X51)*100,0)</f>
        <v>-100</v>
      </c>
      <c r="AA51" s="68">
        <f>SUM(AA57:AA61)</f>
        <v>1979360</v>
      </c>
    </row>
    <row r="52" spans="1:27" ht="13.5">
      <c r="A52" s="84" t="s">
        <v>32</v>
      </c>
      <c r="B52" s="47"/>
      <c r="C52" s="9"/>
      <c r="D52" s="10"/>
      <c r="E52" s="11">
        <v>12240</v>
      </c>
      <c r="F52" s="11">
        <v>12240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6120</v>
      </c>
      <c r="Y52" s="11">
        <v>-6120</v>
      </c>
      <c r="Z52" s="2">
        <v>-100</v>
      </c>
      <c r="AA52" s="15">
        <v>12240</v>
      </c>
    </row>
    <row r="53" spans="1:27" ht="13.5">
      <c r="A53" s="84" t="s">
        <v>33</v>
      </c>
      <c r="B53" s="47"/>
      <c r="C53" s="9"/>
      <c r="D53" s="10"/>
      <c r="E53" s="11">
        <v>317160</v>
      </c>
      <c r="F53" s="11">
        <v>317160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158580</v>
      </c>
      <c r="Y53" s="11">
        <v>-158580</v>
      </c>
      <c r="Z53" s="2">
        <v>-100</v>
      </c>
      <c r="AA53" s="15">
        <v>317160</v>
      </c>
    </row>
    <row r="54" spans="1:27" ht="13.5">
      <c r="A54" s="84" t="s">
        <v>34</v>
      </c>
      <c r="B54" s="47"/>
      <c r="C54" s="9"/>
      <c r="D54" s="10"/>
      <c r="E54" s="11">
        <v>170360</v>
      </c>
      <c r="F54" s="11">
        <v>170360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85180</v>
      </c>
      <c r="Y54" s="11">
        <v>-85180</v>
      </c>
      <c r="Z54" s="2">
        <v>-100</v>
      </c>
      <c r="AA54" s="15">
        <v>170360</v>
      </c>
    </row>
    <row r="55" spans="1:27" ht="13.5">
      <c r="A55" s="84" t="s">
        <v>35</v>
      </c>
      <c r="B55" s="47"/>
      <c r="C55" s="9"/>
      <c r="D55" s="10"/>
      <c r="E55" s="11">
        <v>160920</v>
      </c>
      <c r="F55" s="11">
        <v>160920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80460</v>
      </c>
      <c r="Y55" s="11">
        <v>-80460</v>
      </c>
      <c r="Z55" s="2">
        <v>-100</v>
      </c>
      <c r="AA55" s="15">
        <v>160920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660680</v>
      </c>
      <c r="F57" s="51">
        <f t="shared" si="11"/>
        <v>660680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330340</v>
      </c>
      <c r="Y57" s="51">
        <f t="shared" si="11"/>
        <v>-330340</v>
      </c>
      <c r="Z57" s="52">
        <f>+IF(X57&lt;&gt;0,+(Y57/X57)*100,0)</f>
        <v>-100</v>
      </c>
      <c r="AA57" s="53">
        <f>SUM(AA52:AA56)</f>
        <v>660680</v>
      </c>
    </row>
    <row r="58" spans="1:27" ht="13.5">
      <c r="A58" s="86" t="s">
        <v>38</v>
      </c>
      <c r="B58" s="35"/>
      <c r="C58" s="9"/>
      <c r="D58" s="10"/>
      <c r="E58" s="11">
        <v>2640</v>
      </c>
      <c r="F58" s="11">
        <v>2640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1320</v>
      </c>
      <c r="Y58" s="11">
        <v>-1320</v>
      </c>
      <c r="Z58" s="2">
        <v>-100</v>
      </c>
      <c r="AA58" s="15">
        <v>2640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1316040</v>
      </c>
      <c r="F61" s="11">
        <v>1316040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658020</v>
      </c>
      <c r="Y61" s="11">
        <v>-658020</v>
      </c>
      <c r="Z61" s="2">
        <v>-100</v>
      </c>
      <c r="AA61" s="15">
        <v>1316040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9480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53160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12960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159000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234600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13400635</v>
      </c>
      <c r="D5" s="42">
        <f t="shared" si="0"/>
        <v>0</v>
      </c>
      <c r="E5" s="43">
        <f t="shared" si="0"/>
        <v>13436427</v>
      </c>
      <c r="F5" s="43">
        <f t="shared" si="0"/>
        <v>9973008</v>
      </c>
      <c r="G5" s="43">
        <f t="shared" si="0"/>
        <v>563345</v>
      </c>
      <c r="H5" s="43">
        <f t="shared" si="0"/>
        <v>0</v>
      </c>
      <c r="I5" s="43">
        <f t="shared" si="0"/>
        <v>10100</v>
      </c>
      <c r="J5" s="43">
        <f t="shared" si="0"/>
        <v>573445</v>
      </c>
      <c r="K5" s="43">
        <f t="shared" si="0"/>
        <v>746870</v>
      </c>
      <c r="L5" s="43">
        <f t="shared" si="0"/>
        <v>324648</v>
      </c>
      <c r="M5" s="43">
        <f t="shared" si="0"/>
        <v>732041</v>
      </c>
      <c r="N5" s="43">
        <f t="shared" si="0"/>
        <v>1803559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2377004</v>
      </c>
      <c r="X5" s="43">
        <f t="shared" si="0"/>
        <v>4986504</v>
      </c>
      <c r="Y5" s="43">
        <f t="shared" si="0"/>
        <v>-2609500</v>
      </c>
      <c r="Z5" s="44">
        <f>+IF(X5&lt;&gt;0,+(Y5/X5)*100,0)</f>
        <v>-52.33125251679333</v>
      </c>
      <c r="AA5" s="45">
        <f>SUM(AA11:AA18)</f>
        <v>9973008</v>
      </c>
    </row>
    <row r="6" spans="1:27" ht="13.5">
      <c r="A6" s="46" t="s">
        <v>32</v>
      </c>
      <c r="B6" s="47"/>
      <c r="C6" s="9">
        <v>1755944</v>
      </c>
      <c r="D6" s="10"/>
      <c r="E6" s="11">
        <v>4366427</v>
      </c>
      <c r="F6" s="11">
        <v>889000</v>
      </c>
      <c r="G6" s="11"/>
      <c r="H6" s="11"/>
      <c r="I6" s="11">
        <v>10100</v>
      </c>
      <c r="J6" s="11">
        <v>10100</v>
      </c>
      <c r="K6" s="11">
        <v>746870</v>
      </c>
      <c r="L6" s="11">
        <v>2129968</v>
      </c>
      <c r="M6" s="11">
        <v>462992</v>
      </c>
      <c r="N6" s="11">
        <v>3339830</v>
      </c>
      <c r="O6" s="11"/>
      <c r="P6" s="11"/>
      <c r="Q6" s="11"/>
      <c r="R6" s="11"/>
      <c r="S6" s="11"/>
      <c r="T6" s="11"/>
      <c r="U6" s="11"/>
      <c r="V6" s="11"/>
      <c r="W6" s="11">
        <v>3349930</v>
      </c>
      <c r="X6" s="11">
        <v>444500</v>
      </c>
      <c r="Y6" s="11">
        <v>2905430</v>
      </c>
      <c r="Z6" s="2">
        <v>653.64</v>
      </c>
      <c r="AA6" s="15">
        <v>889000</v>
      </c>
    </row>
    <row r="7" spans="1:27" ht="13.5">
      <c r="A7" s="46" t="s">
        <v>33</v>
      </c>
      <c r="B7" s="47"/>
      <c r="C7" s="9">
        <v>3041671</v>
      </c>
      <c r="D7" s="10"/>
      <c r="E7" s="11">
        <v>2250000</v>
      </c>
      <c r="F7" s="11">
        <v>2700000</v>
      </c>
      <c r="G7" s="11">
        <v>563345</v>
      </c>
      <c r="H7" s="11"/>
      <c r="I7" s="11"/>
      <c r="J7" s="11">
        <v>563345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563345</v>
      </c>
      <c r="X7" s="11">
        <v>1350000</v>
      </c>
      <c r="Y7" s="11">
        <v>-786655</v>
      </c>
      <c r="Z7" s="2">
        <v>-58.27</v>
      </c>
      <c r="AA7" s="15">
        <v>2700000</v>
      </c>
    </row>
    <row r="8" spans="1:27" ht="13.5">
      <c r="A8" s="46" t="s">
        <v>34</v>
      </c>
      <c r="B8" s="47"/>
      <c r="C8" s="9">
        <v>4235821</v>
      </c>
      <c r="D8" s="10"/>
      <c r="E8" s="11">
        <v>3000000</v>
      </c>
      <c r="F8" s="11">
        <v>2654008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1327004</v>
      </c>
      <c r="Y8" s="11">
        <v>-1327004</v>
      </c>
      <c r="Z8" s="2">
        <v>-100</v>
      </c>
      <c r="AA8" s="15">
        <v>2654008</v>
      </c>
    </row>
    <row r="9" spans="1:27" ht="13.5">
      <c r="A9" s="46" t="s">
        <v>35</v>
      </c>
      <c r="B9" s="47"/>
      <c r="C9" s="9">
        <v>441482</v>
      </c>
      <c r="D9" s="10"/>
      <c r="E9" s="11"/>
      <c r="F9" s="11"/>
      <c r="G9" s="11"/>
      <c r="H9" s="11"/>
      <c r="I9" s="11"/>
      <c r="J9" s="11"/>
      <c r="K9" s="11"/>
      <c r="L9" s="11">
        <v>-1805320</v>
      </c>
      <c r="M9" s="11">
        <v>269049</v>
      </c>
      <c r="N9" s="11">
        <v>-1536271</v>
      </c>
      <c r="O9" s="11"/>
      <c r="P9" s="11"/>
      <c r="Q9" s="11"/>
      <c r="R9" s="11"/>
      <c r="S9" s="11"/>
      <c r="T9" s="11"/>
      <c r="U9" s="11"/>
      <c r="V9" s="11"/>
      <c r="W9" s="11">
        <v>-1536271</v>
      </c>
      <c r="X9" s="11"/>
      <c r="Y9" s="11">
        <v>-1536271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9474918</v>
      </c>
      <c r="D11" s="50">
        <f t="shared" si="1"/>
        <v>0</v>
      </c>
      <c r="E11" s="51">
        <f t="shared" si="1"/>
        <v>9616427</v>
      </c>
      <c r="F11" s="51">
        <f t="shared" si="1"/>
        <v>6243008</v>
      </c>
      <c r="G11" s="51">
        <f t="shared" si="1"/>
        <v>563345</v>
      </c>
      <c r="H11" s="51">
        <f t="shared" si="1"/>
        <v>0</v>
      </c>
      <c r="I11" s="51">
        <f t="shared" si="1"/>
        <v>10100</v>
      </c>
      <c r="J11" s="51">
        <f t="shared" si="1"/>
        <v>573445</v>
      </c>
      <c r="K11" s="51">
        <f t="shared" si="1"/>
        <v>746870</v>
      </c>
      <c r="L11" s="51">
        <f t="shared" si="1"/>
        <v>324648</v>
      </c>
      <c r="M11" s="51">
        <f t="shared" si="1"/>
        <v>732041</v>
      </c>
      <c r="N11" s="51">
        <f t="shared" si="1"/>
        <v>1803559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2377004</v>
      </c>
      <c r="X11" s="51">
        <f t="shared" si="1"/>
        <v>3121504</v>
      </c>
      <c r="Y11" s="51">
        <f t="shared" si="1"/>
        <v>-744500</v>
      </c>
      <c r="Z11" s="52">
        <f>+IF(X11&lt;&gt;0,+(Y11/X11)*100,0)</f>
        <v>-23.8506822352302</v>
      </c>
      <c r="AA11" s="53">
        <f>SUM(AA6:AA10)</f>
        <v>6243008</v>
      </c>
    </row>
    <row r="12" spans="1:27" ht="13.5">
      <c r="A12" s="54" t="s">
        <v>38</v>
      </c>
      <c r="B12" s="35"/>
      <c r="C12" s="9">
        <v>2538473</v>
      </c>
      <c r="D12" s="10"/>
      <c r="E12" s="11">
        <v>500000</v>
      </c>
      <c r="F12" s="11">
        <v>710000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355000</v>
      </c>
      <c r="Y12" s="11">
        <v>-355000</v>
      </c>
      <c r="Z12" s="2">
        <v>-100</v>
      </c>
      <c r="AA12" s="15">
        <v>710000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1366474</v>
      </c>
      <c r="D15" s="10"/>
      <c r="E15" s="11">
        <v>3320000</v>
      </c>
      <c r="F15" s="11">
        <v>3020000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1510000</v>
      </c>
      <c r="Y15" s="11">
        <v>-1510000</v>
      </c>
      <c r="Z15" s="2">
        <v>-100</v>
      </c>
      <c r="AA15" s="15">
        <v>3020000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20770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2263323</v>
      </c>
      <c r="F20" s="60">
        <f t="shared" si="2"/>
        <v>9669750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4834876</v>
      </c>
      <c r="Y20" s="60">
        <f t="shared" si="2"/>
        <v>-4834876</v>
      </c>
      <c r="Z20" s="61">
        <f>+IF(X20&lt;&gt;0,+(Y20/X20)*100,0)</f>
        <v>-100</v>
      </c>
      <c r="AA20" s="62">
        <f>SUM(AA26:AA33)</f>
        <v>9669750</v>
      </c>
    </row>
    <row r="21" spans="1:27" ht="13.5">
      <c r="A21" s="46" t="s">
        <v>32</v>
      </c>
      <c r="B21" s="47"/>
      <c r="C21" s="9"/>
      <c r="D21" s="10"/>
      <c r="E21" s="11"/>
      <c r="F21" s="11">
        <v>4172427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2086214</v>
      </c>
      <c r="Y21" s="11">
        <v>-2086214</v>
      </c>
      <c r="Z21" s="2">
        <v>-100</v>
      </c>
      <c r="AA21" s="15">
        <v>4172427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1975285</v>
      </c>
      <c r="F23" s="11">
        <v>2015285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1007643</v>
      </c>
      <c r="Y23" s="11">
        <v>-1007643</v>
      </c>
      <c r="Z23" s="2">
        <v>-100</v>
      </c>
      <c r="AA23" s="15">
        <v>2015285</v>
      </c>
    </row>
    <row r="24" spans="1:27" ht="13.5">
      <c r="A24" s="46" t="s">
        <v>35</v>
      </c>
      <c r="B24" s="47"/>
      <c r="C24" s="9"/>
      <c r="D24" s="10"/>
      <c r="E24" s="11"/>
      <c r="F24" s="11">
        <v>3482038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1741019</v>
      </c>
      <c r="Y24" s="11">
        <v>-1741019</v>
      </c>
      <c r="Z24" s="2">
        <v>-100</v>
      </c>
      <c r="AA24" s="15">
        <v>3482038</v>
      </c>
    </row>
    <row r="25" spans="1:27" ht="13.5">
      <c r="A25" s="46" t="s">
        <v>36</v>
      </c>
      <c r="B25" s="47"/>
      <c r="C25" s="9"/>
      <c r="D25" s="10"/>
      <c r="E25" s="11">
        <v>288038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2263323</v>
      </c>
      <c r="F26" s="51">
        <f t="shared" si="3"/>
        <v>9669750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4834876</v>
      </c>
      <c r="Y26" s="51">
        <f t="shared" si="3"/>
        <v>-4834876</v>
      </c>
      <c r="Z26" s="52">
        <f>+IF(X26&lt;&gt;0,+(Y26/X26)*100,0)</f>
        <v>-100</v>
      </c>
      <c r="AA26" s="53">
        <f>SUM(AA21:AA25)</f>
        <v>9669750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1755944</v>
      </c>
      <c r="D36" s="10">
        <f t="shared" si="4"/>
        <v>0</v>
      </c>
      <c r="E36" s="11">
        <f t="shared" si="4"/>
        <v>4366427</v>
      </c>
      <c r="F36" s="11">
        <f t="shared" si="4"/>
        <v>5061427</v>
      </c>
      <c r="G36" s="11">
        <f t="shared" si="4"/>
        <v>0</v>
      </c>
      <c r="H36" s="11">
        <f t="shared" si="4"/>
        <v>0</v>
      </c>
      <c r="I36" s="11">
        <f t="shared" si="4"/>
        <v>10100</v>
      </c>
      <c r="J36" s="11">
        <f t="shared" si="4"/>
        <v>10100</v>
      </c>
      <c r="K36" s="11">
        <f t="shared" si="4"/>
        <v>746870</v>
      </c>
      <c r="L36" s="11">
        <f t="shared" si="4"/>
        <v>2129968</v>
      </c>
      <c r="M36" s="11">
        <f t="shared" si="4"/>
        <v>462992</v>
      </c>
      <c r="N36" s="11">
        <f t="shared" si="4"/>
        <v>3339830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3349930</v>
      </c>
      <c r="X36" s="11">
        <f t="shared" si="4"/>
        <v>2530714</v>
      </c>
      <c r="Y36" s="11">
        <f t="shared" si="4"/>
        <v>819216</v>
      </c>
      <c r="Z36" s="2">
        <f aca="true" t="shared" si="5" ref="Z36:Z49">+IF(X36&lt;&gt;0,+(Y36/X36)*100,0)</f>
        <v>32.37094353609298</v>
      </c>
      <c r="AA36" s="15">
        <f>AA6+AA21</f>
        <v>5061427</v>
      </c>
    </row>
    <row r="37" spans="1:27" ht="13.5">
      <c r="A37" s="46" t="s">
        <v>33</v>
      </c>
      <c r="B37" s="47"/>
      <c r="C37" s="9">
        <f t="shared" si="4"/>
        <v>3041671</v>
      </c>
      <c r="D37" s="10">
        <f t="shared" si="4"/>
        <v>0</v>
      </c>
      <c r="E37" s="11">
        <f t="shared" si="4"/>
        <v>2250000</v>
      </c>
      <c r="F37" s="11">
        <f t="shared" si="4"/>
        <v>2700000</v>
      </c>
      <c r="G37" s="11">
        <f t="shared" si="4"/>
        <v>563345</v>
      </c>
      <c r="H37" s="11">
        <f t="shared" si="4"/>
        <v>0</v>
      </c>
      <c r="I37" s="11">
        <f t="shared" si="4"/>
        <v>0</v>
      </c>
      <c r="J37" s="11">
        <f t="shared" si="4"/>
        <v>563345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563345</v>
      </c>
      <c r="X37" s="11">
        <f t="shared" si="4"/>
        <v>1350000</v>
      </c>
      <c r="Y37" s="11">
        <f t="shared" si="4"/>
        <v>-786655</v>
      </c>
      <c r="Z37" s="2">
        <f t="shared" si="5"/>
        <v>-58.27074074074075</v>
      </c>
      <c r="AA37" s="15">
        <f>AA7+AA22</f>
        <v>2700000</v>
      </c>
    </row>
    <row r="38" spans="1:27" ht="13.5">
      <c r="A38" s="46" t="s">
        <v>34</v>
      </c>
      <c r="B38" s="47"/>
      <c r="C38" s="9">
        <f t="shared" si="4"/>
        <v>4235821</v>
      </c>
      <c r="D38" s="10">
        <f t="shared" si="4"/>
        <v>0</v>
      </c>
      <c r="E38" s="11">
        <f t="shared" si="4"/>
        <v>4975285</v>
      </c>
      <c r="F38" s="11">
        <f t="shared" si="4"/>
        <v>4669293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2334647</v>
      </c>
      <c r="Y38" s="11">
        <f t="shared" si="4"/>
        <v>-2334647</v>
      </c>
      <c r="Z38" s="2">
        <f t="shared" si="5"/>
        <v>-100</v>
      </c>
      <c r="AA38" s="15">
        <f>AA8+AA23</f>
        <v>4669293</v>
      </c>
    </row>
    <row r="39" spans="1:27" ht="13.5">
      <c r="A39" s="46" t="s">
        <v>35</v>
      </c>
      <c r="B39" s="47"/>
      <c r="C39" s="9">
        <f t="shared" si="4"/>
        <v>441482</v>
      </c>
      <c r="D39" s="10">
        <f t="shared" si="4"/>
        <v>0</v>
      </c>
      <c r="E39" s="11">
        <f t="shared" si="4"/>
        <v>0</v>
      </c>
      <c r="F39" s="11">
        <f t="shared" si="4"/>
        <v>3482038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-1805320</v>
      </c>
      <c r="M39" s="11">
        <f t="shared" si="4"/>
        <v>269049</v>
      </c>
      <c r="N39" s="11">
        <f t="shared" si="4"/>
        <v>-1536271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-1536271</v>
      </c>
      <c r="X39" s="11">
        <f t="shared" si="4"/>
        <v>1741019</v>
      </c>
      <c r="Y39" s="11">
        <f t="shared" si="4"/>
        <v>-3277290</v>
      </c>
      <c r="Z39" s="2">
        <f t="shared" si="5"/>
        <v>-188.23976073782077</v>
      </c>
      <c r="AA39" s="15">
        <f>AA9+AA24</f>
        <v>3482038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288038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9474918</v>
      </c>
      <c r="D41" s="50">
        <f t="shared" si="6"/>
        <v>0</v>
      </c>
      <c r="E41" s="51">
        <f t="shared" si="6"/>
        <v>11879750</v>
      </c>
      <c r="F41" s="51">
        <f t="shared" si="6"/>
        <v>15912758</v>
      </c>
      <c r="G41" s="51">
        <f t="shared" si="6"/>
        <v>563345</v>
      </c>
      <c r="H41" s="51">
        <f t="shared" si="6"/>
        <v>0</v>
      </c>
      <c r="I41" s="51">
        <f t="shared" si="6"/>
        <v>10100</v>
      </c>
      <c r="J41" s="51">
        <f t="shared" si="6"/>
        <v>573445</v>
      </c>
      <c r="K41" s="51">
        <f t="shared" si="6"/>
        <v>746870</v>
      </c>
      <c r="L41" s="51">
        <f t="shared" si="6"/>
        <v>324648</v>
      </c>
      <c r="M41" s="51">
        <f t="shared" si="6"/>
        <v>732041</v>
      </c>
      <c r="N41" s="51">
        <f t="shared" si="6"/>
        <v>1803559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2377004</v>
      </c>
      <c r="X41" s="51">
        <f t="shared" si="6"/>
        <v>7956380</v>
      </c>
      <c r="Y41" s="51">
        <f t="shared" si="6"/>
        <v>-5579376</v>
      </c>
      <c r="Z41" s="52">
        <f t="shared" si="5"/>
        <v>-70.12455413140147</v>
      </c>
      <c r="AA41" s="53">
        <f>SUM(AA36:AA40)</f>
        <v>15912758</v>
      </c>
    </row>
    <row r="42" spans="1:27" ht="13.5">
      <c r="A42" s="54" t="s">
        <v>38</v>
      </c>
      <c r="B42" s="35"/>
      <c r="C42" s="65">
        <f aca="true" t="shared" si="7" ref="C42:Y48">C12+C27</f>
        <v>2538473</v>
      </c>
      <c r="D42" s="66">
        <f t="shared" si="7"/>
        <v>0</v>
      </c>
      <c r="E42" s="67">
        <f t="shared" si="7"/>
        <v>500000</v>
      </c>
      <c r="F42" s="67">
        <f t="shared" si="7"/>
        <v>710000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355000</v>
      </c>
      <c r="Y42" s="67">
        <f t="shared" si="7"/>
        <v>-355000</v>
      </c>
      <c r="Z42" s="69">
        <f t="shared" si="5"/>
        <v>-100</v>
      </c>
      <c r="AA42" s="68">
        <f aca="true" t="shared" si="8" ref="AA42:AA48">AA12+AA27</f>
        <v>710000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1366474</v>
      </c>
      <c r="D45" s="66">
        <f t="shared" si="7"/>
        <v>0</v>
      </c>
      <c r="E45" s="67">
        <f t="shared" si="7"/>
        <v>3320000</v>
      </c>
      <c r="F45" s="67">
        <f t="shared" si="7"/>
        <v>3020000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1510000</v>
      </c>
      <c r="Y45" s="67">
        <f t="shared" si="7"/>
        <v>-1510000</v>
      </c>
      <c r="Z45" s="69">
        <f t="shared" si="5"/>
        <v>-100</v>
      </c>
      <c r="AA45" s="68">
        <f t="shared" si="8"/>
        <v>3020000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20770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13400635</v>
      </c>
      <c r="D49" s="78">
        <f t="shared" si="9"/>
        <v>0</v>
      </c>
      <c r="E49" s="79">
        <f t="shared" si="9"/>
        <v>15699750</v>
      </c>
      <c r="F49" s="79">
        <f t="shared" si="9"/>
        <v>19642758</v>
      </c>
      <c r="G49" s="79">
        <f t="shared" si="9"/>
        <v>563345</v>
      </c>
      <c r="H49" s="79">
        <f t="shared" si="9"/>
        <v>0</v>
      </c>
      <c r="I49" s="79">
        <f t="shared" si="9"/>
        <v>10100</v>
      </c>
      <c r="J49" s="79">
        <f t="shared" si="9"/>
        <v>573445</v>
      </c>
      <c r="K49" s="79">
        <f t="shared" si="9"/>
        <v>746870</v>
      </c>
      <c r="L49" s="79">
        <f t="shared" si="9"/>
        <v>324648</v>
      </c>
      <c r="M49" s="79">
        <f t="shared" si="9"/>
        <v>732041</v>
      </c>
      <c r="N49" s="79">
        <f t="shared" si="9"/>
        <v>1803559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2377004</v>
      </c>
      <c r="X49" s="79">
        <f t="shared" si="9"/>
        <v>9821380</v>
      </c>
      <c r="Y49" s="79">
        <f t="shared" si="9"/>
        <v>-7444376</v>
      </c>
      <c r="Z49" s="80">
        <f t="shared" si="5"/>
        <v>-75.79765776296202</v>
      </c>
      <c r="AA49" s="81">
        <f>SUM(AA41:AA48)</f>
        <v>19642758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10426300</v>
      </c>
      <c r="F51" s="67">
        <f t="shared" si="10"/>
        <v>13922610</v>
      </c>
      <c r="G51" s="67">
        <f t="shared" si="10"/>
        <v>48068</v>
      </c>
      <c r="H51" s="67">
        <f t="shared" si="10"/>
        <v>37618</v>
      </c>
      <c r="I51" s="67">
        <f t="shared" si="10"/>
        <v>71648</v>
      </c>
      <c r="J51" s="67">
        <f t="shared" si="10"/>
        <v>157334</v>
      </c>
      <c r="K51" s="67">
        <f t="shared" si="10"/>
        <v>278370</v>
      </c>
      <c r="L51" s="67">
        <f t="shared" si="10"/>
        <v>142226</v>
      </c>
      <c r="M51" s="67">
        <f t="shared" si="10"/>
        <v>83328</v>
      </c>
      <c r="N51" s="67">
        <f t="shared" si="10"/>
        <v>503924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661258</v>
      </c>
      <c r="X51" s="67">
        <f t="shared" si="10"/>
        <v>6961305</v>
      </c>
      <c r="Y51" s="67">
        <f t="shared" si="10"/>
        <v>-6300047</v>
      </c>
      <c r="Z51" s="69">
        <f>+IF(X51&lt;&gt;0,+(Y51/X51)*100,0)</f>
        <v>-90.5009477389656</v>
      </c>
      <c r="AA51" s="68">
        <f>SUM(AA57:AA61)</f>
        <v>13922610</v>
      </c>
    </row>
    <row r="52" spans="1:27" ht="13.5">
      <c r="A52" s="84" t="s">
        <v>32</v>
      </c>
      <c r="B52" s="47"/>
      <c r="C52" s="9"/>
      <c r="D52" s="10"/>
      <c r="E52" s="11">
        <v>4644500</v>
      </c>
      <c r="F52" s="11">
        <v>5247450</v>
      </c>
      <c r="G52" s="11"/>
      <c r="H52" s="11"/>
      <c r="I52" s="11"/>
      <c r="J52" s="11"/>
      <c r="K52" s="11"/>
      <c r="L52" s="11"/>
      <c r="M52" s="11">
        <v>81</v>
      </c>
      <c r="N52" s="11">
        <v>81</v>
      </c>
      <c r="O52" s="11"/>
      <c r="P52" s="11"/>
      <c r="Q52" s="11"/>
      <c r="R52" s="11"/>
      <c r="S52" s="11"/>
      <c r="T52" s="11"/>
      <c r="U52" s="11"/>
      <c r="V52" s="11"/>
      <c r="W52" s="11">
        <v>81</v>
      </c>
      <c r="X52" s="11">
        <v>2623725</v>
      </c>
      <c r="Y52" s="11">
        <v>-2623644</v>
      </c>
      <c r="Z52" s="2">
        <v>-100</v>
      </c>
      <c r="AA52" s="15">
        <v>5247450</v>
      </c>
    </row>
    <row r="53" spans="1:27" ht="13.5">
      <c r="A53" s="84" t="s">
        <v>33</v>
      </c>
      <c r="B53" s="47"/>
      <c r="C53" s="9"/>
      <c r="D53" s="10"/>
      <c r="E53" s="11">
        <v>499600</v>
      </c>
      <c r="F53" s="11">
        <v>1582100</v>
      </c>
      <c r="G53" s="11"/>
      <c r="H53" s="11">
        <v>4348</v>
      </c>
      <c r="I53" s="11"/>
      <c r="J53" s="11">
        <v>4348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4348</v>
      </c>
      <c r="X53" s="11">
        <v>791050</v>
      </c>
      <c r="Y53" s="11">
        <v>-786702</v>
      </c>
      <c r="Z53" s="2">
        <v>-99.45</v>
      </c>
      <c r="AA53" s="15">
        <v>1582100</v>
      </c>
    </row>
    <row r="54" spans="1:27" ht="13.5">
      <c r="A54" s="84" t="s">
        <v>34</v>
      </c>
      <c r="B54" s="47"/>
      <c r="C54" s="9"/>
      <c r="D54" s="10"/>
      <c r="E54" s="11">
        <v>2003200</v>
      </c>
      <c r="F54" s="11">
        <v>2477900</v>
      </c>
      <c r="G54" s="11">
        <v>2450</v>
      </c>
      <c r="H54" s="11">
        <v>221</v>
      </c>
      <c r="I54" s="11">
        <v>161</v>
      </c>
      <c r="J54" s="11">
        <v>2832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2832</v>
      </c>
      <c r="X54" s="11">
        <v>1238950</v>
      </c>
      <c r="Y54" s="11">
        <v>-1236118</v>
      </c>
      <c r="Z54" s="2">
        <v>-99.77</v>
      </c>
      <c r="AA54" s="15">
        <v>2477900</v>
      </c>
    </row>
    <row r="55" spans="1:27" ht="13.5">
      <c r="A55" s="84" t="s">
        <v>35</v>
      </c>
      <c r="B55" s="47"/>
      <c r="C55" s="9"/>
      <c r="D55" s="10"/>
      <c r="E55" s="11">
        <v>1127600</v>
      </c>
      <c r="F55" s="11">
        <v>3608160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1804080</v>
      </c>
      <c r="Y55" s="11">
        <v>-1804080</v>
      </c>
      <c r="Z55" s="2">
        <v>-100</v>
      </c>
      <c r="AA55" s="15">
        <v>3608160</v>
      </c>
    </row>
    <row r="56" spans="1:27" ht="13.5">
      <c r="A56" s="84" t="s">
        <v>36</v>
      </c>
      <c r="B56" s="47"/>
      <c r="C56" s="9"/>
      <c r="D56" s="10"/>
      <c r="E56" s="11">
        <v>994400</v>
      </c>
      <c r="F56" s="11">
        <v>20000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10000</v>
      </c>
      <c r="Y56" s="11">
        <v>-10000</v>
      </c>
      <c r="Z56" s="2">
        <v>-100</v>
      </c>
      <c r="AA56" s="15">
        <v>20000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9269300</v>
      </c>
      <c r="F57" s="51">
        <f t="shared" si="11"/>
        <v>12935610</v>
      </c>
      <c r="G57" s="51">
        <f t="shared" si="11"/>
        <v>2450</v>
      </c>
      <c r="H57" s="51">
        <f t="shared" si="11"/>
        <v>4569</v>
      </c>
      <c r="I57" s="51">
        <f t="shared" si="11"/>
        <v>161</v>
      </c>
      <c r="J57" s="51">
        <f t="shared" si="11"/>
        <v>7180</v>
      </c>
      <c r="K57" s="51">
        <f t="shared" si="11"/>
        <v>0</v>
      </c>
      <c r="L57" s="51">
        <f t="shared" si="11"/>
        <v>0</v>
      </c>
      <c r="M57" s="51">
        <f t="shared" si="11"/>
        <v>81</v>
      </c>
      <c r="N57" s="51">
        <f t="shared" si="11"/>
        <v>81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7261</v>
      </c>
      <c r="X57" s="51">
        <f t="shared" si="11"/>
        <v>6467805</v>
      </c>
      <c r="Y57" s="51">
        <f t="shared" si="11"/>
        <v>-6460544</v>
      </c>
      <c r="Z57" s="52">
        <f>+IF(X57&lt;&gt;0,+(Y57/X57)*100,0)</f>
        <v>-99.88773625673625</v>
      </c>
      <c r="AA57" s="53">
        <f>SUM(AA52:AA56)</f>
        <v>12935610</v>
      </c>
    </row>
    <row r="58" spans="1:27" ht="13.5">
      <c r="A58" s="86" t="s">
        <v>38</v>
      </c>
      <c r="B58" s="35"/>
      <c r="C58" s="9"/>
      <c r="D58" s="10"/>
      <c r="E58" s="11">
        <v>40000</v>
      </c>
      <c r="F58" s="11"/>
      <c r="G58" s="11">
        <v>1219</v>
      </c>
      <c r="H58" s="11">
        <v>1271</v>
      </c>
      <c r="I58" s="11"/>
      <c r="J58" s="11">
        <v>2490</v>
      </c>
      <c r="K58" s="11">
        <v>1325</v>
      </c>
      <c r="L58" s="11">
        <v>3036</v>
      </c>
      <c r="M58" s="11"/>
      <c r="N58" s="11">
        <v>4361</v>
      </c>
      <c r="O58" s="11"/>
      <c r="P58" s="11"/>
      <c r="Q58" s="11"/>
      <c r="R58" s="11"/>
      <c r="S58" s="11"/>
      <c r="T58" s="11"/>
      <c r="U58" s="11"/>
      <c r="V58" s="11"/>
      <c r="W58" s="11">
        <v>6851</v>
      </c>
      <c r="X58" s="11"/>
      <c r="Y58" s="11">
        <v>6851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>
        <v>650</v>
      </c>
      <c r="H60" s="11"/>
      <c r="I60" s="11">
        <v>996</v>
      </c>
      <c r="J60" s="11">
        <v>1646</v>
      </c>
      <c r="K60" s="11">
        <v>-998</v>
      </c>
      <c r="L60" s="11"/>
      <c r="M60" s="11"/>
      <c r="N60" s="11">
        <v>-998</v>
      </c>
      <c r="O60" s="11"/>
      <c r="P60" s="11"/>
      <c r="Q60" s="11"/>
      <c r="R60" s="11"/>
      <c r="S60" s="11"/>
      <c r="T60" s="11"/>
      <c r="U60" s="11"/>
      <c r="V60" s="11"/>
      <c r="W60" s="11">
        <v>648</v>
      </c>
      <c r="X60" s="11"/>
      <c r="Y60" s="11">
        <v>648</v>
      </c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1117000</v>
      </c>
      <c r="F61" s="11">
        <v>987000</v>
      </c>
      <c r="G61" s="11">
        <v>43749</v>
      </c>
      <c r="H61" s="11">
        <v>31778</v>
      </c>
      <c r="I61" s="11">
        <v>70491</v>
      </c>
      <c r="J61" s="11">
        <v>146018</v>
      </c>
      <c r="K61" s="11">
        <v>278043</v>
      </c>
      <c r="L61" s="11">
        <v>139190</v>
      </c>
      <c r="M61" s="11">
        <v>83247</v>
      </c>
      <c r="N61" s="11">
        <v>500480</v>
      </c>
      <c r="O61" s="11"/>
      <c r="P61" s="11"/>
      <c r="Q61" s="11"/>
      <c r="R61" s="11"/>
      <c r="S61" s="11"/>
      <c r="T61" s="11"/>
      <c r="U61" s="11"/>
      <c r="V61" s="11"/>
      <c r="W61" s="11">
        <v>646498</v>
      </c>
      <c r="X61" s="11">
        <v>493500</v>
      </c>
      <c r="Y61" s="11">
        <v>152998</v>
      </c>
      <c r="Z61" s="2">
        <v>31</v>
      </c>
      <c r="AA61" s="15">
        <v>987000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60000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48068</v>
      </c>
      <c r="H68" s="11">
        <v>37617</v>
      </c>
      <c r="I68" s="11">
        <v>71646</v>
      </c>
      <c r="J68" s="11">
        <v>157331</v>
      </c>
      <c r="K68" s="11">
        <v>278370</v>
      </c>
      <c r="L68" s="11">
        <v>142227</v>
      </c>
      <c r="M68" s="11">
        <v>83326</v>
      </c>
      <c r="N68" s="11">
        <v>503923</v>
      </c>
      <c r="O68" s="11"/>
      <c r="P68" s="11"/>
      <c r="Q68" s="11"/>
      <c r="R68" s="11"/>
      <c r="S68" s="11"/>
      <c r="T68" s="11"/>
      <c r="U68" s="11"/>
      <c r="V68" s="11"/>
      <c r="W68" s="11">
        <v>661254</v>
      </c>
      <c r="X68" s="11"/>
      <c r="Y68" s="11">
        <v>661254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60000</v>
      </c>
      <c r="F69" s="79">
        <f t="shared" si="12"/>
        <v>0</v>
      </c>
      <c r="G69" s="79">
        <f t="shared" si="12"/>
        <v>48068</v>
      </c>
      <c r="H69" s="79">
        <f t="shared" si="12"/>
        <v>37617</v>
      </c>
      <c r="I69" s="79">
        <f t="shared" si="12"/>
        <v>71646</v>
      </c>
      <c r="J69" s="79">
        <f t="shared" si="12"/>
        <v>157331</v>
      </c>
      <c r="K69" s="79">
        <f t="shared" si="12"/>
        <v>278370</v>
      </c>
      <c r="L69" s="79">
        <f t="shared" si="12"/>
        <v>142227</v>
      </c>
      <c r="M69" s="79">
        <f t="shared" si="12"/>
        <v>83326</v>
      </c>
      <c r="N69" s="79">
        <f t="shared" si="12"/>
        <v>503923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661254</v>
      </c>
      <c r="X69" s="79">
        <f t="shared" si="12"/>
        <v>0</v>
      </c>
      <c r="Y69" s="79">
        <f t="shared" si="12"/>
        <v>661254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31623251</v>
      </c>
      <c r="D5" s="42">
        <f t="shared" si="0"/>
        <v>0</v>
      </c>
      <c r="E5" s="43">
        <f t="shared" si="0"/>
        <v>28701467</v>
      </c>
      <c r="F5" s="43">
        <f t="shared" si="0"/>
        <v>43267640</v>
      </c>
      <c r="G5" s="43">
        <f t="shared" si="0"/>
        <v>0</v>
      </c>
      <c r="H5" s="43">
        <f t="shared" si="0"/>
        <v>147987</v>
      </c>
      <c r="I5" s="43">
        <f t="shared" si="0"/>
        <v>254404</v>
      </c>
      <c r="J5" s="43">
        <f t="shared" si="0"/>
        <v>402391</v>
      </c>
      <c r="K5" s="43">
        <f t="shared" si="0"/>
        <v>149928</v>
      </c>
      <c r="L5" s="43">
        <f t="shared" si="0"/>
        <v>476823</v>
      </c>
      <c r="M5" s="43">
        <f t="shared" si="0"/>
        <v>3380974</v>
      </c>
      <c r="N5" s="43">
        <f t="shared" si="0"/>
        <v>4007725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4410116</v>
      </c>
      <c r="X5" s="43">
        <f t="shared" si="0"/>
        <v>21633822</v>
      </c>
      <c r="Y5" s="43">
        <f t="shared" si="0"/>
        <v>-17223706</v>
      </c>
      <c r="Z5" s="44">
        <f>+IF(X5&lt;&gt;0,+(Y5/X5)*100,0)</f>
        <v>-79.61471625309665</v>
      </c>
      <c r="AA5" s="45">
        <f>SUM(AA11:AA18)</f>
        <v>43267640</v>
      </c>
    </row>
    <row r="6" spans="1:27" ht="13.5">
      <c r="A6" s="46" t="s">
        <v>32</v>
      </c>
      <c r="B6" s="47"/>
      <c r="C6" s="9">
        <v>17146693</v>
      </c>
      <c r="D6" s="10"/>
      <c r="E6" s="11">
        <v>3050000</v>
      </c>
      <c r="F6" s="11">
        <v>3050000</v>
      </c>
      <c r="G6" s="11"/>
      <c r="H6" s="11"/>
      <c r="I6" s="11">
        <v>112045</v>
      </c>
      <c r="J6" s="11">
        <v>112045</v>
      </c>
      <c r="K6" s="11">
        <v>1878</v>
      </c>
      <c r="L6" s="11"/>
      <c r="M6" s="11">
        <v>306283</v>
      </c>
      <c r="N6" s="11">
        <v>308161</v>
      </c>
      <c r="O6" s="11"/>
      <c r="P6" s="11"/>
      <c r="Q6" s="11"/>
      <c r="R6" s="11"/>
      <c r="S6" s="11"/>
      <c r="T6" s="11"/>
      <c r="U6" s="11"/>
      <c r="V6" s="11"/>
      <c r="W6" s="11">
        <v>420206</v>
      </c>
      <c r="X6" s="11">
        <v>1525000</v>
      </c>
      <c r="Y6" s="11">
        <v>-1104794</v>
      </c>
      <c r="Z6" s="2">
        <v>-72.45</v>
      </c>
      <c r="AA6" s="15">
        <v>3050000</v>
      </c>
    </row>
    <row r="7" spans="1:27" ht="13.5">
      <c r="A7" s="46" t="s">
        <v>33</v>
      </c>
      <c r="B7" s="47"/>
      <c r="C7" s="9">
        <v>1950098</v>
      </c>
      <c r="D7" s="10"/>
      <c r="E7" s="11">
        <v>5650000</v>
      </c>
      <c r="F7" s="11">
        <v>5650000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2825000</v>
      </c>
      <c r="Y7" s="11">
        <v>-2825000</v>
      </c>
      <c r="Z7" s="2">
        <v>-100</v>
      </c>
      <c r="AA7" s="15">
        <v>5650000</v>
      </c>
    </row>
    <row r="8" spans="1:27" ht="13.5">
      <c r="A8" s="46" t="s">
        <v>34</v>
      </c>
      <c r="B8" s="47"/>
      <c r="C8" s="9">
        <v>2601782</v>
      </c>
      <c r="D8" s="10"/>
      <c r="E8" s="11">
        <v>5821000</v>
      </c>
      <c r="F8" s="11">
        <v>19651363</v>
      </c>
      <c r="G8" s="11"/>
      <c r="H8" s="11">
        <v>84297</v>
      </c>
      <c r="I8" s="11"/>
      <c r="J8" s="11">
        <v>84297</v>
      </c>
      <c r="K8" s="11"/>
      <c r="L8" s="11"/>
      <c r="M8" s="11">
        <v>451423</v>
      </c>
      <c r="N8" s="11">
        <v>451423</v>
      </c>
      <c r="O8" s="11"/>
      <c r="P8" s="11"/>
      <c r="Q8" s="11"/>
      <c r="R8" s="11"/>
      <c r="S8" s="11"/>
      <c r="T8" s="11"/>
      <c r="U8" s="11"/>
      <c r="V8" s="11"/>
      <c r="W8" s="11">
        <v>535720</v>
      </c>
      <c r="X8" s="11">
        <v>9825682</v>
      </c>
      <c r="Y8" s="11">
        <v>-9289962</v>
      </c>
      <c r="Z8" s="2">
        <v>-94.55</v>
      </c>
      <c r="AA8" s="15">
        <v>19651363</v>
      </c>
    </row>
    <row r="9" spans="1:27" ht="13.5">
      <c r="A9" s="46" t="s">
        <v>35</v>
      </c>
      <c r="B9" s="47"/>
      <c r="C9" s="9">
        <v>2740306</v>
      </c>
      <c r="D9" s="10"/>
      <c r="E9" s="11">
        <v>612000</v>
      </c>
      <c r="F9" s="11">
        <v>1162051</v>
      </c>
      <c r="G9" s="11"/>
      <c r="H9" s="11">
        <v>39184</v>
      </c>
      <c r="I9" s="11">
        <v>29112</v>
      </c>
      <c r="J9" s="11">
        <v>68296</v>
      </c>
      <c r="K9" s="11"/>
      <c r="L9" s="11"/>
      <c r="M9" s="11">
        <v>551401</v>
      </c>
      <c r="N9" s="11">
        <v>551401</v>
      </c>
      <c r="O9" s="11"/>
      <c r="P9" s="11"/>
      <c r="Q9" s="11"/>
      <c r="R9" s="11"/>
      <c r="S9" s="11"/>
      <c r="T9" s="11"/>
      <c r="U9" s="11"/>
      <c r="V9" s="11"/>
      <c r="W9" s="11">
        <v>619697</v>
      </c>
      <c r="X9" s="11">
        <v>581026</v>
      </c>
      <c r="Y9" s="11">
        <v>38671</v>
      </c>
      <c r="Z9" s="2">
        <v>6.66</v>
      </c>
      <c r="AA9" s="15">
        <v>1162051</v>
      </c>
    </row>
    <row r="10" spans="1:27" ht="13.5">
      <c r="A10" s="46" t="s">
        <v>36</v>
      </c>
      <c r="B10" s="47"/>
      <c r="C10" s="9">
        <v>1874593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26313472</v>
      </c>
      <c r="D11" s="50">
        <f t="shared" si="1"/>
        <v>0</v>
      </c>
      <c r="E11" s="51">
        <f t="shared" si="1"/>
        <v>15133000</v>
      </c>
      <c r="F11" s="51">
        <f t="shared" si="1"/>
        <v>29513414</v>
      </c>
      <c r="G11" s="51">
        <f t="shared" si="1"/>
        <v>0</v>
      </c>
      <c r="H11" s="51">
        <f t="shared" si="1"/>
        <v>123481</v>
      </c>
      <c r="I11" s="51">
        <f t="shared" si="1"/>
        <v>141157</v>
      </c>
      <c r="J11" s="51">
        <f t="shared" si="1"/>
        <v>264638</v>
      </c>
      <c r="K11" s="51">
        <f t="shared" si="1"/>
        <v>1878</v>
      </c>
      <c r="L11" s="51">
        <f t="shared" si="1"/>
        <v>0</v>
      </c>
      <c r="M11" s="51">
        <f t="shared" si="1"/>
        <v>1309107</v>
      </c>
      <c r="N11" s="51">
        <f t="shared" si="1"/>
        <v>1310985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1575623</v>
      </c>
      <c r="X11" s="51">
        <f t="shared" si="1"/>
        <v>14756708</v>
      </c>
      <c r="Y11" s="51">
        <f t="shared" si="1"/>
        <v>-13181085</v>
      </c>
      <c r="Z11" s="52">
        <f>+IF(X11&lt;&gt;0,+(Y11/X11)*100,0)</f>
        <v>-89.32266600382687</v>
      </c>
      <c r="AA11" s="53">
        <f>SUM(AA6:AA10)</f>
        <v>29513414</v>
      </c>
    </row>
    <row r="12" spans="1:27" ht="13.5">
      <c r="A12" s="54" t="s">
        <v>38</v>
      </c>
      <c r="B12" s="35"/>
      <c r="C12" s="9">
        <v>2378889</v>
      </c>
      <c r="D12" s="10"/>
      <c r="E12" s="11">
        <v>1744947</v>
      </c>
      <c r="F12" s="11">
        <v>1804947</v>
      </c>
      <c r="G12" s="11"/>
      <c r="H12" s="11"/>
      <c r="I12" s="11"/>
      <c r="J12" s="11"/>
      <c r="K12" s="11">
        <v>9565</v>
      </c>
      <c r="L12" s="11"/>
      <c r="M12" s="11">
        <v>14597</v>
      </c>
      <c r="N12" s="11">
        <v>24162</v>
      </c>
      <c r="O12" s="11"/>
      <c r="P12" s="11"/>
      <c r="Q12" s="11"/>
      <c r="R12" s="11"/>
      <c r="S12" s="11"/>
      <c r="T12" s="11"/>
      <c r="U12" s="11"/>
      <c r="V12" s="11"/>
      <c r="W12" s="11">
        <v>24162</v>
      </c>
      <c r="X12" s="11">
        <v>902474</v>
      </c>
      <c r="Y12" s="11">
        <v>-878312</v>
      </c>
      <c r="Z12" s="2">
        <v>-97.32</v>
      </c>
      <c r="AA12" s="15">
        <v>1804947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2481335</v>
      </c>
      <c r="D15" s="10"/>
      <c r="E15" s="11">
        <v>11823520</v>
      </c>
      <c r="F15" s="11">
        <v>11949279</v>
      </c>
      <c r="G15" s="11"/>
      <c r="H15" s="11">
        <v>24506</v>
      </c>
      <c r="I15" s="11">
        <v>113247</v>
      </c>
      <c r="J15" s="11">
        <v>137753</v>
      </c>
      <c r="K15" s="11">
        <v>138485</v>
      </c>
      <c r="L15" s="11">
        <v>476823</v>
      </c>
      <c r="M15" s="11">
        <v>2057270</v>
      </c>
      <c r="N15" s="11">
        <v>2672578</v>
      </c>
      <c r="O15" s="11"/>
      <c r="P15" s="11"/>
      <c r="Q15" s="11"/>
      <c r="R15" s="11"/>
      <c r="S15" s="11"/>
      <c r="T15" s="11"/>
      <c r="U15" s="11"/>
      <c r="V15" s="11"/>
      <c r="W15" s="11">
        <v>2810331</v>
      </c>
      <c r="X15" s="11">
        <v>5974640</v>
      </c>
      <c r="Y15" s="11">
        <v>-3164309</v>
      </c>
      <c r="Z15" s="2">
        <v>-52.96</v>
      </c>
      <c r="AA15" s="15">
        <v>11949279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449555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9039052</v>
      </c>
      <c r="D20" s="59">
        <f t="shared" si="2"/>
        <v>0</v>
      </c>
      <c r="E20" s="60">
        <f t="shared" si="2"/>
        <v>31160761</v>
      </c>
      <c r="F20" s="60">
        <f t="shared" si="2"/>
        <v>32257867</v>
      </c>
      <c r="G20" s="60">
        <f t="shared" si="2"/>
        <v>0</v>
      </c>
      <c r="H20" s="60">
        <f t="shared" si="2"/>
        <v>2316927</v>
      </c>
      <c r="I20" s="60">
        <f t="shared" si="2"/>
        <v>1222386</v>
      </c>
      <c r="J20" s="60">
        <f t="shared" si="2"/>
        <v>3539313</v>
      </c>
      <c r="K20" s="60">
        <f t="shared" si="2"/>
        <v>1587096</v>
      </c>
      <c r="L20" s="60">
        <f t="shared" si="2"/>
        <v>2305264</v>
      </c>
      <c r="M20" s="60">
        <f t="shared" si="2"/>
        <v>769364</v>
      </c>
      <c r="N20" s="60">
        <f t="shared" si="2"/>
        <v>4661724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8201037</v>
      </c>
      <c r="X20" s="60">
        <f t="shared" si="2"/>
        <v>16128934</v>
      </c>
      <c r="Y20" s="60">
        <f t="shared" si="2"/>
        <v>-7927897</v>
      </c>
      <c r="Z20" s="61">
        <f>+IF(X20&lt;&gt;0,+(Y20/X20)*100,0)</f>
        <v>-49.153260841665045</v>
      </c>
      <c r="AA20" s="62">
        <f>SUM(AA26:AA33)</f>
        <v>32257867</v>
      </c>
    </row>
    <row r="21" spans="1:27" ht="13.5">
      <c r="A21" s="46" t="s">
        <v>32</v>
      </c>
      <c r="B21" s="47"/>
      <c r="C21" s="9"/>
      <c r="D21" s="10"/>
      <c r="E21" s="11">
        <v>16172053</v>
      </c>
      <c r="F21" s="11">
        <v>16172053</v>
      </c>
      <c r="G21" s="11"/>
      <c r="H21" s="11">
        <v>2277620</v>
      </c>
      <c r="I21" s="11">
        <v>710608</v>
      </c>
      <c r="J21" s="11">
        <v>2988228</v>
      </c>
      <c r="K21" s="11">
        <v>973507</v>
      </c>
      <c r="L21" s="11">
        <v>1941587</v>
      </c>
      <c r="M21" s="11">
        <v>836637</v>
      </c>
      <c r="N21" s="11">
        <v>3751731</v>
      </c>
      <c r="O21" s="11"/>
      <c r="P21" s="11"/>
      <c r="Q21" s="11"/>
      <c r="R21" s="11"/>
      <c r="S21" s="11"/>
      <c r="T21" s="11"/>
      <c r="U21" s="11"/>
      <c r="V21" s="11"/>
      <c r="W21" s="11">
        <v>6739959</v>
      </c>
      <c r="X21" s="11">
        <v>8086027</v>
      </c>
      <c r="Y21" s="11">
        <v>-1346068</v>
      </c>
      <c r="Z21" s="2">
        <v>-16.65</v>
      </c>
      <c r="AA21" s="15">
        <v>16172053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9039052</v>
      </c>
      <c r="D23" s="10"/>
      <c r="E23" s="11">
        <v>13688708</v>
      </c>
      <c r="F23" s="11">
        <v>14557014</v>
      </c>
      <c r="G23" s="11"/>
      <c r="H23" s="11"/>
      <c r="I23" s="11">
        <v>475441</v>
      </c>
      <c r="J23" s="11">
        <v>475441</v>
      </c>
      <c r="K23" s="11">
        <v>556963</v>
      </c>
      <c r="L23" s="11">
        <v>125989</v>
      </c>
      <c r="M23" s="11">
        <v>51818</v>
      </c>
      <c r="N23" s="11">
        <v>734770</v>
      </c>
      <c r="O23" s="11"/>
      <c r="P23" s="11"/>
      <c r="Q23" s="11"/>
      <c r="R23" s="11"/>
      <c r="S23" s="11"/>
      <c r="T23" s="11"/>
      <c r="U23" s="11"/>
      <c r="V23" s="11"/>
      <c r="W23" s="11">
        <v>1210211</v>
      </c>
      <c r="X23" s="11">
        <v>7278507</v>
      </c>
      <c r="Y23" s="11">
        <v>-6068296</v>
      </c>
      <c r="Z23" s="2">
        <v>-83.37</v>
      </c>
      <c r="AA23" s="15">
        <v>14557014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9039052</v>
      </c>
      <c r="D26" s="50">
        <f t="shared" si="3"/>
        <v>0</v>
      </c>
      <c r="E26" s="51">
        <f t="shared" si="3"/>
        <v>29860761</v>
      </c>
      <c r="F26" s="51">
        <f t="shared" si="3"/>
        <v>30729067</v>
      </c>
      <c r="G26" s="51">
        <f t="shared" si="3"/>
        <v>0</v>
      </c>
      <c r="H26" s="51">
        <f t="shared" si="3"/>
        <v>2277620</v>
      </c>
      <c r="I26" s="51">
        <f t="shared" si="3"/>
        <v>1186049</v>
      </c>
      <c r="J26" s="51">
        <f t="shared" si="3"/>
        <v>3463669</v>
      </c>
      <c r="K26" s="51">
        <f t="shared" si="3"/>
        <v>1530470</v>
      </c>
      <c r="L26" s="51">
        <f t="shared" si="3"/>
        <v>2067576</v>
      </c>
      <c r="M26" s="51">
        <f t="shared" si="3"/>
        <v>888455</v>
      </c>
      <c r="N26" s="51">
        <f t="shared" si="3"/>
        <v>4486501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7950170</v>
      </c>
      <c r="X26" s="51">
        <f t="shared" si="3"/>
        <v>15364534</v>
      </c>
      <c r="Y26" s="51">
        <f t="shared" si="3"/>
        <v>-7414364</v>
      </c>
      <c r="Z26" s="52">
        <f>+IF(X26&lt;&gt;0,+(Y26/X26)*100,0)</f>
        <v>-48.25635453701362</v>
      </c>
      <c r="AA26" s="53">
        <f>SUM(AA21:AA25)</f>
        <v>30729067</v>
      </c>
    </row>
    <row r="27" spans="1:27" ht="13.5">
      <c r="A27" s="54" t="s">
        <v>38</v>
      </c>
      <c r="B27" s="64"/>
      <c r="C27" s="9"/>
      <c r="D27" s="10"/>
      <c r="E27" s="11"/>
      <c r="F27" s="11">
        <v>456800</v>
      </c>
      <c r="G27" s="11"/>
      <c r="H27" s="11"/>
      <c r="I27" s="11"/>
      <c r="J27" s="11"/>
      <c r="K27" s="11"/>
      <c r="L27" s="11"/>
      <c r="M27" s="11">
        <v>5874</v>
      </c>
      <c r="N27" s="11">
        <v>5874</v>
      </c>
      <c r="O27" s="11"/>
      <c r="P27" s="11"/>
      <c r="Q27" s="11"/>
      <c r="R27" s="11"/>
      <c r="S27" s="11"/>
      <c r="T27" s="11"/>
      <c r="U27" s="11"/>
      <c r="V27" s="11"/>
      <c r="W27" s="11">
        <v>5874</v>
      </c>
      <c r="X27" s="11">
        <v>228400</v>
      </c>
      <c r="Y27" s="11">
        <v>-222526</v>
      </c>
      <c r="Z27" s="2">
        <v>-97.43</v>
      </c>
      <c r="AA27" s="15">
        <v>456800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1300000</v>
      </c>
      <c r="F30" s="11">
        <v>1072000</v>
      </c>
      <c r="G30" s="11"/>
      <c r="H30" s="11">
        <v>39307</v>
      </c>
      <c r="I30" s="11">
        <v>36337</v>
      </c>
      <c r="J30" s="11">
        <v>75644</v>
      </c>
      <c r="K30" s="11">
        <v>56626</v>
      </c>
      <c r="L30" s="11">
        <v>237688</v>
      </c>
      <c r="M30" s="11">
        <v>-124965</v>
      </c>
      <c r="N30" s="11">
        <v>169349</v>
      </c>
      <c r="O30" s="11"/>
      <c r="P30" s="11"/>
      <c r="Q30" s="11"/>
      <c r="R30" s="11"/>
      <c r="S30" s="11"/>
      <c r="T30" s="11"/>
      <c r="U30" s="11"/>
      <c r="V30" s="11"/>
      <c r="W30" s="11">
        <v>244993</v>
      </c>
      <c r="X30" s="11">
        <v>536000</v>
      </c>
      <c r="Y30" s="11">
        <v>-291007</v>
      </c>
      <c r="Z30" s="2">
        <v>-54.29</v>
      </c>
      <c r="AA30" s="15">
        <v>1072000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17146693</v>
      </c>
      <c r="D36" s="10">
        <f t="shared" si="4"/>
        <v>0</v>
      </c>
      <c r="E36" s="11">
        <f t="shared" si="4"/>
        <v>19222053</v>
      </c>
      <c r="F36" s="11">
        <f t="shared" si="4"/>
        <v>19222053</v>
      </c>
      <c r="G36" s="11">
        <f t="shared" si="4"/>
        <v>0</v>
      </c>
      <c r="H36" s="11">
        <f t="shared" si="4"/>
        <v>2277620</v>
      </c>
      <c r="I36" s="11">
        <f t="shared" si="4"/>
        <v>822653</v>
      </c>
      <c r="J36" s="11">
        <f t="shared" si="4"/>
        <v>3100273</v>
      </c>
      <c r="K36" s="11">
        <f t="shared" si="4"/>
        <v>975385</v>
      </c>
      <c r="L36" s="11">
        <f t="shared" si="4"/>
        <v>1941587</v>
      </c>
      <c r="M36" s="11">
        <f t="shared" si="4"/>
        <v>1142920</v>
      </c>
      <c r="N36" s="11">
        <f t="shared" si="4"/>
        <v>4059892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7160165</v>
      </c>
      <c r="X36" s="11">
        <f t="shared" si="4"/>
        <v>9611027</v>
      </c>
      <c r="Y36" s="11">
        <f t="shared" si="4"/>
        <v>-2450862</v>
      </c>
      <c r="Z36" s="2">
        <f aca="true" t="shared" si="5" ref="Z36:Z49">+IF(X36&lt;&gt;0,+(Y36/X36)*100,0)</f>
        <v>-25.500521432308954</v>
      </c>
      <c r="AA36" s="15">
        <f>AA6+AA21</f>
        <v>19222053</v>
      </c>
    </row>
    <row r="37" spans="1:27" ht="13.5">
      <c r="A37" s="46" t="s">
        <v>33</v>
      </c>
      <c r="B37" s="47"/>
      <c r="C37" s="9">
        <f t="shared" si="4"/>
        <v>1950098</v>
      </c>
      <c r="D37" s="10">
        <f t="shared" si="4"/>
        <v>0</v>
      </c>
      <c r="E37" s="11">
        <f t="shared" si="4"/>
        <v>5650000</v>
      </c>
      <c r="F37" s="11">
        <f t="shared" si="4"/>
        <v>5650000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2825000</v>
      </c>
      <c r="Y37" s="11">
        <f t="shared" si="4"/>
        <v>-2825000</v>
      </c>
      <c r="Z37" s="2">
        <f t="shared" si="5"/>
        <v>-100</v>
      </c>
      <c r="AA37" s="15">
        <f>AA7+AA22</f>
        <v>5650000</v>
      </c>
    </row>
    <row r="38" spans="1:27" ht="13.5">
      <c r="A38" s="46" t="s">
        <v>34</v>
      </c>
      <c r="B38" s="47"/>
      <c r="C38" s="9">
        <f t="shared" si="4"/>
        <v>11640834</v>
      </c>
      <c r="D38" s="10">
        <f t="shared" si="4"/>
        <v>0</v>
      </c>
      <c r="E38" s="11">
        <f t="shared" si="4"/>
        <v>19509708</v>
      </c>
      <c r="F38" s="11">
        <f t="shared" si="4"/>
        <v>34208377</v>
      </c>
      <c r="G38" s="11">
        <f t="shared" si="4"/>
        <v>0</v>
      </c>
      <c r="H38" s="11">
        <f t="shared" si="4"/>
        <v>84297</v>
      </c>
      <c r="I38" s="11">
        <f t="shared" si="4"/>
        <v>475441</v>
      </c>
      <c r="J38" s="11">
        <f t="shared" si="4"/>
        <v>559738</v>
      </c>
      <c r="K38" s="11">
        <f t="shared" si="4"/>
        <v>556963</v>
      </c>
      <c r="L38" s="11">
        <f t="shared" si="4"/>
        <v>125989</v>
      </c>
      <c r="M38" s="11">
        <f t="shared" si="4"/>
        <v>503241</v>
      </c>
      <c r="N38" s="11">
        <f t="shared" si="4"/>
        <v>1186193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1745931</v>
      </c>
      <c r="X38" s="11">
        <f t="shared" si="4"/>
        <v>17104189</v>
      </c>
      <c r="Y38" s="11">
        <f t="shared" si="4"/>
        <v>-15358258</v>
      </c>
      <c r="Z38" s="2">
        <f t="shared" si="5"/>
        <v>-89.7923777619623</v>
      </c>
      <c r="AA38" s="15">
        <f>AA8+AA23</f>
        <v>34208377</v>
      </c>
    </row>
    <row r="39" spans="1:27" ht="13.5">
      <c r="A39" s="46" t="s">
        <v>35</v>
      </c>
      <c r="B39" s="47"/>
      <c r="C39" s="9">
        <f t="shared" si="4"/>
        <v>2740306</v>
      </c>
      <c r="D39" s="10">
        <f t="shared" si="4"/>
        <v>0</v>
      </c>
      <c r="E39" s="11">
        <f t="shared" si="4"/>
        <v>612000</v>
      </c>
      <c r="F39" s="11">
        <f t="shared" si="4"/>
        <v>1162051</v>
      </c>
      <c r="G39" s="11">
        <f t="shared" si="4"/>
        <v>0</v>
      </c>
      <c r="H39" s="11">
        <f t="shared" si="4"/>
        <v>39184</v>
      </c>
      <c r="I39" s="11">
        <f t="shared" si="4"/>
        <v>29112</v>
      </c>
      <c r="J39" s="11">
        <f t="shared" si="4"/>
        <v>68296</v>
      </c>
      <c r="K39" s="11">
        <f t="shared" si="4"/>
        <v>0</v>
      </c>
      <c r="L39" s="11">
        <f t="shared" si="4"/>
        <v>0</v>
      </c>
      <c r="M39" s="11">
        <f t="shared" si="4"/>
        <v>551401</v>
      </c>
      <c r="N39" s="11">
        <f t="shared" si="4"/>
        <v>551401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619697</v>
      </c>
      <c r="X39" s="11">
        <f t="shared" si="4"/>
        <v>581026</v>
      </c>
      <c r="Y39" s="11">
        <f t="shared" si="4"/>
        <v>38671</v>
      </c>
      <c r="Z39" s="2">
        <f t="shared" si="5"/>
        <v>6.655640195103145</v>
      </c>
      <c r="AA39" s="15">
        <f>AA9+AA24</f>
        <v>1162051</v>
      </c>
    </row>
    <row r="40" spans="1:27" ht="13.5">
      <c r="A40" s="46" t="s">
        <v>36</v>
      </c>
      <c r="B40" s="47"/>
      <c r="C40" s="9">
        <f t="shared" si="4"/>
        <v>1874593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35352524</v>
      </c>
      <c r="D41" s="50">
        <f t="shared" si="6"/>
        <v>0</v>
      </c>
      <c r="E41" s="51">
        <f t="shared" si="6"/>
        <v>44993761</v>
      </c>
      <c r="F41" s="51">
        <f t="shared" si="6"/>
        <v>60242481</v>
      </c>
      <c r="G41" s="51">
        <f t="shared" si="6"/>
        <v>0</v>
      </c>
      <c r="H41" s="51">
        <f t="shared" si="6"/>
        <v>2401101</v>
      </c>
      <c r="I41" s="51">
        <f t="shared" si="6"/>
        <v>1327206</v>
      </c>
      <c r="J41" s="51">
        <f t="shared" si="6"/>
        <v>3728307</v>
      </c>
      <c r="K41" s="51">
        <f t="shared" si="6"/>
        <v>1532348</v>
      </c>
      <c r="L41" s="51">
        <f t="shared" si="6"/>
        <v>2067576</v>
      </c>
      <c r="M41" s="51">
        <f t="shared" si="6"/>
        <v>2197562</v>
      </c>
      <c r="N41" s="51">
        <f t="shared" si="6"/>
        <v>5797486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9525793</v>
      </c>
      <c r="X41" s="51">
        <f t="shared" si="6"/>
        <v>30121242</v>
      </c>
      <c r="Y41" s="51">
        <f t="shared" si="6"/>
        <v>-20595449</v>
      </c>
      <c r="Z41" s="52">
        <f t="shared" si="5"/>
        <v>-68.37516527372942</v>
      </c>
      <c r="AA41" s="53">
        <f>SUM(AA36:AA40)</f>
        <v>60242481</v>
      </c>
    </row>
    <row r="42" spans="1:27" ht="13.5">
      <c r="A42" s="54" t="s">
        <v>38</v>
      </c>
      <c r="B42" s="35"/>
      <c r="C42" s="65">
        <f aca="true" t="shared" si="7" ref="C42:Y48">C12+C27</f>
        <v>2378889</v>
      </c>
      <c r="D42" s="66">
        <f t="shared" si="7"/>
        <v>0</v>
      </c>
      <c r="E42" s="67">
        <f t="shared" si="7"/>
        <v>1744947</v>
      </c>
      <c r="F42" s="67">
        <f t="shared" si="7"/>
        <v>2261747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9565</v>
      </c>
      <c r="L42" s="67">
        <f t="shared" si="7"/>
        <v>0</v>
      </c>
      <c r="M42" s="67">
        <f t="shared" si="7"/>
        <v>20471</v>
      </c>
      <c r="N42" s="67">
        <f t="shared" si="7"/>
        <v>30036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30036</v>
      </c>
      <c r="X42" s="67">
        <f t="shared" si="7"/>
        <v>1130874</v>
      </c>
      <c r="Y42" s="67">
        <f t="shared" si="7"/>
        <v>-1100838</v>
      </c>
      <c r="Z42" s="69">
        <f t="shared" si="5"/>
        <v>-97.34400118846132</v>
      </c>
      <c r="AA42" s="68">
        <f aca="true" t="shared" si="8" ref="AA42:AA48">AA12+AA27</f>
        <v>2261747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2481335</v>
      </c>
      <c r="D45" s="66">
        <f t="shared" si="7"/>
        <v>0</v>
      </c>
      <c r="E45" s="67">
        <f t="shared" si="7"/>
        <v>13123520</v>
      </c>
      <c r="F45" s="67">
        <f t="shared" si="7"/>
        <v>13021279</v>
      </c>
      <c r="G45" s="67">
        <f t="shared" si="7"/>
        <v>0</v>
      </c>
      <c r="H45" s="67">
        <f t="shared" si="7"/>
        <v>63813</v>
      </c>
      <c r="I45" s="67">
        <f t="shared" si="7"/>
        <v>149584</v>
      </c>
      <c r="J45" s="67">
        <f t="shared" si="7"/>
        <v>213397</v>
      </c>
      <c r="K45" s="67">
        <f t="shared" si="7"/>
        <v>195111</v>
      </c>
      <c r="L45" s="67">
        <f t="shared" si="7"/>
        <v>714511</v>
      </c>
      <c r="M45" s="67">
        <f t="shared" si="7"/>
        <v>1932305</v>
      </c>
      <c r="N45" s="67">
        <f t="shared" si="7"/>
        <v>2841927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3055324</v>
      </c>
      <c r="X45" s="67">
        <f t="shared" si="7"/>
        <v>6510640</v>
      </c>
      <c r="Y45" s="67">
        <f t="shared" si="7"/>
        <v>-3455316</v>
      </c>
      <c r="Z45" s="69">
        <f t="shared" si="5"/>
        <v>-53.07183318383446</v>
      </c>
      <c r="AA45" s="68">
        <f t="shared" si="8"/>
        <v>13021279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449555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40662303</v>
      </c>
      <c r="D49" s="78">
        <f t="shared" si="9"/>
        <v>0</v>
      </c>
      <c r="E49" s="79">
        <f t="shared" si="9"/>
        <v>59862228</v>
      </c>
      <c r="F49" s="79">
        <f t="shared" si="9"/>
        <v>75525507</v>
      </c>
      <c r="G49" s="79">
        <f t="shared" si="9"/>
        <v>0</v>
      </c>
      <c r="H49" s="79">
        <f t="shared" si="9"/>
        <v>2464914</v>
      </c>
      <c r="I49" s="79">
        <f t="shared" si="9"/>
        <v>1476790</v>
      </c>
      <c r="J49" s="79">
        <f t="shared" si="9"/>
        <v>3941704</v>
      </c>
      <c r="K49" s="79">
        <f t="shared" si="9"/>
        <v>1737024</v>
      </c>
      <c r="L49" s="79">
        <f t="shared" si="9"/>
        <v>2782087</v>
      </c>
      <c r="M49" s="79">
        <f t="shared" si="9"/>
        <v>4150338</v>
      </c>
      <c r="N49" s="79">
        <f t="shared" si="9"/>
        <v>8669449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12611153</v>
      </c>
      <c r="X49" s="79">
        <f t="shared" si="9"/>
        <v>37762756</v>
      </c>
      <c r="Y49" s="79">
        <f t="shared" si="9"/>
        <v>-25151603</v>
      </c>
      <c r="Z49" s="80">
        <f t="shared" si="5"/>
        <v>-66.60425685032098</v>
      </c>
      <c r="AA49" s="81">
        <f>SUM(AA41:AA48)</f>
        <v>75525507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8829283</v>
      </c>
      <c r="D51" s="66">
        <f t="shared" si="10"/>
        <v>0</v>
      </c>
      <c r="E51" s="67">
        <f t="shared" si="10"/>
        <v>11478763</v>
      </c>
      <c r="F51" s="67">
        <f t="shared" si="10"/>
        <v>11578762</v>
      </c>
      <c r="G51" s="67">
        <f t="shared" si="10"/>
        <v>0</v>
      </c>
      <c r="H51" s="67">
        <f t="shared" si="10"/>
        <v>542658</v>
      </c>
      <c r="I51" s="67">
        <f t="shared" si="10"/>
        <v>935797</v>
      </c>
      <c r="J51" s="67">
        <f t="shared" si="10"/>
        <v>1478455</v>
      </c>
      <c r="K51" s="67">
        <f t="shared" si="10"/>
        <v>933044</v>
      </c>
      <c r="L51" s="67">
        <f t="shared" si="10"/>
        <v>931515</v>
      </c>
      <c r="M51" s="67">
        <f t="shared" si="10"/>
        <v>261707</v>
      </c>
      <c r="N51" s="67">
        <f t="shared" si="10"/>
        <v>2126266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3604721</v>
      </c>
      <c r="X51" s="67">
        <f t="shared" si="10"/>
        <v>5789382</v>
      </c>
      <c r="Y51" s="67">
        <f t="shared" si="10"/>
        <v>-2184661</v>
      </c>
      <c r="Z51" s="69">
        <f>+IF(X51&lt;&gt;0,+(Y51/X51)*100,0)</f>
        <v>-37.7356512318586</v>
      </c>
      <c r="AA51" s="68">
        <f>SUM(AA57:AA61)</f>
        <v>11578762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>
        <v>711127</v>
      </c>
      <c r="D53" s="10"/>
      <c r="E53" s="11">
        <v>938944</v>
      </c>
      <c r="F53" s="11">
        <v>938944</v>
      </c>
      <c r="G53" s="11"/>
      <c r="H53" s="11">
        <v>16079</v>
      </c>
      <c r="I53" s="11">
        <v>92015</v>
      </c>
      <c r="J53" s="11">
        <v>108094</v>
      </c>
      <c r="K53" s="11">
        <v>87705</v>
      </c>
      <c r="L53" s="11">
        <v>99861</v>
      </c>
      <c r="M53" s="11">
        <v>49288</v>
      </c>
      <c r="N53" s="11">
        <v>236854</v>
      </c>
      <c r="O53" s="11"/>
      <c r="P53" s="11"/>
      <c r="Q53" s="11"/>
      <c r="R53" s="11"/>
      <c r="S53" s="11"/>
      <c r="T53" s="11"/>
      <c r="U53" s="11"/>
      <c r="V53" s="11"/>
      <c r="W53" s="11">
        <v>344948</v>
      </c>
      <c r="X53" s="11">
        <v>469472</v>
      </c>
      <c r="Y53" s="11">
        <v>-124524</v>
      </c>
      <c r="Z53" s="2">
        <v>-26.52</v>
      </c>
      <c r="AA53" s="15">
        <v>938944</v>
      </c>
    </row>
    <row r="54" spans="1:27" ht="13.5">
      <c r="A54" s="84" t="s">
        <v>34</v>
      </c>
      <c r="B54" s="47"/>
      <c r="C54" s="9">
        <v>772536</v>
      </c>
      <c r="D54" s="10"/>
      <c r="E54" s="11">
        <v>1517462</v>
      </c>
      <c r="F54" s="11">
        <v>1517462</v>
      </c>
      <c r="G54" s="11"/>
      <c r="H54" s="11">
        <v>45297</v>
      </c>
      <c r="I54" s="11">
        <v>37391</v>
      </c>
      <c r="J54" s="11">
        <v>82688</v>
      </c>
      <c r="K54" s="11">
        <v>58468</v>
      </c>
      <c r="L54" s="11">
        <v>95720</v>
      </c>
      <c r="M54" s="11">
        <v>42182</v>
      </c>
      <c r="N54" s="11">
        <v>196370</v>
      </c>
      <c r="O54" s="11"/>
      <c r="P54" s="11"/>
      <c r="Q54" s="11"/>
      <c r="R54" s="11"/>
      <c r="S54" s="11"/>
      <c r="T54" s="11"/>
      <c r="U54" s="11"/>
      <c r="V54" s="11"/>
      <c r="W54" s="11">
        <v>279058</v>
      </c>
      <c r="X54" s="11">
        <v>758731</v>
      </c>
      <c r="Y54" s="11">
        <v>-479673</v>
      </c>
      <c r="Z54" s="2">
        <v>-63.22</v>
      </c>
      <c r="AA54" s="15">
        <v>1517462</v>
      </c>
    </row>
    <row r="55" spans="1:27" ht="13.5">
      <c r="A55" s="84" t="s">
        <v>35</v>
      </c>
      <c r="B55" s="47"/>
      <c r="C55" s="9">
        <v>851472</v>
      </c>
      <c r="D55" s="10"/>
      <c r="E55" s="11">
        <v>977763</v>
      </c>
      <c r="F55" s="11">
        <v>977763</v>
      </c>
      <c r="G55" s="11"/>
      <c r="H55" s="11">
        <v>177354</v>
      </c>
      <c r="I55" s="11">
        <v>165814</v>
      </c>
      <c r="J55" s="11">
        <v>343168</v>
      </c>
      <c r="K55" s="11">
        <v>93466</v>
      </c>
      <c r="L55" s="11">
        <v>93677</v>
      </c>
      <c r="M55" s="11">
        <v>21217</v>
      </c>
      <c r="N55" s="11">
        <v>208360</v>
      </c>
      <c r="O55" s="11"/>
      <c r="P55" s="11"/>
      <c r="Q55" s="11"/>
      <c r="R55" s="11"/>
      <c r="S55" s="11"/>
      <c r="T55" s="11"/>
      <c r="U55" s="11"/>
      <c r="V55" s="11"/>
      <c r="W55" s="11">
        <v>551528</v>
      </c>
      <c r="X55" s="11">
        <v>488882</v>
      </c>
      <c r="Y55" s="11">
        <v>62646</v>
      </c>
      <c r="Z55" s="2">
        <v>12.81</v>
      </c>
      <c r="AA55" s="15">
        <v>977763</v>
      </c>
    </row>
    <row r="56" spans="1:27" ht="13.5">
      <c r="A56" s="84" t="s">
        <v>36</v>
      </c>
      <c r="B56" s="47"/>
      <c r="C56" s="9">
        <v>845556</v>
      </c>
      <c r="D56" s="10"/>
      <c r="E56" s="11">
        <v>503180</v>
      </c>
      <c r="F56" s="11">
        <v>603180</v>
      </c>
      <c r="G56" s="11"/>
      <c r="H56" s="11">
        <v>18519</v>
      </c>
      <c r="I56" s="11">
        <v>298394</v>
      </c>
      <c r="J56" s="11">
        <v>316913</v>
      </c>
      <c r="K56" s="11">
        <v>106648</v>
      </c>
      <c r="L56" s="11">
        <v>36331</v>
      </c>
      <c r="M56" s="11">
        <v>25042</v>
      </c>
      <c r="N56" s="11">
        <v>168021</v>
      </c>
      <c r="O56" s="11"/>
      <c r="P56" s="11"/>
      <c r="Q56" s="11"/>
      <c r="R56" s="11"/>
      <c r="S56" s="11"/>
      <c r="T56" s="11"/>
      <c r="U56" s="11"/>
      <c r="V56" s="11"/>
      <c r="W56" s="11">
        <v>484934</v>
      </c>
      <c r="X56" s="11">
        <v>301590</v>
      </c>
      <c r="Y56" s="11">
        <v>183344</v>
      </c>
      <c r="Z56" s="2">
        <v>60.79</v>
      </c>
      <c r="AA56" s="15">
        <v>603180</v>
      </c>
    </row>
    <row r="57" spans="1:27" ht="13.5">
      <c r="A57" s="85" t="s">
        <v>37</v>
      </c>
      <c r="B57" s="47"/>
      <c r="C57" s="49">
        <f aca="true" t="shared" si="11" ref="C57:Y57">SUM(C52:C56)</f>
        <v>3180691</v>
      </c>
      <c r="D57" s="50">
        <f t="shared" si="11"/>
        <v>0</v>
      </c>
      <c r="E57" s="51">
        <f t="shared" si="11"/>
        <v>3937349</v>
      </c>
      <c r="F57" s="51">
        <f t="shared" si="11"/>
        <v>4037349</v>
      </c>
      <c r="G57" s="51">
        <f t="shared" si="11"/>
        <v>0</v>
      </c>
      <c r="H57" s="51">
        <f t="shared" si="11"/>
        <v>257249</v>
      </c>
      <c r="I57" s="51">
        <f t="shared" si="11"/>
        <v>593614</v>
      </c>
      <c r="J57" s="51">
        <f t="shared" si="11"/>
        <v>850863</v>
      </c>
      <c r="K57" s="51">
        <f t="shared" si="11"/>
        <v>346287</v>
      </c>
      <c r="L57" s="51">
        <f t="shared" si="11"/>
        <v>325589</v>
      </c>
      <c r="M57" s="51">
        <f t="shared" si="11"/>
        <v>137729</v>
      </c>
      <c r="N57" s="51">
        <f t="shared" si="11"/>
        <v>809605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1660468</v>
      </c>
      <c r="X57" s="51">
        <f t="shared" si="11"/>
        <v>2018675</v>
      </c>
      <c r="Y57" s="51">
        <f t="shared" si="11"/>
        <v>-358207</v>
      </c>
      <c r="Z57" s="52">
        <f>+IF(X57&lt;&gt;0,+(Y57/X57)*100,0)</f>
        <v>-17.74465924430629</v>
      </c>
      <c r="AA57" s="53">
        <f>SUM(AA52:AA56)</f>
        <v>4037349</v>
      </c>
    </row>
    <row r="58" spans="1:27" ht="13.5">
      <c r="A58" s="86" t="s">
        <v>38</v>
      </c>
      <c r="B58" s="35"/>
      <c r="C58" s="9">
        <v>851554</v>
      </c>
      <c r="D58" s="10"/>
      <c r="E58" s="11">
        <v>1395400</v>
      </c>
      <c r="F58" s="11">
        <v>1395400</v>
      </c>
      <c r="G58" s="11"/>
      <c r="H58" s="11">
        <v>41818</v>
      </c>
      <c r="I58" s="11">
        <v>33156</v>
      </c>
      <c r="J58" s="11">
        <v>74974</v>
      </c>
      <c r="K58" s="11">
        <v>40168</v>
      </c>
      <c r="L58" s="11">
        <v>79375</v>
      </c>
      <c r="M58" s="11">
        <v>-159785</v>
      </c>
      <c r="N58" s="11">
        <v>-40242</v>
      </c>
      <c r="O58" s="11"/>
      <c r="P58" s="11"/>
      <c r="Q58" s="11"/>
      <c r="R58" s="11"/>
      <c r="S58" s="11"/>
      <c r="T58" s="11"/>
      <c r="U58" s="11"/>
      <c r="V58" s="11"/>
      <c r="W58" s="11">
        <v>34732</v>
      </c>
      <c r="X58" s="11">
        <v>697700</v>
      </c>
      <c r="Y58" s="11">
        <v>-662968</v>
      </c>
      <c r="Z58" s="2">
        <v>-95.02</v>
      </c>
      <c r="AA58" s="15">
        <v>1395400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4797038</v>
      </c>
      <c r="D61" s="10"/>
      <c r="E61" s="11">
        <v>6146014</v>
      </c>
      <c r="F61" s="11">
        <v>6146013</v>
      </c>
      <c r="G61" s="11"/>
      <c r="H61" s="11">
        <v>243591</v>
      </c>
      <c r="I61" s="11">
        <v>309027</v>
      </c>
      <c r="J61" s="11">
        <v>552618</v>
      </c>
      <c r="K61" s="11">
        <v>546589</v>
      </c>
      <c r="L61" s="11">
        <v>526551</v>
      </c>
      <c r="M61" s="11">
        <v>283763</v>
      </c>
      <c r="N61" s="11">
        <v>1356903</v>
      </c>
      <c r="O61" s="11"/>
      <c r="P61" s="11"/>
      <c r="Q61" s="11"/>
      <c r="R61" s="11"/>
      <c r="S61" s="11"/>
      <c r="T61" s="11"/>
      <c r="U61" s="11"/>
      <c r="V61" s="11"/>
      <c r="W61" s="11">
        <v>1909521</v>
      </c>
      <c r="X61" s="11">
        <v>3073007</v>
      </c>
      <c r="Y61" s="11">
        <v>-1163486</v>
      </c>
      <c r="Z61" s="2">
        <v>-37.86</v>
      </c>
      <c r="AA61" s="15">
        <v>6146013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58807</v>
      </c>
      <c r="H68" s="11">
        <v>542657</v>
      </c>
      <c r="I68" s="11">
        <v>935795</v>
      </c>
      <c r="J68" s="11">
        <v>1537259</v>
      </c>
      <c r="K68" s="11">
        <v>933048</v>
      </c>
      <c r="L68" s="11">
        <v>931513</v>
      </c>
      <c r="M68" s="11">
        <v>261708</v>
      </c>
      <c r="N68" s="11">
        <v>2126269</v>
      </c>
      <c r="O68" s="11"/>
      <c r="P68" s="11"/>
      <c r="Q68" s="11"/>
      <c r="R68" s="11"/>
      <c r="S68" s="11"/>
      <c r="T68" s="11"/>
      <c r="U68" s="11"/>
      <c r="V68" s="11"/>
      <c r="W68" s="11">
        <v>3663528</v>
      </c>
      <c r="X68" s="11"/>
      <c r="Y68" s="11">
        <v>3663528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58807</v>
      </c>
      <c r="H69" s="79">
        <f t="shared" si="12"/>
        <v>542657</v>
      </c>
      <c r="I69" s="79">
        <f t="shared" si="12"/>
        <v>935795</v>
      </c>
      <c r="J69" s="79">
        <f t="shared" si="12"/>
        <v>1537259</v>
      </c>
      <c r="K69" s="79">
        <f t="shared" si="12"/>
        <v>933048</v>
      </c>
      <c r="L69" s="79">
        <f t="shared" si="12"/>
        <v>931513</v>
      </c>
      <c r="M69" s="79">
        <f t="shared" si="12"/>
        <v>261708</v>
      </c>
      <c r="N69" s="79">
        <f t="shared" si="12"/>
        <v>2126269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3663528</v>
      </c>
      <c r="X69" s="79">
        <f t="shared" si="12"/>
        <v>0</v>
      </c>
      <c r="Y69" s="79">
        <f t="shared" si="12"/>
        <v>3663528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79779021</v>
      </c>
      <c r="D5" s="42">
        <f t="shared" si="0"/>
        <v>0</v>
      </c>
      <c r="E5" s="43">
        <f t="shared" si="0"/>
        <v>15277223</v>
      </c>
      <c r="F5" s="43">
        <f t="shared" si="0"/>
        <v>15277223</v>
      </c>
      <c r="G5" s="43">
        <f t="shared" si="0"/>
        <v>118721</v>
      </c>
      <c r="H5" s="43">
        <f t="shared" si="0"/>
        <v>1404486</v>
      </c>
      <c r="I5" s="43">
        <f t="shared" si="0"/>
        <v>1636639</v>
      </c>
      <c r="J5" s="43">
        <f t="shared" si="0"/>
        <v>3159846</v>
      </c>
      <c r="K5" s="43">
        <f t="shared" si="0"/>
        <v>409983</v>
      </c>
      <c r="L5" s="43">
        <f t="shared" si="0"/>
        <v>860531</v>
      </c>
      <c r="M5" s="43">
        <f t="shared" si="0"/>
        <v>2098090</v>
      </c>
      <c r="N5" s="43">
        <f t="shared" si="0"/>
        <v>3368604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6528450</v>
      </c>
      <c r="X5" s="43">
        <f t="shared" si="0"/>
        <v>7638612</v>
      </c>
      <c r="Y5" s="43">
        <f t="shared" si="0"/>
        <v>-1110162</v>
      </c>
      <c r="Z5" s="44">
        <f>+IF(X5&lt;&gt;0,+(Y5/X5)*100,0)</f>
        <v>-14.533556619972321</v>
      </c>
      <c r="AA5" s="45">
        <f>SUM(AA11:AA18)</f>
        <v>15277223</v>
      </c>
    </row>
    <row r="6" spans="1:27" ht="13.5">
      <c r="A6" s="46" t="s">
        <v>32</v>
      </c>
      <c r="B6" s="47"/>
      <c r="C6" s="9">
        <v>16284173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5739131</v>
      </c>
      <c r="D7" s="10"/>
      <c r="E7" s="11">
        <v>13860018</v>
      </c>
      <c r="F7" s="11">
        <v>13860018</v>
      </c>
      <c r="G7" s="11">
        <v>117831</v>
      </c>
      <c r="H7" s="11">
        <v>1402908</v>
      </c>
      <c r="I7" s="11">
        <v>1597889</v>
      </c>
      <c r="J7" s="11">
        <v>3118628</v>
      </c>
      <c r="K7" s="11">
        <v>341455</v>
      </c>
      <c r="L7" s="11">
        <v>249189</v>
      </c>
      <c r="M7" s="11">
        <v>588271</v>
      </c>
      <c r="N7" s="11">
        <v>1178915</v>
      </c>
      <c r="O7" s="11"/>
      <c r="P7" s="11"/>
      <c r="Q7" s="11"/>
      <c r="R7" s="11"/>
      <c r="S7" s="11"/>
      <c r="T7" s="11"/>
      <c r="U7" s="11"/>
      <c r="V7" s="11"/>
      <c r="W7" s="11">
        <v>4297543</v>
      </c>
      <c r="X7" s="11">
        <v>6930009</v>
      </c>
      <c r="Y7" s="11">
        <v>-2632466</v>
      </c>
      <c r="Z7" s="2">
        <v>-37.99</v>
      </c>
      <c r="AA7" s="15">
        <v>13860018</v>
      </c>
    </row>
    <row r="8" spans="1:27" ht="13.5">
      <c r="A8" s="46" t="s">
        <v>34</v>
      </c>
      <c r="B8" s="47"/>
      <c r="C8" s="9">
        <v>35637016</v>
      </c>
      <c r="D8" s="10"/>
      <c r="E8" s="11"/>
      <c r="F8" s="11"/>
      <c r="G8" s="11"/>
      <c r="H8" s="11"/>
      <c r="I8" s="11"/>
      <c r="J8" s="11"/>
      <c r="K8" s="11"/>
      <c r="L8" s="11">
        <v>551134</v>
      </c>
      <c r="M8" s="11">
        <v>1410027</v>
      </c>
      <c r="N8" s="11">
        <v>1961161</v>
      </c>
      <c r="O8" s="11"/>
      <c r="P8" s="11"/>
      <c r="Q8" s="11"/>
      <c r="R8" s="11"/>
      <c r="S8" s="11"/>
      <c r="T8" s="11"/>
      <c r="U8" s="11"/>
      <c r="V8" s="11"/>
      <c r="W8" s="11">
        <v>1961161</v>
      </c>
      <c r="X8" s="11"/>
      <c r="Y8" s="11">
        <v>1961161</v>
      </c>
      <c r="Z8" s="2"/>
      <c r="AA8" s="15"/>
    </row>
    <row r="9" spans="1:27" ht="13.5">
      <c r="A9" s="46" t="s">
        <v>35</v>
      </c>
      <c r="B9" s="47"/>
      <c r="C9" s="9">
        <v>8987443</v>
      </c>
      <c r="D9" s="10"/>
      <c r="E9" s="11">
        <v>317205</v>
      </c>
      <c r="F9" s="11">
        <v>317205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158603</v>
      </c>
      <c r="Y9" s="11">
        <v>-158603</v>
      </c>
      <c r="Z9" s="2">
        <v>-100</v>
      </c>
      <c r="AA9" s="15">
        <v>317205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66647763</v>
      </c>
      <c r="D11" s="50">
        <f t="shared" si="1"/>
        <v>0</v>
      </c>
      <c r="E11" s="51">
        <f t="shared" si="1"/>
        <v>14177223</v>
      </c>
      <c r="F11" s="51">
        <f t="shared" si="1"/>
        <v>14177223</v>
      </c>
      <c r="G11" s="51">
        <f t="shared" si="1"/>
        <v>117831</v>
      </c>
      <c r="H11" s="51">
        <f t="shared" si="1"/>
        <v>1402908</v>
      </c>
      <c r="I11" s="51">
        <f t="shared" si="1"/>
        <v>1597889</v>
      </c>
      <c r="J11" s="51">
        <f t="shared" si="1"/>
        <v>3118628</v>
      </c>
      <c r="K11" s="51">
        <f t="shared" si="1"/>
        <v>341455</v>
      </c>
      <c r="L11" s="51">
        <f t="shared" si="1"/>
        <v>800323</v>
      </c>
      <c r="M11" s="51">
        <f t="shared" si="1"/>
        <v>1998298</v>
      </c>
      <c r="N11" s="51">
        <f t="shared" si="1"/>
        <v>3140076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6258704</v>
      </c>
      <c r="X11" s="51">
        <f t="shared" si="1"/>
        <v>7088612</v>
      </c>
      <c r="Y11" s="51">
        <f t="shared" si="1"/>
        <v>-829908</v>
      </c>
      <c r="Z11" s="52">
        <f>+IF(X11&lt;&gt;0,+(Y11/X11)*100,0)</f>
        <v>-11.707623438834005</v>
      </c>
      <c r="AA11" s="53">
        <f>SUM(AA6:AA10)</f>
        <v>14177223</v>
      </c>
    </row>
    <row r="12" spans="1:27" ht="13.5">
      <c r="A12" s="54" t="s">
        <v>38</v>
      </c>
      <c r="B12" s="35"/>
      <c r="C12" s="9">
        <v>10503053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2616275</v>
      </c>
      <c r="D15" s="10"/>
      <c r="E15" s="11">
        <v>1100000</v>
      </c>
      <c r="F15" s="11">
        <v>1100000</v>
      </c>
      <c r="G15" s="11">
        <v>890</v>
      </c>
      <c r="H15" s="11">
        <v>1578</v>
      </c>
      <c r="I15" s="11">
        <v>38750</v>
      </c>
      <c r="J15" s="11">
        <v>41218</v>
      </c>
      <c r="K15" s="11">
        <v>11041</v>
      </c>
      <c r="L15" s="11">
        <v>60208</v>
      </c>
      <c r="M15" s="11">
        <v>99792</v>
      </c>
      <c r="N15" s="11">
        <v>171041</v>
      </c>
      <c r="O15" s="11"/>
      <c r="P15" s="11"/>
      <c r="Q15" s="11"/>
      <c r="R15" s="11"/>
      <c r="S15" s="11"/>
      <c r="T15" s="11"/>
      <c r="U15" s="11"/>
      <c r="V15" s="11"/>
      <c r="W15" s="11">
        <v>212259</v>
      </c>
      <c r="X15" s="11">
        <v>550000</v>
      </c>
      <c r="Y15" s="11">
        <v>-337741</v>
      </c>
      <c r="Z15" s="2">
        <v>-61.41</v>
      </c>
      <c r="AA15" s="15">
        <v>1100000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11930</v>
      </c>
      <c r="D18" s="17"/>
      <c r="E18" s="18"/>
      <c r="F18" s="18"/>
      <c r="G18" s="18"/>
      <c r="H18" s="18"/>
      <c r="I18" s="18"/>
      <c r="J18" s="18"/>
      <c r="K18" s="18">
        <v>57487</v>
      </c>
      <c r="L18" s="18"/>
      <c r="M18" s="18"/>
      <c r="N18" s="18">
        <v>57487</v>
      </c>
      <c r="O18" s="18"/>
      <c r="P18" s="18"/>
      <c r="Q18" s="18"/>
      <c r="R18" s="18"/>
      <c r="S18" s="18"/>
      <c r="T18" s="18"/>
      <c r="U18" s="18"/>
      <c r="V18" s="18"/>
      <c r="W18" s="18">
        <v>57487</v>
      </c>
      <c r="X18" s="18"/>
      <c r="Y18" s="18">
        <v>57487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8909977</v>
      </c>
      <c r="F20" s="60">
        <f t="shared" si="2"/>
        <v>8909977</v>
      </c>
      <c r="G20" s="60">
        <f t="shared" si="2"/>
        <v>21231</v>
      </c>
      <c r="H20" s="60">
        <f t="shared" si="2"/>
        <v>175476</v>
      </c>
      <c r="I20" s="60">
        <f t="shared" si="2"/>
        <v>604196</v>
      </c>
      <c r="J20" s="60">
        <f t="shared" si="2"/>
        <v>800903</v>
      </c>
      <c r="K20" s="60">
        <f t="shared" si="2"/>
        <v>323765</v>
      </c>
      <c r="L20" s="60">
        <f t="shared" si="2"/>
        <v>370449</v>
      </c>
      <c r="M20" s="60">
        <f t="shared" si="2"/>
        <v>1407297</v>
      </c>
      <c r="N20" s="60">
        <f t="shared" si="2"/>
        <v>2101511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2902414</v>
      </c>
      <c r="X20" s="60">
        <f t="shared" si="2"/>
        <v>4454989</v>
      </c>
      <c r="Y20" s="60">
        <f t="shared" si="2"/>
        <v>-1552575</v>
      </c>
      <c r="Z20" s="61">
        <f>+IF(X20&lt;&gt;0,+(Y20/X20)*100,0)</f>
        <v>-34.85025440017922</v>
      </c>
      <c r="AA20" s="62">
        <f>SUM(AA26:AA33)</f>
        <v>8909977</v>
      </c>
    </row>
    <row r="21" spans="1:27" ht="13.5">
      <c r="A21" s="46" t="s">
        <v>32</v>
      </c>
      <c r="B21" s="47"/>
      <c r="C21" s="9"/>
      <c r="D21" s="10"/>
      <c r="E21" s="11">
        <v>6101026</v>
      </c>
      <c r="F21" s="11">
        <v>6101026</v>
      </c>
      <c r="G21" s="11"/>
      <c r="H21" s="11">
        <v>175476</v>
      </c>
      <c r="I21" s="11">
        <v>604196</v>
      </c>
      <c r="J21" s="11">
        <v>779672</v>
      </c>
      <c r="K21" s="11">
        <v>323765</v>
      </c>
      <c r="L21" s="11">
        <v>285449</v>
      </c>
      <c r="M21" s="11">
        <v>1315722</v>
      </c>
      <c r="N21" s="11">
        <v>1924936</v>
      </c>
      <c r="O21" s="11"/>
      <c r="P21" s="11"/>
      <c r="Q21" s="11"/>
      <c r="R21" s="11"/>
      <c r="S21" s="11"/>
      <c r="T21" s="11"/>
      <c r="U21" s="11"/>
      <c r="V21" s="11"/>
      <c r="W21" s="11">
        <v>2704608</v>
      </c>
      <c r="X21" s="11">
        <v>3050513</v>
      </c>
      <c r="Y21" s="11">
        <v>-345905</v>
      </c>
      <c r="Z21" s="2">
        <v>-11.34</v>
      </c>
      <c r="AA21" s="15">
        <v>6101026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6101026</v>
      </c>
      <c r="F26" s="51">
        <f t="shared" si="3"/>
        <v>6101026</v>
      </c>
      <c r="G26" s="51">
        <f t="shared" si="3"/>
        <v>0</v>
      </c>
      <c r="H26" s="51">
        <f t="shared" si="3"/>
        <v>175476</v>
      </c>
      <c r="I26" s="51">
        <f t="shared" si="3"/>
        <v>604196</v>
      </c>
      <c r="J26" s="51">
        <f t="shared" si="3"/>
        <v>779672</v>
      </c>
      <c r="K26" s="51">
        <f t="shared" si="3"/>
        <v>323765</v>
      </c>
      <c r="L26" s="51">
        <f t="shared" si="3"/>
        <v>285449</v>
      </c>
      <c r="M26" s="51">
        <f t="shared" si="3"/>
        <v>1315722</v>
      </c>
      <c r="N26" s="51">
        <f t="shared" si="3"/>
        <v>1924936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2704608</v>
      </c>
      <c r="X26" s="51">
        <f t="shared" si="3"/>
        <v>3050513</v>
      </c>
      <c r="Y26" s="51">
        <f t="shared" si="3"/>
        <v>-345905</v>
      </c>
      <c r="Z26" s="52">
        <f>+IF(X26&lt;&gt;0,+(Y26/X26)*100,0)</f>
        <v>-11.339240317939966</v>
      </c>
      <c r="AA26" s="53">
        <f>SUM(AA21:AA25)</f>
        <v>6101026</v>
      </c>
    </row>
    <row r="27" spans="1:27" ht="13.5">
      <c r="A27" s="54" t="s">
        <v>38</v>
      </c>
      <c r="B27" s="64"/>
      <c r="C27" s="9"/>
      <c r="D27" s="10"/>
      <c r="E27" s="11">
        <v>2808951</v>
      </c>
      <c r="F27" s="11">
        <v>2808951</v>
      </c>
      <c r="G27" s="11">
        <v>21231</v>
      </c>
      <c r="H27" s="11"/>
      <c r="I27" s="11"/>
      <c r="J27" s="11">
        <v>21231</v>
      </c>
      <c r="K27" s="11"/>
      <c r="L27" s="11">
        <v>85000</v>
      </c>
      <c r="M27" s="11">
        <v>91575</v>
      </c>
      <c r="N27" s="11">
        <v>176575</v>
      </c>
      <c r="O27" s="11"/>
      <c r="P27" s="11"/>
      <c r="Q27" s="11"/>
      <c r="R27" s="11"/>
      <c r="S27" s="11"/>
      <c r="T27" s="11"/>
      <c r="U27" s="11"/>
      <c r="V27" s="11"/>
      <c r="W27" s="11">
        <v>197806</v>
      </c>
      <c r="X27" s="11">
        <v>1404476</v>
      </c>
      <c r="Y27" s="11">
        <v>-1206670</v>
      </c>
      <c r="Z27" s="2">
        <v>-85.92</v>
      </c>
      <c r="AA27" s="15">
        <v>2808951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16284173</v>
      </c>
      <c r="D36" s="10">
        <f t="shared" si="4"/>
        <v>0</v>
      </c>
      <c r="E36" s="11">
        <f t="shared" si="4"/>
        <v>6101026</v>
      </c>
      <c r="F36" s="11">
        <f t="shared" si="4"/>
        <v>6101026</v>
      </c>
      <c r="G36" s="11">
        <f t="shared" si="4"/>
        <v>0</v>
      </c>
      <c r="H36" s="11">
        <f t="shared" si="4"/>
        <v>175476</v>
      </c>
      <c r="I36" s="11">
        <f t="shared" si="4"/>
        <v>604196</v>
      </c>
      <c r="J36" s="11">
        <f t="shared" si="4"/>
        <v>779672</v>
      </c>
      <c r="K36" s="11">
        <f t="shared" si="4"/>
        <v>323765</v>
      </c>
      <c r="L36" s="11">
        <f t="shared" si="4"/>
        <v>285449</v>
      </c>
      <c r="M36" s="11">
        <f t="shared" si="4"/>
        <v>1315722</v>
      </c>
      <c r="N36" s="11">
        <f t="shared" si="4"/>
        <v>1924936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2704608</v>
      </c>
      <c r="X36" s="11">
        <f t="shared" si="4"/>
        <v>3050513</v>
      </c>
      <c r="Y36" s="11">
        <f t="shared" si="4"/>
        <v>-345905</v>
      </c>
      <c r="Z36" s="2">
        <f aca="true" t="shared" si="5" ref="Z36:Z49">+IF(X36&lt;&gt;0,+(Y36/X36)*100,0)</f>
        <v>-11.339240317939966</v>
      </c>
      <c r="AA36" s="15">
        <f>AA6+AA21</f>
        <v>6101026</v>
      </c>
    </row>
    <row r="37" spans="1:27" ht="13.5">
      <c r="A37" s="46" t="s">
        <v>33</v>
      </c>
      <c r="B37" s="47"/>
      <c r="C37" s="9">
        <f t="shared" si="4"/>
        <v>5739131</v>
      </c>
      <c r="D37" s="10">
        <f t="shared" si="4"/>
        <v>0</v>
      </c>
      <c r="E37" s="11">
        <f t="shared" si="4"/>
        <v>13860018</v>
      </c>
      <c r="F37" s="11">
        <f t="shared" si="4"/>
        <v>13860018</v>
      </c>
      <c r="G37" s="11">
        <f t="shared" si="4"/>
        <v>117831</v>
      </c>
      <c r="H37" s="11">
        <f t="shared" si="4"/>
        <v>1402908</v>
      </c>
      <c r="I37" s="11">
        <f t="shared" si="4"/>
        <v>1597889</v>
      </c>
      <c r="J37" s="11">
        <f t="shared" si="4"/>
        <v>3118628</v>
      </c>
      <c r="K37" s="11">
        <f t="shared" si="4"/>
        <v>341455</v>
      </c>
      <c r="L37" s="11">
        <f t="shared" si="4"/>
        <v>249189</v>
      </c>
      <c r="M37" s="11">
        <f t="shared" si="4"/>
        <v>588271</v>
      </c>
      <c r="N37" s="11">
        <f t="shared" si="4"/>
        <v>1178915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4297543</v>
      </c>
      <c r="X37" s="11">
        <f t="shared" si="4"/>
        <v>6930009</v>
      </c>
      <c r="Y37" s="11">
        <f t="shared" si="4"/>
        <v>-2632466</v>
      </c>
      <c r="Z37" s="2">
        <f t="shared" si="5"/>
        <v>-37.986473033440504</v>
      </c>
      <c r="AA37" s="15">
        <f>AA7+AA22</f>
        <v>13860018</v>
      </c>
    </row>
    <row r="38" spans="1:27" ht="13.5">
      <c r="A38" s="46" t="s">
        <v>34</v>
      </c>
      <c r="B38" s="47"/>
      <c r="C38" s="9">
        <f t="shared" si="4"/>
        <v>35637016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551134</v>
      </c>
      <c r="M38" s="11">
        <f t="shared" si="4"/>
        <v>1410027</v>
      </c>
      <c r="N38" s="11">
        <f t="shared" si="4"/>
        <v>1961161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1961161</v>
      </c>
      <c r="X38" s="11">
        <f t="shared" si="4"/>
        <v>0</v>
      </c>
      <c r="Y38" s="11">
        <f t="shared" si="4"/>
        <v>1961161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8987443</v>
      </c>
      <c r="D39" s="10">
        <f t="shared" si="4"/>
        <v>0</v>
      </c>
      <c r="E39" s="11">
        <f t="shared" si="4"/>
        <v>317205</v>
      </c>
      <c r="F39" s="11">
        <f t="shared" si="4"/>
        <v>317205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158603</v>
      </c>
      <c r="Y39" s="11">
        <f t="shared" si="4"/>
        <v>-158603</v>
      </c>
      <c r="Z39" s="2">
        <f t="shared" si="5"/>
        <v>-100</v>
      </c>
      <c r="AA39" s="15">
        <f>AA9+AA24</f>
        <v>317205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66647763</v>
      </c>
      <c r="D41" s="50">
        <f t="shared" si="6"/>
        <v>0</v>
      </c>
      <c r="E41" s="51">
        <f t="shared" si="6"/>
        <v>20278249</v>
      </c>
      <c r="F41" s="51">
        <f t="shared" si="6"/>
        <v>20278249</v>
      </c>
      <c r="G41" s="51">
        <f t="shared" si="6"/>
        <v>117831</v>
      </c>
      <c r="H41" s="51">
        <f t="shared" si="6"/>
        <v>1578384</v>
      </c>
      <c r="I41" s="51">
        <f t="shared" si="6"/>
        <v>2202085</v>
      </c>
      <c r="J41" s="51">
        <f t="shared" si="6"/>
        <v>3898300</v>
      </c>
      <c r="K41" s="51">
        <f t="shared" si="6"/>
        <v>665220</v>
      </c>
      <c r="L41" s="51">
        <f t="shared" si="6"/>
        <v>1085772</v>
      </c>
      <c r="M41" s="51">
        <f t="shared" si="6"/>
        <v>3314020</v>
      </c>
      <c r="N41" s="51">
        <f t="shared" si="6"/>
        <v>5065012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8963312</v>
      </c>
      <c r="X41" s="51">
        <f t="shared" si="6"/>
        <v>10139125</v>
      </c>
      <c r="Y41" s="51">
        <f t="shared" si="6"/>
        <v>-1175813</v>
      </c>
      <c r="Z41" s="52">
        <f t="shared" si="5"/>
        <v>-11.59678966380235</v>
      </c>
      <c r="AA41" s="53">
        <f>SUM(AA36:AA40)</f>
        <v>20278249</v>
      </c>
    </row>
    <row r="42" spans="1:27" ht="13.5">
      <c r="A42" s="54" t="s">
        <v>38</v>
      </c>
      <c r="B42" s="35"/>
      <c r="C42" s="65">
        <f aca="true" t="shared" si="7" ref="C42:Y48">C12+C27</f>
        <v>10503053</v>
      </c>
      <c r="D42" s="66">
        <f t="shared" si="7"/>
        <v>0</v>
      </c>
      <c r="E42" s="67">
        <f t="shared" si="7"/>
        <v>2808951</v>
      </c>
      <c r="F42" s="67">
        <f t="shared" si="7"/>
        <v>2808951</v>
      </c>
      <c r="G42" s="67">
        <f t="shared" si="7"/>
        <v>21231</v>
      </c>
      <c r="H42" s="67">
        <f t="shared" si="7"/>
        <v>0</v>
      </c>
      <c r="I42" s="67">
        <f t="shared" si="7"/>
        <v>0</v>
      </c>
      <c r="J42" s="67">
        <f t="shared" si="7"/>
        <v>21231</v>
      </c>
      <c r="K42" s="67">
        <f t="shared" si="7"/>
        <v>0</v>
      </c>
      <c r="L42" s="67">
        <f t="shared" si="7"/>
        <v>85000</v>
      </c>
      <c r="M42" s="67">
        <f t="shared" si="7"/>
        <v>91575</v>
      </c>
      <c r="N42" s="67">
        <f t="shared" si="7"/>
        <v>176575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197806</v>
      </c>
      <c r="X42" s="67">
        <f t="shared" si="7"/>
        <v>1404476</v>
      </c>
      <c r="Y42" s="67">
        <f t="shared" si="7"/>
        <v>-1206670</v>
      </c>
      <c r="Z42" s="69">
        <f t="shared" si="5"/>
        <v>-85.9160284689806</v>
      </c>
      <c r="AA42" s="68">
        <f aca="true" t="shared" si="8" ref="AA42:AA48">AA12+AA27</f>
        <v>2808951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2616275</v>
      </c>
      <c r="D45" s="66">
        <f t="shared" si="7"/>
        <v>0</v>
      </c>
      <c r="E45" s="67">
        <f t="shared" si="7"/>
        <v>1100000</v>
      </c>
      <c r="F45" s="67">
        <f t="shared" si="7"/>
        <v>1100000</v>
      </c>
      <c r="G45" s="67">
        <f t="shared" si="7"/>
        <v>890</v>
      </c>
      <c r="H45" s="67">
        <f t="shared" si="7"/>
        <v>1578</v>
      </c>
      <c r="I45" s="67">
        <f t="shared" si="7"/>
        <v>38750</v>
      </c>
      <c r="J45" s="67">
        <f t="shared" si="7"/>
        <v>41218</v>
      </c>
      <c r="K45" s="67">
        <f t="shared" si="7"/>
        <v>11041</v>
      </c>
      <c r="L45" s="67">
        <f t="shared" si="7"/>
        <v>60208</v>
      </c>
      <c r="M45" s="67">
        <f t="shared" si="7"/>
        <v>99792</v>
      </c>
      <c r="N45" s="67">
        <f t="shared" si="7"/>
        <v>171041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212259</v>
      </c>
      <c r="X45" s="67">
        <f t="shared" si="7"/>
        <v>550000</v>
      </c>
      <c r="Y45" s="67">
        <f t="shared" si="7"/>
        <v>-337741</v>
      </c>
      <c r="Z45" s="69">
        <f t="shared" si="5"/>
        <v>-61.40745454545454</v>
      </c>
      <c r="AA45" s="68">
        <f t="shared" si="8"/>
        <v>1100000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11930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57487</v>
      </c>
      <c r="L48" s="67">
        <f t="shared" si="7"/>
        <v>0</v>
      </c>
      <c r="M48" s="67">
        <f t="shared" si="7"/>
        <v>0</v>
      </c>
      <c r="N48" s="67">
        <f t="shared" si="7"/>
        <v>57487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57487</v>
      </c>
      <c r="X48" s="67">
        <f t="shared" si="7"/>
        <v>0</v>
      </c>
      <c r="Y48" s="67">
        <f t="shared" si="7"/>
        <v>57487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79779021</v>
      </c>
      <c r="D49" s="78">
        <f t="shared" si="9"/>
        <v>0</v>
      </c>
      <c r="E49" s="79">
        <f t="shared" si="9"/>
        <v>24187200</v>
      </c>
      <c r="F49" s="79">
        <f t="shared" si="9"/>
        <v>24187200</v>
      </c>
      <c r="G49" s="79">
        <f t="shared" si="9"/>
        <v>139952</v>
      </c>
      <c r="H49" s="79">
        <f t="shared" si="9"/>
        <v>1579962</v>
      </c>
      <c r="I49" s="79">
        <f t="shared" si="9"/>
        <v>2240835</v>
      </c>
      <c r="J49" s="79">
        <f t="shared" si="9"/>
        <v>3960749</v>
      </c>
      <c r="K49" s="79">
        <f t="shared" si="9"/>
        <v>733748</v>
      </c>
      <c r="L49" s="79">
        <f t="shared" si="9"/>
        <v>1230980</v>
      </c>
      <c r="M49" s="79">
        <f t="shared" si="9"/>
        <v>3505387</v>
      </c>
      <c r="N49" s="79">
        <f t="shared" si="9"/>
        <v>5470115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9430864</v>
      </c>
      <c r="X49" s="79">
        <f t="shared" si="9"/>
        <v>12093601</v>
      </c>
      <c r="Y49" s="79">
        <f t="shared" si="9"/>
        <v>-2662737</v>
      </c>
      <c r="Z49" s="80">
        <f t="shared" si="5"/>
        <v>-22.017734833487562</v>
      </c>
      <c r="AA49" s="81">
        <f>SUM(AA41:AA48)</f>
        <v>24187200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698037</v>
      </c>
      <c r="H66" s="14">
        <v>393400</v>
      </c>
      <c r="I66" s="14">
        <v>426533</v>
      </c>
      <c r="J66" s="14">
        <v>1517970</v>
      </c>
      <c r="K66" s="14">
        <v>778014</v>
      </c>
      <c r="L66" s="14">
        <v>1970795</v>
      </c>
      <c r="M66" s="14">
        <v>323686</v>
      </c>
      <c r="N66" s="14">
        <v>3072495</v>
      </c>
      <c r="O66" s="14"/>
      <c r="P66" s="14"/>
      <c r="Q66" s="14"/>
      <c r="R66" s="14"/>
      <c r="S66" s="14"/>
      <c r="T66" s="14"/>
      <c r="U66" s="14"/>
      <c r="V66" s="14"/>
      <c r="W66" s="14">
        <v>4590465</v>
      </c>
      <c r="X66" s="14"/>
      <c r="Y66" s="14">
        <v>4590465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317412</v>
      </c>
      <c r="H68" s="11">
        <v>685643</v>
      </c>
      <c r="I68" s="11">
        <v>871505</v>
      </c>
      <c r="J68" s="11">
        <v>1874560</v>
      </c>
      <c r="K68" s="11">
        <v>621725</v>
      </c>
      <c r="L68" s="11">
        <v>489288</v>
      </c>
      <c r="M68" s="11">
        <v>643006</v>
      </c>
      <c r="N68" s="11">
        <v>1754019</v>
      </c>
      <c r="O68" s="11"/>
      <c r="P68" s="11"/>
      <c r="Q68" s="11"/>
      <c r="R68" s="11"/>
      <c r="S68" s="11"/>
      <c r="T68" s="11"/>
      <c r="U68" s="11"/>
      <c r="V68" s="11"/>
      <c r="W68" s="11">
        <v>3628579</v>
      </c>
      <c r="X68" s="11"/>
      <c r="Y68" s="11">
        <v>3628579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1015449</v>
      </c>
      <c r="H69" s="79">
        <f t="shared" si="12"/>
        <v>1079043</v>
      </c>
      <c r="I69" s="79">
        <f t="shared" si="12"/>
        <v>1298038</v>
      </c>
      <c r="J69" s="79">
        <f t="shared" si="12"/>
        <v>3392530</v>
      </c>
      <c r="K69" s="79">
        <f t="shared" si="12"/>
        <v>1399739</v>
      </c>
      <c r="L69" s="79">
        <f t="shared" si="12"/>
        <v>2460083</v>
      </c>
      <c r="M69" s="79">
        <f t="shared" si="12"/>
        <v>966692</v>
      </c>
      <c r="N69" s="79">
        <f t="shared" si="12"/>
        <v>4826514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8219044</v>
      </c>
      <c r="X69" s="79">
        <f t="shared" si="12"/>
        <v>0</v>
      </c>
      <c r="Y69" s="79">
        <f t="shared" si="12"/>
        <v>8219044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1806512</v>
      </c>
      <c r="D5" s="42">
        <f t="shared" si="0"/>
        <v>0</v>
      </c>
      <c r="E5" s="43">
        <f t="shared" si="0"/>
        <v>1015350</v>
      </c>
      <c r="F5" s="43">
        <f t="shared" si="0"/>
        <v>1015350</v>
      </c>
      <c r="G5" s="43">
        <f t="shared" si="0"/>
        <v>1250</v>
      </c>
      <c r="H5" s="43">
        <f t="shared" si="0"/>
        <v>39371</v>
      </c>
      <c r="I5" s="43">
        <f t="shared" si="0"/>
        <v>90242</v>
      </c>
      <c r="J5" s="43">
        <f t="shared" si="0"/>
        <v>130863</v>
      </c>
      <c r="K5" s="43">
        <f t="shared" si="0"/>
        <v>30636</v>
      </c>
      <c r="L5" s="43">
        <f t="shared" si="0"/>
        <v>5129</v>
      </c>
      <c r="M5" s="43">
        <f t="shared" si="0"/>
        <v>59435</v>
      </c>
      <c r="N5" s="43">
        <f t="shared" si="0"/>
        <v>95200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226063</v>
      </c>
      <c r="X5" s="43">
        <f t="shared" si="0"/>
        <v>507675</v>
      </c>
      <c r="Y5" s="43">
        <f t="shared" si="0"/>
        <v>-281612</v>
      </c>
      <c r="Z5" s="44">
        <f>+IF(X5&lt;&gt;0,+(Y5/X5)*100,0)</f>
        <v>-55.47092135716748</v>
      </c>
      <c r="AA5" s="45">
        <f>SUM(AA11:AA18)</f>
        <v>1015350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1806512</v>
      </c>
      <c r="D15" s="10"/>
      <c r="E15" s="11">
        <v>1015350</v>
      </c>
      <c r="F15" s="11">
        <v>1015350</v>
      </c>
      <c r="G15" s="11">
        <v>1250</v>
      </c>
      <c r="H15" s="11">
        <v>39371</v>
      </c>
      <c r="I15" s="11">
        <v>90242</v>
      </c>
      <c r="J15" s="11">
        <v>130863</v>
      </c>
      <c r="K15" s="11">
        <v>30636</v>
      </c>
      <c r="L15" s="11">
        <v>5129</v>
      </c>
      <c r="M15" s="11">
        <v>59435</v>
      </c>
      <c r="N15" s="11">
        <v>95200</v>
      </c>
      <c r="O15" s="11"/>
      <c r="P15" s="11"/>
      <c r="Q15" s="11"/>
      <c r="R15" s="11"/>
      <c r="S15" s="11"/>
      <c r="T15" s="11"/>
      <c r="U15" s="11"/>
      <c r="V15" s="11"/>
      <c r="W15" s="11">
        <v>226063</v>
      </c>
      <c r="X15" s="11">
        <v>507675</v>
      </c>
      <c r="Y15" s="11">
        <v>-281612</v>
      </c>
      <c r="Z15" s="2">
        <v>-55.47</v>
      </c>
      <c r="AA15" s="15">
        <v>1015350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1806512</v>
      </c>
      <c r="D45" s="66">
        <f t="shared" si="7"/>
        <v>0</v>
      </c>
      <c r="E45" s="67">
        <f t="shared" si="7"/>
        <v>1015350</v>
      </c>
      <c r="F45" s="67">
        <f t="shared" si="7"/>
        <v>1015350</v>
      </c>
      <c r="G45" s="67">
        <f t="shared" si="7"/>
        <v>1250</v>
      </c>
      <c r="H45" s="67">
        <f t="shared" si="7"/>
        <v>39371</v>
      </c>
      <c r="I45" s="67">
        <f t="shared" si="7"/>
        <v>90242</v>
      </c>
      <c r="J45" s="67">
        <f t="shared" si="7"/>
        <v>130863</v>
      </c>
      <c r="K45" s="67">
        <f t="shared" si="7"/>
        <v>30636</v>
      </c>
      <c r="L45" s="67">
        <f t="shared" si="7"/>
        <v>5129</v>
      </c>
      <c r="M45" s="67">
        <f t="shared" si="7"/>
        <v>59435</v>
      </c>
      <c r="N45" s="67">
        <f t="shared" si="7"/>
        <v>95200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226063</v>
      </c>
      <c r="X45" s="67">
        <f t="shared" si="7"/>
        <v>507675</v>
      </c>
      <c r="Y45" s="67">
        <f t="shared" si="7"/>
        <v>-281612</v>
      </c>
      <c r="Z45" s="69">
        <f t="shared" si="5"/>
        <v>-55.47092135716748</v>
      </c>
      <c r="AA45" s="68">
        <f t="shared" si="8"/>
        <v>1015350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1806512</v>
      </c>
      <c r="D49" s="78">
        <f t="shared" si="9"/>
        <v>0</v>
      </c>
      <c r="E49" s="79">
        <f t="shared" si="9"/>
        <v>1015350</v>
      </c>
      <c r="F49" s="79">
        <f t="shared" si="9"/>
        <v>1015350</v>
      </c>
      <c r="G49" s="79">
        <f t="shared" si="9"/>
        <v>1250</v>
      </c>
      <c r="H49" s="79">
        <f t="shared" si="9"/>
        <v>39371</v>
      </c>
      <c r="I49" s="79">
        <f t="shared" si="9"/>
        <v>90242</v>
      </c>
      <c r="J49" s="79">
        <f t="shared" si="9"/>
        <v>130863</v>
      </c>
      <c r="K49" s="79">
        <f t="shared" si="9"/>
        <v>30636</v>
      </c>
      <c r="L49" s="79">
        <f t="shared" si="9"/>
        <v>5129</v>
      </c>
      <c r="M49" s="79">
        <f t="shared" si="9"/>
        <v>59435</v>
      </c>
      <c r="N49" s="79">
        <f t="shared" si="9"/>
        <v>95200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226063</v>
      </c>
      <c r="X49" s="79">
        <f t="shared" si="9"/>
        <v>507675</v>
      </c>
      <c r="Y49" s="79">
        <f t="shared" si="9"/>
        <v>-281612</v>
      </c>
      <c r="Z49" s="80">
        <f t="shared" si="5"/>
        <v>-55.47092135716748</v>
      </c>
      <c r="AA49" s="81">
        <f>SUM(AA41:AA48)</f>
        <v>1015350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11385725</v>
      </c>
      <c r="F51" s="67">
        <f t="shared" si="10"/>
        <v>11385725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5692863</v>
      </c>
      <c r="Y51" s="67">
        <f t="shared" si="10"/>
        <v>-5692863</v>
      </c>
      <c r="Z51" s="69">
        <f>+IF(X51&lt;&gt;0,+(Y51/X51)*100,0)</f>
        <v>-100</v>
      </c>
      <c r="AA51" s="68">
        <f>SUM(AA57:AA61)</f>
        <v>11385725</v>
      </c>
    </row>
    <row r="52" spans="1:27" ht="13.5">
      <c r="A52" s="84" t="s">
        <v>32</v>
      </c>
      <c r="B52" s="47"/>
      <c r="C52" s="9"/>
      <c r="D52" s="10"/>
      <c r="E52" s="11">
        <v>10589925</v>
      </c>
      <c r="F52" s="11">
        <v>10589925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5294963</v>
      </c>
      <c r="Y52" s="11">
        <v>-5294963</v>
      </c>
      <c r="Z52" s="2">
        <v>-100</v>
      </c>
      <c r="AA52" s="15">
        <v>10589925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10589925</v>
      </c>
      <c r="F57" s="51">
        <f t="shared" si="11"/>
        <v>10589925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5294963</v>
      </c>
      <c r="Y57" s="51">
        <f t="shared" si="11"/>
        <v>-5294963</v>
      </c>
      <c r="Z57" s="52">
        <f>+IF(X57&lt;&gt;0,+(Y57/X57)*100,0)</f>
        <v>-100</v>
      </c>
      <c r="AA57" s="53">
        <f>SUM(AA52:AA56)</f>
        <v>10589925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795800</v>
      </c>
      <c r="F61" s="11">
        <v>795800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397900</v>
      </c>
      <c r="Y61" s="11">
        <v>-397900</v>
      </c>
      <c r="Z61" s="2">
        <v>-100</v>
      </c>
      <c r="AA61" s="15">
        <v>795800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474491</v>
      </c>
      <c r="H68" s="11">
        <v>437051</v>
      </c>
      <c r="I68" s="11">
        <v>457187</v>
      </c>
      <c r="J68" s="11">
        <v>1368729</v>
      </c>
      <c r="K68" s="11">
        <v>470993</v>
      </c>
      <c r="L68" s="11">
        <v>526737</v>
      </c>
      <c r="M68" s="11">
        <v>416216</v>
      </c>
      <c r="N68" s="11">
        <v>1413946</v>
      </c>
      <c r="O68" s="11"/>
      <c r="P68" s="11"/>
      <c r="Q68" s="11"/>
      <c r="R68" s="11"/>
      <c r="S68" s="11"/>
      <c r="T68" s="11"/>
      <c r="U68" s="11"/>
      <c r="V68" s="11"/>
      <c r="W68" s="11">
        <v>2782675</v>
      </c>
      <c r="X68" s="11"/>
      <c r="Y68" s="11">
        <v>2782675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474491</v>
      </c>
      <c r="H69" s="79">
        <f t="shared" si="12"/>
        <v>437051</v>
      </c>
      <c r="I69" s="79">
        <f t="shared" si="12"/>
        <v>457187</v>
      </c>
      <c r="J69" s="79">
        <f t="shared" si="12"/>
        <v>1368729</v>
      </c>
      <c r="K69" s="79">
        <f t="shared" si="12"/>
        <v>470993</v>
      </c>
      <c r="L69" s="79">
        <f t="shared" si="12"/>
        <v>526737</v>
      </c>
      <c r="M69" s="79">
        <f t="shared" si="12"/>
        <v>416216</v>
      </c>
      <c r="N69" s="79">
        <f t="shared" si="12"/>
        <v>1413946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2782675</v>
      </c>
      <c r="X69" s="79">
        <f t="shared" si="12"/>
        <v>0</v>
      </c>
      <c r="Y69" s="79">
        <f t="shared" si="12"/>
        <v>2782675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45684314</v>
      </c>
      <c r="D5" s="42">
        <f t="shared" si="0"/>
        <v>0</v>
      </c>
      <c r="E5" s="43">
        <f t="shared" si="0"/>
        <v>23302892</v>
      </c>
      <c r="F5" s="43">
        <f t="shared" si="0"/>
        <v>83282184</v>
      </c>
      <c r="G5" s="43">
        <f t="shared" si="0"/>
        <v>246725</v>
      </c>
      <c r="H5" s="43">
        <f t="shared" si="0"/>
        <v>2475345</v>
      </c>
      <c r="I5" s="43">
        <f t="shared" si="0"/>
        <v>74295</v>
      </c>
      <c r="J5" s="43">
        <f t="shared" si="0"/>
        <v>2796365</v>
      </c>
      <c r="K5" s="43">
        <f t="shared" si="0"/>
        <v>8296335</v>
      </c>
      <c r="L5" s="43">
        <f t="shared" si="0"/>
        <v>2141571</v>
      </c>
      <c r="M5" s="43">
        <f t="shared" si="0"/>
        <v>8102593</v>
      </c>
      <c r="N5" s="43">
        <f t="shared" si="0"/>
        <v>18540499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21336864</v>
      </c>
      <c r="X5" s="43">
        <f t="shared" si="0"/>
        <v>41641094</v>
      </c>
      <c r="Y5" s="43">
        <f t="shared" si="0"/>
        <v>-20304230</v>
      </c>
      <c r="Z5" s="44">
        <f>+IF(X5&lt;&gt;0,+(Y5/X5)*100,0)</f>
        <v>-48.76007820543812</v>
      </c>
      <c r="AA5" s="45">
        <f>SUM(AA11:AA18)</f>
        <v>83282184</v>
      </c>
    </row>
    <row r="6" spans="1:27" ht="13.5">
      <c r="A6" s="46" t="s">
        <v>32</v>
      </c>
      <c r="B6" s="47"/>
      <c r="C6" s="9">
        <v>11603659</v>
      </c>
      <c r="D6" s="10"/>
      <c r="E6" s="11">
        <v>550000</v>
      </c>
      <c r="F6" s="11">
        <v>23487619</v>
      </c>
      <c r="G6" s="11"/>
      <c r="H6" s="11"/>
      <c r="I6" s="11"/>
      <c r="J6" s="11"/>
      <c r="K6" s="11">
        <v>335034</v>
      </c>
      <c r="L6" s="11">
        <v>805151</v>
      </c>
      <c r="M6" s="11">
        <v>1262800</v>
      </c>
      <c r="N6" s="11">
        <v>2402985</v>
      </c>
      <c r="O6" s="11"/>
      <c r="P6" s="11"/>
      <c r="Q6" s="11"/>
      <c r="R6" s="11"/>
      <c r="S6" s="11"/>
      <c r="T6" s="11"/>
      <c r="U6" s="11"/>
      <c r="V6" s="11"/>
      <c r="W6" s="11">
        <v>2402985</v>
      </c>
      <c r="X6" s="11">
        <v>11743810</v>
      </c>
      <c r="Y6" s="11">
        <v>-9340825</v>
      </c>
      <c r="Z6" s="2">
        <v>-79.54</v>
      </c>
      <c r="AA6" s="15">
        <v>23487619</v>
      </c>
    </row>
    <row r="7" spans="1:27" ht="13.5">
      <c r="A7" s="46" t="s">
        <v>33</v>
      </c>
      <c r="B7" s="47"/>
      <c r="C7" s="9">
        <v>6433027</v>
      </c>
      <c r="D7" s="10"/>
      <c r="E7" s="11">
        <v>2908696</v>
      </c>
      <c r="F7" s="11">
        <v>5021739</v>
      </c>
      <c r="G7" s="11">
        <v>246725</v>
      </c>
      <c r="H7" s="11"/>
      <c r="I7" s="11"/>
      <c r="J7" s="11">
        <v>246725</v>
      </c>
      <c r="K7" s="11">
        <v>47551</v>
      </c>
      <c r="L7" s="11">
        <v>140670</v>
      </c>
      <c r="M7" s="11"/>
      <c r="N7" s="11">
        <v>188221</v>
      </c>
      <c r="O7" s="11"/>
      <c r="P7" s="11"/>
      <c r="Q7" s="11"/>
      <c r="R7" s="11"/>
      <c r="S7" s="11"/>
      <c r="T7" s="11"/>
      <c r="U7" s="11"/>
      <c r="V7" s="11"/>
      <c r="W7" s="11">
        <v>434946</v>
      </c>
      <c r="X7" s="11">
        <v>2510870</v>
      </c>
      <c r="Y7" s="11">
        <v>-2075924</v>
      </c>
      <c r="Z7" s="2">
        <v>-82.68</v>
      </c>
      <c r="AA7" s="15">
        <v>5021739</v>
      </c>
    </row>
    <row r="8" spans="1:27" ht="13.5">
      <c r="A8" s="46" t="s">
        <v>34</v>
      </c>
      <c r="B8" s="47"/>
      <c r="C8" s="9">
        <v>7711312</v>
      </c>
      <c r="D8" s="10"/>
      <c r="E8" s="11">
        <v>360000</v>
      </c>
      <c r="F8" s="11">
        <v>32456769</v>
      </c>
      <c r="G8" s="11"/>
      <c r="H8" s="11"/>
      <c r="I8" s="11">
        <v>1672</v>
      </c>
      <c r="J8" s="11">
        <v>1672</v>
      </c>
      <c r="K8" s="11">
        <v>1815387</v>
      </c>
      <c r="L8" s="11">
        <v>814929</v>
      </c>
      <c r="M8" s="11">
        <v>146007</v>
      </c>
      <c r="N8" s="11">
        <v>2776323</v>
      </c>
      <c r="O8" s="11"/>
      <c r="P8" s="11"/>
      <c r="Q8" s="11"/>
      <c r="R8" s="11"/>
      <c r="S8" s="11"/>
      <c r="T8" s="11"/>
      <c r="U8" s="11"/>
      <c r="V8" s="11"/>
      <c r="W8" s="11">
        <v>2777995</v>
      </c>
      <c r="X8" s="11">
        <v>16228385</v>
      </c>
      <c r="Y8" s="11">
        <v>-13450390</v>
      </c>
      <c r="Z8" s="2">
        <v>-82.88</v>
      </c>
      <c r="AA8" s="15">
        <v>32456769</v>
      </c>
    </row>
    <row r="9" spans="1:27" ht="13.5">
      <c r="A9" s="46" t="s">
        <v>35</v>
      </c>
      <c r="B9" s="47"/>
      <c r="C9" s="9">
        <v>6799060</v>
      </c>
      <c r="D9" s="10"/>
      <c r="E9" s="11">
        <v>15188696</v>
      </c>
      <c r="F9" s="11">
        <v>16522271</v>
      </c>
      <c r="G9" s="11"/>
      <c r="H9" s="11">
        <v>2450335</v>
      </c>
      <c r="I9" s="11"/>
      <c r="J9" s="11">
        <v>2450335</v>
      </c>
      <c r="K9" s="11">
        <v>5992071</v>
      </c>
      <c r="L9" s="11">
        <v>117757</v>
      </c>
      <c r="M9" s="11">
        <v>5441702</v>
      </c>
      <c r="N9" s="11">
        <v>11551530</v>
      </c>
      <c r="O9" s="11"/>
      <c r="P9" s="11"/>
      <c r="Q9" s="11"/>
      <c r="R9" s="11"/>
      <c r="S9" s="11"/>
      <c r="T9" s="11"/>
      <c r="U9" s="11"/>
      <c r="V9" s="11"/>
      <c r="W9" s="11">
        <v>14001865</v>
      </c>
      <c r="X9" s="11">
        <v>8261136</v>
      </c>
      <c r="Y9" s="11">
        <v>5740729</v>
      </c>
      <c r="Z9" s="2">
        <v>69.49</v>
      </c>
      <c r="AA9" s="15">
        <v>16522271</v>
      </c>
    </row>
    <row r="10" spans="1:27" ht="13.5">
      <c r="A10" s="46" t="s">
        <v>36</v>
      </c>
      <c r="B10" s="47"/>
      <c r="C10" s="9"/>
      <c r="D10" s="10"/>
      <c r="E10" s="11">
        <v>500000</v>
      </c>
      <c r="F10" s="11">
        <v>500000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250000</v>
      </c>
      <c r="Y10" s="11">
        <v>-250000</v>
      </c>
      <c r="Z10" s="2">
        <v>-100</v>
      </c>
      <c r="AA10" s="15">
        <v>500000</v>
      </c>
    </row>
    <row r="11" spans="1:27" ht="13.5">
      <c r="A11" s="48" t="s">
        <v>37</v>
      </c>
      <c r="B11" s="47"/>
      <c r="C11" s="49">
        <f aca="true" t="shared" si="1" ref="C11:Y11">SUM(C6:C10)</f>
        <v>32547058</v>
      </c>
      <c r="D11" s="50">
        <f t="shared" si="1"/>
        <v>0</v>
      </c>
      <c r="E11" s="51">
        <f t="shared" si="1"/>
        <v>19507392</v>
      </c>
      <c r="F11" s="51">
        <f t="shared" si="1"/>
        <v>77988398</v>
      </c>
      <c r="G11" s="51">
        <f t="shared" si="1"/>
        <v>246725</v>
      </c>
      <c r="H11" s="51">
        <f t="shared" si="1"/>
        <v>2450335</v>
      </c>
      <c r="I11" s="51">
        <f t="shared" si="1"/>
        <v>1672</v>
      </c>
      <c r="J11" s="51">
        <f t="shared" si="1"/>
        <v>2698732</v>
      </c>
      <c r="K11" s="51">
        <f t="shared" si="1"/>
        <v>8190043</v>
      </c>
      <c r="L11" s="51">
        <f t="shared" si="1"/>
        <v>1878507</v>
      </c>
      <c r="M11" s="51">
        <f t="shared" si="1"/>
        <v>6850509</v>
      </c>
      <c r="N11" s="51">
        <f t="shared" si="1"/>
        <v>16919059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19617791</v>
      </c>
      <c r="X11" s="51">
        <f t="shared" si="1"/>
        <v>38994201</v>
      </c>
      <c r="Y11" s="51">
        <f t="shared" si="1"/>
        <v>-19376410</v>
      </c>
      <c r="Z11" s="52">
        <f>+IF(X11&lt;&gt;0,+(Y11/X11)*100,0)</f>
        <v>-49.690491157903196</v>
      </c>
      <c r="AA11" s="53">
        <f>SUM(AA6:AA10)</f>
        <v>77988398</v>
      </c>
    </row>
    <row r="12" spans="1:27" ht="13.5">
      <c r="A12" s="54" t="s">
        <v>38</v>
      </c>
      <c r="B12" s="35"/>
      <c r="C12" s="9">
        <v>6954479</v>
      </c>
      <c r="D12" s="10"/>
      <c r="E12" s="11">
        <v>490000</v>
      </c>
      <c r="F12" s="11">
        <v>2005778</v>
      </c>
      <c r="G12" s="11"/>
      <c r="H12" s="11"/>
      <c r="I12" s="11"/>
      <c r="J12" s="11"/>
      <c r="K12" s="11"/>
      <c r="L12" s="11">
        <v>42136</v>
      </c>
      <c r="M12" s="11">
        <v>972007</v>
      </c>
      <c r="N12" s="11">
        <v>1014143</v>
      </c>
      <c r="O12" s="11"/>
      <c r="P12" s="11"/>
      <c r="Q12" s="11"/>
      <c r="R12" s="11"/>
      <c r="S12" s="11"/>
      <c r="T12" s="11"/>
      <c r="U12" s="11"/>
      <c r="V12" s="11"/>
      <c r="W12" s="11">
        <v>1014143</v>
      </c>
      <c r="X12" s="11">
        <v>1002889</v>
      </c>
      <c r="Y12" s="11">
        <v>11254</v>
      </c>
      <c r="Z12" s="2">
        <v>1.12</v>
      </c>
      <c r="AA12" s="15">
        <v>2005778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5164206</v>
      </c>
      <c r="D15" s="10"/>
      <c r="E15" s="11">
        <v>3305500</v>
      </c>
      <c r="F15" s="11">
        <v>3288008</v>
      </c>
      <c r="G15" s="11"/>
      <c r="H15" s="11">
        <v>25010</v>
      </c>
      <c r="I15" s="11">
        <v>72623</v>
      </c>
      <c r="J15" s="11">
        <v>97633</v>
      </c>
      <c r="K15" s="11">
        <v>106292</v>
      </c>
      <c r="L15" s="11">
        <v>220928</v>
      </c>
      <c r="M15" s="11">
        <v>280077</v>
      </c>
      <c r="N15" s="11">
        <v>607297</v>
      </c>
      <c r="O15" s="11"/>
      <c r="P15" s="11"/>
      <c r="Q15" s="11"/>
      <c r="R15" s="11"/>
      <c r="S15" s="11"/>
      <c r="T15" s="11"/>
      <c r="U15" s="11"/>
      <c r="V15" s="11"/>
      <c r="W15" s="11">
        <v>704930</v>
      </c>
      <c r="X15" s="11">
        <v>1644004</v>
      </c>
      <c r="Y15" s="11">
        <v>-939074</v>
      </c>
      <c r="Z15" s="2">
        <v>-57.12</v>
      </c>
      <c r="AA15" s="15">
        <v>3288008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1018571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44788435</v>
      </c>
      <c r="F20" s="60">
        <f t="shared" si="2"/>
        <v>43628643</v>
      </c>
      <c r="G20" s="60">
        <f t="shared" si="2"/>
        <v>0</v>
      </c>
      <c r="H20" s="60">
        <f t="shared" si="2"/>
        <v>849092</v>
      </c>
      <c r="I20" s="60">
        <f t="shared" si="2"/>
        <v>332450</v>
      </c>
      <c r="J20" s="60">
        <f t="shared" si="2"/>
        <v>1181542</v>
      </c>
      <c r="K20" s="60">
        <f t="shared" si="2"/>
        <v>192075</v>
      </c>
      <c r="L20" s="60">
        <f t="shared" si="2"/>
        <v>381906</v>
      </c>
      <c r="M20" s="60">
        <f t="shared" si="2"/>
        <v>4354101</v>
      </c>
      <c r="N20" s="60">
        <f t="shared" si="2"/>
        <v>4928082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6109624</v>
      </c>
      <c r="X20" s="60">
        <f t="shared" si="2"/>
        <v>21814323</v>
      </c>
      <c r="Y20" s="60">
        <f t="shared" si="2"/>
        <v>-15704699</v>
      </c>
      <c r="Z20" s="61">
        <f>+IF(X20&lt;&gt;0,+(Y20/X20)*100,0)</f>
        <v>-71.99260320845163</v>
      </c>
      <c r="AA20" s="62">
        <f>SUM(AA26:AA33)</f>
        <v>43628643</v>
      </c>
    </row>
    <row r="21" spans="1:27" ht="13.5">
      <c r="A21" s="46" t="s">
        <v>32</v>
      </c>
      <c r="B21" s="47"/>
      <c r="C21" s="9"/>
      <c r="D21" s="10"/>
      <c r="E21" s="11">
        <v>32966783</v>
      </c>
      <c r="F21" s="11">
        <v>10040913</v>
      </c>
      <c r="G21" s="11"/>
      <c r="H21" s="11">
        <v>407376</v>
      </c>
      <c r="I21" s="11">
        <v>273282</v>
      </c>
      <c r="J21" s="11">
        <v>680658</v>
      </c>
      <c r="K21" s="11"/>
      <c r="L21" s="11"/>
      <c r="M21" s="11">
        <v>489559</v>
      </c>
      <c r="N21" s="11">
        <v>489559</v>
      </c>
      <c r="O21" s="11"/>
      <c r="P21" s="11"/>
      <c r="Q21" s="11"/>
      <c r="R21" s="11"/>
      <c r="S21" s="11"/>
      <c r="T21" s="11"/>
      <c r="U21" s="11"/>
      <c r="V21" s="11"/>
      <c r="W21" s="11">
        <v>1170217</v>
      </c>
      <c r="X21" s="11">
        <v>5020457</v>
      </c>
      <c r="Y21" s="11">
        <v>-3850240</v>
      </c>
      <c r="Z21" s="2">
        <v>-76.69</v>
      </c>
      <c r="AA21" s="15">
        <v>10040913</v>
      </c>
    </row>
    <row r="22" spans="1:27" ht="13.5">
      <c r="A22" s="46" t="s">
        <v>33</v>
      </c>
      <c r="B22" s="47"/>
      <c r="C22" s="9"/>
      <c r="D22" s="10"/>
      <c r="E22" s="11">
        <v>500000</v>
      </c>
      <c r="F22" s="11">
        <v>450000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225000</v>
      </c>
      <c r="Y22" s="11">
        <v>-225000</v>
      </c>
      <c r="Z22" s="2">
        <v>-100</v>
      </c>
      <c r="AA22" s="15">
        <v>450000</v>
      </c>
    </row>
    <row r="23" spans="1:27" ht="13.5">
      <c r="A23" s="46" t="s">
        <v>34</v>
      </c>
      <c r="B23" s="47"/>
      <c r="C23" s="9"/>
      <c r="D23" s="10"/>
      <c r="E23" s="11">
        <v>8795652</v>
      </c>
      <c r="F23" s="11">
        <v>19117266</v>
      </c>
      <c r="G23" s="11"/>
      <c r="H23" s="11"/>
      <c r="I23" s="11"/>
      <c r="J23" s="11"/>
      <c r="K23" s="11">
        <v>136232</v>
      </c>
      <c r="L23" s="11"/>
      <c r="M23" s="11">
        <v>116270</v>
      </c>
      <c r="N23" s="11">
        <v>252502</v>
      </c>
      <c r="O23" s="11"/>
      <c r="P23" s="11"/>
      <c r="Q23" s="11"/>
      <c r="R23" s="11"/>
      <c r="S23" s="11"/>
      <c r="T23" s="11"/>
      <c r="U23" s="11"/>
      <c r="V23" s="11"/>
      <c r="W23" s="11">
        <v>252502</v>
      </c>
      <c r="X23" s="11">
        <v>9558633</v>
      </c>
      <c r="Y23" s="11">
        <v>-9306131</v>
      </c>
      <c r="Z23" s="2">
        <v>-97.36</v>
      </c>
      <c r="AA23" s="15">
        <v>19117266</v>
      </c>
    </row>
    <row r="24" spans="1:27" ht="13.5">
      <c r="A24" s="46" t="s">
        <v>35</v>
      </c>
      <c r="B24" s="47"/>
      <c r="C24" s="9"/>
      <c r="D24" s="10"/>
      <c r="E24" s="11"/>
      <c r="F24" s="11">
        <v>11320639</v>
      </c>
      <c r="G24" s="11"/>
      <c r="H24" s="11">
        <v>441716</v>
      </c>
      <c r="I24" s="11"/>
      <c r="J24" s="11">
        <v>441716</v>
      </c>
      <c r="K24" s="11"/>
      <c r="L24" s="11"/>
      <c r="M24" s="11">
        <v>3683029</v>
      </c>
      <c r="N24" s="11">
        <v>3683029</v>
      </c>
      <c r="O24" s="11"/>
      <c r="P24" s="11"/>
      <c r="Q24" s="11"/>
      <c r="R24" s="11"/>
      <c r="S24" s="11"/>
      <c r="T24" s="11"/>
      <c r="U24" s="11"/>
      <c r="V24" s="11"/>
      <c r="W24" s="11">
        <v>4124745</v>
      </c>
      <c r="X24" s="11">
        <v>5660320</v>
      </c>
      <c r="Y24" s="11">
        <v>-1535575</v>
      </c>
      <c r="Z24" s="2">
        <v>-27.13</v>
      </c>
      <c r="AA24" s="15">
        <v>11320639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42262435</v>
      </c>
      <c r="F26" s="51">
        <f t="shared" si="3"/>
        <v>40928818</v>
      </c>
      <c r="G26" s="51">
        <f t="shared" si="3"/>
        <v>0</v>
      </c>
      <c r="H26" s="51">
        <f t="shared" si="3"/>
        <v>849092</v>
      </c>
      <c r="I26" s="51">
        <f t="shared" si="3"/>
        <v>273282</v>
      </c>
      <c r="J26" s="51">
        <f t="shared" si="3"/>
        <v>1122374</v>
      </c>
      <c r="K26" s="51">
        <f t="shared" si="3"/>
        <v>136232</v>
      </c>
      <c r="L26" s="51">
        <f t="shared" si="3"/>
        <v>0</v>
      </c>
      <c r="M26" s="51">
        <f t="shared" si="3"/>
        <v>4288858</v>
      </c>
      <c r="N26" s="51">
        <f t="shared" si="3"/>
        <v>4425090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5547464</v>
      </c>
      <c r="X26" s="51">
        <f t="shared" si="3"/>
        <v>20464410</v>
      </c>
      <c r="Y26" s="51">
        <f t="shared" si="3"/>
        <v>-14916946</v>
      </c>
      <c r="Z26" s="52">
        <f>+IF(X26&lt;&gt;0,+(Y26/X26)*100,0)</f>
        <v>-72.89213810708445</v>
      </c>
      <c r="AA26" s="53">
        <f>SUM(AA21:AA25)</f>
        <v>40928818</v>
      </c>
    </row>
    <row r="27" spans="1:27" ht="13.5">
      <c r="A27" s="54" t="s">
        <v>38</v>
      </c>
      <c r="B27" s="64"/>
      <c r="C27" s="9"/>
      <c r="D27" s="10"/>
      <c r="E27" s="11">
        <v>1026000</v>
      </c>
      <c r="F27" s="11">
        <v>1199825</v>
      </c>
      <c r="G27" s="11"/>
      <c r="H27" s="11"/>
      <c r="I27" s="11">
        <v>59168</v>
      </c>
      <c r="J27" s="11">
        <v>59168</v>
      </c>
      <c r="K27" s="11">
        <v>55843</v>
      </c>
      <c r="L27" s="11">
        <v>381906</v>
      </c>
      <c r="M27" s="11">
        <v>65243</v>
      </c>
      <c r="N27" s="11">
        <v>502992</v>
      </c>
      <c r="O27" s="11"/>
      <c r="P27" s="11"/>
      <c r="Q27" s="11"/>
      <c r="R27" s="11"/>
      <c r="S27" s="11"/>
      <c r="T27" s="11"/>
      <c r="U27" s="11"/>
      <c r="V27" s="11"/>
      <c r="W27" s="11">
        <v>562160</v>
      </c>
      <c r="X27" s="11">
        <v>599913</v>
      </c>
      <c r="Y27" s="11">
        <v>-37753</v>
      </c>
      <c r="Z27" s="2">
        <v>-6.29</v>
      </c>
      <c r="AA27" s="15">
        <v>1199825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1500000</v>
      </c>
      <c r="F30" s="11">
        <v>1500000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750000</v>
      </c>
      <c r="Y30" s="11">
        <v>-750000</v>
      </c>
      <c r="Z30" s="2">
        <v>-100</v>
      </c>
      <c r="AA30" s="15">
        <v>1500000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11603659</v>
      </c>
      <c r="D36" s="10">
        <f t="shared" si="4"/>
        <v>0</v>
      </c>
      <c r="E36" s="11">
        <f t="shared" si="4"/>
        <v>33516783</v>
      </c>
      <c r="F36" s="11">
        <f t="shared" si="4"/>
        <v>33528532</v>
      </c>
      <c r="G36" s="11">
        <f t="shared" si="4"/>
        <v>0</v>
      </c>
      <c r="H36" s="11">
        <f t="shared" si="4"/>
        <v>407376</v>
      </c>
      <c r="I36" s="11">
        <f t="shared" si="4"/>
        <v>273282</v>
      </c>
      <c r="J36" s="11">
        <f t="shared" si="4"/>
        <v>680658</v>
      </c>
      <c r="K36" s="11">
        <f t="shared" si="4"/>
        <v>335034</v>
      </c>
      <c r="L36" s="11">
        <f t="shared" si="4"/>
        <v>805151</v>
      </c>
      <c r="M36" s="11">
        <f t="shared" si="4"/>
        <v>1752359</v>
      </c>
      <c r="N36" s="11">
        <f t="shared" si="4"/>
        <v>2892544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3573202</v>
      </c>
      <c r="X36" s="11">
        <f t="shared" si="4"/>
        <v>16764267</v>
      </c>
      <c r="Y36" s="11">
        <f t="shared" si="4"/>
        <v>-13191065</v>
      </c>
      <c r="Z36" s="2">
        <f aca="true" t="shared" si="5" ref="Z36:Z49">+IF(X36&lt;&gt;0,+(Y36/X36)*100,0)</f>
        <v>-78.68560552036065</v>
      </c>
      <c r="AA36" s="15">
        <f>AA6+AA21</f>
        <v>33528532</v>
      </c>
    </row>
    <row r="37" spans="1:27" ht="13.5">
      <c r="A37" s="46" t="s">
        <v>33</v>
      </c>
      <c r="B37" s="47"/>
      <c r="C37" s="9">
        <f t="shared" si="4"/>
        <v>6433027</v>
      </c>
      <c r="D37" s="10">
        <f t="shared" si="4"/>
        <v>0</v>
      </c>
      <c r="E37" s="11">
        <f t="shared" si="4"/>
        <v>3408696</v>
      </c>
      <c r="F37" s="11">
        <f t="shared" si="4"/>
        <v>5471739</v>
      </c>
      <c r="G37" s="11">
        <f t="shared" si="4"/>
        <v>246725</v>
      </c>
      <c r="H37" s="11">
        <f t="shared" si="4"/>
        <v>0</v>
      </c>
      <c r="I37" s="11">
        <f t="shared" si="4"/>
        <v>0</v>
      </c>
      <c r="J37" s="11">
        <f t="shared" si="4"/>
        <v>246725</v>
      </c>
      <c r="K37" s="11">
        <f t="shared" si="4"/>
        <v>47551</v>
      </c>
      <c r="L37" s="11">
        <f t="shared" si="4"/>
        <v>140670</v>
      </c>
      <c r="M37" s="11">
        <f t="shared" si="4"/>
        <v>0</v>
      </c>
      <c r="N37" s="11">
        <f t="shared" si="4"/>
        <v>188221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434946</v>
      </c>
      <c r="X37" s="11">
        <f t="shared" si="4"/>
        <v>2735870</v>
      </c>
      <c r="Y37" s="11">
        <f t="shared" si="4"/>
        <v>-2300924</v>
      </c>
      <c r="Z37" s="2">
        <f t="shared" si="5"/>
        <v>-84.10209549430346</v>
      </c>
      <c r="AA37" s="15">
        <f>AA7+AA22</f>
        <v>5471739</v>
      </c>
    </row>
    <row r="38" spans="1:27" ht="13.5">
      <c r="A38" s="46" t="s">
        <v>34</v>
      </c>
      <c r="B38" s="47"/>
      <c r="C38" s="9">
        <f t="shared" si="4"/>
        <v>7711312</v>
      </c>
      <c r="D38" s="10">
        <f t="shared" si="4"/>
        <v>0</v>
      </c>
      <c r="E38" s="11">
        <f t="shared" si="4"/>
        <v>9155652</v>
      </c>
      <c r="F38" s="11">
        <f t="shared" si="4"/>
        <v>51574035</v>
      </c>
      <c r="G38" s="11">
        <f t="shared" si="4"/>
        <v>0</v>
      </c>
      <c r="H38" s="11">
        <f t="shared" si="4"/>
        <v>0</v>
      </c>
      <c r="I38" s="11">
        <f t="shared" si="4"/>
        <v>1672</v>
      </c>
      <c r="J38" s="11">
        <f t="shared" si="4"/>
        <v>1672</v>
      </c>
      <c r="K38" s="11">
        <f t="shared" si="4"/>
        <v>1951619</v>
      </c>
      <c r="L38" s="11">
        <f t="shared" si="4"/>
        <v>814929</v>
      </c>
      <c r="M38" s="11">
        <f t="shared" si="4"/>
        <v>262277</v>
      </c>
      <c r="N38" s="11">
        <f t="shared" si="4"/>
        <v>3028825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3030497</v>
      </c>
      <c r="X38" s="11">
        <f t="shared" si="4"/>
        <v>25787018</v>
      </c>
      <c r="Y38" s="11">
        <f t="shared" si="4"/>
        <v>-22756521</v>
      </c>
      <c r="Z38" s="2">
        <f t="shared" si="5"/>
        <v>-88.24797423261582</v>
      </c>
      <c r="AA38" s="15">
        <f>AA8+AA23</f>
        <v>51574035</v>
      </c>
    </row>
    <row r="39" spans="1:27" ht="13.5">
      <c r="A39" s="46" t="s">
        <v>35</v>
      </c>
      <c r="B39" s="47"/>
      <c r="C39" s="9">
        <f t="shared" si="4"/>
        <v>6799060</v>
      </c>
      <c r="D39" s="10">
        <f t="shared" si="4"/>
        <v>0</v>
      </c>
      <c r="E39" s="11">
        <f t="shared" si="4"/>
        <v>15188696</v>
      </c>
      <c r="F39" s="11">
        <f t="shared" si="4"/>
        <v>27842910</v>
      </c>
      <c r="G39" s="11">
        <f t="shared" si="4"/>
        <v>0</v>
      </c>
      <c r="H39" s="11">
        <f t="shared" si="4"/>
        <v>2892051</v>
      </c>
      <c r="I39" s="11">
        <f t="shared" si="4"/>
        <v>0</v>
      </c>
      <c r="J39" s="11">
        <f t="shared" si="4"/>
        <v>2892051</v>
      </c>
      <c r="K39" s="11">
        <f t="shared" si="4"/>
        <v>5992071</v>
      </c>
      <c r="L39" s="11">
        <f t="shared" si="4"/>
        <v>117757</v>
      </c>
      <c r="M39" s="11">
        <f t="shared" si="4"/>
        <v>9124731</v>
      </c>
      <c r="N39" s="11">
        <f t="shared" si="4"/>
        <v>15234559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18126610</v>
      </c>
      <c r="X39" s="11">
        <f t="shared" si="4"/>
        <v>13921456</v>
      </c>
      <c r="Y39" s="11">
        <f t="shared" si="4"/>
        <v>4205154</v>
      </c>
      <c r="Z39" s="2">
        <f t="shared" si="5"/>
        <v>30.206280147708686</v>
      </c>
      <c r="AA39" s="15">
        <f>AA9+AA24</f>
        <v>27842910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500000</v>
      </c>
      <c r="F40" s="11">
        <f t="shared" si="4"/>
        <v>500000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250000</v>
      </c>
      <c r="Y40" s="11">
        <f t="shared" si="4"/>
        <v>-250000</v>
      </c>
      <c r="Z40" s="2">
        <f t="shared" si="5"/>
        <v>-100</v>
      </c>
      <c r="AA40" s="15">
        <f>AA10+AA25</f>
        <v>500000</v>
      </c>
    </row>
    <row r="41" spans="1:27" ht="13.5">
      <c r="A41" s="48" t="s">
        <v>37</v>
      </c>
      <c r="B41" s="47"/>
      <c r="C41" s="49">
        <f aca="true" t="shared" si="6" ref="C41:Y41">SUM(C36:C40)</f>
        <v>32547058</v>
      </c>
      <c r="D41" s="50">
        <f t="shared" si="6"/>
        <v>0</v>
      </c>
      <c r="E41" s="51">
        <f t="shared" si="6"/>
        <v>61769827</v>
      </c>
      <c r="F41" s="51">
        <f t="shared" si="6"/>
        <v>118917216</v>
      </c>
      <c r="G41" s="51">
        <f t="shared" si="6"/>
        <v>246725</v>
      </c>
      <c r="H41" s="51">
        <f t="shared" si="6"/>
        <v>3299427</v>
      </c>
      <c r="I41" s="51">
        <f t="shared" si="6"/>
        <v>274954</v>
      </c>
      <c r="J41" s="51">
        <f t="shared" si="6"/>
        <v>3821106</v>
      </c>
      <c r="K41" s="51">
        <f t="shared" si="6"/>
        <v>8326275</v>
      </c>
      <c r="L41" s="51">
        <f t="shared" si="6"/>
        <v>1878507</v>
      </c>
      <c r="M41" s="51">
        <f t="shared" si="6"/>
        <v>11139367</v>
      </c>
      <c r="N41" s="51">
        <f t="shared" si="6"/>
        <v>21344149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25165255</v>
      </c>
      <c r="X41" s="51">
        <f t="shared" si="6"/>
        <v>59458611</v>
      </c>
      <c r="Y41" s="51">
        <f t="shared" si="6"/>
        <v>-34293356</v>
      </c>
      <c r="Z41" s="52">
        <f t="shared" si="5"/>
        <v>-57.67601264684774</v>
      </c>
      <c r="AA41" s="53">
        <f>SUM(AA36:AA40)</f>
        <v>118917216</v>
      </c>
    </row>
    <row r="42" spans="1:27" ht="13.5">
      <c r="A42" s="54" t="s">
        <v>38</v>
      </c>
      <c r="B42" s="35"/>
      <c r="C42" s="65">
        <f aca="true" t="shared" si="7" ref="C42:Y48">C12+C27</f>
        <v>6954479</v>
      </c>
      <c r="D42" s="66">
        <f t="shared" si="7"/>
        <v>0</v>
      </c>
      <c r="E42" s="67">
        <f t="shared" si="7"/>
        <v>1516000</v>
      </c>
      <c r="F42" s="67">
        <f t="shared" si="7"/>
        <v>3205603</v>
      </c>
      <c r="G42" s="67">
        <f t="shared" si="7"/>
        <v>0</v>
      </c>
      <c r="H42" s="67">
        <f t="shared" si="7"/>
        <v>0</v>
      </c>
      <c r="I42" s="67">
        <f t="shared" si="7"/>
        <v>59168</v>
      </c>
      <c r="J42" s="67">
        <f t="shared" si="7"/>
        <v>59168</v>
      </c>
      <c r="K42" s="67">
        <f t="shared" si="7"/>
        <v>55843</v>
      </c>
      <c r="L42" s="67">
        <f t="shared" si="7"/>
        <v>424042</v>
      </c>
      <c r="M42" s="67">
        <f t="shared" si="7"/>
        <v>1037250</v>
      </c>
      <c r="N42" s="67">
        <f t="shared" si="7"/>
        <v>1517135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1576303</v>
      </c>
      <c r="X42" s="67">
        <f t="shared" si="7"/>
        <v>1602802</v>
      </c>
      <c r="Y42" s="67">
        <f t="shared" si="7"/>
        <v>-26499</v>
      </c>
      <c r="Z42" s="69">
        <f t="shared" si="5"/>
        <v>-1.6532921720836387</v>
      </c>
      <c r="AA42" s="68">
        <f aca="true" t="shared" si="8" ref="AA42:AA48">AA12+AA27</f>
        <v>3205603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5164206</v>
      </c>
      <c r="D45" s="66">
        <f t="shared" si="7"/>
        <v>0</v>
      </c>
      <c r="E45" s="67">
        <f t="shared" si="7"/>
        <v>4805500</v>
      </c>
      <c r="F45" s="67">
        <f t="shared" si="7"/>
        <v>4788008</v>
      </c>
      <c r="G45" s="67">
        <f t="shared" si="7"/>
        <v>0</v>
      </c>
      <c r="H45" s="67">
        <f t="shared" si="7"/>
        <v>25010</v>
      </c>
      <c r="I45" s="67">
        <f t="shared" si="7"/>
        <v>72623</v>
      </c>
      <c r="J45" s="67">
        <f t="shared" si="7"/>
        <v>97633</v>
      </c>
      <c r="K45" s="67">
        <f t="shared" si="7"/>
        <v>106292</v>
      </c>
      <c r="L45" s="67">
        <f t="shared" si="7"/>
        <v>220928</v>
      </c>
      <c r="M45" s="67">
        <f t="shared" si="7"/>
        <v>280077</v>
      </c>
      <c r="N45" s="67">
        <f t="shared" si="7"/>
        <v>607297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704930</v>
      </c>
      <c r="X45" s="67">
        <f t="shared" si="7"/>
        <v>2394004</v>
      </c>
      <c r="Y45" s="67">
        <f t="shared" si="7"/>
        <v>-1689074</v>
      </c>
      <c r="Z45" s="69">
        <f t="shared" si="5"/>
        <v>-70.5543516218018</v>
      </c>
      <c r="AA45" s="68">
        <f t="shared" si="8"/>
        <v>4788008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1018571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45684314</v>
      </c>
      <c r="D49" s="78">
        <f t="shared" si="9"/>
        <v>0</v>
      </c>
      <c r="E49" s="79">
        <f t="shared" si="9"/>
        <v>68091327</v>
      </c>
      <c r="F49" s="79">
        <f t="shared" si="9"/>
        <v>126910827</v>
      </c>
      <c r="G49" s="79">
        <f t="shared" si="9"/>
        <v>246725</v>
      </c>
      <c r="H49" s="79">
        <f t="shared" si="9"/>
        <v>3324437</v>
      </c>
      <c r="I49" s="79">
        <f t="shared" si="9"/>
        <v>406745</v>
      </c>
      <c r="J49" s="79">
        <f t="shared" si="9"/>
        <v>3977907</v>
      </c>
      <c r="K49" s="79">
        <f t="shared" si="9"/>
        <v>8488410</v>
      </c>
      <c r="L49" s="79">
        <f t="shared" si="9"/>
        <v>2523477</v>
      </c>
      <c r="M49" s="79">
        <f t="shared" si="9"/>
        <v>12456694</v>
      </c>
      <c r="N49" s="79">
        <f t="shared" si="9"/>
        <v>23468581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27446488</v>
      </c>
      <c r="X49" s="79">
        <f t="shared" si="9"/>
        <v>63455417</v>
      </c>
      <c r="Y49" s="79">
        <f t="shared" si="9"/>
        <v>-36008929</v>
      </c>
      <c r="Z49" s="80">
        <f t="shared" si="5"/>
        <v>-56.74681643018751</v>
      </c>
      <c r="AA49" s="81">
        <f>SUM(AA41:AA48)</f>
        <v>126910827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25924700</v>
      </c>
      <c r="F51" s="67">
        <f t="shared" si="10"/>
        <v>29369231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14684616</v>
      </c>
      <c r="Y51" s="67">
        <f t="shared" si="10"/>
        <v>-14684616</v>
      </c>
      <c r="Z51" s="69">
        <f>+IF(X51&lt;&gt;0,+(Y51/X51)*100,0)</f>
        <v>-100</v>
      </c>
      <c r="AA51" s="68">
        <f>SUM(AA57:AA61)</f>
        <v>29369231</v>
      </c>
    </row>
    <row r="52" spans="1:27" ht="13.5">
      <c r="A52" s="84" t="s">
        <v>32</v>
      </c>
      <c r="B52" s="47"/>
      <c r="C52" s="9"/>
      <c r="D52" s="10"/>
      <c r="E52" s="11">
        <v>6442200</v>
      </c>
      <c r="F52" s="11">
        <v>7003735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3501868</v>
      </c>
      <c r="Y52" s="11">
        <v>-3501868</v>
      </c>
      <c r="Z52" s="2">
        <v>-100</v>
      </c>
      <c r="AA52" s="15">
        <v>7003735</v>
      </c>
    </row>
    <row r="53" spans="1:27" ht="13.5">
      <c r="A53" s="84" t="s">
        <v>33</v>
      </c>
      <c r="B53" s="47"/>
      <c r="C53" s="9"/>
      <c r="D53" s="10"/>
      <c r="E53" s="11">
        <v>1352800</v>
      </c>
      <c r="F53" s="11">
        <v>1282800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641400</v>
      </c>
      <c r="Y53" s="11">
        <v>-641400</v>
      </c>
      <c r="Z53" s="2">
        <v>-100</v>
      </c>
      <c r="AA53" s="15">
        <v>1282800</v>
      </c>
    </row>
    <row r="54" spans="1:27" ht="13.5">
      <c r="A54" s="84" t="s">
        <v>34</v>
      </c>
      <c r="B54" s="47"/>
      <c r="C54" s="9"/>
      <c r="D54" s="10"/>
      <c r="E54" s="11">
        <v>2657300</v>
      </c>
      <c r="F54" s="11">
        <v>5024576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2512288</v>
      </c>
      <c r="Y54" s="11">
        <v>-2512288</v>
      </c>
      <c r="Z54" s="2">
        <v>-100</v>
      </c>
      <c r="AA54" s="15">
        <v>5024576</v>
      </c>
    </row>
    <row r="55" spans="1:27" ht="13.5">
      <c r="A55" s="84" t="s">
        <v>35</v>
      </c>
      <c r="B55" s="47"/>
      <c r="C55" s="9"/>
      <c r="D55" s="10"/>
      <c r="E55" s="11">
        <v>4156700</v>
      </c>
      <c r="F55" s="11">
        <v>4586130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2293065</v>
      </c>
      <c r="Y55" s="11">
        <v>-2293065</v>
      </c>
      <c r="Z55" s="2">
        <v>-100</v>
      </c>
      <c r="AA55" s="15">
        <v>4586130</v>
      </c>
    </row>
    <row r="56" spans="1:27" ht="13.5">
      <c r="A56" s="84" t="s">
        <v>36</v>
      </c>
      <c r="B56" s="47"/>
      <c r="C56" s="9"/>
      <c r="D56" s="10"/>
      <c r="E56" s="11">
        <v>665400</v>
      </c>
      <c r="F56" s="11">
        <v>458642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229321</v>
      </c>
      <c r="Y56" s="11">
        <v>-229321</v>
      </c>
      <c r="Z56" s="2">
        <v>-100</v>
      </c>
      <c r="AA56" s="15">
        <v>458642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15274400</v>
      </c>
      <c r="F57" s="51">
        <f t="shared" si="11"/>
        <v>18355883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9177942</v>
      </c>
      <c r="Y57" s="51">
        <f t="shared" si="11"/>
        <v>-9177942</v>
      </c>
      <c r="Z57" s="52">
        <f>+IF(X57&lt;&gt;0,+(Y57/X57)*100,0)</f>
        <v>-100</v>
      </c>
      <c r="AA57" s="53">
        <f>SUM(AA52:AA56)</f>
        <v>18355883</v>
      </c>
    </row>
    <row r="58" spans="1:27" ht="13.5">
      <c r="A58" s="86" t="s">
        <v>38</v>
      </c>
      <c r="B58" s="35"/>
      <c r="C58" s="9"/>
      <c r="D58" s="10"/>
      <c r="E58" s="11">
        <v>7657000</v>
      </c>
      <c r="F58" s="11">
        <v>7650722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3825361</v>
      </c>
      <c r="Y58" s="11">
        <v>-3825361</v>
      </c>
      <c r="Z58" s="2">
        <v>-100</v>
      </c>
      <c r="AA58" s="15">
        <v>7650722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2993300</v>
      </c>
      <c r="F61" s="11">
        <v>3362626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1681313</v>
      </c>
      <c r="Y61" s="11">
        <v>-1681313</v>
      </c>
      <c r="Z61" s="2">
        <v>-100</v>
      </c>
      <c r="AA61" s="15">
        <v>3362626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50300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160200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94200</v>
      </c>
      <c r="F68" s="11"/>
      <c r="G68" s="11">
        <v>1271076</v>
      </c>
      <c r="H68" s="11">
        <v>2159584</v>
      </c>
      <c r="I68" s="11">
        <v>2398165</v>
      </c>
      <c r="J68" s="11">
        <v>5828825</v>
      </c>
      <c r="K68" s="11">
        <v>3042002</v>
      </c>
      <c r="L68" s="11">
        <v>3344923</v>
      </c>
      <c r="M68" s="11">
        <v>2133963</v>
      </c>
      <c r="N68" s="11">
        <v>8520888</v>
      </c>
      <c r="O68" s="11"/>
      <c r="P68" s="11"/>
      <c r="Q68" s="11"/>
      <c r="R68" s="11"/>
      <c r="S68" s="11"/>
      <c r="T68" s="11"/>
      <c r="U68" s="11"/>
      <c r="V68" s="11"/>
      <c r="W68" s="11">
        <v>14349713</v>
      </c>
      <c r="X68" s="11"/>
      <c r="Y68" s="11">
        <v>14349713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334700</v>
      </c>
      <c r="F69" s="79">
        <f t="shared" si="12"/>
        <v>0</v>
      </c>
      <c r="G69" s="79">
        <f t="shared" si="12"/>
        <v>1271076</v>
      </c>
      <c r="H69" s="79">
        <f t="shared" si="12"/>
        <v>2159584</v>
      </c>
      <c r="I69" s="79">
        <f t="shared" si="12"/>
        <v>2398165</v>
      </c>
      <c r="J69" s="79">
        <f t="shared" si="12"/>
        <v>5828825</v>
      </c>
      <c r="K69" s="79">
        <f t="shared" si="12"/>
        <v>3042002</v>
      </c>
      <c r="L69" s="79">
        <f t="shared" si="12"/>
        <v>3344923</v>
      </c>
      <c r="M69" s="79">
        <f t="shared" si="12"/>
        <v>2133963</v>
      </c>
      <c r="N69" s="79">
        <f t="shared" si="12"/>
        <v>8520888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14349713</v>
      </c>
      <c r="X69" s="79">
        <f t="shared" si="12"/>
        <v>0</v>
      </c>
      <c r="Y69" s="79">
        <f t="shared" si="12"/>
        <v>14349713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8474872</v>
      </c>
      <c r="D5" s="42">
        <f t="shared" si="0"/>
        <v>0</v>
      </c>
      <c r="E5" s="43">
        <f t="shared" si="0"/>
        <v>11129174</v>
      </c>
      <c r="F5" s="43">
        <f t="shared" si="0"/>
        <v>11129174</v>
      </c>
      <c r="G5" s="43">
        <f t="shared" si="0"/>
        <v>0</v>
      </c>
      <c r="H5" s="43">
        <f t="shared" si="0"/>
        <v>275728</v>
      </c>
      <c r="I5" s="43">
        <f t="shared" si="0"/>
        <v>1007836</v>
      </c>
      <c r="J5" s="43">
        <f t="shared" si="0"/>
        <v>1283564</v>
      </c>
      <c r="K5" s="43">
        <f t="shared" si="0"/>
        <v>134373</v>
      </c>
      <c r="L5" s="43">
        <f t="shared" si="0"/>
        <v>603361</v>
      </c>
      <c r="M5" s="43">
        <f t="shared" si="0"/>
        <v>1487715</v>
      </c>
      <c r="N5" s="43">
        <f t="shared" si="0"/>
        <v>2225449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3509013</v>
      </c>
      <c r="X5" s="43">
        <f t="shared" si="0"/>
        <v>5564587</v>
      </c>
      <c r="Y5" s="43">
        <f t="shared" si="0"/>
        <v>-2055574</v>
      </c>
      <c r="Z5" s="44">
        <f>+IF(X5&lt;&gt;0,+(Y5/X5)*100,0)</f>
        <v>-36.94027966495986</v>
      </c>
      <c r="AA5" s="45">
        <f>SUM(AA11:AA18)</f>
        <v>11129174</v>
      </c>
    </row>
    <row r="6" spans="1:27" ht="13.5">
      <c r="A6" s="46" t="s">
        <v>32</v>
      </c>
      <c r="B6" s="47"/>
      <c r="C6" s="9">
        <v>479125</v>
      </c>
      <c r="D6" s="10"/>
      <c r="E6" s="11">
        <v>790000</v>
      </c>
      <c r="F6" s="11">
        <v>790000</v>
      </c>
      <c r="G6" s="11"/>
      <c r="H6" s="11">
        <v>5217</v>
      </c>
      <c r="I6" s="11">
        <v>835</v>
      </c>
      <c r="J6" s="11">
        <v>6052</v>
      </c>
      <c r="K6" s="11">
        <v>24347</v>
      </c>
      <c r="L6" s="11"/>
      <c r="M6" s="11">
        <v>6646</v>
      </c>
      <c r="N6" s="11">
        <v>30993</v>
      </c>
      <c r="O6" s="11"/>
      <c r="P6" s="11"/>
      <c r="Q6" s="11"/>
      <c r="R6" s="11"/>
      <c r="S6" s="11"/>
      <c r="T6" s="11"/>
      <c r="U6" s="11"/>
      <c r="V6" s="11"/>
      <c r="W6" s="11">
        <v>37045</v>
      </c>
      <c r="X6" s="11">
        <v>395000</v>
      </c>
      <c r="Y6" s="11">
        <v>-357955</v>
      </c>
      <c r="Z6" s="2">
        <v>-90.62</v>
      </c>
      <c r="AA6" s="15">
        <v>790000</v>
      </c>
    </row>
    <row r="7" spans="1:27" ht="13.5">
      <c r="A7" s="46" t="s">
        <v>33</v>
      </c>
      <c r="B7" s="47"/>
      <c r="C7" s="9">
        <v>325439</v>
      </c>
      <c r="D7" s="10"/>
      <c r="E7" s="11">
        <v>440000</v>
      </c>
      <c r="F7" s="11">
        <v>440000</v>
      </c>
      <c r="G7" s="11"/>
      <c r="H7" s="11"/>
      <c r="I7" s="11">
        <v>206007</v>
      </c>
      <c r="J7" s="11">
        <v>206007</v>
      </c>
      <c r="K7" s="11">
        <v>22564</v>
      </c>
      <c r="L7" s="11">
        <v>62700</v>
      </c>
      <c r="M7" s="11"/>
      <c r="N7" s="11">
        <v>85264</v>
      </c>
      <c r="O7" s="11"/>
      <c r="P7" s="11"/>
      <c r="Q7" s="11"/>
      <c r="R7" s="11"/>
      <c r="S7" s="11"/>
      <c r="T7" s="11"/>
      <c r="U7" s="11"/>
      <c r="V7" s="11"/>
      <c r="W7" s="11">
        <v>291271</v>
      </c>
      <c r="X7" s="11">
        <v>220000</v>
      </c>
      <c r="Y7" s="11">
        <v>71271</v>
      </c>
      <c r="Z7" s="2">
        <v>32.4</v>
      </c>
      <c r="AA7" s="15">
        <v>440000</v>
      </c>
    </row>
    <row r="8" spans="1:27" ht="13.5">
      <c r="A8" s="46" t="s">
        <v>34</v>
      </c>
      <c r="B8" s="47"/>
      <c r="C8" s="9"/>
      <c r="D8" s="10"/>
      <c r="E8" s="11">
        <v>400000</v>
      </c>
      <c r="F8" s="11">
        <v>400000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200000</v>
      </c>
      <c r="Y8" s="11">
        <v>-200000</v>
      </c>
      <c r="Z8" s="2">
        <v>-100</v>
      </c>
      <c r="AA8" s="15">
        <v>400000</v>
      </c>
    </row>
    <row r="9" spans="1:27" ht="13.5">
      <c r="A9" s="46" t="s">
        <v>35</v>
      </c>
      <c r="B9" s="47"/>
      <c r="C9" s="9">
        <v>47320</v>
      </c>
      <c r="D9" s="10"/>
      <c r="E9" s="11">
        <v>110000</v>
      </c>
      <c r="F9" s="11">
        <v>110000</v>
      </c>
      <c r="G9" s="11"/>
      <c r="H9" s="11">
        <v>20090</v>
      </c>
      <c r="I9" s="11"/>
      <c r="J9" s="11">
        <v>20090</v>
      </c>
      <c r="K9" s="11"/>
      <c r="L9" s="11">
        <v>920</v>
      </c>
      <c r="M9" s="11"/>
      <c r="N9" s="11">
        <v>920</v>
      </c>
      <c r="O9" s="11"/>
      <c r="P9" s="11"/>
      <c r="Q9" s="11"/>
      <c r="R9" s="11"/>
      <c r="S9" s="11"/>
      <c r="T9" s="11"/>
      <c r="U9" s="11"/>
      <c r="V9" s="11"/>
      <c r="W9" s="11">
        <v>21010</v>
      </c>
      <c r="X9" s="11">
        <v>55000</v>
      </c>
      <c r="Y9" s="11">
        <v>-33990</v>
      </c>
      <c r="Z9" s="2">
        <v>-61.8</v>
      </c>
      <c r="AA9" s="15">
        <v>110000</v>
      </c>
    </row>
    <row r="10" spans="1:27" ht="13.5">
      <c r="A10" s="46" t="s">
        <v>36</v>
      </c>
      <c r="B10" s="47"/>
      <c r="C10" s="9">
        <v>1711584</v>
      </c>
      <c r="D10" s="10"/>
      <c r="E10" s="11">
        <v>350000</v>
      </c>
      <c r="F10" s="11">
        <v>350000</v>
      </c>
      <c r="G10" s="11"/>
      <c r="H10" s="11">
        <v>22826</v>
      </c>
      <c r="I10" s="11">
        <v>36926</v>
      </c>
      <c r="J10" s="11">
        <v>59752</v>
      </c>
      <c r="K10" s="11">
        <v>34093</v>
      </c>
      <c r="L10" s="11">
        <v>5809</v>
      </c>
      <c r="M10" s="11">
        <v>7054</v>
      </c>
      <c r="N10" s="11">
        <v>46956</v>
      </c>
      <c r="O10" s="11"/>
      <c r="P10" s="11"/>
      <c r="Q10" s="11"/>
      <c r="R10" s="11"/>
      <c r="S10" s="11"/>
      <c r="T10" s="11"/>
      <c r="U10" s="11"/>
      <c r="V10" s="11"/>
      <c r="W10" s="11">
        <v>106708</v>
      </c>
      <c r="X10" s="11">
        <v>175000</v>
      </c>
      <c r="Y10" s="11">
        <v>-68292</v>
      </c>
      <c r="Z10" s="2">
        <v>-39.02</v>
      </c>
      <c r="AA10" s="15">
        <v>350000</v>
      </c>
    </row>
    <row r="11" spans="1:27" ht="13.5">
      <c r="A11" s="48" t="s">
        <v>37</v>
      </c>
      <c r="B11" s="47"/>
      <c r="C11" s="49">
        <f aca="true" t="shared" si="1" ref="C11:Y11">SUM(C6:C10)</f>
        <v>2563468</v>
      </c>
      <c r="D11" s="50">
        <f t="shared" si="1"/>
        <v>0</v>
      </c>
      <c r="E11" s="51">
        <f t="shared" si="1"/>
        <v>2090000</v>
      </c>
      <c r="F11" s="51">
        <f t="shared" si="1"/>
        <v>2090000</v>
      </c>
      <c r="G11" s="51">
        <f t="shared" si="1"/>
        <v>0</v>
      </c>
      <c r="H11" s="51">
        <f t="shared" si="1"/>
        <v>48133</v>
      </c>
      <c r="I11" s="51">
        <f t="shared" si="1"/>
        <v>243768</v>
      </c>
      <c r="J11" s="51">
        <f t="shared" si="1"/>
        <v>291901</v>
      </c>
      <c r="K11" s="51">
        <f t="shared" si="1"/>
        <v>81004</v>
      </c>
      <c r="L11" s="51">
        <f t="shared" si="1"/>
        <v>69429</v>
      </c>
      <c r="M11" s="51">
        <f t="shared" si="1"/>
        <v>13700</v>
      </c>
      <c r="N11" s="51">
        <f t="shared" si="1"/>
        <v>164133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456034</v>
      </c>
      <c r="X11" s="51">
        <f t="shared" si="1"/>
        <v>1045000</v>
      </c>
      <c r="Y11" s="51">
        <f t="shared" si="1"/>
        <v>-588966</v>
      </c>
      <c r="Z11" s="52">
        <f>+IF(X11&lt;&gt;0,+(Y11/X11)*100,0)</f>
        <v>-56.360382775119625</v>
      </c>
      <c r="AA11" s="53">
        <f>SUM(AA6:AA10)</f>
        <v>2090000</v>
      </c>
    </row>
    <row r="12" spans="1:27" ht="13.5">
      <c r="A12" s="54" t="s">
        <v>38</v>
      </c>
      <c r="B12" s="35"/>
      <c r="C12" s="9">
        <v>1444445</v>
      </c>
      <c r="D12" s="10"/>
      <c r="E12" s="11">
        <v>1763500</v>
      </c>
      <c r="F12" s="11">
        <v>1763500</v>
      </c>
      <c r="G12" s="11"/>
      <c r="H12" s="11">
        <v>216923</v>
      </c>
      <c r="I12" s="11">
        <v>472228</v>
      </c>
      <c r="J12" s="11">
        <v>689151</v>
      </c>
      <c r="K12" s="11">
        <v>7442</v>
      </c>
      <c r="L12" s="11">
        <v>207825</v>
      </c>
      <c r="M12" s="11"/>
      <c r="N12" s="11">
        <v>215267</v>
      </c>
      <c r="O12" s="11"/>
      <c r="P12" s="11"/>
      <c r="Q12" s="11"/>
      <c r="R12" s="11"/>
      <c r="S12" s="11"/>
      <c r="T12" s="11"/>
      <c r="U12" s="11"/>
      <c r="V12" s="11"/>
      <c r="W12" s="11">
        <v>904418</v>
      </c>
      <c r="X12" s="11">
        <v>881750</v>
      </c>
      <c r="Y12" s="11">
        <v>22668</v>
      </c>
      <c r="Z12" s="2">
        <v>2.57</v>
      </c>
      <c r="AA12" s="15">
        <v>1763500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3011197</v>
      </c>
      <c r="D15" s="10"/>
      <c r="E15" s="11">
        <v>6623500</v>
      </c>
      <c r="F15" s="11">
        <v>6623500</v>
      </c>
      <c r="G15" s="11"/>
      <c r="H15" s="11">
        <v>10672</v>
      </c>
      <c r="I15" s="11">
        <v>11402</v>
      </c>
      <c r="J15" s="11">
        <v>22074</v>
      </c>
      <c r="K15" s="11">
        <v>45927</v>
      </c>
      <c r="L15" s="11">
        <v>32581</v>
      </c>
      <c r="M15" s="11">
        <v>1474015</v>
      </c>
      <c r="N15" s="11">
        <v>1552523</v>
      </c>
      <c r="O15" s="11"/>
      <c r="P15" s="11"/>
      <c r="Q15" s="11"/>
      <c r="R15" s="11"/>
      <c r="S15" s="11"/>
      <c r="T15" s="11"/>
      <c r="U15" s="11"/>
      <c r="V15" s="11"/>
      <c r="W15" s="11">
        <v>1574597</v>
      </c>
      <c r="X15" s="11">
        <v>3311750</v>
      </c>
      <c r="Y15" s="11">
        <v>-1737153</v>
      </c>
      <c r="Z15" s="2">
        <v>-52.45</v>
      </c>
      <c r="AA15" s="15">
        <v>6623500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1455762</v>
      </c>
      <c r="D18" s="17"/>
      <c r="E18" s="18">
        <v>652174</v>
      </c>
      <c r="F18" s="18">
        <v>652174</v>
      </c>
      <c r="G18" s="18"/>
      <c r="H18" s="18"/>
      <c r="I18" s="18">
        <v>280438</v>
      </c>
      <c r="J18" s="18">
        <v>280438</v>
      </c>
      <c r="K18" s="18"/>
      <c r="L18" s="18">
        <v>293526</v>
      </c>
      <c r="M18" s="18"/>
      <c r="N18" s="18">
        <v>293526</v>
      </c>
      <c r="O18" s="18"/>
      <c r="P18" s="18"/>
      <c r="Q18" s="18"/>
      <c r="R18" s="18"/>
      <c r="S18" s="18"/>
      <c r="T18" s="18"/>
      <c r="U18" s="18"/>
      <c r="V18" s="18"/>
      <c r="W18" s="18">
        <v>573964</v>
      </c>
      <c r="X18" s="18">
        <v>326087</v>
      </c>
      <c r="Y18" s="18">
        <v>247877</v>
      </c>
      <c r="Z18" s="3">
        <v>76.02</v>
      </c>
      <c r="AA18" s="23">
        <v>652174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22901985</v>
      </c>
      <c r="D20" s="59">
        <f t="shared" si="2"/>
        <v>0</v>
      </c>
      <c r="E20" s="60">
        <f t="shared" si="2"/>
        <v>34534696</v>
      </c>
      <c r="F20" s="60">
        <f t="shared" si="2"/>
        <v>34534696</v>
      </c>
      <c r="G20" s="60">
        <f t="shared" si="2"/>
        <v>0</v>
      </c>
      <c r="H20" s="60">
        <f t="shared" si="2"/>
        <v>2423896</v>
      </c>
      <c r="I20" s="60">
        <f t="shared" si="2"/>
        <v>1800694</v>
      </c>
      <c r="J20" s="60">
        <f t="shared" si="2"/>
        <v>4224590</v>
      </c>
      <c r="K20" s="60">
        <f t="shared" si="2"/>
        <v>2895286</v>
      </c>
      <c r="L20" s="60">
        <f t="shared" si="2"/>
        <v>626857</v>
      </c>
      <c r="M20" s="60">
        <f t="shared" si="2"/>
        <v>1755958</v>
      </c>
      <c r="N20" s="60">
        <f t="shared" si="2"/>
        <v>5278101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9502691</v>
      </c>
      <c r="X20" s="60">
        <f t="shared" si="2"/>
        <v>17267348</v>
      </c>
      <c r="Y20" s="60">
        <f t="shared" si="2"/>
        <v>-7764657</v>
      </c>
      <c r="Z20" s="61">
        <f>+IF(X20&lt;&gt;0,+(Y20/X20)*100,0)</f>
        <v>-44.96728159993069</v>
      </c>
      <c r="AA20" s="62">
        <f>SUM(AA26:AA33)</f>
        <v>34534696</v>
      </c>
    </row>
    <row r="21" spans="1:27" ht="13.5">
      <c r="A21" s="46" t="s">
        <v>32</v>
      </c>
      <c r="B21" s="47"/>
      <c r="C21" s="9">
        <v>2443740</v>
      </c>
      <c r="D21" s="10"/>
      <c r="E21" s="11">
        <v>3135000</v>
      </c>
      <c r="F21" s="11">
        <v>3135000</v>
      </c>
      <c r="G21" s="11"/>
      <c r="H21" s="11">
        <v>48706</v>
      </c>
      <c r="I21" s="11">
        <v>99565</v>
      </c>
      <c r="J21" s="11">
        <v>148271</v>
      </c>
      <c r="K21" s="11">
        <v>233809</v>
      </c>
      <c r="L21" s="11">
        <v>78150</v>
      </c>
      <c r="M21" s="11">
        <v>102814</v>
      </c>
      <c r="N21" s="11">
        <v>414773</v>
      </c>
      <c r="O21" s="11"/>
      <c r="P21" s="11"/>
      <c r="Q21" s="11"/>
      <c r="R21" s="11"/>
      <c r="S21" s="11"/>
      <c r="T21" s="11"/>
      <c r="U21" s="11"/>
      <c r="V21" s="11"/>
      <c r="W21" s="11">
        <v>563044</v>
      </c>
      <c r="X21" s="11">
        <v>1567500</v>
      </c>
      <c r="Y21" s="11">
        <v>-1004456</v>
      </c>
      <c r="Z21" s="2">
        <v>-64.08</v>
      </c>
      <c r="AA21" s="15">
        <v>3135000</v>
      </c>
    </row>
    <row r="22" spans="1:27" ht="13.5">
      <c r="A22" s="46" t="s">
        <v>33</v>
      </c>
      <c r="B22" s="47"/>
      <c r="C22" s="9">
        <v>1259447</v>
      </c>
      <c r="D22" s="10"/>
      <c r="E22" s="11">
        <v>4268696</v>
      </c>
      <c r="F22" s="11">
        <v>4268696</v>
      </c>
      <c r="G22" s="11"/>
      <c r="H22" s="11">
        <v>888917</v>
      </c>
      <c r="I22" s="11"/>
      <c r="J22" s="11">
        <v>888917</v>
      </c>
      <c r="K22" s="11"/>
      <c r="L22" s="11"/>
      <c r="M22" s="11">
        <v>25049</v>
      </c>
      <c r="N22" s="11">
        <v>25049</v>
      </c>
      <c r="O22" s="11"/>
      <c r="P22" s="11"/>
      <c r="Q22" s="11"/>
      <c r="R22" s="11"/>
      <c r="S22" s="11"/>
      <c r="T22" s="11"/>
      <c r="U22" s="11"/>
      <c r="V22" s="11"/>
      <c r="W22" s="11">
        <v>913966</v>
      </c>
      <c r="X22" s="11">
        <v>2134348</v>
      </c>
      <c r="Y22" s="11">
        <v>-1220382</v>
      </c>
      <c r="Z22" s="2">
        <v>-57.18</v>
      </c>
      <c r="AA22" s="15">
        <v>4268696</v>
      </c>
    </row>
    <row r="23" spans="1:27" ht="13.5">
      <c r="A23" s="46" t="s">
        <v>34</v>
      </c>
      <c r="B23" s="47"/>
      <c r="C23" s="9">
        <v>1811084</v>
      </c>
      <c r="D23" s="10"/>
      <c r="E23" s="11">
        <v>5905000</v>
      </c>
      <c r="F23" s="11">
        <v>5905000</v>
      </c>
      <c r="G23" s="11"/>
      <c r="H23" s="11"/>
      <c r="I23" s="11">
        <v>21734</v>
      </c>
      <c r="J23" s="11">
        <v>21734</v>
      </c>
      <c r="K23" s="11">
        <v>108750</v>
      </c>
      <c r="L23" s="11">
        <v>151606</v>
      </c>
      <c r="M23" s="11">
        <v>23684</v>
      </c>
      <c r="N23" s="11">
        <v>284040</v>
      </c>
      <c r="O23" s="11"/>
      <c r="P23" s="11"/>
      <c r="Q23" s="11"/>
      <c r="R23" s="11"/>
      <c r="S23" s="11"/>
      <c r="T23" s="11"/>
      <c r="U23" s="11"/>
      <c r="V23" s="11"/>
      <c r="W23" s="11">
        <v>305774</v>
      </c>
      <c r="X23" s="11">
        <v>2952500</v>
      </c>
      <c r="Y23" s="11">
        <v>-2646726</v>
      </c>
      <c r="Z23" s="2">
        <v>-89.64</v>
      </c>
      <c r="AA23" s="15">
        <v>5905000</v>
      </c>
    </row>
    <row r="24" spans="1:27" ht="13.5">
      <c r="A24" s="46" t="s">
        <v>35</v>
      </c>
      <c r="B24" s="47"/>
      <c r="C24" s="9">
        <v>12857182</v>
      </c>
      <c r="D24" s="10"/>
      <c r="E24" s="11">
        <v>12655000</v>
      </c>
      <c r="F24" s="11">
        <v>12655000</v>
      </c>
      <c r="G24" s="11"/>
      <c r="H24" s="11">
        <v>1108600</v>
      </c>
      <c r="I24" s="11">
        <v>1543687</v>
      </c>
      <c r="J24" s="11">
        <v>2652287</v>
      </c>
      <c r="K24" s="11">
        <v>2112356</v>
      </c>
      <c r="L24" s="11">
        <v>195233</v>
      </c>
      <c r="M24" s="11">
        <v>21500</v>
      </c>
      <c r="N24" s="11">
        <v>2329089</v>
      </c>
      <c r="O24" s="11"/>
      <c r="P24" s="11"/>
      <c r="Q24" s="11"/>
      <c r="R24" s="11"/>
      <c r="S24" s="11"/>
      <c r="T24" s="11"/>
      <c r="U24" s="11"/>
      <c r="V24" s="11"/>
      <c r="W24" s="11">
        <v>4981376</v>
      </c>
      <c r="X24" s="11">
        <v>6327500</v>
      </c>
      <c r="Y24" s="11">
        <v>-1346124</v>
      </c>
      <c r="Z24" s="2">
        <v>-21.27</v>
      </c>
      <c r="AA24" s="15">
        <v>12655000</v>
      </c>
    </row>
    <row r="25" spans="1:27" ht="13.5">
      <c r="A25" s="46" t="s">
        <v>36</v>
      </c>
      <c r="B25" s="47"/>
      <c r="C25" s="9">
        <v>391824</v>
      </c>
      <c r="D25" s="10"/>
      <c r="E25" s="11">
        <v>700000</v>
      </c>
      <c r="F25" s="11">
        <v>700000</v>
      </c>
      <c r="G25" s="11"/>
      <c r="H25" s="11">
        <v>28696</v>
      </c>
      <c r="I25" s="11">
        <v>79931</v>
      </c>
      <c r="J25" s="11">
        <v>108627</v>
      </c>
      <c r="K25" s="11">
        <v>71295</v>
      </c>
      <c r="L25" s="11">
        <v>26165</v>
      </c>
      <c r="M25" s="11">
        <v>21588</v>
      </c>
      <c r="N25" s="11">
        <v>119048</v>
      </c>
      <c r="O25" s="11"/>
      <c r="P25" s="11"/>
      <c r="Q25" s="11"/>
      <c r="R25" s="11"/>
      <c r="S25" s="11"/>
      <c r="T25" s="11"/>
      <c r="U25" s="11"/>
      <c r="V25" s="11"/>
      <c r="W25" s="11">
        <v>227675</v>
      </c>
      <c r="X25" s="11">
        <v>350000</v>
      </c>
      <c r="Y25" s="11">
        <v>-122325</v>
      </c>
      <c r="Z25" s="2">
        <v>-34.95</v>
      </c>
      <c r="AA25" s="15">
        <v>700000</v>
      </c>
    </row>
    <row r="26" spans="1:27" ht="13.5">
      <c r="A26" s="48" t="s">
        <v>37</v>
      </c>
      <c r="B26" s="63"/>
      <c r="C26" s="49">
        <f aca="true" t="shared" si="3" ref="C26:Y26">SUM(C21:C25)</f>
        <v>18763277</v>
      </c>
      <c r="D26" s="50">
        <f t="shared" si="3"/>
        <v>0</v>
      </c>
      <c r="E26" s="51">
        <f t="shared" si="3"/>
        <v>26663696</v>
      </c>
      <c r="F26" s="51">
        <f t="shared" si="3"/>
        <v>26663696</v>
      </c>
      <c r="G26" s="51">
        <f t="shared" si="3"/>
        <v>0</v>
      </c>
      <c r="H26" s="51">
        <f t="shared" si="3"/>
        <v>2074919</v>
      </c>
      <c r="I26" s="51">
        <f t="shared" si="3"/>
        <v>1744917</v>
      </c>
      <c r="J26" s="51">
        <f t="shared" si="3"/>
        <v>3819836</v>
      </c>
      <c r="K26" s="51">
        <f t="shared" si="3"/>
        <v>2526210</v>
      </c>
      <c r="L26" s="51">
        <f t="shared" si="3"/>
        <v>451154</v>
      </c>
      <c r="M26" s="51">
        <f t="shared" si="3"/>
        <v>194635</v>
      </c>
      <c r="N26" s="51">
        <f t="shared" si="3"/>
        <v>3171999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6991835</v>
      </c>
      <c r="X26" s="51">
        <f t="shared" si="3"/>
        <v>13331848</v>
      </c>
      <c r="Y26" s="51">
        <f t="shared" si="3"/>
        <v>-6340013</v>
      </c>
      <c r="Z26" s="52">
        <f>+IF(X26&lt;&gt;0,+(Y26/X26)*100,0)</f>
        <v>-47.555395171022056</v>
      </c>
      <c r="AA26" s="53">
        <f>SUM(AA21:AA25)</f>
        <v>26663696</v>
      </c>
    </row>
    <row r="27" spans="1:27" ht="13.5">
      <c r="A27" s="54" t="s">
        <v>38</v>
      </c>
      <c r="B27" s="64"/>
      <c r="C27" s="9">
        <v>1639019</v>
      </c>
      <c r="D27" s="10"/>
      <c r="E27" s="11">
        <v>6691000</v>
      </c>
      <c r="F27" s="11">
        <v>6691000</v>
      </c>
      <c r="G27" s="11"/>
      <c r="H27" s="11"/>
      <c r="I27" s="11">
        <v>30880</v>
      </c>
      <c r="J27" s="11">
        <v>30880</v>
      </c>
      <c r="K27" s="11">
        <v>770</v>
      </c>
      <c r="L27" s="11">
        <v>143309</v>
      </c>
      <c r="M27" s="11">
        <v>1524450</v>
      </c>
      <c r="N27" s="11">
        <v>1668529</v>
      </c>
      <c r="O27" s="11"/>
      <c r="P27" s="11"/>
      <c r="Q27" s="11"/>
      <c r="R27" s="11"/>
      <c r="S27" s="11"/>
      <c r="T27" s="11"/>
      <c r="U27" s="11"/>
      <c r="V27" s="11"/>
      <c r="W27" s="11">
        <v>1699409</v>
      </c>
      <c r="X27" s="11">
        <v>3345500</v>
      </c>
      <c r="Y27" s="11">
        <v>-1646091</v>
      </c>
      <c r="Z27" s="2">
        <v>-49.2</v>
      </c>
      <c r="AA27" s="15">
        <v>6691000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29209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2470480</v>
      </c>
      <c r="D30" s="10"/>
      <c r="E30" s="11">
        <v>1180000</v>
      </c>
      <c r="F30" s="11">
        <v>1180000</v>
      </c>
      <c r="G30" s="11"/>
      <c r="H30" s="11">
        <v>348977</v>
      </c>
      <c r="I30" s="11">
        <v>24897</v>
      </c>
      <c r="J30" s="11">
        <v>373874</v>
      </c>
      <c r="K30" s="11">
        <v>368306</v>
      </c>
      <c r="L30" s="11">
        <v>32394</v>
      </c>
      <c r="M30" s="11">
        <v>36873</v>
      </c>
      <c r="N30" s="11">
        <v>437573</v>
      </c>
      <c r="O30" s="11"/>
      <c r="P30" s="11"/>
      <c r="Q30" s="11"/>
      <c r="R30" s="11"/>
      <c r="S30" s="11"/>
      <c r="T30" s="11"/>
      <c r="U30" s="11"/>
      <c r="V30" s="11"/>
      <c r="W30" s="11">
        <v>811447</v>
      </c>
      <c r="X30" s="11">
        <v>590000</v>
      </c>
      <c r="Y30" s="11">
        <v>221447</v>
      </c>
      <c r="Z30" s="2">
        <v>37.53</v>
      </c>
      <c r="AA30" s="15">
        <v>1180000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2922865</v>
      </c>
      <c r="D36" s="10">
        <f t="shared" si="4"/>
        <v>0</v>
      </c>
      <c r="E36" s="11">
        <f t="shared" si="4"/>
        <v>3925000</v>
      </c>
      <c r="F36" s="11">
        <f t="shared" si="4"/>
        <v>3925000</v>
      </c>
      <c r="G36" s="11">
        <f t="shared" si="4"/>
        <v>0</v>
      </c>
      <c r="H36" s="11">
        <f t="shared" si="4"/>
        <v>53923</v>
      </c>
      <c r="I36" s="11">
        <f t="shared" si="4"/>
        <v>100400</v>
      </c>
      <c r="J36" s="11">
        <f t="shared" si="4"/>
        <v>154323</v>
      </c>
      <c r="K36" s="11">
        <f t="shared" si="4"/>
        <v>258156</v>
      </c>
      <c r="L36" s="11">
        <f t="shared" si="4"/>
        <v>78150</v>
      </c>
      <c r="M36" s="11">
        <f t="shared" si="4"/>
        <v>109460</v>
      </c>
      <c r="N36" s="11">
        <f t="shared" si="4"/>
        <v>445766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600089</v>
      </c>
      <c r="X36" s="11">
        <f t="shared" si="4"/>
        <v>1962500</v>
      </c>
      <c r="Y36" s="11">
        <f t="shared" si="4"/>
        <v>-1362411</v>
      </c>
      <c r="Z36" s="2">
        <f aca="true" t="shared" si="5" ref="Z36:Z49">+IF(X36&lt;&gt;0,+(Y36/X36)*100,0)</f>
        <v>-69.42221656050955</v>
      </c>
      <c r="AA36" s="15">
        <f>AA6+AA21</f>
        <v>3925000</v>
      </c>
    </row>
    <row r="37" spans="1:27" ht="13.5">
      <c r="A37" s="46" t="s">
        <v>33</v>
      </c>
      <c r="B37" s="47"/>
      <c r="C37" s="9">
        <f t="shared" si="4"/>
        <v>1584886</v>
      </c>
      <c r="D37" s="10">
        <f t="shared" si="4"/>
        <v>0</v>
      </c>
      <c r="E37" s="11">
        <f t="shared" si="4"/>
        <v>4708696</v>
      </c>
      <c r="F37" s="11">
        <f t="shared" si="4"/>
        <v>4708696</v>
      </c>
      <c r="G37" s="11">
        <f t="shared" si="4"/>
        <v>0</v>
      </c>
      <c r="H37" s="11">
        <f t="shared" si="4"/>
        <v>888917</v>
      </c>
      <c r="I37" s="11">
        <f t="shared" si="4"/>
        <v>206007</v>
      </c>
      <c r="J37" s="11">
        <f t="shared" si="4"/>
        <v>1094924</v>
      </c>
      <c r="K37" s="11">
        <f t="shared" si="4"/>
        <v>22564</v>
      </c>
      <c r="L37" s="11">
        <f t="shared" si="4"/>
        <v>62700</v>
      </c>
      <c r="M37" s="11">
        <f t="shared" si="4"/>
        <v>25049</v>
      </c>
      <c r="N37" s="11">
        <f t="shared" si="4"/>
        <v>110313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1205237</v>
      </c>
      <c r="X37" s="11">
        <f t="shared" si="4"/>
        <v>2354348</v>
      </c>
      <c r="Y37" s="11">
        <f t="shared" si="4"/>
        <v>-1149111</v>
      </c>
      <c r="Z37" s="2">
        <f t="shared" si="5"/>
        <v>-48.80803517576841</v>
      </c>
      <c r="AA37" s="15">
        <f>AA7+AA22</f>
        <v>4708696</v>
      </c>
    </row>
    <row r="38" spans="1:27" ht="13.5">
      <c r="A38" s="46" t="s">
        <v>34</v>
      </c>
      <c r="B38" s="47"/>
      <c r="C38" s="9">
        <f t="shared" si="4"/>
        <v>1811084</v>
      </c>
      <c r="D38" s="10">
        <f t="shared" si="4"/>
        <v>0</v>
      </c>
      <c r="E38" s="11">
        <f t="shared" si="4"/>
        <v>6305000</v>
      </c>
      <c r="F38" s="11">
        <f t="shared" si="4"/>
        <v>6305000</v>
      </c>
      <c r="G38" s="11">
        <f t="shared" si="4"/>
        <v>0</v>
      </c>
      <c r="H38" s="11">
        <f t="shared" si="4"/>
        <v>0</v>
      </c>
      <c r="I38" s="11">
        <f t="shared" si="4"/>
        <v>21734</v>
      </c>
      <c r="J38" s="11">
        <f t="shared" si="4"/>
        <v>21734</v>
      </c>
      <c r="K38" s="11">
        <f t="shared" si="4"/>
        <v>108750</v>
      </c>
      <c r="L38" s="11">
        <f t="shared" si="4"/>
        <v>151606</v>
      </c>
      <c r="M38" s="11">
        <f t="shared" si="4"/>
        <v>23684</v>
      </c>
      <c r="N38" s="11">
        <f t="shared" si="4"/>
        <v>284040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305774</v>
      </c>
      <c r="X38" s="11">
        <f t="shared" si="4"/>
        <v>3152500</v>
      </c>
      <c r="Y38" s="11">
        <f t="shared" si="4"/>
        <v>-2846726</v>
      </c>
      <c r="Z38" s="2">
        <f t="shared" si="5"/>
        <v>-90.30058683584457</v>
      </c>
      <c r="AA38" s="15">
        <f>AA8+AA23</f>
        <v>6305000</v>
      </c>
    </row>
    <row r="39" spans="1:27" ht="13.5">
      <c r="A39" s="46" t="s">
        <v>35</v>
      </c>
      <c r="B39" s="47"/>
      <c r="C39" s="9">
        <f t="shared" si="4"/>
        <v>12904502</v>
      </c>
      <c r="D39" s="10">
        <f t="shared" si="4"/>
        <v>0</v>
      </c>
      <c r="E39" s="11">
        <f t="shared" si="4"/>
        <v>12765000</v>
      </c>
      <c r="F39" s="11">
        <f t="shared" si="4"/>
        <v>12765000</v>
      </c>
      <c r="G39" s="11">
        <f t="shared" si="4"/>
        <v>0</v>
      </c>
      <c r="H39" s="11">
        <f t="shared" si="4"/>
        <v>1128690</v>
      </c>
      <c r="I39" s="11">
        <f t="shared" si="4"/>
        <v>1543687</v>
      </c>
      <c r="J39" s="11">
        <f t="shared" si="4"/>
        <v>2672377</v>
      </c>
      <c r="K39" s="11">
        <f t="shared" si="4"/>
        <v>2112356</v>
      </c>
      <c r="L39" s="11">
        <f t="shared" si="4"/>
        <v>196153</v>
      </c>
      <c r="M39" s="11">
        <f t="shared" si="4"/>
        <v>21500</v>
      </c>
      <c r="N39" s="11">
        <f t="shared" si="4"/>
        <v>2330009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5002386</v>
      </c>
      <c r="X39" s="11">
        <f t="shared" si="4"/>
        <v>6382500</v>
      </c>
      <c r="Y39" s="11">
        <f t="shared" si="4"/>
        <v>-1380114</v>
      </c>
      <c r="Z39" s="2">
        <f t="shared" si="5"/>
        <v>-21.62340775558167</v>
      </c>
      <c r="AA39" s="15">
        <f>AA9+AA24</f>
        <v>12765000</v>
      </c>
    </row>
    <row r="40" spans="1:27" ht="13.5">
      <c r="A40" s="46" t="s">
        <v>36</v>
      </c>
      <c r="B40" s="47"/>
      <c r="C40" s="9">
        <f t="shared" si="4"/>
        <v>2103408</v>
      </c>
      <c r="D40" s="10">
        <f t="shared" si="4"/>
        <v>0</v>
      </c>
      <c r="E40" s="11">
        <f t="shared" si="4"/>
        <v>1050000</v>
      </c>
      <c r="F40" s="11">
        <f t="shared" si="4"/>
        <v>1050000</v>
      </c>
      <c r="G40" s="11">
        <f t="shared" si="4"/>
        <v>0</v>
      </c>
      <c r="H40" s="11">
        <f t="shared" si="4"/>
        <v>51522</v>
      </c>
      <c r="I40" s="11">
        <f t="shared" si="4"/>
        <v>116857</v>
      </c>
      <c r="J40" s="11">
        <f t="shared" si="4"/>
        <v>168379</v>
      </c>
      <c r="K40" s="11">
        <f t="shared" si="4"/>
        <v>105388</v>
      </c>
      <c r="L40" s="11">
        <f t="shared" si="4"/>
        <v>31974</v>
      </c>
      <c r="M40" s="11">
        <f t="shared" si="4"/>
        <v>28642</v>
      </c>
      <c r="N40" s="11">
        <f t="shared" si="4"/>
        <v>166004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334383</v>
      </c>
      <c r="X40" s="11">
        <f t="shared" si="4"/>
        <v>525000</v>
      </c>
      <c r="Y40" s="11">
        <f t="shared" si="4"/>
        <v>-190617</v>
      </c>
      <c r="Z40" s="2">
        <f t="shared" si="5"/>
        <v>-36.308</v>
      </c>
      <c r="AA40" s="15">
        <f>AA10+AA25</f>
        <v>1050000</v>
      </c>
    </row>
    <row r="41" spans="1:27" ht="13.5">
      <c r="A41" s="48" t="s">
        <v>37</v>
      </c>
      <c r="B41" s="47"/>
      <c r="C41" s="49">
        <f aca="true" t="shared" si="6" ref="C41:Y41">SUM(C36:C40)</f>
        <v>21326745</v>
      </c>
      <c r="D41" s="50">
        <f t="shared" si="6"/>
        <v>0</v>
      </c>
      <c r="E41" s="51">
        <f t="shared" si="6"/>
        <v>28753696</v>
      </c>
      <c r="F41" s="51">
        <f t="shared" si="6"/>
        <v>28753696</v>
      </c>
      <c r="G41" s="51">
        <f t="shared" si="6"/>
        <v>0</v>
      </c>
      <c r="H41" s="51">
        <f t="shared" si="6"/>
        <v>2123052</v>
      </c>
      <c r="I41" s="51">
        <f t="shared" si="6"/>
        <v>1988685</v>
      </c>
      <c r="J41" s="51">
        <f t="shared" si="6"/>
        <v>4111737</v>
      </c>
      <c r="K41" s="51">
        <f t="shared" si="6"/>
        <v>2607214</v>
      </c>
      <c r="L41" s="51">
        <f t="shared" si="6"/>
        <v>520583</v>
      </c>
      <c r="M41" s="51">
        <f t="shared" si="6"/>
        <v>208335</v>
      </c>
      <c r="N41" s="51">
        <f t="shared" si="6"/>
        <v>3336132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7447869</v>
      </c>
      <c r="X41" s="51">
        <f t="shared" si="6"/>
        <v>14376848</v>
      </c>
      <c r="Y41" s="51">
        <f t="shared" si="6"/>
        <v>-6928979</v>
      </c>
      <c r="Z41" s="52">
        <f t="shared" si="5"/>
        <v>-48.195397210849</v>
      </c>
      <c r="AA41" s="53">
        <f>SUM(AA36:AA40)</f>
        <v>28753696</v>
      </c>
    </row>
    <row r="42" spans="1:27" ht="13.5">
      <c r="A42" s="54" t="s">
        <v>38</v>
      </c>
      <c r="B42" s="35"/>
      <c r="C42" s="65">
        <f aca="true" t="shared" si="7" ref="C42:Y48">C12+C27</f>
        <v>3083464</v>
      </c>
      <c r="D42" s="66">
        <f t="shared" si="7"/>
        <v>0</v>
      </c>
      <c r="E42" s="67">
        <f t="shared" si="7"/>
        <v>8454500</v>
      </c>
      <c r="F42" s="67">
        <f t="shared" si="7"/>
        <v>8454500</v>
      </c>
      <c r="G42" s="67">
        <f t="shared" si="7"/>
        <v>0</v>
      </c>
      <c r="H42" s="67">
        <f t="shared" si="7"/>
        <v>216923</v>
      </c>
      <c r="I42" s="67">
        <f t="shared" si="7"/>
        <v>503108</v>
      </c>
      <c r="J42" s="67">
        <f t="shared" si="7"/>
        <v>720031</v>
      </c>
      <c r="K42" s="67">
        <f t="shared" si="7"/>
        <v>8212</v>
      </c>
      <c r="L42" s="67">
        <f t="shared" si="7"/>
        <v>351134</v>
      </c>
      <c r="M42" s="67">
        <f t="shared" si="7"/>
        <v>1524450</v>
      </c>
      <c r="N42" s="67">
        <f t="shared" si="7"/>
        <v>1883796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2603827</v>
      </c>
      <c r="X42" s="67">
        <f t="shared" si="7"/>
        <v>4227250</v>
      </c>
      <c r="Y42" s="67">
        <f t="shared" si="7"/>
        <v>-1623423</v>
      </c>
      <c r="Z42" s="69">
        <f t="shared" si="5"/>
        <v>-38.40376131054468</v>
      </c>
      <c r="AA42" s="68">
        <f aca="true" t="shared" si="8" ref="AA42:AA48">AA12+AA27</f>
        <v>8454500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29209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5481677</v>
      </c>
      <c r="D45" s="66">
        <f t="shared" si="7"/>
        <v>0</v>
      </c>
      <c r="E45" s="67">
        <f t="shared" si="7"/>
        <v>7803500</v>
      </c>
      <c r="F45" s="67">
        <f t="shared" si="7"/>
        <v>7803500</v>
      </c>
      <c r="G45" s="67">
        <f t="shared" si="7"/>
        <v>0</v>
      </c>
      <c r="H45" s="67">
        <f t="shared" si="7"/>
        <v>359649</v>
      </c>
      <c r="I45" s="67">
        <f t="shared" si="7"/>
        <v>36299</v>
      </c>
      <c r="J45" s="67">
        <f t="shared" si="7"/>
        <v>395948</v>
      </c>
      <c r="K45" s="67">
        <f t="shared" si="7"/>
        <v>414233</v>
      </c>
      <c r="L45" s="67">
        <f t="shared" si="7"/>
        <v>64975</v>
      </c>
      <c r="M45" s="67">
        <f t="shared" si="7"/>
        <v>1510888</v>
      </c>
      <c r="N45" s="67">
        <f t="shared" si="7"/>
        <v>1990096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2386044</v>
      </c>
      <c r="X45" s="67">
        <f t="shared" si="7"/>
        <v>3901750</v>
      </c>
      <c r="Y45" s="67">
        <f t="shared" si="7"/>
        <v>-1515706</v>
      </c>
      <c r="Z45" s="69">
        <f t="shared" si="5"/>
        <v>-38.846825142564235</v>
      </c>
      <c r="AA45" s="68">
        <f t="shared" si="8"/>
        <v>7803500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1455762</v>
      </c>
      <c r="D48" s="66">
        <f t="shared" si="7"/>
        <v>0</v>
      </c>
      <c r="E48" s="67">
        <f t="shared" si="7"/>
        <v>652174</v>
      </c>
      <c r="F48" s="67">
        <f t="shared" si="7"/>
        <v>652174</v>
      </c>
      <c r="G48" s="67">
        <f t="shared" si="7"/>
        <v>0</v>
      </c>
      <c r="H48" s="67">
        <f t="shared" si="7"/>
        <v>0</v>
      </c>
      <c r="I48" s="67">
        <f t="shared" si="7"/>
        <v>280438</v>
      </c>
      <c r="J48" s="67">
        <f t="shared" si="7"/>
        <v>280438</v>
      </c>
      <c r="K48" s="67">
        <f t="shared" si="7"/>
        <v>0</v>
      </c>
      <c r="L48" s="67">
        <f t="shared" si="7"/>
        <v>293526</v>
      </c>
      <c r="M48" s="67">
        <f t="shared" si="7"/>
        <v>0</v>
      </c>
      <c r="N48" s="67">
        <f t="shared" si="7"/>
        <v>293526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573964</v>
      </c>
      <c r="X48" s="67">
        <f t="shared" si="7"/>
        <v>326087</v>
      </c>
      <c r="Y48" s="67">
        <f t="shared" si="7"/>
        <v>247877</v>
      </c>
      <c r="Z48" s="69">
        <f t="shared" si="5"/>
        <v>76.01560319791957</v>
      </c>
      <c r="AA48" s="68">
        <f t="shared" si="8"/>
        <v>652174</v>
      </c>
    </row>
    <row r="49" spans="1:27" ht="13.5">
      <c r="A49" s="75" t="s">
        <v>49</v>
      </c>
      <c r="B49" s="76"/>
      <c r="C49" s="77">
        <f aca="true" t="shared" si="9" ref="C49:Y49">SUM(C41:C48)</f>
        <v>31376857</v>
      </c>
      <c r="D49" s="78">
        <f t="shared" si="9"/>
        <v>0</v>
      </c>
      <c r="E49" s="79">
        <f t="shared" si="9"/>
        <v>45663870</v>
      </c>
      <c r="F49" s="79">
        <f t="shared" si="9"/>
        <v>45663870</v>
      </c>
      <c r="G49" s="79">
        <f t="shared" si="9"/>
        <v>0</v>
      </c>
      <c r="H49" s="79">
        <f t="shared" si="9"/>
        <v>2699624</v>
      </c>
      <c r="I49" s="79">
        <f t="shared" si="9"/>
        <v>2808530</v>
      </c>
      <c r="J49" s="79">
        <f t="shared" si="9"/>
        <v>5508154</v>
      </c>
      <c r="K49" s="79">
        <f t="shared" si="9"/>
        <v>3029659</v>
      </c>
      <c r="L49" s="79">
        <f t="shared" si="9"/>
        <v>1230218</v>
      </c>
      <c r="M49" s="79">
        <f t="shared" si="9"/>
        <v>3243673</v>
      </c>
      <c r="N49" s="79">
        <f t="shared" si="9"/>
        <v>7503550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13011704</v>
      </c>
      <c r="X49" s="79">
        <f t="shared" si="9"/>
        <v>22831935</v>
      </c>
      <c r="Y49" s="79">
        <f t="shared" si="9"/>
        <v>-9820231</v>
      </c>
      <c r="Z49" s="80">
        <f t="shared" si="5"/>
        <v>-43.010944976849316</v>
      </c>
      <c r="AA49" s="81">
        <f>SUM(AA41:AA48)</f>
        <v>45663870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24341113</v>
      </c>
      <c r="F51" s="67">
        <f t="shared" si="10"/>
        <v>24341113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12170558</v>
      </c>
      <c r="Y51" s="67">
        <f t="shared" si="10"/>
        <v>-12170558</v>
      </c>
      <c r="Z51" s="69">
        <f>+IF(X51&lt;&gt;0,+(Y51/X51)*100,0)</f>
        <v>-100</v>
      </c>
      <c r="AA51" s="68">
        <f>SUM(AA57:AA61)</f>
        <v>24341113</v>
      </c>
    </row>
    <row r="52" spans="1:27" ht="13.5">
      <c r="A52" s="84" t="s">
        <v>32</v>
      </c>
      <c r="B52" s="47"/>
      <c r="C52" s="9"/>
      <c r="D52" s="10"/>
      <c r="E52" s="11">
        <v>1078957</v>
      </c>
      <c r="F52" s="11">
        <v>1078957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539479</v>
      </c>
      <c r="Y52" s="11">
        <v>-539479</v>
      </c>
      <c r="Z52" s="2">
        <v>-100</v>
      </c>
      <c r="AA52" s="15">
        <v>1078957</v>
      </c>
    </row>
    <row r="53" spans="1:27" ht="13.5">
      <c r="A53" s="84" t="s">
        <v>33</v>
      </c>
      <c r="B53" s="47"/>
      <c r="C53" s="9"/>
      <c r="D53" s="10"/>
      <c r="E53" s="11">
        <v>2003600</v>
      </c>
      <c r="F53" s="11">
        <v>2003600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1001800</v>
      </c>
      <c r="Y53" s="11">
        <v>-1001800</v>
      </c>
      <c r="Z53" s="2">
        <v>-100</v>
      </c>
      <c r="AA53" s="15">
        <v>2003600</v>
      </c>
    </row>
    <row r="54" spans="1:27" ht="13.5">
      <c r="A54" s="84" t="s">
        <v>34</v>
      </c>
      <c r="B54" s="47"/>
      <c r="C54" s="9"/>
      <c r="D54" s="10"/>
      <c r="E54" s="11">
        <v>587000</v>
      </c>
      <c r="F54" s="11">
        <v>587000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293500</v>
      </c>
      <c r="Y54" s="11">
        <v>-293500</v>
      </c>
      <c r="Z54" s="2">
        <v>-100</v>
      </c>
      <c r="AA54" s="15">
        <v>587000</v>
      </c>
    </row>
    <row r="55" spans="1:27" ht="13.5">
      <c r="A55" s="84" t="s">
        <v>35</v>
      </c>
      <c r="B55" s="47"/>
      <c r="C55" s="9"/>
      <c r="D55" s="10"/>
      <c r="E55" s="11">
        <v>300000</v>
      </c>
      <c r="F55" s="11">
        <v>300000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150000</v>
      </c>
      <c r="Y55" s="11">
        <v>-150000</v>
      </c>
      <c r="Z55" s="2">
        <v>-100</v>
      </c>
      <c r="AA55" s="15">
        <v>300000</v>
      </c>
    </row>
    <row r="56" spans="1:27" ht="13.5">
      <c r="A56" s="84" t="s">
        <v>36</v>
      </c>
      <c r="B56" s="47"/>
      <c r="C56" s="9"/>
      <c r="D56" s="10"/>
      <c r="E56" s="11">
        <v>30000</v>
      </c>
      <c r="F56" s="11">
        <v>30000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15000</v>
      </c>
      <c r="Y56" s="11">
        <v>-15000</v>
      </c>
      <c r="Z56" s="2">
        <v>-100</v>
      </c>
      <c r="AA56" s="15">
        <v>30000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3999557</v>
      </c>
      <c r="F57" s="51">
        <f t="shared" si="11"/>
        <v>3999557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1999779</v>
      </c>
      <c r="Y57" s="51">
        <f t="shared" si="11"/>
        <v>-1999779</v>
      </c>
      <c r="Z57" s="52">
        <f>+IF(X57&lt;&gt;0,+(Y57/X57)*100,0)</f>
        <v>-100</v>
      </c>
      <c r="AA57" s="53">
        <f>SUM(AA52:AA56)</f>
        <v>3999557</v>
      </c>
    </row>
    <row r="58" spans="1:27" ht="13.5">
      <c r="A58" s="86" t="s">
        <v>38</v>
      </c>
      <c r="B58" s="35"/>
      <c r="C58" s="9"/>
      <c r="D58" s="10"/>
      <c r="E58" s="11">
        <v>12047965</v>
      </c>
      <c r="F58" s="11">
        <v>12047965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6023983</v>
      </c>
      <c r="Y58" s="11">
        <v>-6023983</v>
      </c>
      <c r="Z58" s="2">
        <v>-100</v>
      </c>
      <c r="AA58" s="15">
        <v>12047965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8293591</v>
      </c>
      <c r="F61" s="11">
        <v>8293591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4146796</v>
      </c>
      <c r="Y61" s="11">
        <v>-4146796</v>
      </c>
      <c r="Z61" s="2">
        <v>-100</v>
      </c>
      <c r="AA61" s="15">
        <v>8293591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100000</v>
      </c>
      <c r="F65" s="11"/>
      <c r="G65" s="11">
        <v>901063</v>
      </c>
      <c r="H65" s="11"/>
      <c r="I65" s="11">
        <v>3732859</v>
      </c>
      <c r="J65" s="11">
        <v>4633922</v>
      </c>
      <c r="K65" s="11">
        <v>1077052</v>
      </c>
      <c r="L65" s="11">
        <v>1546332</v>
      </c>
      <c r="M65" s="11">
        <v>1031947</v>
      </c>
      <c r="N65" s="11">
        <v>3655331</v>
      </c>
      <c r="O65" s="11"/>
      <c r="P65" s="11"/>
      <c r="Q65" s="11"/>
      <c r="R65" s="11"/>
      <c r="S65" s="11"/>
      <c r="T65" s="11"/>
      <c r="U65" s="11"/>
      <c r="V65" s="11"/>
      <c r="W65" s="11">
        <v>8289253</v>
      </c>
      <c r="X65" s="11"/>
      <c r="Y65" s="11">
        <v>8289253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229031</v>
      </c>
      <c r="I66" s="14">
        <v>278804</v>
      </c>
      <c r="J66" s="14">
        <v>507835</v>
      </c>
      <c r="K66" s="14">
        <v>225825</v>
      </c>
      <c r="L66" s="14">
        <v>254611</v>
      </c>
      <c r="M66" s="14">
        <v>413105</v>
      </c>
      <c r="N66" s="14">
        <v>893541</v>
      </c>
      <c r="O66" s="14"/>
      <c r="P66" s="14"/>
      <c r="Q66" s="14"/>
      <c r="R66" s="14"/>
      <c r="S66" s="14"/>
      <c r="T66" s="14"/>
      <c r="U66" s="14"/>
      <c r="V66" s="14"/>
      <c r="W66" s="14">
        <v>1401376</v>
      </c>
      <c r="X66" s="14"/>
      <c r="Y66" s="14">
        <v>1401376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21780</v>
      </c>
      <c r="F67" s="11"/>
      <c r="G67" s="11">
        <v>179257</v>
      </c>
      <c r="H67" s="11">
        <v>458140</v>
      </c>
      <c r="I67" s="11">
        <v>343710</v>
      </c>
      <c r="J67" s="11">
        <v>981107</v>
      </c>
      <c r="K67" s="11">
        <v>372878</v>
      </c>
      <c r="L67" s="11">
        <v>321337</v>
      </c>
      <c r="M67" s="11">
        <v>336064</v>
      </c>
      <c r="N67" s="11">
        <v>1030279</v>
      </c>
      <c r="O67" s="11"/>
      <c r="P67" s="11"/>
      <c r="Q67" s="11"/>
      <c r="R67" s="11"/>
      <c r="S67" s="11"/>
      <c r="T67" s="11"/>
      <c r="U67" s="11"/>
      <c r="V67" s="11"/>
      <c r="W67" s="11">
        <v>2011386</v>
      </c>
      <c r="X67" s="11"/>
      <c r="Y67" s="11">
        <v>2011386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645400</v>
      </c>
      <c r="F68" s="11"/>
      <c r="G68" s="11">
        <v>172084</v>
      </c>
      <c r="H68" s="11">
        <v>6232</v>
      </c>
      <c r="I68" s="11">
        <v>61659</v>
      </c>
      <c r="J68" s="11">
        <v>239975</v>
      </c>
      <c r="K68" s="11">
        <v>21134</v>
      </c>
      <c r="L68" s="11">
        <v>37002</v>
      </c>
      <c r="M68" s="11">
        <v>46111</v>
      </c>
      <c r="N68" s="11">
        <v>104247</v>
      </c>
      <c r="O68" s="11"/>
      <c r="P68" s="11"/>
      <c r="Q68" s="11"/>
      <c r="R68" s="11"/>
      <c r="S68" s="11"/>
      <c r="T68" s="11"/>
      <c r="U68" s="11"/>
      <c r="V68" s="11"/>
      <c r="W68" s="11">
        <v>344222</v>
      </c>
      <c r="X68" s="11"/>
      <c r="Y68" s="11">
        <v>344222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767180</v>
      </c>
      <c r="F69" s="79">
        <f t="shared" si="12"/>
        <v>0</v>
      </c>
      <c r="G69" s="79">
        <f t="shared" si="12"/>
        <v>1252404</v>
      </c>
      <c r="H69" s="79">
        <f t="shared" si="12"/>
        <v>693403</v>
      </c>
      <c r="I69" s="79">
        <f t="shared" si="12"/>
        <v>4417032</v>
      </c>
      <c r="J69" s="79">
        <f t="shared" si="12"/>
        <v>6362839</v>
      </c>
      <c r="K69" s="79">
        <f t="shared" si="12"/>
        <v>1696889</v>
      </c>
      <c r="L69" s="79">
        <f t="shared" si="12"/>
        <v>2159282</v>
      </c>
      <c r="M69" s="79">
        <f t="shared" si="12"/>
        <v>1827227</v>
      </c>
      <c r="N69" s="79">
        <f t="shared" si="12"/>
        <v>5683398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12046237</v>
      </c>
      <c r="X69" s="79">
        <f t="shared" si="12"/>
        <v>0</v>
      </c>
      <c r="Y69" s="79">
        <f t="shared" si="12"/>
        <v>12046237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131044790</v>
      </c>
      <c r="D5" s="42">
        <f t="shared" si="0"/>
        <v>0</v>
      </c>
      <c r="E5" s="43">
        <f t="shared" si="0"/>
        <v>234919472</v>
      </c>
      <c r="F5" s="43">
        <f t="shared" si="0"/>
        <v>234919472</v>
      </c>
      <c r="G5" s="43">
        <f t="shared" si="0"/>
        <v>451731</v>
      </c>
      <c r="H5" s="43">
        <f t="shared" si="0"/>
        <v>3727968</v>
      </c>
      <c r="I5" s="43">
        <f t="shared" si="0"/>
        <v>41590861</v>
      </c>
      <c r="J5" s="43">
        <f t="shared" si="0"/>
        <v>45770560</v>
      </c>
      <c r="K5" s="43">
        <f t="shared" si="0"/>
        <v>18518346</v>
      </c>
      <c r="L5" s="43">
        <f t="shared" si="0"/>
        <v>9625053</v>
      </c>
      <c r="M5" s="43">
        <f t="shared" si="0"/>
        <v>15471286</v>
      </c>
      <c r="N5" s="43">
        <f t="shared" si="0"/>
        <v>43614685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89385245</v>
      </c>
      <c r="X5" s="43">
        <f t="shared" si="0"/>
        <v>117459737</v>
      </c>
      <c r="Y5" s="43">
        <f t="shared" si="0"/>
        <v>-28074492</v>
      </c>
      <c r="Z5" s="44">
        <f>+IF(X5&lt;&gt;0,+(Y5/X5)*100,0)</f>
        <v>-23.901374817483205</v>
      </c>
      <c r="AA5" s="45">
        <f>SUM(AA11:AA18)</f>
        <v>234919472</v>
      </c>
    </row>
    <row r="6" spans="1:27" ht="13.5">
      <c r="A6" s="46" t="s">
        <v>32</v>
      </c>
      <c r="B6" s="47"/>
      <c r="C6" s="9">
        <v>9914460</v>
      </c>
      <c r="D6" s="10"/>
      <c r="E6" s="11">
        <v>11571554</v>
      </c>
      <c r="F6" s="11">
        <v>11571554</v>
      </c>
      <c r="G6" s="11"/>
      <c r="H6" s="11">
        <v>227827</v>
      </c>
      <c r="I6" s="11">
        <v>225662</v>
      </c>
      <c r="J6" s="11">
        <v>453489</v>
      </c>
      <c r="K6" s="11">
        <v>1829560</v>
      </c>
      <c r="L6" s="11">
        <v>874227</v>
      </c>
      <c r="M6" s="11">
        <v>1981504</v>
      </c>
      <c r="N6" s="11">
        <v>4685291</v>
      </c>
      <c r="O6" s="11"/>
      <c r="P6" s="11"/>
      <c r="Q6" s="11"/>
      <c r="R6" s="11"/>
      <c r="S6" s="11"/>
      <c r="T6" s="11"/>
      <c r="U6" s="11"/>
      <c r="V6" s="11"/>
      <c r="W6" s="11">
        <v>5138780</v>
      </c>
      <c r="X6" s="11">
        <v>5785777</v>
      </c>
      <c r="Y6" s="11">
        <v>-646997</v>
      </c>
      <c r="Z6" s="2">
        <v>-11.18</v>
      </c>
      <c r="AA6" s="15">
        <v>11571554</v>
      </c>
    </row>
    <row r="7" spans="1:27" ht="13.5">
      <c r="A7" s="46" t="s">
        <v>33</v>
      </c>
      <c r="B7" s="47"/>
      <c r="C7" s="9">
        <v>13205671</v>
      </c>
      <c r="D7" s="10"/>
      <c r="E7" s="11">
        <v>17448431</v>
      </c>
      <c r="F7" s="11">
        <v>17448431</v>
      </c>
      <c r="G7" s="11">
        <v>355931</v>
      </c>
      <c r="H7" s="11">
        <v>539370</v>
      </c>
      <c r="I7" s="11">
        <v>754166</v>
      </c>
      <c r="J7" s="11">
        <v>1649467</v>
      </c>
      <c r="K7" s="11">
        <v>1633115</v>
      </c>
      <c r="L7" s="11">
        <v>1808729</v>
      </c>
      <c r="M7" s="11">
        <v>653823</v>
      </c>
      <c r="N7" s="11">
        <v>4095667</v>
      </c>
      <c r="O7" s="11"/>
      <c r="P7" s="11"/>
      <c r="Q7" s="11"/>
      <c r="R7" s="11"/>
      <c r="S7" s="11"/>
      <c r="T7" s="11"/>
      <c r="U7" s="11"/>
      <c r="V7" s="11"/>
      <c r="W7" s="11">
        <v>5745134</v>
      </c>
      <c r="X7" s="11">
        <v>8724216</v>
      </c>
      <c r="Y7" s="11">
        <v>-2979082</v>
      </c>
      <c r="Z7" s="2">
        <v>-34.15</v>
      </c>
      <c r="AA7" s="15">
        <v>17448431</v>
      </c>
    </row>
    <row r="8" spans="1:27" ht="13.5">
      <c r="A8" s="46" t="s">
        <v>34</v>
      </c>
      <c r="B8" s="47"/>
      <c r="C8" s="9">
        <v>34178493</v>
      </c>
      <c r="D8" s="10"/>
      <c r="E8" s="11">
        <v>128323342</v>
      </c>
      <c r="F8" s="11">
        <v>128323342</v>
      </c>
      <c r="G8" s="11"/>
      <c r="H8" s="11">
        <v>1934477</v>
      </c>
      <c r="I8" s="11">
        <v>8616107</v>
      </c>
      <c r="J8" s="11">
        <v>10550584</v>
      </c>
      <c r="K8" s="11">
        <v>13230065</v>
      </c>
      <c r="L8" s="11">
        <v>3828047</v>
      </c>
      <c r="M8" s="11">
        <v>9633103</v>
      </c>
      <c r="N8" s="11">
        <v>26691215</v>
      </c>
      <c r="O8" s="11"/>
      <c r="P8" s="11"/>
      <c r="Q8" s="11"/>
      <c r="R8" s="11"/>
      <c r="S8" s="11"/>
      <c r="T8" s="11"/>
      <c r="U8" s="11"/>
      <c r="V8" s="11"/>
      <c r="W8" s="11">
        <v>37241799</v>
      </c>
      <c r="X8" s="11">
        <v>64161671</v>
      </c>
      <c r="Y8" s="11">
        <v>-26919872</v>
      </c>
      <c r="Z8" s="2">
        <v>-41.96</v>
      </c>
      <c r="AA8" s="15">
        <v>128323342</v>
      </c>
    </row>
    <row r="9" spans="1:27" ht="13.5">
      <c r="A9" s="46" t="s">
        <v>35</v>
      </c>
      <c r="B9" s="47"/>
      <c r="C9" s="9">
        <v>14220986</v>
      </c>
      <c r="D9" s="10"/>
      <c r="E9" s="11">
        <v>1934829</v>
      </c>
      <c r="F9" s="11">
        <v>1934829</v>
      </c>
      <c r="G9" s="11"/>
      <c r="H9" s="11"/>
      <c r="I9" s="11">
        <v>3090</v>
      </c>
      <c r="J9" s="11">
        <v>3090</v>
      </c>
      <c r="K9" s="11"/>
      <c r="L9" s="11">
        <v>302427</v>
      </c>
      <c r="M9" s="11">
        <v>196985</v>
      </c>
      <c r="N9" s="11">
        <v>499412</v>
      </c>
      <c r="O9" s="11"/>
      <c r="P9" s="11"/>
      <c r="Q9" s="11"/>
      <c r="R9" s="11"/>
      <c r="S9" s="11"/>
      <c r="T9" s="11"/>
      <c r="U9" s="11"/>
      <c r="V9" s="11"/>
      <c r="W9" s="11">
        <v>502502</v>
      </c>
      <c r="X9" s="11">
        <v>967415</v>
      </c>
      <c r="Y9" s="11">
        <v>-464913</v>
      </c>
      <c r="Z9" s="2">
        <v>-48.06</v>
      </c>
      <c r="AA9" s="15">
        <v>1934829</v>
      </c>
    </row>
    <row r="10" spans="1:27" ht="13.5">
      <c r="A10" s="46" t="s">
        <v>36</v>
      </c>
      <c r="B10" s="47"/>
      <c r="C10" s="9">
        <v>9233789</v>
      </c>
      <c r="D10" s="10"/>
      <c r="E10" s="11">
        <v>29325950</v>
      </c>
      <c r="F10" s="11">
        <v>29325950</v>
      </c>
      <c r="G10" s="11">
        <v>43330</v>
      </c>
      <c r="H10" s="11">
        <v>89904</v>
      </c>
      <c r="I10" s="11">
        <v>95215</v>
      </c>
      <c r="J10" s="11">
        <v>228449</v>
      </c>
      <c r="K10" s="11">
        <v>837831</v>
      </c>
      <c r="L10" s="11">
        <v>147446</v>
      </c>
      <c r="M10" s="11">
        <v>125343</v>
      </c>
      <c r="N10" s="11">
        <v>1110620</v>
      </c>
      <c r="O10" s="11"/>
      <c r="P10" s="11"/>
      <c r="Q10" s="11"/>
      <c r="R10" s="11"/>
      <c r="S10" s="11"/>
      <c r="T10" s="11"/>
      <c r="U10" s="11"/>
      <c r="V10" s="11"/>
      <c r="W10" s="11">
        <v>1339069</v>
      </c>
      <c r="X10" s="11">
        <v>14662975</v>
      </c>
      <c r="Y10" s="11">
        <v>-13323906</v>
      </c>
      <c r="Z10" s="2">
        <v>-90.87</v>
      </c>
      <c r="AA10" s="15">
        <v>29325950</v>
      </c>
    </row>
    <row r="11" spans="1:27" ht="13.5">
      <c r="A11" s="48" t="s">
        <v>37</v>
      </c>
      <c r="B11" s="47"/>
      <c r="C11" s="49">
        <f aca="true" t="shared" si="1" ref="C11:Y11">SUM(C6:C10)</f>
        <v>80753399</v>
      </c>
      <c r="D11" s="50">
        <f t="shared" si="1"/>
        <v>0</v>
      </c>
      <c r="E11" s="51">
        <f t="shared" si="1"/>
        <v>188604106</v>
      </c>
      <c r="F11" s="51">
        <f t="shared" si="1"/>
        <v>188604106</v>
      </c>
      <c r="G11" s="51">
        <f t="shared" si="1"/>
        <v>399261</v>
      </c>
      <c r="H11" s="51">
        <f t="shared" si="1"/>
        <v>2791578</v>
      </c>
      <c r="I11" s="51">
        <f t="shared" si="1"/>
        <v>9694240</v>
      </c>
      <c r="J11" s="51">
        <f t="shared" si="1"/>
        <v>12885079</v>
      </c>
      <c r="K11" s="51">
        <f t="shared" si="1"/>
        <v>17530571</v>
      </c>
      <c r="L11" s="51">
        <f t="shared" si="1"/>
        <v>6960876</v>
      </c>
      <c r="M11" s="51">
        <f t="shared" si="1"/>
        <v>12590758</v>
      </c>
      <c r="N11" s="51">
        <f t="shared" si="1"/>
        <v>37082205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49967284</v>
      </c>
      <c r="X11" s="51">
        <f t="shared" si="1"/>
        <v>94302054</v>
      </c>
      <c r="Y11" s="51">
        <f t="shared" si="1"/>
        <v>-44334770</v>
      </c>
      <c r="Z11" s="52">
        <f>+IF(X11&lt;&gt;0,+(Y11/X11)*100,0)</f>
        <v>-47.01357830445559</v>
      </c>
      <c r="AA11" s="53">
        <f>SUM(AA6:AA10)</f>
        <v>188604106</v>
      </c>
    </row>
    <row r="12" spans="1:27" ht="13.5">
      <c r="A12" s="54" t="s">
        <v>38</v>
      </c>
      <c r="B12" s="35"/>
      <c r="C12" s="9">
        <v>23210697</v>
      </c>
      <c r="D12" s="10"/>
      <c r="E12" s="11">
        <v>15820640</v>
      </c>
      <c r="F12" s="11">
        <v>15820640</v>
      </c>
      <c r="G12" s="11"/>
      <c r="H12" s="11">
        <v>227646</v>
      </c>
      <c r="I12" s="11">
        <v>517895</v>
      </c>
      <c r="J12" s="11">
        <v>745541</v>
      </c>
      <c r="K12" s="11">
        <v>600639</v>
      </c>
      <c r="L12" s="11">
        <v>173457</v>
      </c>
      <c r="M12" s="11">
        <v>1656400</v>
      </c>
      <c r="N12" s="11">
        <v>2430496</v>
      </c>
      <c r="O12" s="11"/>
      <c r="P12" s="11"/>
      <c r="Q12" s="11"/>
      <c r="R12" s="11"/>
      <c r="S12" s="11"/>
      <c r="T12" s="11"/>
      <c r="U12" s="11"/>
      <c r="V12" s="11"/>
      <c r="W12" s="11">
        <v>3176037</v>
      </c>
      <c r="X12" s="11">
        <v>7910320</v>
      </c>
      <c r="Y12" s="11">
        <v>-4734283</v>
      </c>
      <c r="Z12" s="2">
        <v>-59.85</v>
      </c>
      <c r="AA12" s="15">
        <v>15820640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500000</v>
      </c>
      <c r="F14" s="11">
        <v>500000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250000</v>
      </c>
      <c r="Y14" s="11">
        <v>-250000</v>
      </c>
      <c r="Z14" s="2">
        <v>-100</v>
      </c>
      <c r="AA14" s="15">
        <v>500000</v>
      </c>
    </row>
    <row r="15" spans="1:27" ht="13.5">
      <c r="A15" s="54" t="s">
        <v>41</v>
      </c>
      <c r="B15" s="35" t="s">
        <v>42</v>
      </c>
      <c r="C15" s="9">
        <v>23847805</v>
      </c>
      <c r="D15" s="10"/>
      <c r="E15" s="11">
        <v>29354726</v>
      </c>
      <c r="F15" s="11">
        <v>29354726</v>
      </c>
      <c r="G15" s="11">
        <v>52470</v>
      </c>
      <c r="H15" s="11">
        <v>708744</v>
      </c>
      <c r="I15" s="11">
        <v>31071310</v>
      </c>
      <c r="J15" s="11">
        <v>31832524</v>
      </c>
      <c r="K15" s="11">
        <v>387136</v>
      </c>
      <c r="L15" s="11">
        <v>2204950</v>
      </c>
      <c r="M15" s="11">
        <v>1224128</v>
      </c>
      <c r="N15" s="11">
        <v>3816214</v>
      </c>
      <c r="O15" s="11"/>
      <c r="P15" s="11"/>
      <c r="Q15" s="11"/>
      <c r="R15" s="11"/>
      <c r="S15" s="11"/>
      <c r="T15" s="11"/>
      <c r="U15" s="11"/>
      <c r="V15" s="11"/>
      <c r="W15" s="11">
        <v>35648738</v>
      </c>
      <c r="X15" s="11">
        <v>14677363</v>
      </c>
      <c r="Y15" s="11">
        <v>20971375</v>
      </c>
      <c r="Z15" s="2">
        <v>142.88</v>
      </c>
      <c r="AA15" s="15">
        <v>29354726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3232889</v>
      </c>
      <c r="D18" s="17"/>
      <c r="E18" s="18">
        <v>640000</v>
      </c>
      <c r="F18" s="18">
        <v>640000</v>
      </c>
      <c r="G18" s="18"/>
      <c r="H18" s="18"/>
      <c r="I18" s="18">
        <v>307416</v>
      </c>
      <c r="J18" s="18">
        <v>307416</v>
      </c>
      <c r="K18" s="18"/>
      <c r="L18" s="18">
        <v>285770</v>
      </c>
      <c r="M18" s="18"/>
      <c r="N18" s="18">
        <v>285770</v>
      </c>
      <c r="O18" s="18"/>
      <c r="P18" s="18"/>
      <c r="Q18" s="18"/>
      <c r="R18" s="18"/>
      <c r="S18" s="18"/>
      <c r="T18" s="18"/>
      <c r="U18" s="18"/>
      <c r="V18" s="18"/>
      <c r="W18" s="18">
        <v>593186</v>
      </c>
      <c r="X18" s="18">
        <v>320000</v>
      </c>
      <c r="Y18" s="18">
        <v>273186</v>
      </c>
      <c r="Z18" s="3">
        <v>85.37</v>
      </c>
      <c r="AA18" s="23">
        <v>640000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105387564</v>
      </c>
      <c r="D20" s="59">
        <f t="shared" si="2"/>
        <v>0</v>
      </c>
      <c r="E20" s="60">
        <f t="shared" si="2"/>
        <v>94220962</v>
      </c>
      <c r="F20" s="60">
        <f t="shared" si="2"/>
        <v>94220962</v>
      </c>
      <c r="G20" s="60">
        <f t="shared" si="2"/>
        <v>211281</v>
      </c>
      <c r="H20" s="60">
        <f t="shared" si="2"/>
        <v>8271784</v>
      </c>
      <c r="I20" s="60">
        <f t="shared" si="2"/>
        <v>5684896</v>
      </c>
      <c r="J20" s="60">
        <f t="shared" si="2"/>
        <v>14167961</v>
      </c>
      <c r="K20" s="60">
        <f t="shared" si="2"/>
        <v>13274301</v>
      </c>
      <c r="L20" s="60">
        <f t="shared" si="2"/>
        <v>6165654</v>
      </c>
      <c r="M20" s="60">
        <f t="shared" si="2"/>
        <v>8052803</v>
      </c>
      <c r="N20" s="60">
        <f t="shared" si="2"/>
        <v>27492758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41660719</v>
      </c>
      <c r="X20" s="60">
        <f t="shared" si="2"/>
        <v>47110482</v>
      </c>
      <c r="Y20" s="60">
        <f t="shared" si="2"/>
        <v>-5449763</v>
      </c>
      <c r="Z20" s="61">
        <f>+IF(X20&lt;&gt;0,+(Y20/X20)*100,0)</f>
        <v>-11.568047637466329</v>
      </c>
      <c r="AA20" s="62">
        <f>SUM(AA26:AA33)</f>
        <v>94220962</v>
      </c>
    </row>
    <row r="21" spans="1:27" ht="13.5">
      <c r="A21" s="46" t="s">
        <v>32</v>
      </c>
      <c r="B21" s="47"/>
      <c r="C21" s="9">
        <v>24868245</v>
      </c>
      <c r="D21" s="10"/>
      <c r="E21" s="11">
        <v>45359593</v>
      </c>
      <c r="F21" s="11">
        <v>45359593</v>
      </c>
      <c r="G21" s="11">
        <v>129672</v>
      </c>
      <c r="H21" s="11">
        <v>3596213</v>
      </c>
      <c r="I21" s="11">
        <v>709869</v>
      </c>
      <c r="J21" s="11">
        <v>4435754</v>
      </c>
      <c r="K21" s="11">
        <v>6329373</v>
      </c>
      <c r="L21" s="11">
        <v>1238433</v>
      </c>
      <c r="M21" s="11">
        <v>5404208</v>
      </c>
      <c r="N21" s="11">
        <v>12972014</v>
      </c>
      <c r="O21" s="11"/>
      <c r="P21" s="11"/>
      <c r="Q21" s="11"/>
      <c r="R21" s="11"/>
      <c r="S21" s="11"/>
      <c r="T21" s="11"/>
      <c r="U21" s="11"/>
      <c r="V21" s="11"/>
      <c r="W21" s="11">
        <v>17407768</v>
      </c>
      <c r="X21" s="11">
        <v>22679797</v>
      </c>
      <c r="Y21" s="11">
        <v>-5272029</v>
      </c>
      <c r="Z21" s="2">
        <v>-23.25</v>
      </c>
      <c r="AA21" s="15">
        <v>45359593</v>
      </c>
    </row>
    <row r="22" spans="1:27" ht="13.5">
      <c r="A22" s="46" t="s">
        <v>33</v>
      </c>
      <c r="B22" s="47"/>
      <c r="C22" s="9">
        <v>6418418</v>
      </c>
      <c r="D22" s="10"/>
      <c r="E22" s="11">
        <v>1850000</v>
      </c>
      <c r="F22" s="11">
        <v>1850000</v>
      </c>
      <c r="G22" s="11"/>
      <c r="H22" s="11">
        <v>-1098330</v>
      </c>
      <c r="I22" s="11">
        <v>332851</v>
      </c>
      <c r="J22" s="11">
        <v>-765479</v>
      </c>
      <c r="K22" s="11">
        <v>1305537</v>
      </c>
      <c r="L22" s="11">
        <v>354271</v>
      </c>
      <c r="M22" s="11">
        <v>122167</v>
      </c>
      <c r="N22" s="11">
        <v>1781975</v>
      </c>
      <c r="O22" s="11"/>
      <c r="P22" s="11"/>
      <c r="Q22" s="11"/>
      <c r="R22" s="11"/>
      <c r="S22" s="11"/>
      <c r="T22" s="11"/>
      <c r="U22" s="11"/>
      <c r="V22" s="11"/>
      <c r="W22" s="11">
        <v>1016496</v>
      </c>
      <c r="X22" s="11">
        <v>925000</v>
      </c>
      <c r="Y22" s="11">
        <v>91496</v>
      </c>
      <c r="Z22" s="2">
        <v>9.89</v>
      </c>
      <c r="AA22" s="15">
        <v>1850000</v>
      </c>
    </row>
    <row r="23" spans="1:27" ht="13.5">
      <c r="A23" s="46" t="s">
        <v>34</v>
      </c>
      <c r="B23" s="47"/>
      <c r="C23" s="9">
        <v>44603431</v>
      </c>
      <c r="D23" s="10"/>
      <c r="E23" s="11">
        <v>10000000</v>
      </c>
      <c r="F23" s="11">
        <v>10000000</v>
      </c>
      <c r="G23" s="11">
        <v>9064</v>
      </c>
      <c r="H23" s="11">
        <v>3707291</v>
      </c>
      <c r="I23" s="11">
        <v>1837904</v>
      </c>
      <c r="J23" s="11">
        <v>5554259</v>
      </c>
      <c r="K23" s="11">
        <v>-2360195</v>
      </c>
      <c r="L23" s="11"/>
      <c r="M23" s="11"/>
      <c r="N23" s="11">
        <v>-2360195</v>
      </c>
      <c r="O23" s="11"/>
      <c r="P23" s="11"/>
      <c r="Q23" s="11"/>
      <c r="R23" s="11"/>
      <c r="S23" s="11"/>
      <c r="T23" s="11"/>
      <c r="U23" s="11"/>
      <c r="V23" s="11"/>
      <c r="W23" s="11">
        <v>3194064</v>
      </c>
      <c r="X23" s="11">
        <v>5000000</v>
      </c>
      <c r="Y23" s="11">
        <v>-1805936</v>
      </c>
      <c r="Z23" s="2">
        <v>-36.12</v>
      </c>
      <c r="AA23" s="15">
        <v>10000000</v>
      </c>
    </row>
    <row r="24" spans="1:27" ht="13.5">
      <c r="A24" s="46" t="s">
        <v>35</v>
      </c>
      <c r="B24" s="47"/>
      <c r="C24" s="9">
        <v>17098894</v>
      </c>
      <c r="D24" s="10"/>
      <c r="E24" s="11">
        <v>19128389</v>
      </c>
      <c r="F24" s="11">
        <v>19128389</v>
      </c>
      <c r="G24" s="11"/>
      <c r="H24" s="11">
        <v>1826138</v>
      </c>
      <c r="I24" s="11">
        <v>1164253</v>
      </c>
      <c r="J24" s="11">
        <v>2990391</v>
      </c>
      <c r="K24" s="11">
        <v>4672776</v>
      </c>
      <c r="L24" s="11">
        <v>2261880</v>
      </c>
      <c r="M24" s="11">
        <v>1564233</v>
      </c>
      <c r="N24" s="11">
        <v>8498889</v>
      </c>
      <c r="O24" s="11"/>
      <c r="P24" s="11"/>
      <c r="Q24" s="11"/>
      <c r="R24" s="11"/>
      <c r="S24" s="11"/>
      <c r="T24" s="11"/>
      <c r="U24" s="11"/>
      <c r="V24" s="11"/>
      <c r="W24" s="11">
        <v>11489280</v>
      </c>
      <c r="X24" s="11">
        <v>9564195</v>
      </c>
      <c r="Y24" s="11">
        <v>1925085</v>
      </c>
      <c r="Z24" s="2">
        <v>20.13</v>
      </c>
      <c r="AA24" s="15">
        <v>19128389</v>
      </c>
    </row>
    <row r="25" spans="1:27" ht="13.5">
      <c r="A25" s="46" t="s">
        <v>36</v>
      </c>
      <c r="B25" s="47"/>
      <c r="C25" s="9">
        <v>5210801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98199789</v>
      </c>
      <c r="D26" s="50">
        <f t="shared" si="3"/>
        <v>0</v>
      </c>
      <c r="E26" s="51">
        <f t="shared" si="3"/>
        <v>76337982</v>
      </c>
      <c r="F26" s="51">
        <f t="shared" si="3"/>
        <v>76337982</v>
      </c>
      <c r="G26" s="51">
        <f t="shared" si="3"/>
        <v>138736</v>
      </c>
      <c r="H26" s="51">
        <f t="shared" si="3"/>
        <v>8031312</v>
      </c>
      <c r="I26" s="51">
        <f t="shared" si="3"/>
        <v>4044877</v>
      </c>
      <c r="J26" s="51">
        <f t="shared" si="3"/>
        <v>12214925</v>
      </c>
      <c r="K26" s="51">
        <f t="shared" si="3"/>
        <v>9947491</v>
      </c>
      <c r="L26" s="51">
        <f t="shared" si="3"/>
        <v>3854584</v>
      </c>
      <c r="M26" s="51">
        <f t="shared" si="3"/>
        <v>7090608</v>
      </c>
      <c r="N26" s="51">
        <f t="shared" si="3"/>
        <v>20892683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33107608</v>
      </c>
      <c r="X26" s="51">
        <f t="shared" si="3"/>
        <v>38168992</v>
      </c>
      <c r="Y26" s="51">
        <f t="shared" si="3"/>
        <v>-5061384</v>
      </c>
      <c r="Z26" s="52">
        <f>+IF(X26&lt;&gt;0,+(Y26/X26)*100,0)</f>
        <v>-13.260460218598386</v>
      </c>
      <c r="AA26" s="53">
        <f>SUM(AA21:AA25)</f>
        <v>76337982</v>
      </c>
    </row>
    <row r="27" spans="1:27" ht="13.5">
      <c r="A27" s="54" t="s">
        <v>38</v>
      </c>
      <c r="B27" s="64"/>
      <c r="C27" s="9">
        <v>3743650</v>
      </c>
      <c r="D27" s="10"/>
      <c r="E27" s="11">
        <v>6880000</v>
      </c>
      <c r="F27" s="11">
        <v>6880000</v>
      </c>
      <c r="G27" s="11"/>
      <c r="H27" s="11">
        <v>99394</v>
      </c>
      <c r="I27" s="11">
        <v>244858</v>
      </c>
      <c r="J27" s="11">
        <v>344252</v>
      </c>
      <c r="K27" s="11">
        <v>1033326</v>
      </c>
      <c r="L27" s="11">
        <v>1549261</v>
      </c>
      <c r="M27" s="11">
        <v>929395</v>
      </c>
      <c r="N27" s="11">
        <v>3511982</v>
      </c>
      <c r="O27" s="11"/>
      <c r="P27" s="11"/>
      <c r="Q27" s="11"/>
      <c r="R27" s="11"/>
      <c r="S27" s="11"/>
      <c r="T27" s="11"/>
      <c r="U27" s="11"/>
      <c r="V27" s="11"/>
      <c r="W27" s="11">
        <v>3856234</v>
      </c>
      <c r="X27" s="11">
        <v>3440000</v>
      </c>
      <c r="Y27" s="11">
        <v>416234</v>
      </c>
      <c r="Z27" s="2">
        <v>12.1</v>
      </c>
      <c r="AA27" s="15">
        <v>6880000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1370497</v>
      </c>
      <c r="D30" s="10"/>
      <c r="E30" s="11">
        <v>7879996</v>
      </c>
      <c r="F30" s="11">
        <v>7879996</v>
      </c>
      <c r="G30" s="11">
        <v>72545</v>
      </c>
      <c r="H30" s="11">
        <v>58467</v>
      </c>
      <c r="I30" s="11">
        <v>974349</v>
      </c>
      <c r="J30" s="11">
        <v>1105361</v>
      </c>
      <c r="K30" s="11">
        <v>898146</v>
      </c>
      <c r="L30" s="11">
        <v>625869</v>
      </c>
      <c r="M30" s="11">
        <v>32800</v>
      </c>
      <c r="N30" s="11">
        <v>1556815</v>
      </c>
      <c r="O30" s="11"/>
      <c r="P30" s="11"/>
      <c r="Q30" s="11"/>
      <c r="R30" s="11"/>
      <c r="S30" s="11"/>
      <c r="T30" s="11"/>
      <c r="U30" s="11"/>
      <c r="V30" s="11"/>
      <c r="W30" s="11">
        <v>2662176</v>
      </c>
      <c r="X30" s="11">
        <v>3939998</v>
      </c>
      <c r="Y30" s="11">
        <v>-1277822</v>
      </c>
      <c r="Z30" s="2">
        <v>-32.43</v>
      </c>
      <c r="AA30" s="15">
        <v>7879996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2073628</v>
      </c>
      <c r="D33" s="17"/>
      <c r="E33" s="18">
        <v>3122984</v>
      </c>
      <c r="F33" s="18">
        <v>3122984</v>
      </c>
      <c r="G33" s="18"/>
      <c r="H33" s="18">
        <v>82611</v>
      </c>
      <c r="I33" s="18">
        <v>420812</v>
      </c>
      <c r="J33" s="18">
        <v>503423</v>
      </c>
      <c r="K33" s="18">
        <v>1395338</v>
      </c>
      <c r="L33" s="18">
        <v>135940</v>
      </c>
      <c r="M33" s="18"/>
      <c r="N33" s="18">
        <v>1531278</v>
      </c>
      <c r="O33" s="18"/>
      <c r="P33" s="18"/>
      <c r="Q33" s="18"/>
      <c r="R33" s="18"/>
      <c r="S33" s="18"/>
      <c r="T33" s="18"/>
      <c r="U33" s="18"/>
      <c r="V33" s="18"/>
      <c r="W33" s="18">
        <v>2034701</v>
      </c>
      <c r="X33" s="18">
        <v>1561492</v>
      </c>
      <c r="Y33" s="18">
        <v>473209</v>
      </c>
      <c r="Z33" s="3">
        <v>30.3</v>
      </c>
      <c r="AA33" s="23">
        <v>3122984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34782705</v>
      </c>
      <c r="D36" s="10">
        <f t="shared" si="4"/>
        <v>0</v>
      </c>
      <c r="E36" s="11">
        <f t="shared" si="4"/>
        <v>56931147</v>
      </c>
      <c r="F36" s="11">
        <f t="shared" si="4"/>
        <v>56931147</v>
      </c>
      <c r="G36" s="11">
        <f t="shared" si="4"/>
        <v>129672</v>
      </c>
      <c r="H36" s="11">
        <f t="shared" si="4"/>
        <v>3824040</v>
      </c>
      <c r="I36" s="11">
        <f t="shared" si="4"/>
        <v>935531</v>
      </c>
      <c r="J36" s="11">
        <f t="shared" si="4"/>
        <v>4889243</v>
      </c>
      <c r="K36" s="11">
        <f t="shared" si="4"/>
        <v>8158933</v>
      </c>
      <c r="L36" s="11">
        <f t="shared" si="4"/>
        <v>2112660</v>
      </c>
      <c r="M36" s="11">
        <f t="shared" si="4"/>
        <v>7385712</v>
      </c>
      <c r="N36" s="11">
        <f t="shared" si="4"/>
        <v>17657305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22546548</v>
      </c>
      <c r="X36" s="11">
        <f t="shared" si="4"/>
        <v>28465574</v>
      </c>
      <c r="Y36" s="11">
        <f t="shared" si="4"/>
        <v>-5919026</v>
      </c>
      <c r="Z36" s="2">
        <f aca="true" t="shared" si="5" ref="Z36:Z49">+IF(X36&lt;&gt;0,+(Y36/X36)*100,0)</f>
        <v>-20.79362952596705</v>
      </c>
      <c r="AA36" s="15">
        <f>AA6+AA21</f>
        <v>56931147</v>
      </c>
    </row>
    <row r="37" spans="1:27" ht="13.5">
      <c r="A37" s="46" t="s">
        <v>33</v>
      </c>
      <c r="B37" s="47"/>
      <c r="C37" s="9">
        <f t="shared" si="4"/>
        <v>19624089</v>
      </c>
      <c r="D37" s="10">
        <f t="shared" si="4"/>
        <v>0</v>
      </c>
      <c r="E37" s="11">
        <f t="shared" si="4"/>
        <v>19298431</v>
      </c>
      <c r="F37" s="11">
        <f t="shared" si="4"/>
        <v>19298431</v>
      </c>
      <c r="G37" s="11">
        <f t="shared" si="4"/>
        <v>355931</v>
      </c>
      <c r="H37" s="11">
        <f t="shared" si="4"/>
        <v>-558960</v>
      </c>
      <c r="I37" s="11">
        <f t="shared" si="4"/>
        <v>1087017</v>
      </c>
      <c r="J37" s="11">
        <f t="shared" si="4"/>
        <v>883988</v>
      </c>
      <c r="K37" s="11">
        <f t="shared" si="4"/>
        <v>2938652</v>
      </c>
      <c r="L37" s="11">
        <f t="shared" si="4"/>
        <v>2163000</v>
      </c>
      <c r="M37" s="11">
        <f t="shared" si="4"/>
        <v>775990</v>
      </c>
      <c r="N37" s="11">
        <f t="shared" si="4"/>
        <v>5877642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6761630</v>
      </c>
      <c r="X37" s="11">
        <f t="shared" si="4"/>
        <v>9649216</v>
      </c>
      <c r="Y37" s="11">
        <f t="shared" si="4"/>
        <v>-2887586</v>
      </c>
      <c r="Z37" s="2">
        <f t="shared" si="5"/>
        <v>-29.925602245819764</v>
      </c>
      <c r="AA37" s="15">
        <f>AA7+AA22</f>
        <v>19298431</v>
      </c>
    </row>
    <row r="38" spans="1:27" ht="13.5">
      <c r="A38" s="46" t="s">
        <v>34</v>
      </c>
      <c r="B38" s="47"/>
      <c r="C38" s="9">
        <f t="shared" si="4"/>
        <v>78781924</v>
      </c>
      <c r="D38" s="10">
        <f t="shared" si="4"/>
        <v>0</v>
      </c>
      <c r="E38" s="11">
        <f t="shared" si="4"/>
        <v>138323342</v>
      </c>
      <c r="F38" s="11">
        <f t="shared" si="4"/>
        <v>138323342</v>
      </c>
      <c r="G38" s="11">
        <f t="shared" si="4"/>
        <v>9064</v>
      </c>
      <c r="H38" s="11">
        <f t="shared" si="4"/>
        <v>5641768</v>
      </c>
      <c r="I38" s="11">
        <f t="shared" si="4"/>
        <v>10454011</v>
      </c>
      <c r="J38" s="11">
        <f t="shared" si="4"/>
        <v>16104843</v>
      </c>
      <c r="K38" s="11">
        <f t="shared" si="4"/>
        <v>10869870</v>
      </c>
      <c r="L38" s="11">
        <f t="shared" si="4"/>
        <v>3828047</v>
      </c>
      <c r="M38" s="11">
        <f t="shared" si="4"/>
        <v>9633103</v>
      </c>
      <c r="N38" s="11">
        <f t="shared" si="4"/>
        <v>24331020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40435863</v>
      </c>
      <c r="X38" s="11">
        <f t="shared" si="4"/>
        <v>69161671</v>
      </c>
      <c r="Y38" s="11">
        <f t="shared" si="4"/>
        <v>-28725808</v>
      </c>
      <c r="Z38" s="2">
        <f t="shared" si="5"/>
        <v>-41.53428855124105</v>
      </c>
      <c r="AA38" s="15">
        <f>AA8+AA23</f>
        <v>138323342</v>
      </c>
    </row>
    <row r="39" spans="1:27" ht="13.5">
      <c r="A39" s="46" t="s">
        <v>35</v>
      </c>
      <c r="B39" s="47"/>
      <c r="C39" s="9">
        <f t="shared" si="4"/>
        <v>31319880</v>
      </c>
      <c r="D39" s="10">
        <f t="shared" si="4"/>
        <v>0</v>
      </c>
      <c r="E39" s="11">
        <f t="shared" si="4"/>
        <v>21063218</v>
      </c>
      <c r="F39" s="11">
        <f t="shared" si="4"/>
        <v>21063218</v>
      </c>
      <c r="G39" s="11">
        <f t="shared" si="4"/>
        <v>0</v>
      </c>
      <c r="H39" s="11">
        <f t="shared" si="4"/>
        <v>1826138</v>
      </c>
      <c r="I39" s="11">
        <f t="shared" si="4"/>
        <v>1167343</v>
      </c>
      <c r="J39" s="11">
        <f t="shared" si="4"/>
        <v>2993481</v>
      </c>
      <c r="K39" s="11">
        <f t="shared" si="4"/>
        <v>4672776</v>
      </c>
      <c r="L39" s="11">
        <f t="shared" si="4"/>
        <v>2564307</v>
      </c>
      <c r="M39" s="11">
        <f t="shared" si="4"/>
        <v>1761218</v>
      </c>
      <c r="N39" s="11">
        <f t="shared" si="4"/>
        <v>8998301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11991782</v>
      </c>
      <c r="X39" s="11">
        <f t="shared" si="4"/>
        <v>10531610</v>
      </c>
      <c r="Y39" s="11">
        <f t="shared" si="4"/>
        <v>1460172</v>
      </c>
      <c r="Z39" s="2">
        <f t="shared" si="5"/>
        <v>13.8646607688663</v>
      </c>
      <c r="AA39" s="15">
        <f>AA9+AA24</f>
        <v>21063218</v>
      </c>
    </row>
    <row r="40" spans="1:27" ht="13.5">
      <c r="A40" s="46" t="s">
        <v>36</v>
      </c>
      <c r="B40" s="47"/>
      <c r="C40" s="9">
        <f t="shared" si="4"/>
        <v>14444590</v>
      </c>
      <c r="D40" s="10">
        <f t="shared" si="4"/>
        <v>0</v>
      </c>
      <c r="E40" s="11">
        <f t="shared" si="4"/>
        <v>29325950</v>
      </c>
      <c r="F40" s="11">
        <f t="shared" si="4"/>
        <v>29325950</v>
      </c>
      <c r="G40" s="11">
        <f t="shared" si="4"/>
        <v>43330</v>
      </c>
      <c r="H40" s="11">
        <f t="shared" si="4"/>
        <v>89904</v>
      </c>
      <c r="I40" s="11">
        <f t="shared" si="4"/>
        <v>95215</v>
      </c>
      <c r="J40" s="11">
        <f t="shared" si="4"/>
        <v>228449</v>
      </c>
      <c r="K40" s="11">
        <f t="shared" si="4"/>
        <v>837831</v>
      </c>
      <c r="L40" s="11">
        <f t="shared" si="4"/>
        <v>147446</v>
      </c>
      <c r="M40" s="11">
        <f t="shared" si="4"/>
        <v>125343</v>
      </c>
      <c r="N40" s="11">
        <f t="shared" si="4"/>
        <v>1110620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1339069</v>
      </c>
      <c r="X40" s="11">
        <f t="shared" si="4"/>
        <v>14662975</v>
      </c>
      <c r="Y40" s="11">
        <f t="shared" si="4"/>
        <v>-13323906</v>
      </c>
      <c r="Z40" s="2">
        <f t="shared" si="5"/>
        <v>-90.86768544582529</v>
      </c>
      <c r="AA40" s="15">
        <f>AA10+AA25</f>
        <v>29325950</v>
      </c>
    </row>
    <row r="41" spans="1:27" ht="13.5">
      <c r="A41" s="48" t="s">
        <v>37</v>
      </c>
      <c r="B41" s="47"/>
      <c r="C41" s="49">
        <f aca="true" t="shared" si="6" ref="C41:Y41">SUM(C36:C40)</f>
        <v>178953188</v>
      </c>
      <c r="D41" s="50">
        <f t="shared" si="6"/>
        <v>0</v>
      </c>
      <c r="E41" s="51">
        <f t="shared" si="6"/>
        <v>264942088</v>
      </c>
      <c r="F41" s="51">
        <f t="shared" si="6"/>
        <v>264942088</v>
      </c>
      <c r="G41" s="51">
        <f t="shared" si="6"/>
        <v>537997</v>
      </c>
      <c r="H41" s="51">
        <f t="shared" si="6"/>
        <v>10822890</v>
      </c>
      <c r="I41" s="51">
        <f t="shared" si="6"/>
        <v>13739117</v>
      </c>
      <c r="J41" s="51">
        <f t="shared" si="6"/>
        <v>25100004</v>
      </c>
      <c r="K41" s="51">
        <f t="shared" si="6"/>
        <v>27478062</v>
      </c>
      <c r="L41" s="51">
        <f t="shared" si="6"/>
        <v>10815460</v>
      </c>
      <c r="M41" s="51">
        <f t="shared" si="6"/>
        <v>19681366</v>
      </c>
      <c r="N41" s="51">
        <f t="shared" si="6"/>
        <v>57974888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83074892</v>
      </c>
      <c r="X41" s="51">
        <f t="shared" si="6"/>
        <v>132471046</v>
      </c>
      <c r="Y41" s="51">
        <f t="shared" si="6"/>
        <v>-49396154</v>
      </c>
      <c r="Z41" s="52">
        <f t="shared" si="5"/>
        <v>-37.28826448611269</v>
      </c>
      <c r="AA41" s="53">
        <f>SUM(AA36:AA40)</f>
        <v>264942088</v>
      </c>
    </row>
    <row r="42" spans="1:27" ht="13.5">
      <c r="A42" s="54" t="s">
        <v>38</v>
      </c>
      <c r="B42" s="35"/>
      <c r="C42" s="65">
        <f aca="true" t="shared" si="7" ref="C42:Y48">C12+C27</f>
        <v>26954347</v>
      </c>
      <c r="D42" s="66">
        <f t="shared" si="7"/>
        <v>0</v>
      </c>
      <c r="E42" s="67">
        <f t="shared" si="7"/>
        <v>22700640</v>
      </c>
      <c r="F42" s="67">
        <f t="shared" si="7"/>
        <v>22700640</v>
      </c>
      <c r="G42" s="67">
        <f t="shared" si="7"/>
        <v>0</v>
      </c>
      <c r="H42" s="67">
        <f t="shared" si="7"/>
        <v>327040</v>
      </c>
      <c r="I42" s="67">
        <f t="shared" si="7"/>
        <v>762753</v>
      </c>
      <c r="J42" s="67">
        <f t="shared" si="7"/>
        <v>1089793</v>
      </c>
      <c r="K42" s="67">
        <f t="shared" si="7"/>
        <v>1633965</v>
      </c>
      <c r="L42" s="67">
        <f t="shared" si="7"/>
        <v>1722718</v>
      </c>
      <c r="M42" s="67">
        <f t="shared" si="7"/>
        <v>2585795</v>
      </c>
      <c r="N42" s="67">
        <f t="shared" si="7"/>
        <v>5942478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7032271</v>
      </c>
      <c r="X42" s="67">
        <f t="shared" si="7"/>
        <v>11350320</v>
      </c>
      <c r="Y42" s="67">
        <f t="shared" si="7"/>
        <v>-4318049</v>
      </c>
      <c r="Z42" s="69">
        <f t="shared" si="5"/>
        <v>-38.0434119919086</v>
      </c>
      <c r="AA42" s="68">
        <f aca="true" t="shared" si="8" ref="AA42:AA48">AA12+AA27</f>
        <v>22700640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500000</v>
      </c>
      <c r="F44" s="67">
        <f t="shared" si="7"/>
        <v>500000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250000</v>
      </c>
      <c r="Y44" s="67">
        <f t="shared" si="7"/>
        <v>-250000</v>
      </c>
      <c r="Z44" s="69">
        <f t="shared" si="5"/>
        <v>-100</v>
      </c>
      <c r="AA44" s="68">
        <f t="shared" si="8"/>
        <v>500000</v>
      </c>
    </row>
    <row r="45" spans="1:27" ht="13.5">
      <c r="A45" s="54" t="s">
        <v>41</v>
      </c>
      <c r="B45" s="35" t="s">
        <v>42</v>
      </c>
      <c r="C45" s="65">
        <f t="shared" si="7"/>
        <v>25218302</v>
      </c>
      <c r="D45" s="66">
        <f t="shared" si="7"/>
        <v>0</v>
      </c>
      <c r="E45" s="67">
        <f t="shared" si="7"/>
        <v>37234722</v>
      </c>
      <c r="F45" s="67">
        <f t="shared" si="7"/>
        <v>37234722</v>
      </c>
      <c r="G45" s="67">
        <f t="shared" si="7"/>
        <v>125015</v>
      </c>
      <c r="H45" s="67">
        <f t="shared" si="7"/>
        <v>767211</v>
      </c>
      <c r="I45" s="67">
        <f t="shared" si="7"/>
        <v>32045659</v>
      </c>
      <c r="J45" s="67">
        <f t="shared" si="7"/>
        <v>32937885</v>
      </c>
      <c r="K45" s="67">
        <f t="shared" si="7"/>
        <v>1285282</v>
      </c>
      <c r="L45" s="67">
        <f t="shared" si="7"/>
        <v>2830819</v>
      </c>
      <c r="M45" s="67">
        <f t="shared" si="7"/>
        <v>1256928</v>
      </c>
      <c r="N45" s="67">
        <f t="shared" si="7"/>
        <v>5373029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38310914</v>
      </c>
      <c r="X45" s="67">
        <f t="shared" si="7"/>
        <v>18617361</v>
      </c>
      <c r="Y45" s="67">
        <f t="shared" si="7"/>
        <v>19693553</v>
      </c>
      <c r="Z45" s="69">
        <f t="shared" si="5"/>
        <v>105.78058297306477</v>
      </c>
      <c r="AA45" s="68">
        <f t="shared" si="8"/>
        <v>37234722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5306517</v>
      </c>
      <c r="D48" s="66">
        <f t="shared" si="7"/>
        <v>0</v>
      </c>
      <c r="E48" s="67">
        <f t="shared" si="7"/>
        <v>3762984</v>
      </c>
      <c r="F48" s="67">
        <f t="shared" si="7"/>
        <v>3762984</v>
      </c>
      <c r="G48" s="67">
        <f t="shared" si="7"/>
        <v>0</v>
      </c>
      <c r="H48" s="67">
        <f t="shared" si="7"/>
        <v>82611</v>
      </c>
      <c r="I48" s="67">
        <f t="shared" si="7"/>
        <v>728228</v>
      </c>
      <c r="J48" s="67">
        <f t="shared" si="7"/>
        <v>810839</v>
      </c>
      <c r="K48" s="67">
        <f t="shared" si="7"/>
        <v>1395338</v>
      </c>
      <c r="L48" s="67">
        <f t="shared" si="7"/>
        <v>421710</v>
      </c>
      <c r="M48" s="67">
        <f t="shared" si="7"/>
        <v>0</v>
      </c>
      <c r="N48" s="67">
        <f t="shared" si="7"/>
        <v>1817048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2627887</v>
      </c>
      <c r="X48" s="67">
        <f t="shared" si="7"/>
        <v>1881492</v>
      </c>
      <c r="Y48" s="67">
        <f t="shared" si="7"/>
        <v>746395</v>
      </c>
      <c r="Z48" s="69">
        <f t="shared" si="5"/>
        <v>39.67037861441877</v>
      </c>
      <c r="AA48" s="68">
        <f t="shared" si="8"/>
        <v>3762984</v>
      </c>
    </row>
    <row r="49" spans="1:27" ht="13.5">
      <c r="A49" s="75" t="s">
        <v>49</v>
      </c>
      <c r="B49" s="76"/>
      <c r="C49" s="77">
        <f aca="true" t="shared" si="9" ref="C49:Y49">SUM(C41:C48)</f>
        <v>236432354</v>
      </c>
      <c r="D49" s="78">
        <f t="shared" si="9"/>
        <v>0</v>
      </c>
      <c r="E49" s="79">
        <f t="shared" si="9"/>
        <v>329140434</v>
      </c>
      <c r="F49" s="79">
        <f t="shared" si="9"/>
        <v>329140434</v>
      </c>
      <c r="G49" s="79">
        <f t="shared" si="9"/>
        <v>663012</v>
      </c>
      <c r="H49" s="79">
        <f t="shared" si="9"/>
        <v>11999752</v>
      </c>
      <c r="I49" s="79">
        <f t="shared" si="9"/>
        <v>47275757</v>
      </c>
      <c r="J49" s="79">
        <f t="shared" si="9"/>
        <v>59938521</v>
      </c>
      <c r="K49" s="79">
        <f t="shared" si="9"/>
        <v>31792647</v>
      </c>
      <c r="L49" s="79">
        <f t="shared" si="9"/>
        <v>15790707</v>
      </c>
      <c r="M49" s="79">
        <f t="shared" si="9"/>
        <v>23524089</v>
      </c>
      <c r="N49" s="79">
        <f t="shared" si="9"/>
        <v>71107443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131045964</v>
      </c>
      <c r="X49" s="79">
        <f t="shared" si="9"/>
        <v>164570219</v>
      </c>
      <c r="Y49" s="79">
        <f t="shared" si="9"/>
        <v>-33524255</v>
      </c>
      <c r="Z49" s="80">
        <f t="shared" si="5"/>
        <v>-20.37079078080342</v>
      </c>
      <c r="AA49" s="81">
        <f>SUM(AA41:AA48)</f>
        <v>329140434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73188556</v>
      </c>
      <c r="F51" s="67">
        <f t="shared" si="10"/>
        <v>73188556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36594280</v>
      </c>
      <c r="Y51" s="67">
        <f t="shared" si="10"/>
        <v>-36594280</v>
      </c>
      <c r="Z51" s="69">
        <f>+IF(X51&lt;&gt;0,+(Y51/X51)*100,0)</f>
        <v>-100</v>
      </c>
      <c r="AA51" s="68">
        <f>SUM(AA57:AA61)</f>
        <v>73188556</v>
      </c>
    </row>
    <row r="52" spans="1:27" ht="13.5">
      <c r="A52" s="84" t="s">
        <v>32</v>
      </c>
      <c r="B52" s="47"/>
      <c r="C52" s="9"/>
      <c r="D52" s="10"/>
      <c r="E52" s="11">
        <v>9616261</v>
      </c>
      <c r="F52" s="11">
        <v>9616261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4808131</v>
      </c>
      <c r="Y52" s="11">
        <v>-4808131</v>
      </c>
      <c r="Z52" s="2">
        <v>-100</v>
      </c>
      <c r="AA52" s="15">
        <v>9616261</v>
      </c>
    </row>
    <row r="53" spans="1:27" ht="13.5">
      <c r="A53" s="84" t="s">
        <v>33</v>
      </c>
      <c r="B53" s="47"/>
      <c r="C53" s="9"/>
      <c r="D53" s="10"/>
      <c r="E53" s="11">
        <v>6241017</v>
      </c>
      <c r="F53" s="11">
        <v>6241017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3120509</v>
      </c>
      <c r="Y53" s="11">
        <v>-3120509</v>
      </c>
      <c r="Z53" s="2">
        <v>-100</v>
      </c>
      <c r="AA53" s="15">
        <v>6241017</v>
      </c>
    </row>
    <row r="54" spans="1:27" ht="13.5">
      <c r="A54" s="84" t="s">
        <v>34</v>
      </c>
      <c r="B54" s="47"/>
      <c r="C54" s="9"/>
      <c r="D54" s="10"/>
      <c r="E54" s="11">
        <v>4212384</v>
      </c>
      <c r="F54" s="11">
        <v>4212384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2106192</v>
      </c>
      <c r="Y54" s="11">
        <v>-2106192</v>
      </c>
      <c r="Z54" s="2">
        <v>-100</v>
      </c>
      <c r="AA54" s="15">
        <v>4212384</v>
      </c>
    </row>
    <row r="55" spans="1:27" ht="13.5">
      <c r="A55" s="84" t="s">
        <v>35</v>
      </c>
      <c r="B55" s="47"/>
      <c r="C55" s="9"/>
      <c r="D55" s="10"/>
      <c r="E55" s="11">
        <v>7096277</v>
      </c>
      <c r="F55" s="11">
        <v>7096277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3548139</v>
      </c>
      <c r="Y55" s="11">
        <v>-3548139</v>
      </c>
      <c r="Z55" s="2">
        <v>-100</v>
      </c>
      <c r="AA55" s="15">
        <v>7096277</v>
      </c>
    </row>
    <row r="56" spans="1:27" ht="13.5">
      <c r="A56" s="84" t="s">
        <v>36</v>
      </c>
      <c r="B56" s="47"/>
      <c r="C56" s="9"/>
      <c r="D56" s="10"/>
      <c r="E56" s="11">
        <v>9181335</v>
      </c>
      <c r="F56" s="11">
        <v>9181335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4590668</v>
      </c>
      <c r="Y56" s="11">
        <v>-4590668</v>
      </c>
      <c r="Z56" s="2">
        <v>-100</v>
      </c>
      <c r="AA56" s="15">
        <v>9181335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36347274</v>
      </c>
      <c r="F57" s="51">
        <f t="shared" si="11"/>
        <v>36347274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18173639</v>
      </c>
      <c r="Y57" s="51">
        <f t="shared" si="11"/>
        <v>-18173639</v>
      </c>
      <c r="Z57" s="52">
        <f>+IF(X57&lt;&gt;0,+(Y57/X57)*100,0)</f>
        <v>-100</v>
      </c>
      <c r="AA57" s="53">
        <f>SUM(AA52:AA56)</f>
        <v>36347274</v>
      </c>
    </row>
    <row r="58" spans="1:27" ht="13.5">
      <c r="A58" s="86" t="s">
        <v>38</v>
      </c>
      <c r="B58" s="35"/>
      <c r="C58" s="9"/>
      <c r="D58" s="10"/>
      <c r="E58" s="11">
        <v>5024536</v>
      </c>
      <c r="F58" s="11">
        <v>5024536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2512268</v>
      </c>
      <c r="Y58" s="11">
        <v>-2512268</v>
      </c>
      <c r="Z58" s="2">
        <v>-100</v>
      </c>
      <c r="AA58" s="15">
        <v>5024536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31816746</v>
      </c>
      <c r="F61" s="11">
        <v>31816746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15908373</v>
      </c>
      <c r="Y61" s="11">
        <v>-15908373</v>
      </c>
      <c r="Z61" s="2">
        <v>-100</v>
      </c>
      <c r="AA61" s="15">
        <v>31816746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205581372</v>
      </c>
      <c r="D5" s="42">
        <f t="shared" si="0"/>
        <v>0</v>
      </c>
      <c r="E5" s="43">
        <f t="shared" si="0"/>
        <v>50001900</v>
      </c>
      <c r="F5" s="43">
        <f t="shared" si="0"/>
        <v>52308051</v>
      </c>
      <c r="G5" s="43">
        <f t="shared" si="0"/>
        <v>279154</v>
      </c>
      <c r="H5" s="43">
        <f t="shared" si="0"/>
        <v>2348923</v>
      </c>
      <c r="I5" s="43">
        <f t="shared" si="0"/>
        <v>3246783</v>
      </c>
      <c r="J5" s="43">
        <f t="shared" si="0"/>
        <v>5874860</v>
      </c>
      <c r="K5" s="43">
        <f t="shared" si="0"/>
        <v>10160873</v>
      </c>
      <c r="L5" s="43">
        <f t="shared" si="0"/>
        <v>5974889</v>
      </c>
      <c r="M5" s="43">
        <f t="shared" si="0"/>
        <v>6059801</v>
      </c>
      <c r="N5" s="43">
        <f t="shared" si="0"/>
        <v>22195563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28070423</v>
      </c>
      <c r="X5" s="43">
        <f t="shared" si="0"/>
        <v>26154026</v>
      </c>
      <c r="Y5" s="43">
        <f t="shared" si="0"/>
        <v>1916397</v>
      </c>
      <c r="Z5" s="44">
        <f>+IF(X5&lt;&gt;0,+(Y5/X5)*100,0)</f>
        <v>7.327349907811516</v>
      </c>
      <c r="AA5" s="45">
        <f>SUM(AA11:AA18)</f>
        <v>52308051</v>
      </c>
    </row>
    <row r="6" spans="1:27" ht="13.5">
      <c r="A6" s="46" t="s">
        <v>32</v>
      </c>
      <c r="B6" s="47"/>
      <c r="C6" s="9">
        <v>33166519</v>
      </c>
      <c r="D6" s="10"/>
      <c r="E6" s="11">
        <v>550000</v>
      </c>
      <c r="F6" s="11">
        <v>550000</v>
      </c>
      <c r="G6" s="11"/>
      <c r="H6" s="11"/>
      <c r="I6" s="11"/>
      <c r="J6" s="11"/>
      <c r="K6" s="11"/>
      <c r="L6" s="11">
        <v>141173</v>
      </c>
      <c r="M6" s="11"/>
      <c r="N6" s="11">
        <v>141173</v>
      </c>
      <c r="O6" s="11"/>
      <c r="P6" s="11"/>
      <c r="Q6" s="11"/>
      <c r="R6" s="11"/>
      <c r="S6" s="11"/>
      <c r="T6" s="11"/>
      <c r="U6" s="11"/>
      <c r="V6" s="11"/>
      <c r="W6" s="11">
        <v>141173</v>
      </c>
      <c r="X6" s="11">
        <v>275000</v>
      </c>
      <c r="Y6" s="11">
        <v>-133827</v>
      </c>
      <c r="Z6" s="2">
        <v>-48.66</v>
      </c>
      <c r="AA6" s="15">
        <v>550000</v>
      </c>
    </row>
    <row r="7" spans="1:27" ht="13.5">
      <c r="A7" s="46" t="s">
        <v>33</v>
      </c>
      <c r="B7" s="47"/>
      <c r="C7" s="9">
        <v>12490375</v>
      </c>
      <c r="D7" s="10"/>
      <c r="E7" s="11">
        <v>7070000</v>
      </c>
      <c r="F7" s="11">
        <v>7070000</v>
      </c>
      <c r="G7" s="11">
        <v>279154</v>
      </c>
      <c r="H7" s="11">
        <v>628142</v>
      </c>
      <c r="I7" s="11">
        <v>249056</v>
      </c>
      <c r="J7" s="11">
        <v>1156352</v>
      </c>
      <c r="K7" s="11">
        <v>1167889</v>
      </c>
      <c r="L7" s="11">
        <v>148040</v>
      </c>
      <c r="M7" s="11">
        <v>73359</v>
      </c>
      <c r="N7" s="11">
        <v>1389288</v>
      </c>
      <c r="O7" s="11"/>
      <c r="P7" s="11"/>
      <c r="Q7" s="11"/>
      <c r="R7" s="11"/>
      <c r="S7" s="11"/>
      <c r="T7" s="11"/>
      <c r="U7" s="11"/>
      <c r="V7" s="11"/>
      <c r="W7" s="11">
        <v>2545640</v>
      </c>
      <c r="X7" s="11">
        <v>3535000</v>
      </c>
      <c r="Y7" s="11">
        <v>-989360</v>
      </c>
      <c r="Z7" s="2">
        <v>-27.99</v>
      </c>
      <c r="AA7" s="15">
        <v>7070000</v>
      </c>
    </row>
    <row r="8" spans="1:27" ht="13.5">
      <c r="A8" s="46" t="s">
        <v>34</v>
      </c>
      <c r="B8" s="47"/>
      <c r="C8" s="9">
        <v>26764781</v>
      </c>
      <c r="D8" s="10"/>
      <c r="E8" s="11">
        <v>9174064</v>
      </c>
      <c r="F8" s="11">
        <v>9174064</v>
      </c>
      <c r="G8" s="11"/>
      <c r="H8" s="11">
        <v>1490315</v>
      </c>
      <c r="I8" s="11">
        <v>1912233</v>
      </c>
      <c r="J8" s="11">
        <v>3402548</v>
      </c>
      <c r="K8" s="11">
        <v>2642111</v>
      </c>
      <c r="L8" s="11">
        <v>2129308</v>
      </c>
      <c r="M8" s="11">
        <v>682566</v>
      </c>
      <c r="N8" s="11">
        <v>5453985</v>
      </c>
      <c r="O8" s="11"/>
      <c r="P8" s="11"/>
      <c r="Q8" s="11"/>
      <c r="R8" s="11"/>
      <c r="S8" s="11"/>
      <c r="T8" s="11"/>
      <c r="U8" s="11"/>
      <c r="V8" s="11"/>
      <c r="W8" s="11">
        <v>8856533</v>
      </c>
      <c r="X8" s="11">
        <v>4587032</v>
      </c>
      <c r="Y8" s="11">
        <v>4269501</v>
      </c>
      <c r="Z8" s="2">
        <v>93.08</v>
      </c>
      <c r="AA8" s="15">
        <v>9174064</v>
      </c>
    </row>
    <row r="9" spans="1:27" ht="13.5">
      <c r="A9" s="46" t="s">
        <v>35</v>
      </c>
      <c r="B9" s="47"/>
      <c r="C9" s="9">
        <v>27574791</v>
      </c>
      <c r="D9" s="10"/>
      <c r="E9" s="11">
        <v>7094846</v>
      </c>
      <c r="F9" s="11">
        <v>7094846</v>
      </c>
      <c r="G9" s="11"/>
      <c r="H9" s="11"/>
      <c r="I9" s="11"/>
      <c r="J9" s="11"/>
      <c r="K9" s="11">
        <v>718107</v>
      </c>
      <c r="L9" s="11">
        <v>447947</v>
      </c>
      <c r="M9" s="11">
        <v>1522606</v>
      </c>
      <c r="N9" s="11">
        <v>2688660</v>
      </c>
      <c r="O9" s="11"/>
      <c r="P9" s="11"/>
      <c r="Q9" s="11"/>
      <c r="R9" s="11"/>
      <c r="S9" s="11"/>
      <c r="T9" s="11"/>
      <c r="U9" s="11"/>
      <c r="V9" s="11"/>
      <c r="W9" s="11">
        <v>2688660</v>
      </c>
      <c r="X9" s="11">
        <v>3547423</v>
      </c>
      <c r="Y9" s="11">
        <v>-858763</v>
      </c>
      <c r="Z9" s="2">
        <v>-24.21</v>
      </c>
      <c r="AA9" s="15">
        <v>7094846</v>
      </c>
    </row>
    <row r="10" spans="1:27" ht="13.5">
      <c r="A10" s="46" t="s">
        <v>36</v>
      </c>
      <c r="B10" s="47"/>
      <c r="C10" s="9">
        <v>7249822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107246288</v>
      </c>
      <c r="D11" s="50">
        <f t="shared" si="1"/>
        <v>0</v>
      </c>
      <c r="E11" s="51">
        <f t="shared" si="1"/>
        <v>23888910</v>
      </c>
      <c r="F11" s="51">
        <f t="shared" si="1"/>
        <v>23888910</v>
      </c>
      <c r="G11" s="51">
        <f t="shared" si="1"/>
        <v>279154</v>
      </c>
      <c r="H11" s="51">
        <f t="shared" si="1"/>
        <v>2118457</v>
      </c>
      <c r="I11" s="51">
        <f t="shared" si="1"/>
        <v>2161289</v>
      </c>
      <c r="J11" s="51">
        <f t="shared" si="1"/>
        <v>4558900</v>
      </c>
      <c r="K11" s="51">
        <f t="shared" si="1"/>
        <v>4528107</v>
      </c>
      <c r="L11" s="51">
        <f t="shared" si="1"/>
        <v>2866468</v>
      </c>
      <c r="M11" s="51">
        <f t="shared" si="1"/>
        <v>2278531</v>
      </c>
      <c r="N11" s="51">
        <f t="shared" si="1"/>
        <v>9673106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14232006</v>
      </c>
      <c r="X11" s="51">
        <f t="shared" si="1"/>
        <v>11944455</v>
      </c>
      <c r="Y11" s="51">
        <f t="shared" si="1"/>
        <v>2287551</v>
      </c>
      <c r="Z11" s="52">
        <f>+IF(X11&lt;&gt;0,+(Y11/X11)*100,0)</f>
        <v>19.151572842796092</v>
      </c>
      <c r="AA11" s="53">
        <f>SUM(AA6:AA10)</f>
        <v>23888910</v>
      </c>
    </row>
    <row r="12" spans="1:27" ht="13.5">
      <c r="A12" s="54" t="s">
        <v>38</v>
      </c>
      <c r="B12" s="35"/>
      <c r="C12" s="9">
        <v>14685634</v>
      </c>
      <c r="D12" s="10"/>
      <c r="E12" s="11">
        <v>9040000</v>
      </c>
      <c r="F12" s="11">
        <v>16335651</v>
      </c>
      <c r="G12" s="11"/>
      <c r="H12" s="11">
        <v>7865</v>
      </c>
      <c r="I12" s="11">
        <v>263553</v>
      </c>
      <c r="J12" s="11">
        <v>271418</v>
      </c>
      <c r="K12" s="11">
        <v>1941088</v>
      </c>
      <c r="L12" s="11">
        <v>1880384</v>
      </c>
      <c r="M12" s="11">
        <v>2636651</v>
      </c>
      <c r="N12" s="11">
        <v>6458123</v>
      </c>
      <c r="O12" s="11"/>
      <c r="P12" s="11"/>
      <c r="Q12" s="11"/>
      <c r="R12" s="11"/>
      <c r="S12" s="11"/>
      <c r="T12" s="11"/>
      <c r="U12" s="11"/>
      <c r="V12" s="11"/>
      <c r="W12" s="11">
        <v>6729541</v>
      </c>
      <c r="X12" s="11">
        <v>8167826</v>
      </c>
      <c r="Y12" s="11">
        <v>-1438285</v>
      </c>
      <c r="Z12" s="2">
        <v>-17.61</v>
      </c>
      <c r="AA12" s="15">
        <v>16335651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83649450</v>
      </c>
      <c r="D15" s="10"/>
      <c r="E15" s="11">
        <v>17072990</v>
      </c>
      <c r="F15" s="11">
        <v>12083490</v>
      </c>
      <c r="G15" s="11"/>
      <c r="H15" s="11">
        <v>222601</v>
      </c>
      <c r="I15" s="11">
        <v>821941</v>
      </c>
      <c r="J15" s="11">
        <v>1044542</v>
      </c>
      <c r="K15" s="11">
        <v>3691678</v>
      </c>
      <c r="L15" s="11">
        <v>1228037</v>
      </c>
      <c r="M15" s="11">
        <v>1144619</v>
      </c>
      <c r="N15" s="11">
        <v>6064334</v>
      </c>
      <c r="O15" s="11"/>
      <c r="P15" s="11"/>
      <c r="Q15" s="11"/>
      <c r="R15" s="11"/>
      <c r="S15" s="11"/>
      <c r="T15" s="11"/>
      <c r="U15" s="11"/>
      <c r="V15" s="11"/>
      <c r="W15" s="11">
        <v>7108876</v>
      </c>
      <c r="X15" s="11">
        <v>6041745</v>
      </c>
      <c r="Y15" s="11">
        <v>1067131</v>
      </c>
      <c r="Z15" s="2">
        <v>17.66</v>
      </c>
      <c r="AA15" s="15">
        <v>12083490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48324917</v>
      </c>
      <c r="D20" s="59">
        <f t="shared" si="2"/>
        <v>0</v>
      </c>
      <c r="E20" s="60">
        <f t="shared" si="2"/>
        <v>37244009</v>
      </c>
      <c r="F20" s="60">
        <f t="shared" si="2"/>
        <v>41701312</v>
      </c>
      <c r="G20" s="60">
        <f t="shared" si="2"/>
        <v>398646</v>
      </c>
      <c r="H20" s="60">
        <f t="shared" si="2"/>
        <v>74170</v>
      </c>
      <c r="I20" s="60">
        <f t="shared" si="2"/>
        <v>263173</v>
      </c>
      <c r="J20" s="60">
        <f t="shared" si="2"/>
        <v>735989</v>
      </c>
      <c r="K20" s="60">
        <f t="shared" si="2"/>
        <v>291311</v>
      </c>
      <c r="L20" s="60">
        <f t="shared" si="2"/>
        <v>1616694</v>
      </c>
      <c r="M20" s="60">
        <f t="shared" si="2"/>
        <v>5243785</v>
      </c>
      <c r="N20" s="60">
        <f t="shared" si="2"/>
        <v>7151790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7887779</v>
      </c>
      <c r="X20" s="60">
        <f t="shared" si="2"/>
        <v>20850657</v>
      </c>
      <c r="Y20" s="60">
        <f t="shared" si="2"/>
        <v>-12962878</v>
      </c>
      <c r="Z20" s="61">
        <f>+IF(X20&lt;&gt;0,+(Y20/X20)*100,0)</f>
        <v>-62.17011770900073</v>
      </c>
      <c r="AA20" s="62">
        <f>SUM(AA26:AA33)</f>
        <v>41701312</v>
      </c>
    </row>
    <row r="21" spans="1:27" ht="13.5">
      <c r="A21" s="46" t="s">
        <v>32</v>
      </c>
      <c r="B21" s="47"/>
      <c r="C21" s="9">
        <v>12783788</v>
      </c>
      <c r="D21" s="10"/>
      <c r="E21" s="11">
        <v>17104000</v>
      </c>
      <c r="F21" s="11">
        <v>17104000</v>
      </c>
      <c r="G21" s="11"/>
      <c r="H21" s="11"/>
      <c r="I21" s="11"/>
      <c r="J21" s="11"/>
      <c r="K21" s="11"/>
      <c r="L21" s="11"/>
      <c r="M21" s="11">
        <v>4217</v>
      </c>
      <c r="N21" s="11">
        <v>4217</v>
      </c>
      <c r="O21" s="11"/>
      <c r="P21" s="11"/>
      <c r="Q21" s="11"/>
      <c r="R21" s="11"/>
      <c r="S21" s="11"/>
      <c r="T21" s="11"/>
      <c r="U21" s="11"/>
      <c r="V21" s="11"/>
      <c r="W21" s="11">
        <v>4217</v>
      </c>
      <c r="X21" s="11">
        <v>8552000</v>
      </c>
      <c r="Y21" s="11">
        <v>-8547783</v>
      </c>
      <c r="Z21" s="2">
        <v>-99.95</v>
      </c>
      <c r="AA21" s="15">
        <v>17104000</v>
      </c>
    </row>
    <row r="22" spans="1:27" ht="13.5">
      <c r="A22" s="46" t="s">
        <v>33</v>
      </c>
      <c r="B22" s="47"/>
      <c r="C22" s="9">
        <v>6237578</v>
      </c>
      <c r="D22" s="10"/>
      <c r="E22" s="11">
        <v>6930000</v>
      </c>
      <c r="F22" s="11">
        <v>6919500</v>
      </c>
      <c r="G22" s="11">
        <v>283813</v>
      </c>
      <c r="H22" s="11">
        <v>74170</v>
      </c>
      <c r="I22" s="11">
        <v>206773</v>
      </c>
      <c r="J22" s="11">
        <v>564756</v>
      </c>
      <c r="K22" s="11">
        <v>62423</v>
      </c>
      <c r="L22" s="11">
        <v>613691</v>
      </c>
      <c r="M22" s="11">
        <v>29681</v>
      </c>
      <c r="N22" s="11">
        <v>705795</v>
      </c>
      <c r="O22" s="11"/>
      <c r="P22" s="11"/>
      <c r="Q22" s="11"/>
      <c r="R22" s="11"/>
      <c r="S22" s="11"/>
      <c r="T22" s="11"/>
      <c r="U22" s="11"/>
      <c r="V22" s="11"/>
      <c r="W22" s="11">
        <v>1270551</v>
      </c>
      <c r="X22" s="11">
        <v>3459750</v>
      </c>
      <c r="Y22" s="11">
        <v>-2189199</v>
      </c>
      <c r="Z22" s="2">
        <v>-63.28</v>
      </c>
      <c r="AA22" s="15">
        <v>6919500</v>
      </c>
    </row>
    <row r="23" spans="1:27" ht="13.5">
      <c r="A23" s="46" t="s">
        <v>34</v>
      </c>
      <c r="B23" s="47"/>
      <c r="C23" s="9">
        <v>8342841</v>
      </c>
      <c r="D23" s="10"/>
      <c r="E23" s="11">
        <v>2560609</v>
      </c>
      <c r="F23" s="11">
        <v>2560609</v>
      </c>
      <c r="G23" s="11">
        <v>114833</v>
      </c>
      <c r="H23" s="11"/>
      <c r="I23" s="11"/>
      <c r="J23" s="11">
        <v>114833</v>
      </c>
      <c r="K23" s="11">
        <v>165951</v>
      </c>
      <c r="L23" s="11">
        <v>649580</v>
      </c>
      <c r="M23" s="11">
        <v>885281</v>
      </c>
      <c r="N23" s="11">
        <v>1700812</v>
      </c>
      <c r="O23" s="11"/>
      <c r="P23" s="11"/>
      <c r="Q23" s="11"/>
      <c r="R23" s="11"/>
      <c r="S23" s="11"/>
      <c r="T23" s="11"/>
      <c r="U23" s="11"/>
      <c r="V23" s="11"/>
      <c r="W23" s="11">
        <v>1815645</v>
      </c>
      <c r="X23" s="11">
        <v>1280305</v>
      </c>
      <c r="Y23" s="11">
        <v>535340</v>
      </c>
      <c r="Z23" s="2">
        <v>41.81</v>
      </c>
      <c r="AA23" s="15">
        <v>2560609</v>
      </c>
    </row>
    <row r="24" spans="1:27" ht="13.5">
      <c r="A24" s="46" t="s">
        <v>35</v>
      </c>
      <c r="B24" s="47"/>
      <c r="C24" s="9">
        <v>1311109</v>
      </c>
      <c r="D24" s="10"/>
      <c r="E24" s="11">
        <v>2799505</v>
      </c>
      <c r="F24" s="11">
        <v>2799505</v>
      </c>
      <c r="G24" s="11"/>
      <c r="H24" s="11"/>
      <c r="I24" s="11"/>
      <c r="J24" s="11"/>
      <c r="K24" s="11"/>
      <c r="L24" s="11"/>
      <c r="M24" s="11">
        <v>1033000</v>
      </c>
      <c r="N24" s="11">
        <v>1033000</v>
      </c>
      <c r="O24" s="11"/>
      <c r="P24" s="11"/>
      <c r="Q24" s="11"/>
      <c r="R24" s="11"/>
      <c r="S24" s="11"/>
      <c r="T24" s="11"/>
      <c r="U24" s="11"/>
      <c r="V24" s="11"/>
      <c r="W24" s="11">
        <v>1033000</v>
      </c>
      <c r="X24" s="11">
        <v>1399753</v>
      </c>
      <c r="Y24" s="11">
        <v>-366753</v>
      </c>
      <c r="Z24" s="2">
        <v>-26.2</v>
      </c>
      <c r="AA24" s="15">
        <v>2799505</v>
      </c>
    </row>
    <row r="25" spans="1:27" ht="13.5">
      <c r="A25" s="46" t="s">
        <v>36</v>
      </c>
      <c r="B25" s="47"/>
      <c r="C25" s="9">
        <v>7249822</v>
      </c>
      <c r="D25" s="10"/>
      <c r="E25" s="11">
        <v>3700000</v>
      </c>
      <c r="F25" s="11">
        <v>6647340</v>
      </c>
      <c r="G25" s="11"/>
      <c r="H25" s="11"/>
      <c r="I25" s="11">
        <v>56400</v>
      </c>
      <c r="J25" s="11">
        <v>56400</v>
      </c>
      <c r="K25" s="11">
        <v>62937</v>
      </c>
      <c r="L25" s="11">
        <v>2109</v>
      </c>
      <c r="M25" s="11">
        <v>2913400</v>
      </c>
      <c r="N25" s="11">
        <v>2978446</v>
      </c>
      <c r="O25" s="11"/>
      <c r="P25" s="11"/>
      <c r="Q25" s="11"/>
      <c r="R25" s="11"/>
      <c r="S25" s="11"/>
      <c r="T25" s="11"/>
      <c r="U25" s="11"/>
      <c r="V25" s="11"/>
      <c r="W25" s="11">
        <v>3034846</v>
      </c>
      <c r="X25" s="11">
        <v>3323670</v>
      </c>
      <c r="Y25" s="11">
        <v>-288824</v>
      </c>
      <c r="Z25" s="2">
        <v>-8.69</v>
      </c>
      <c r="AA25" s="15">
        <v>6647340</v>
      </c>
    </row>
    <row r="26" spans="1:27" ht="13.5">
      <c r="A26" s="48" t="s">
        <v>37</v>
      </c>
      <c r="B26" s="63"/>
      <c r="C26" s="49">
        <f aca="true" t="shared" si="3" ref="C26:Y26">SUM(C21:C25)</f>
        <v>35925138</v>
      </c>
      <c r="D26" s="50">
        <f t="shared" si="3"/>
        <v>0</v>
      </c>
      <c r="E26" s="51">
        <f t="shared" si="3"/>
        <v>33094114</v>
      </c>
      <c r="F26" s="51">
        <f t="shared" si="3"/>
        <v>36030954</v>
      </c>
      <c r="G26" s="51">
        <f t="shared" si="3"/>
        <v>398646</v>
      </c>
      <c r="H26" s="51">
        <f t="shared" si="3"/>
        <v>74170</v>
      </c>
      <c r="I26" s="51">
        <f t="shared" si="3"/>
        <v>263173</v>
      </c>
      <c r="J26" s="51">
        <f t="shared" si="3"/>
        <v>735989</v>
      </c>
      <c r="K26" s="51">
        <f t="shared" si="3"/>
        <v>291311</v>
      </c>
      <c r="L26" s="51">
        <f t="shared" si="3"/>
        <v>1265380</v>
      </c>
      <c r="M26" s="51">
        <f t="shared" si="3"/>
        <v>4865579</v>
      </c>
      <c r="N26" s="51">
        <f t="shared" si="3"/>
        <v>6422270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7158259</v>
      </c>
      <c r="X26" s="51">
        <f t="shared" si="3"/>
        <v>18015478</v>
      </c>
      <c r="Y26" s="51">
        <f t="shared" si="3"/>
        <v>-10857219</v>
      </c>
      <c r="Z26" s="52">
        <f>+IF(X26&lt;&gt;0,+(Y26/X26)*100,0)</f>
        <v>-60.26606121691581</v>
      </c>
      <c r="AA26" s="53">
        <f>SUM(AA21:AA25)</f>
        <v>36030954</v>
      </c>
    </row>
    <row r="27" spans="1:27" ht="13.5">
      <c r="A27" s="54" t="s">
        <v>38</v>
      </c>
      <c r="B27" s="64"/>
      <c r="C27" s="9">
        <v>5339954</v>
      </c>
      <c r="D27" s="10"/>
      <c r="E27" s="11">
        <v>4049895</v>
      </c>
      <c r="F27" s="11">
        <v>5570358</v>
      </c>
      <c r="G27" s="11"/>
      <c r="H27" s="11"/>
      <c r="I27" s="11"/>
      <c r="J27" s="11"/>
      <c r="K27" s="11"/>
      <c r="L27" s="11">
        <v>351314</v>
      </c>
      <c r="M27" s="11">
        <v>378206</v>
      </c>
      <c r="N27" s="11">
        <v>729520</v>
      </c>
      <c r="O27" s="11"/>
      <c r="P27" s="11"/>
      <c r="Q27" s="11"/>
      <c r="R27" s="11"/>
      <c r="S27" s="11"/>
      <c r="T27" s="11"/>
      <c r="U27" s="11"/>
      <c r="V27" s="11"/>
      <c r="W27" s="11">
        <v>729520</v>
      </c>
      <c r="X27" s="11">
        <v>2785179</v>
      </c>
      <c r="Y27" s="11">
        <v>-2055659</v>
      </c>
      <c r="Z27" s="2">
        <v>-73.81</v>
      </c>
      <c r="AA27" s="15">
        <v>5570358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7059825</v>
      </c>
      <c r="D30" s="10"/>
      <c r="E30" s="11">
        <v>100000</v>
      </c>
      <c r="F30" s="11">
        <v>100000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50000</v>
      </c>
      <c r="Y30" s="11">
        <v>-50000</v>
      </c>
      <c r="Z30" s="2">
        <v>-100</v>
      </c>
      <c r="AA30" s="15">
        <v>100000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45950307</v>
      </c>
      <c r="D36" s="10">
        <f t="shared" si="4"/>
        <v>0</v>
      </c>
      <c r="E36" s="11">
        <f t="shared" si="4"/>
        <v>17654000</v>
      </c>
      <c r="F36" s="11">
        <f t="shared" si="4"/>
        <v>17654000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141173</v>
      </c>
      <c r="M36" s="11">
        <f t="shared" si="4"/>
        <v>4217</v>
      </c>
      <c r="N36" s="11">
        <f t="shared" si="4"/>
        <v>145390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145390</v>
      </c>
      <c r="X36" s="11">
        <f t="shared" si="4"/>
        <v>8827000</v>
      </c>
      <c r="Y36" s="11">
        <f t="shared" si="4"/>
        <v>-8681610</v>
      </c>
      <c r="Z36" s="2">
        <f aca="true" t="shared" si="5" ref="Z36:Z49">+IF(X36&lt;&gt;0,+(Y36/X36)*100,0)</f>
        <v>-98.35289452815226</v>
      </c>
      <c r="AA36" s="15">
        <f>AA6+AA21</f>
        <v>17654000</v>
      </c>
    </row>
    <row r="37" spans="1:27" ht="13.5">
      <c r="A37" s="46" t="s">
        <v>33</v>
      </c>
      <c r="B37" s="47"/>
      <c r="C37" s="9">
        <f t="shared" si="4"/>
        <v>18727953</v>
      </c>
      <c r="D37" s="10">
        <f t="shared" si="4"/>
        <v>0</v>
      </c>
      <c r="E37" s="11">
        <f t="shared" si="4"/>
        <v>14000000</v>
      </c>
      <c r="F37" s="11">
        <f t="shared" si="4"/>
        <v>13989500</v>
      </c>
      <c r="G37" s="11">
        <f t="shared" si="4"/>
        <v>562967</v>
      </c>
      <c r="H37" s="11">
        <f t="shared" si="4"/>
        <v>702312</v>
      </c>
      <c r="I37" s="11">
        <f t="shared" si="4"/>
        <v>455829</v>
      </c>
      <c r="J37" s="11">
        <f t="shared" si="4"/>
        <v>1721108</v>
      </c>
      <c r="K37" s="11">
        <f t="shared" si="4"/>
        <v>1230312</v>
      </c>
      <c r="L37" s="11">
        <f t="shared" si="4"/>
        <v>761731</v>
      </c>
      <c r="M37" s="11">
        <f t="shared" si="4"/>
        <v>103040</v>
      </c>
      <c r="N37" s="11">
        <f t="shared" si="4"/>
        <v>2095083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3816191</v>
      </c>
      <c r="X37" s="11">
        <f t="shared" si="4"/>
        <v>6994750</v>
      </c>
      <c r="Y37" s="11">
        <f t="shared" si="4"/>
        <v>-3178559</v>
      </c>
      <c r="Z37" s="2">
        <f t="shared" si="5"/>
        <v>-45.44206726473426</v>
      </c>
      <c r="AA37" s="15">
        <f>AA7+AA22</f>
        <v>13989500</v>
      </c>
    </row>
    <row r="38" spans="1:27" ht="13.5">
      <c r="A38" s="46" t="s">
        <v>34</v>
      </c>
      <c r="B38" s="47"/>
      <c r="C38" s="9">
        <f t="shared" si="4"/>
        <v>35107622</v>
      </c>
      <c r="D38" s="10">
        <f t="shared" si="4"/>
        <v>0</v>
      </c>
      <c r="E38" s="11">
        <f t="shared" si="4"/>
        <v>11734673</v>
      </c>
      <c r="F38" s="11">
        <f t="shared" si="4"/>
        <v>11734673</v>
      </c>
      <c r="G38" s="11">
        <f t="shared" si="4"/>
        <v>114833</v>
      </c>
      <c r="H38" s="11">
        <f t="shared" si="4"/>
        <v>1490315</v>
      </c>
      <c r="I38" s="11">
        <f t="shared" si="4"/>
        <v>1912233</v>
      </c>
      <c r="J38" s="11">
        <f t="shared" si="4"/>
        <v>3517381</v>
      </c>
      <c r="K38" s="11">
        <f t="shared" si="4"/>
        <v>2808062</v>
      </c>
      <c r="L38" s="11">
        <f t="shared" si="4"/>
        <v>2778888</v>
      </c>
      <c r="M38" s="11">
        <f t="shared" si="4"/>
        <v>1567847</v>
      </c>
      <c r="N38" s="11">
        <f t="shared" si="4"/>
        <v>7154797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10672178</v>
      </c>
      <c r="X38" s="11">
        <f t="shared" si="4"/>
        <v>5867337</v>
      </c>
      <c r="Y38" s="11">
        <f t="shared" si="4"/>
        <v>4804841</v>
      </c>
      <c r="Z38" s="2">
        <f t="shared" si="5"/>
        <v>81.89134184724689</v>
      </c>
      <c r="AA38" s="15">
        <f>AA8+AA23</f>
        <v>11734673</v>
      </c>
    </row>
    <row r="39" spans="1:27" ht="13.5">
      <c r="A39" s="46" t="s">
        <v>35</v>
      </c>
      <c r="B39" s="47"/>
      <c r="C39" s="9">
        <f t="shared" si="4"/>
        <v>28885900</v>
      </c>
      <c r="D39" s="10">
        <f t="shared" si="4"/>
        <v>0</v>
      </c>
      <c r="E39" s="11">
        <f t="shared" si="4"/>
        <v>9894351</v>
      </c>
      <c r="F39" s="11">
        <f t="shared" si="4"/>
        <v>9894351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718107</v>
      </c>
      <c r="L39" s="11">
        <f t="shared" si="4"/>
        <v>447947</v>
      </c>
      <c r="M39" s="11">
        <f t="shared" si="4"/>
        <v>2555606</v>
      </c>
      <c r="N39" s="11">
        <f t="shared" si="4"/>
        <v>3721660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3721660</v>
      </c>
      <c r="X39" s="11">
        <f t="shared" si="4"/>
        <v>4947176</v>
      </c>
      <c r="Y39" s="11">
        <f t="shared" si="4"/>
        <v>-1225516</v>
      </c>
      <c r="Z39" s="2">
        <f t="shared" si="5"/>
        <v>-24.77203155901468</v>
      </c>
      <c r="AA39" s="15">
        <f>AA9+AA24</f>
        <v>9894351</v>
      </c>
    </row>
    <row r="40" spans="1:27" ht="13.5">
      <c r="A40" s="46" t="s">
        <v>36</v>
      </c>
      <c r="B40" s="47"/>
      <c r="C40" s="9">
        <f t="shared" si="4"/>
        <v>14499644</v>
      </c>
      <c r="D40" s="10">
        <f t="shared" si="4"/>
        <v>0</v>
      </c>
      <c r="E40" s="11">
        <f t="shared" si="4"/>
        <v>3700000</v>
      </c>
      <c r="F40" s="11">
        <f t="shared" si="4"/>
        <v>6647340</v>
      </c>
      <c r="G40" s="11">
        <f t="shared" si="4"/>
        <v>0</v>
      </c>
      <c r="H40" s="11">
        <f t="shared" si="4"/>
        <v>0</v>
      </c>
      <c r="I40" s="11">
        <f t="shared" si="4"/>
        <v>56400</v>
      </c>
      <c r="J40" s="11">
        <f t="shared" si="4"/>
        <v>56400</v>
      </c>
      <c r="K40" s="11">
        <f t="shared" si="4"/>
        <v>62937</v>
      </c>
      <c r="L40" s="11">
        <f t="shared" si="4"/>
        <v>2109</v>
      </c>
      <c r="M40" s="11">
        <f t="shared" si="4"/>
        <v>2913400</v>
      </c>
      <c r="N40" s="11">
        <f t="shared" si="4"/>
        <v>2978446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3034846</v>
      </c>
      <c r="X40" s="11">
        <f t="shared" si="4"/>
        <v>3323670</v>
      </c>
      <c r="Y40" s="11">
        <f t="shared" si="4"/>
        <v>-288824</v>
      </c>
      <c r="Z40" s="2">
        <f t="shared" si="5"/>
        <v>-8.689912055047582</v>
      </c>
      <c r="AA40" s="15">
        <f>AA10+AA25</f>
        <v>6647340</v>
      </c>
    </row>
    <row r="41" spans="1:27" ht="13.5">
      <c r="A41" s="48" t="s">
        <v>37</v>
      </c>
      <c r="B41" s="47"/>
      <c r="C41" s="49">
        <f aca="true" t="shared" si="6" ref="C41:Y41">SUM(C36:C40)</f>
        <v>143171426</v>
      </c>
      <c r="D41" s="50">
        <f t="shared" si="6"/>
        <v>0</v>
      </c>
      <c r="E41" s="51">
        <f t="shared" si="6"/>
        <v>56983024</v>
      </c>
      <c r="F41" s="51">
        <f t="shared" si="6"/>
        <v>59919864</v>
      </c>
      <c r="G41" s="51">
        <f t="shared" si="6"/>
        <v>677800</v>
      </c>
      <c r="H41" s="51">
        <f t="shared" si="6"/>
        <v>2192627</v>
      </c>
      <c r="I41" s="51">
        <f t="shared" si="6"/>
        <v>2424462</v>
      </c>
      <c r="J41" s="51">
        <f t="shared" si="6"/>
        <v>5294889</v>
      </c>
      <c r="K41" s="51">
        <f t="shared" si="6"/>
        <v>4819418</v>
      </c>
      <c r="L41" s="51">
        <f t="shared" si="6"/>
        <v>4131848</v>
      </c>
      <c r="M41" s="51">
        <f t="shared" si="6"/>
        <v>7144110</v>
      </c>
      <c r="N41" s="51">
        <f t="shared" si="6"/>
        <v>16095376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21390265</v>
      </c>
      <c r="X41" s="51">
        <f t="shared" si="6"/>
        <v>29959933</v>
      </c>
      <c r="Y41" s="51">
        <f t="shared" si="6"/>
        <v>-8569668</v>
      </c>
      <c r="Z41" s="52">
        <f t="shared" si="5"/>
        <v>-28.603762231377488</v>
      </c>
      <c r="AA41" s="53">
        <f>SUM(AA36:AA40)</f>
        <v>59919864</v>
      </c>
    </row>
    <row r="42" spans="1:27" ht="13.5">
      <c r="A42" s="54" t="s">
        <v>38</v>
      </c>
      <c r="B42" s="35"/>
      <c r="C42" s="65">
        <f aca="true" t="shared" si="7" ref="C42:Y48">C12+C27</f>
        <v>20025588</v>
      </c>
      <c r="D42" s="66">
        <f t="shared" si="7"/>
        <v>0</v>
      </c>
      <c r="E42" s="67">
        <f t="shared" si="7"/>
        <v>13089895</v>
      </c>
      <c r="F42" s="67">
        <f t="shared" si="7"/>
        <v>21906009</v>
      </c>
      <c r="G42" s="67">
        <f t="shared" si="7"/>
        <v>0</v>
      </c>
      <c r="H42" s="67">
        <f t="shared" si="7"/>
        <v>7865</v>
      </c>
      <c r="I42" s="67">
        <f t="shared" si="7"/>
        <v>263553</v>
      </c>
      <c r="J42" s="67">
        <f t="shared" si="7"/>
        <v>271418</v>
      </c>
      <c r="K42" s="67">
        <f t="shared" si="7"/>
        <v>1941088</v>
      </c>
      <c r="L42" s="67">
        <f t="shared" si="7"/>
        <v>2231698</v>
      </c>
      <c r="M42" s="67">
        <f t="shared" si="7"/>
        <v>3014857</v>
      </c>
      <c r="N42" s="67">
        <f t="shared" si="7"/>
        <v>7187643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7459061</v>
      </c>
      <c r="X42" s="67">
        <f t="shared" si="7"/>
        <v>10953005</v>
      </c>
      <c r="Y42" s="67">
        <f t="shared" si="7"/>
        <v>-3493944</v>
      </c>
      <c r="Z42" s="69">
        <f t="shared" si="5"/>
        <v>-31.899410253167964</v>
      </c>
      <c r="AA42" s="68">
        <f aca="true" t="shared" si="8" ref="AA42:AA48">AA12+AA27</f>
        <v>21906009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90709275</v>
      </c>
      <c r="D45" s="66">
        <f t="shared" si="7"/>
        <v>0</v>
      </c>
      <c r="E45" s="67">
        <f t="shared" si="7"/>
        <v>17172990</v>
      </c>
      <c r="F45" s="67">
        <f t="shared" si="7"/>
        <v>12183490</v>
      </c>
      <c r="G45" s="67">
        <f t="shared" si="7"/>
        <v>0</v>
      </c>
      <c r="H45" s="67">
        <f t="shared" si="7"/>
        <v>222601</v>
      </c>
      <c r="I45" s="67">
        <f t="shared" si="7"/>
        <v>821941</v>
      </c>
      <c r="J45" s="67">
        <f t="shared" si="7"/>
        <v>1044542</v>
      </c>
      <c r="K45" s="67">
        <f t="shared" si="7"/>
        <v>3691678</v>
      </c>
      <c r="L45" s="67">
        <f t="shared" si="7"/>
        <v>1228037</v>
      </c>
      <c r="M45" s="67">
        <f t="shared" si="7"/>
        <v>1144619</v>
      </c>
      <c r="N45" s="67">
        <f t="shared" si="7"/>
        <v>6064334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7108876</v>
      </c>
      <c r="X45" s="67">
        <f t="shared" si="7"/>
        <v>6091745</v>
      </c>
      <c r="Y45" s="67">
        <f t="shared" si="7"/>
        <v>1017131</v>
      </c>
      <c r="Z45" s="69">
        <f t="shared" si="5"/>
        <v>16.696874212561426</v>
      </c>
      <c r="AA45" s="68">
        <f t="shared" si="8"/>
        <v>12183490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253906289</v>
      </c>
      <c r="D49" s="78">
        <f t="shared" si="9"/>
        <v>0</v>
      </c>
      <c r="E49" s="79">
        <f t="shared" si="9"/>
        <v>87245909</v>
      </c>
      <c r="F49" s="79">
        <f t="shared" si="9"/>
        <v>94009363</v>
      </c>
      <c r="G49" s="79">
        <f t="shared" si="9"/>
        <v>677800</v>
      </c>
      <c r="H49" s="79">
        <f t="shared" si="9"/>
        <v>2423093</v>
      </c>
      <c r="I49" s="79">
        <f t="shared" si="9"/>
        <v>3509956</v>
      </c>
      <c r="J49" s="79">
        <f t="shared" si="9"/>
        <v>6610849</v>
      </c>
      <c r="K49" s="79">
        <f t="shared" si="9"/>
        <v>10452184</v>
      </c>
      <c r="L49" s="79">
        <f t="shared" si="9"/>
        <v>7591583</v>
      </c>
      <c r="M49" s="79">
        <f t="shared" si="9"/>
        <v>11303586</v>
      </c>
      <c r="N49" s="79">
        <f t="shared" si="9"/>
        <v>29347353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35958202</v>
      </c>
      <c r="X49" s="79">
        <f t="shared" si="9"/>
        <v>47004683</v>
      </c>
      <c r="Y49" s="79">
        <f t="shared" si="9"/>
        <v>-11046481</v>
      </c>
      <c r="Z49" s="80">
        <f t="shared" si="5"/>
        <v>-23.50080948317426</v>
      </c>
      <c r="AA49" s="81">
        <f>SUM(AA41:AA48)</f>
        <v>94009363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53090564</v>
      </c>
      <c r="D51" s="66">
        <f t="shared" si="10"/>
        <v>0</v>
      </c>
      <c r="E51" s="67">
        <f t="shared" si="10"/>
        <v>55270521</v>
      </c>
      <c r="F51" s="67">
        <f t="shared" si="10"/>
        <v>55273757</v>
      </c>
      <c r="G51" s="67">
        <f t="shared" si="10"/>
        <v>1786610</v>
      </c>
      <c r="H51" s="67">
        <f t="shared" si="10"/>
        <v>3150230</v>
      </c>
      <c r="I51" s="67">
        <f t="shared" si="10"/>
        <v>3971580</v>
      </c>
      <c r="J51" s="67">
        <f t="shared" si="10"/>
        <v>8908420</v>
      </c>
      <c r="K51" s="67">
        <f t="shared" si="10"/>
        <v>3850039</v>
      </c>
      <c r="L51" s="67">
        <f t="shared" si="10"/>
        <v>5464464</v>
      </c>
      <c r="M51" s="67">
        <f t="shared" si="10"/>
        <v>3672824</v>
      </c>
      <c r="N51" s="67">
        <f t="shared" si="10"/>
        <v>12987327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21895747</v>
      </c>
      <c r="X51" s="67">
        <f t="shared" si="10"/>
        <v>27636880</v>
      </c>
      <c r="Y51" s="67">
        <f t="shared" si="10"/>
        <v>-5741133</v>
      </c>
      <c r="Z51" s="69">
        <f>+IF(X51&lt;&gt;0,+(Y51/X51)*100,0)</f>
        <v>-20.77344837767505</v>
      </c>
      <c r="AA51" s="68">
        <f>SUM(AA57:AA61)</f>
        <v>55273757</v>
      </c>
    </row>
    <row r="52" spans="1:27" ht="13.5">
      <c r="A52" s="84" t="s">
        <v>32</v>
      </c>
      <c r="B52" s="47"/>
      <c r="C52" s="9"/>
      <c r="D52" s="10"/>
      <c r="E52" s="11">
        <v>30791093</v>
      </c>
      <c r="F52" s="11">
        <v>30792629</v>
      </c>
      <c r="G52" s="11">
        <v>1000236</v>
      </c>
      <c r="H52" s="11">
        <v>1396859</v>
      </c>
      <c r="I52" s="11">
        <v>1420642</v>
      </c>
      <c r="J52" s="11">
        <v>3817737</v>
      </c>
      <c r="K52" s="11">
        <v>1440494</v>
      </c>
      <c r="L52" s="11">
        <v>2999433</v>
      </c>
      <c r="M52" s="11">
        <v>1692131</v>
      </c>
      <c r="N52" s="11">
        <v>6132058</v>
      </c>
      <c r="O52" s="11"/>
      <c r="P52" s="11"/>
      <c r="Q52" s="11"/>
      <c r="R52" s="11"/>
      <c r="S52" s="11"/>
      <c r="T52" s="11"/>
      <c r="U52" s="11"/>
      <c r="V52" s="11"/>
      <c r="W52" s="11">
        <v>9949795</v>
      </c>
      <c r="X52" s="11">
        <v>15396315</v>
      </c>
      <c r="Y52" s="11">
        <v>-5446520</v>
      </c>
      <c r="Z52" s="2">
        <v>-35.38</v>
      </c>
      <c r="AA52" s="15">
        <v>30792629</v>
      </c>
    </row>
    <row r="53" spans="1:27" ht="13.5">
      <c r="A53" s="84" t="s">
        <v>33</v>
      </c>
      <c r="B53" s="47"/>
      <c r="C53" s="9"/>
      <c r="D53" s="10"/>
      <c r="E53" s="11">
        <v>2262560</v>
      </c>
      <c r="F53" s="11">
        <v>2262560</v>
      </c>
      <c r="G53" s="11">
        <v>229947</v>
      </c>
      <c r="H53" s="11">
        <v>185176</v>
      </c>
      <c r="I53" s="11">
        <v>327364</v>
      </c>
      <c r="J53" s="11">
        <v>742487</v>
      </c>
      <c r="K53" s="11">
        <v>326606</v>
      </c>
      <c r="L53" s="11">
        <v>407704</v>
      </c>
      <c r="M53" s="11">
        <v>137530</v>
      </c>
      <c r="N53" s="11">
        <v>871840</v>
      </c>
      <c r="O53" s="11"/>
      <c r="P53" s="11"/>
      <c r="Q53" s="11"/>
      <c r="R53" s="11"/>
      <c r="S53" s="11"/>
      <c r="T53" s="11"/>
      <c r="U53" s="11"/>
      <c r="V53" s="11"/>
      <c r="W53" s="11">
        <v>1614327</v>
      </c>
      <c r="X53" s="11">
        <v>1131280</v>
      </c>
      <c r="Y53" s="11">
        <v>483047</v>
      </c>
      <c r="Z53" s="2">
        <v>42.7</v>
      </c>
      <c r="AA53" s="15">
        <v>2262560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2667991</v>
      </c>
      <c r="F55" s="11">
        <v>2671991</v>
      </c>
      <c r="G55" s="11">
        <v>100225</v>
      </c>
      <c r="H55" s="11">
        <v>109521</v>
      </c>
      <c r="I55" s="11">
        <v>436589</v>
      </c>
      <c r="J55" s="11">
        <v>646335</v>
      </c>
      <c r="K55" s="11">
        <v>263184</v>
      </c>
      <c r="L55" s="11">
        <v>165268</v>
      </c>
      <c r="M55" s="11">
        <v>171003</v>
      </c>
      <c r="N55" s="11">
        <v>599455</v>
      </c>
      <c r="O55" s="11"/>
      <c r="P55" s="11"/>
      <c r="Q55" s="11"/>
      <c r="R55" s="11"/>
      <c r="S55" s="11"/>
      <c r="T55" s="11"/>
      <c r="U55" s="11"/>
      <c r="V55" s="11"/>
      <c r="W55" s="11">
        <v>1245790</v>
      </c>
      <c r="X55" s="11">
        <v>1335996</v>
      </c>
      <c r="Y55" s="11">
        <v>-90206</v>
      </c>
      <c r="Z55" s="2">
        <v>-6.75</v>
      </c>
      <c r="AA55" s="15">
        <v>2671991</v>
      </c>
    </row>
    <row r="56" spans="1:27" ht="13.5">
      <c r="A56" s="84" t="s">
        <v>36</v>
      </c>
      <c r="B56" s="47"/>
      <c r="C56" s="9"/>
      <c r="D56" s="10"/>
      <c r="E56" s="11">
        <v>6167179</v>
      </c>
      <c r="F56" s="11">
        <v>6167179</v>
      </c>
      <c r="G56" s="11">
        <v>67967</v>
      </c>
      <c r="H56" s="11">
        <v>809663</v>
      </c>
      <c r="I56" s="11">
        <v>436243</v>
      </c>
      <c r="J56" s="11">
        <v>1313873</v>
      </c>
      <c r="K56" s="11">
        <v>458089</v>
      </c>
      <c r="L56" s="11">
        <v>480167</v>
      </c>
      <c r="M56" s="11">
        <v>725836</v>
      </c>
      <c r="N56" s="11">
        <v>1664092</v>
      </c>
      <c r="O56" s="11"/>
      <c r="P56" s="11"/>
      <c r="Q56" s="11"/>
      <c r="R56" s="11"/>
      <c r="S56" s="11"/>
      <c r="T56" s="11"/>
      <c r="U56" s="11"/>
      <c r="V56" s="11"/>
      <c r="W56" s="11">
        <v>2977965</v>
      </c>
      <c r="X56" s="11">
        <v>3083590</v>
      </c>
      <c r="Y56" s="11">
        <v>-105625</v>
      </c>
      <c r="Z56" s="2">
        <v>-3.43</v>
      </c>
      <c r="AA56" s="15">
        <v>6167179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41888823</v>
      </c>
      <c r="F57" s="51">
        <f t="shared" si="11"/>
        <v>41894359</v>
      </c>
      <c r="G57" s="51">
        <f t="shared" si="11"/>
        <v>1398375</v>
      </c>
      <c r="H57" s="51">
        <f t="shared" si="11"/>
        <v>2501219</v>
      </c>
      <c r="I57" s="51">
        <f t="shared" si="11"/>
        <v>2620838</v>
      </c>
      <c r="J57" s="51">
        <f t="shared" si="11"/>
        <v>6520432</v>
      </c>
      <c r="K57" s="51">
        <f t="shared" si="11"/>
        <v>2488373</v>
      </c>
      <c r="L57" s="51">
        <f t="shared" si="11"/>
        <v>4052572</v>
      </c>
      <c r="M57" s="51">
        <f t="shared" si="11"/>
        <v>2726500</v>
      </c>
      <c r="N57" s="51">
        <f t="shared" si="11"/>
        <v>9267445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15787877</v>
      </c>
      <c r="X57" s="51">
        <f t="shared" si="11"/>
        <v>20947181</v>
      </c>
      <c r="Y57" s="51">
        <f t="shared" si="11"/>
        <v>-5159304</v>
      </c>
      <c r="Z57" s="52">
        <f>+IF(X57&lt;&gt;0,+(Y57/X57)*100,0)</f>
        <v>-24.630063587076467</v>
      </c>
      <c r="AA57" s="53">
        <f>SUM(AA52:AA56)</f>
        <v>41894359</v>
      </c>
    </row>
    <row r="58" spans="1:27" ht="13.5">
      <c r="A58" s="86" t="s">
        <v>38</v>
      </c>
      <c r="B58" s="35"/>
      <c r="C58" s="9"/>
      <c r="D58" s="10"/>
      <c r="E58" s="11">
        <v>3069066</v>
      </c>
      <c r="F58" s="11">
        <v>2095442</v>
      </c>
      <c r="G58" s="11">
        <v>6711</v>
      </c>
      <c r="H58" s="11">
        <v>57655</v>
      </c>
      <c r="I58" s="11">
        <v>549799</v>
      </c>
      <c r="J58" s="11">
        <v>614165</v>
      </c>
      <c r="K58" s="11">
        <v>406275</v>
      </c>
      <c r="L58" s="11">
        <v>348402</v>
      </c>
      <c r="M58" s="11">
        <v>140681</v>
      </c>
      <c r="N58" s="11">
        <v>895358</v>
      </c>
      <c r="O58" s="11"/>
      <c r="P58" s="11"/>
      <c r="Q58" s="11"/>
      <c r="R58" s="11"/>
      <c r="S58" s="11"/>
      <c r="T58" s="11"/>
      <c r="U58" s="11"/>
      <c r="V58" s="11"/>
      <c r="W58" s="11">
        <v>1509523</v>
      </c>
      <c r="X58" s="11">
        <v>1047721</v>
      </c>
      <c r="Y58" s="11">
        <v>461802</v>
      </c>
      <c r="Z58" s="2">
        <v>44.08</v>
      </c>
      <c r="AA58" s="15">
        <v>2095442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53090564</v>
      </c>
      <c r="D61" s="10"/>
      <c r="E61" s="11">
        <v>10312632</v>
      </c>
      <c r="F61" s="11">
        <v>11283956</v>
      </c>
      <c r="G61" s="11">
        <v>381524</v>
      </c>
      <c r="H61" s="11">
        <v>591356</v>
      </c>
      <c r="I61" s="11">
        <v>800943</v>
      </c>
      <c r="J61" s="11">
        <v>1773823</v>
      </c>
      <c r="K61" s="11">
        <v>955391</v>
      </c>
      <c r="L61" s="11">
        <v>1063490</v>
      </c>
      <c r="M61" s="11">
        <v>805643</v>
      </c>
      <c r="N61" s="11">
        <v>2824524</v>
      </c>
      <c r="O61" s="11"/>
      <c r="P61" s="11"/>
      <c r="Q61" s="11"/>
      <c r="R61" s="11"/>
      <c r="S61" s="11"/>
      <c r="T61" s="11"/>
      <c r="U61" s="11"/>
      <c r="V61" s="11"/>
      <c r="W61" s="11">
        <v>4598347</v>
      </c>
      <c r="X61" s="11">
        <v>5641978</v>
      </c>
      <c r="Y61" s="11">
        <v>-1043631</v>
      </c>
      <c r="Z61" s="2">
        <v>-18.5</v>
      </c>
      <c r="AA61" s="15">
        <v>11283956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12000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191300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574135</v>
      </c>
      <c r="F68" s="11"/>
      <c r="G68" s="11">
        <v>1786611</v>
      </c>
      <c r="H68" s="11">
        <v>3150229</v>
      </c>
      <c r="I68" s="11">
        <v>3971580</v>
      </c>
      <c r="J68" s="11">
        <v>8908420</v>
      </c>
      <c r="K68" s="11">
        <v>3580037</v>
      </c>
      <c r="L68" s="11">
        <v>5464463</v>
      </c>
      <c r="M68" s="11">
        <v>3672822</v>
      </c>
      <c r="N68" s="11">
        <v>12717322</v>
      </c>
      <c r="O68" s="11"/>
      <c r="P68" s="11"/>
      <c r="Q68" s="11"/>
      <c r="R68" s="11"/>
      <c r="S68" s="11"/>
      <c r="T68" s="11"/>
      <c r="U68" s="11"/>
      <c r="V68" s="11"/>
      <c r="W68" s="11">
        <v>21625742</v>
      </c>
      <c r="X68" s="11"/>
      <c r="Y68" s="11">
        <v>21625742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827435</v>
      </c>
      <c r="F69" s="79">
        <f t="shared" si="12"/>
        <v>0</v>
      </c>
      <c r="G69" s="79">
        <f t="shared" si="12"/>
        <v>1786611</v>
      </c>
      <c r="H69" s="79">
        <f t="shared" si="12"/>
        <v>3150229</v>
      </c>
      <c r="I69" s="79">
        <f t="shared" si="12"/>
        <v>3971580</v>
      </c>
      <c r="J69" s="79">
        <f t="shared" si="12"/>
        <v>8908420</v>
      </c>
      <c r="K69" s="79">
        <f t="shared" si="12"/>
        <v>3580037</v>
      </c>
      <c r="L69" s="79">
        <f t="shared" si="12"/>
        <v>5464463</v>
      </c>
      <c r="M69" s="79">
        <f t="shared" si="12"/>
        <v>3672822</v>
      </c>
      <c r="N69" s="79">
        <f t="shared" si="12"/>
        <v>12717322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21625742</v>
      </c>
      <c r="X69" s="79">
        <f t="shared" si="12"/>
        <v>0</v>
      </c>
      <c r="Y69" s="79">
        <f t="shared" si="12"/>
        <v>21625742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7534103</v>
      </c>
      <c r="D5" s="42">
        <f t="shared" si="0"/>
        <v>0</v>
      </c>
      <c r="E5" s="43">
        <f t="shared" si="0"/>
        <v>3354590</v>
      </c>
      <c r="F5" s="43">
        <f t="shared" si="0"/>
        <v>5199590</v>
      </c>
      <c r="G5" s="43">
        <f t="shared" si="0"/>
        <v>2165</v>
      </c>
      <c r="H5" s="43">
        <f t="shared" si="0"/>
        <v>0</v>
      </c>
      <c r="I5" s="43">
        <f t="shared" si="0"/>
        <v>192257</v>
      </c>
      <c r="J5" s="43">
        <f t="shared" si="0"/>
        <v>194422</v>
      </c>
      <c r="K5" s="43">
        <f t="shared" si="0"/>
        <v>206670</v>
      </c>
      <c r="L5" s="43">
        <f t="shared" si="0"/>
        <v>390236</v>
      </c>
      <c r="M5" s="43">
        <f t="shared" si="0"/>
        <v>353552</v>
      </c>
      <c r="N5" s="43">
        <f t="shared" si="0"/>
        <v>950458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1144880</v>
      </c>
      <c r="X5" s="43">
        <f t="shared" si="0"/>
        <v>2599795</v>
      </c>
      <c r="Y5" s="43">
        <f t="shared" si="0"/>
        <v>-1454915</v>
      </c>
      <c r="Z5" s="44">
        <f>+IF(X5&lt;&gt;0,+(Y5/X5)*100,0)</f>
        <v>-55.962681672978064</v>
      </c>
      <c r="AA5" s="45">
        <f>SUM(AA11:AA18)</f>
        <v>5199590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1258740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>
        <v>950000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475000</v>
      </c>
      <c r="Y10" s="11">
        <v>-475000</v>
      </c>
      <c r="Z10" s="2">
        <v>-100</v>
      </c>
      <c r="AA10" s="15">
        <v>950000</v>
      </c>
    </row>
    <row r="11" spans="1:27" ht="13.5">
      <c r="A11" s="48" t="s">
        <v>37</v>
      </c>
      <c r="B11" s="47"/>
      <c r="C11" s="49">
        <f aca="true" t="shared" si="1" ref="C11:Y11">SUM(C6:C10)</f>
        <v>1258740</v>
      </c>
      <c r="D11" s="50">
        <f t="shared" si="1"/>
        <v>0</v>
      </c>
      <c r="E11" s="51">
        <f t="shared" si="1"/>
        <v>0</v>
      </c>
      <c r="F11" s="51">
        <f t="shared" si="1"/>
        <v>950000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475000</v>
      </c>
      <c r="Y11" s="51">
        <f t="shared" si="1"/>
        <v>-475000</v>
      </c>
      <c r="Z11" s="52">
        <f>+IF(X11&lt;&gt;0,+(Y11/X11)*100,0)</f>
        <v>-100</v>
      </c>
      <c r="AA11" s="53">
        <f>SUM(AA6:AA10)</f>
        <v>950000</v>
      </c>
    </row>
    <row r="12" spans="1:27" ht="13.5">
      <c r="A12" s="54" t="s">
        <v>38</v>
      </c>
      <c r="B12" s="35"/>
      <c r="C12" s="9"/>
      <c r="D12" s="10"/>
      <c r="E12" s="11"/>
      <c r="F12" s="11">
        <v>-15000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-7500</v>
      </c>
      <c r="Y12" s="11">
        <v>7500</v>
      </c>
      <c r="Z12" s="2">
        <v>-100</v>
      </c>
      <c r="AA12" s="15">
        <v>-15000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6275363</v>
      </c>
      <c r="D15" s="10"/>
      <c r="E15" s="11">
        <v>2554590</v>
      </c>
      <c r="F15" s="11">
        <v>3464590</v>
      </c>
      <c r="G15" s="11">
        <v>2165</v>
      </c>
      <c r="H15" s="11"/>
      <c r="I15" s="11">
        <v>192257</v>
      </c>
      <c r="J15" s="11">
        <v>194422</v>
      </c>
      <c r="K15" s="11">
        <v>206670</v>
      </c>
      <c r="L15" s="11">
        <v>390236</v>
      </c>
      <c r="M15" s="11">
        <v>353552</v>
      </c>
      <c r="N15" s="11">
        <v>950458</v>
      </c>
      <c r="O15" s="11"/>
      <c r="P15" s="11"/>
      <c r="Q15" s="11"/>
      <c r="R15" s="11"/>
      <c r="S15" s="11"/>
      <c r="T15" s="11"/>
      <c r="U15" s="11"/>
      <c r="V15" s="11"/>
      <c r="W15" s="11">
        <v>1144880</v>
      </c>
      <c r="X15" s="11">
        <v>1732295</v>
      </c>
      <c r="Y15" s="11">
        <v>-587415</v>
      </c>
      <c r="Z15" s="2">
        <v>-33.91</v>
      </c>
      <c r="AA15" s="15">
        <v>3464590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800000</v>
      </c>
      <c r="F18" s="18">
        <v>800000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400000</v>
      </c>
      <c r="Y18" s="18">
        <v>-400000</v>
      </c>
      <c r="Z18" s="3">
        <v>-100</v>
      </c>
      <c r="AA18" s="23">
        <v>800000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1258740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950000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475000</v>
      </c>
      <c r="Y40" s="11">
        <f t="shared" si="4"/>
        <v>-475000</v>
      </c>
      <c r="Z40" s="2">
        <f t="shared" si="5"/>
        <v>-100</v>
      </c>
      <c r="AA40" s="15">
        <f>AA10+AA25</f>
        <v>950000</v>
      </c>
    </row>
    <row r="41" spans="1:27" ht="13.5">
      <c r="A41" s="48" t="s">
        <v>37</v>
      </c>
      <c r="B41" s="47"/>
      <c r="C41" s="49">
        <f aca="true" t="shared" si="6" ref="C41:Y41">SUM(C36:C40)</f>
        <v>1258740</v>
      </c>
      <c r="D41" s="50">
        <f t="shared" si="6"/>
        <v>0</v>
      </c>
      <c r="E41" s="51">
        <f t="shared" si="6"/>
        <v>0</v>
      </c>
      <c r="F41" s="51">
        <f t="shared" si="6"/>
        <v>950000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475000</v>
      </c>
      <c r="Y41" s="51">
        <f t="shared" si="6"/>
        <v>-475000</v>
      </c>
      <c r="Z41" s="52">
        <f t="shared" si="5"/>
        <v>-100</v>
      </c>
      <c r="AA41" s="53">
        <f>SUM(AA36:AA40)</f>
        <v>950000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-15000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-7500</v>
      </c>
      <c r="Y42" s="67">
        <f t="shared" si="7"/>
        <v>7500</v>
      </c>
      <c r="Z42" s="69">
        <f t="shared" si="5"/>
        <v>-100</v>
      </c>
      <c r="AA42" s="68">
        <f aca="true" t="shared" si="8" ref="AA42:AA48">AA12+AA27</f>
        <v>-15000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6275363</v>
      </c>
      <c r="D45" s="66">
        <f t="shared" si="7"/>
        <v>0</v>
      </c>
      <c r="E45" s="67">
        <f t="shared" si="7"/>
        <v>2554590</v>
      </c>
      <c r="F45" s="67">
        <f t="shared" si="7"/>
        <v>3464590</v>
      </c>
      <c r="G45" s="67">
        <f t="shared" si="7"/>
        <v>2165</v>
      </c>
      <c r="H45" s="67">
        <f t="shared" si="7"/>
        <v>0</v>
      </c>
      <c r="I45" s="67">
        <f t="shared" si="7"/>
        <v>192257</v>
      </c>
      <c r="J45" s="67">
        <f t="shared" si="7"/>
        <v>194422</v>
      </c>
      <c r="K45" s="67">
        <f t="shared" si="7"/>
        <v>206670</v>
      </c>
      <c r="L45" s="67">
        <f t="shared" si="7"/>
        <v>390236</v>
      </c>
      <c r="M45" s="67">
        <f t="shared" si="7"/>
        <v>353552</v>
      </c>
      <c r="N45" s="67">
        <f t="shared" si="7"/>
        <v>950458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1144880</v>
      </c>
      <c r="X45" s="67">
        <f t="shared" si="7"/>
        <v>1732295</v>
      </c>
      <c r="Y45" s="67">
        <f t="shared" si="7"/>
        <v>-587415</v>
      </c>
      <c r="Z45" s="69">
        <f t="shared" si="5"/>
        <v>-33.90964010171478</v>
      </c>
      <c r="AA45" s="68">
        <f t="shared" si="8"/>
        <v>3464590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800000</v>
      </c>
      <c r="F48" s="67">
        <f t="shared" si="7"/>
        <v>800000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400000</v>
      </c>
      <c r="Y48" s="67">
        <f t="shared" si="7"/>
        <v>-400000</v>
      </c>
      <c r="Z48" s="69">
        <f t="shared" si="5"/>
        <v>-100</v>
      </c>
      <c r="AA48" s="68">
        <f t="shared" si="8"/>
        <v>800000</v>
      </c>
    </row>
    <row r="49" spans="1:27" ht="13.5">
      <c r="A49" s="75" t="s">
        <v>49</v>
      </c>
      <c r="B49" s="76"/>
      <c r="C49" s="77">
        <f aca="true" t="shared" si="9" ref="C49:Y49">SUM(C41:C48)</f>
        <v>7534103</v>
      </c>
      <c r="D49" s="78">
        <f t="shared" si="9"/>
        <v>0</v>
      </c>
      <c r="E49" s="79">
        <f t="shared" si="9"/>
        <v>3354590</v>
      </c>
      <c r="F49" s="79">
        <f t="shared" si="9"/>
        <v>5199590</v>
      </c>
      <c r="G49" s="79">
        <f t="shared" si="9"/>
        <v>2165</v>
      </c>
      <c r="H49" s="79">
        <f t="shared" si="9"/>
        <v>0</v>
      </c>
      <c r="I49" s="79">
        <f t="shared" si="9"/>
        <v>192257</v>
      </c>
      <c r="J49" s="79">
        <f t="shared" si="9"/>
        <v>194422</v>
      </c>
      <c r="K49" s="79">
        <f t="shared" si="9"/>
        <v>206670</v>
      </c>
      <c r="L49" s="79">
        <f t="shared" si="9"/>
        <v>390236</v>
      </c>
      <c r="M49" s="79">
        <f t="shared" si="9"/>
        <v>353552</v>
      </c>
      <c r="N49" s="79">
        <f t="shared" si="9"/>
        <v>950458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1144880</v>
      </c>
      <c r="X49" s="79">
        <f t="shared" si="9"/>
        <v>2599795</v>
      </c>
      <c r="Y49" s="79">
        <f t="shared" si="9"/>
        <v>-1454915</v>
      </c>
      <c r="Z49" s="80">
        <f t="shared" si="5"/>
        <v>-55.962681672978064</v>
      </c>
      <c r="AA49" s="81">
        <f>SUM(AA41:AA48)</f>
        <v>5199590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</v>
      </c>
      <c r="D51" s="66">
        <f t="shared" si="10"/>
        <v>0</v>
      </c>
      <c r="E51" s="67">
        <f t="shared" si="10"/>
        <v>10054484</v>
      </c>
      <c r="F51" s="67">
        <f t="shared" si="10"/>
        <v>10054484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5027242</v>
      </c>
      <c r="Y51" s="67">
        <f t="shared" si="10"/>
        <v>-5027242</v>
      </c>
      <c r="Z51" s="69">
        <f>+IF(X51&lt;&gt;0,+(Y51/X51)*100,0)</f>
        <v>-100</v>
      </c>
      <c r="AA51" s="68">
        <f>SUM(AA57:AA61)</f>
        <v>10054484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3425000</v>
      </c>
      <c r="F54" s="11">
        <v>3425000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1712500</v>
      </c>
      <c r="Y54" s="11">
        <v>-1712500</v>
      </c>
      <c r="Z54" s="2">
        <v>-100</v>
      </c>
      <c r="AA54" s="15">
        <v>3425000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3425000</v>
      </c>
      <c r="F57" s="51">
        <f t="shared" si="11"/>
        <v>3425000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1712500</v>
      </c>
      <c r="Y57" s="51">
        <f t="shared" si="11"/>
        <v>-1712500</v>
      </c>
      <c r="Z57" s="52">
        <f>+IF(X57&lt;&gt;0,+(Y57/X57)*100,0)</f>
        <v>-100</v>
      </c>
      <c r="AA57" s="53">
        <f>SUM(AA52:AA56)</f>
        <v>3425000</v>
      </c>
    </row>
    <row r="58" spans="1:27" ht="13.5">
      <c r="A58" s="86" t="s">
        <v>38</v>
      </c>
      <c r="B58" s="35"/>
      <c r="C58" s="9"/>
      <c r="D58" s="10"/>
      <c r="E58" s="11">
        <v>277582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</v>
      </c>
      <c r="D61" s="10"/>
      <c r="E61" s="11">
        <v>6351902</v>
      </c>
      <c r="F61" s="11">
        <v>6629484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3314742</v>
      </c>
      <c r="Y61" s="11">
        <v>-3314742</v>
      </c>
      <c r="Z61" s="2">
        <v>-100</v>
      </c>
      <c r="AA61" s="15">
        <v>6629484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10054484</v>
      </c>
      <c r="F66" s="14"/>
      <c r="G66" s="14"/>
      <c r="H66" s="14">
        <v>86522</v>
      </c>
      <c r="I66" s="14">
        <v>182641</v>
      </c>
      <c r="J66" s="14">
        <v>269163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269163</v>
      </c>
      <c r="X66" s="14"/>
      <c r="Y66" s="14">
        <v>269163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10054484</v>
      </c>
      <c r="F69" s="79">
        <f t="shared" si="12"/>
        <v>0</v>
      </c>
      <c r="G69" s="79">
        <f t="shared" si="12"/>
        <v>0</v>
      </c>
      <c r="H69" s="79">
        <f t="shared" si="12"/>
        <v>86522</v>
      </c>
      <c r="I69" s="79">
        <f t="shared" si="12"/>
        <v>182641</v>
      </c>
      <c r="J69" s="79">
        <f t="shared" si="12"/>
        <v>269163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269163</v>
      </c>
      <c r="X69" s="79">
        <f t="shared" si="12"/>
        <v>0</v>
      </c>
      <c r="Y69" s="79">
        <f t="shared" si="12"/>
        <v>269163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62090700</v>
      </c>
      <c r="D5" s="42">
        <f t="shared" si="0"/>
        <v>0</v>
      </c>
      <c r="E5" s="43">
        <f t="shared" si="0"/>
        <v>57032372</v>
      </c>
      <c r="F5" s="43">
        <f t="shared" si="0"/>
        <v>57032372</v>
      </c>
      <c r="G5" s="43">
        <f t="shared" si="0"/>
        <v>418075</v>
      </c>
      <c r="H5" s="43">
        <f t="shared" si="0"/>
        <v>3990855</v>
      </c>
      <c r="I5" s="43">
        <f t="shared" si="0"/>
        <v>6656608</v>
      </c>
      <c r="J5" s="43">
        <f t="shared" si="0"/>
        <v>11065538</v>
      </c>
      <c r="K5" s="43">
        <f t="shared" si="0"/>
        <v>3605041</v>
      </c>
      <c r="L5" s="43">
        <f t="shared" si="0"/>
        <v>5962591</v>
      </c>
      <c r="M5" s="43">
        <f t="shared" si="0"/>
        <v>1789705</v>
      </c>
      <c r="N5" s="43">
        <f t="shared" si="0"/>
        <v>11357337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22422875</v>
      </c>
      <c r="X5" s="43">
        <f t="shared" si="0"/>
        <v>28516187</v>
      </c>
      <c r="Y5" s="43">
        <f t="shared" si="0"/>
        <v>-6093312</v>
      </c>
      <c r="Z5" s="44">
        <f>+IF(X5&lt;&gt;0,+(Y5/X5)*100,0)</f>
        <v>-21.36790588447186</v>
      </c>
      <c r="AA5" s="45">
        <f>SUM(AA11:AA18)</f>
        <v>57032372</v>
      </c>
    </row>
    <row r="6" spans="1:27" ht="13.5">
      <c r="A6" s="46" t="s">
        <v>32</v>
      </c>
      <c r="B6" s="47"/>
      <c r="C6" s="9">
        <v>12837714</v>
      </c>
      <c r="D6" s="10"/>
      <c r="E6" s="11">
        <v>25804944</v>
      </c>
      <c r="F6" s="11">
        <v>25804944</v>
      </c>
      <c r="G6" s="11"/>
      <c r="H6" s="11">
        <v>2659560</v>
      </c>
      <c r="I6" s="11">
        <v>4489042</v>
      </c>
      <c r="J6" s="11">
        <v>7148602</v>
      </c>
      <c r="K6" s="11">
        <v>2379861</v>
      </c>
      <c r="L6" s="11">
        <v>2751950</v>
      </c>
      <c r="M6" s="11">
        <v>866279</v>
      </c>
      <c r="N6" s="11">
        <v>5998090</v>
      </c>
      <c r="O6" s="11"/>
      <c r="P6" s="11"/>
      <c r="Q6" s="11"/>
      <c r="R6" s="11"/>
      <c r="S6" s="11"/>
      <c r="T6" s="11"/>
      <c r="U6" s="11"/>
      <c r="V6" s="11"/>
      <c r="W6" s="11">
        <v>13146692</v>
      </c>
      <c r="X6" s="11">
        <v>12902472</v>
      </c>
      <c r="Y6" s="11">
        <v>244220</v>
      </c>
      <c r="Z6" s="2">
        <v>1.89</v>
      </c>
      <c r="AA6" s="15">
        <v>25804944</v>
      </c>
    </row>
    <row r="7" spans="1:27" ht="13.5">
      <c r="A7" s="46" t="s">
        <v>33</v>
      </c>
      <c r="B7" s="47"/>
      <c r="C7" s="9">
        <v>3368340</v>
      </c>
      <c r="D7" s="10"/>
      <c r="E7" s="11">
        <v>5884348</v>
      </c>
      <c r="F7" s="11">
        <v>5884348</v>
      </c>
      <c r="G7" s="11">
        <v>383982</v>
      </c>
      <c r="H7" s="11">
        <v>226613</v>
      </c>
      <c r="I7" s="11">
        <v>205462</v>
      </c>
      <c r="J7" s="11">
        <v>816057</v>
      </c>
      <c r="K7" s="11"/>
      <c r="L7" s="11"/>
      <c r="M7" s="11">
        <v>103471</v>
      </c>
      <c r="N7" s="11">
        <v>103471</v>
      </c>
      <c r="O7" s="11"/>
      <c r="P7" s="11"/>
      <c r="Q7" s="11"/>
      <c r="R7" s="11"/>
      <c r="S7" s="11"/>
      <c r="T7" s="11"/>
      <c r="U7" s="11"/>
      <c r="V7" s="11"/>
      <c r="W7" s="11">
        <v>919528</v>
      </c>
      <c r="X7" s="11">
        <v>2942174</v>
      </c>
      <c r="Y7" s="11">
        <v>-2022646</v>
      </c>
      <c r="Z7" s="2">
        <v>-68.75</v>
      </c>
      <c r="AA7" s="15">
        <v>5884348</v>
      </c>
    </row>
    <row r="8" spans="1:27" ht="13.5">
      <c r="A8" s="46" t="s">
        <v>34</v>
      </c>
      <c r="B8" s="47"/>
      <c r="C8" s="9">
        <v>21621091</v>
      </c>
      <c r="D8" s="10"/>
      <c r="E8" s="11">
        <v>12896385</v>
      </c>
      <c r="F8" s="11">
        <v>12896385</v>
      </c>
      <c r="G8" s="11"/>
      <c r="H8" s="11">
        <v>599296</v>
      </c>
      <c r="I8" s="11">
        <v>875000</v>
      </c>
      <c r="J8" s="11">
        <v>1474296</v>
      </c>
      <c r="K8" s="11">
        <v>500000</v>
      </c>
      <c r="L8" s="11">
        <v>1250000</v>
      </c>
      <c r="M8" s="11"/>
      <c r="N8" s="11">
        <v>1750000</v>
      </c>
      <c r="O8" s="11"/>
      <c r="P8" s="11"/>
      <c r="Q8" s="11"/>
      <c r="R8" s="11"/>
      <c r="S8" s="11"/>
      <c r="T8" s="11"/>
      <c r="U8" s="11"/>
      <c r="V8" s="11"/>
      <c r="W8" s="11">
        <v>3224296</v>
      </c>
      <c r="X8" s="11">
        <v>6448193</v>
      </c>
      <c r="Y8" s="11">
        <v>-3223897</v>
      </c>
      <c r="Z8" s="2">
        <v>-50</v>
      </c>
      <c r="AA8" s="15">
        <v>12896385</v>
      </c>
    </row>
    <row r="9" spans="1:27" ht="13.5">
      <c r="A9" s="46" t="s">
        <v>35</v>
      </c>
      <c r="B9" s="47"/>
      <c r="C9" s="9">
        <v>13120129</v>
      </c>
      <c r="D9" s="10"/>
      <c r="E9" s="11">
        <v>5135515</v>
      </c>
      <c r="F9" s="11">
        <v>5135515</v>
      </c>
      <c r="G9" s="11"/>
      <c r="H9" s="11">
        <v>500000</v>
      </c>
      <c r="I9" s="11">
        <v>1015916</v>
      </c>
      <c r="J9" s="11">
        <v>1515916</v>
      </c>
      <c r="K9" s="11">
        <v>500000</v>
      </c>
      <c r="L9" s="11">
        <v>1250000</v>
      </c>
      <c r="M9" s="11">
        <v>456600</v>
      </c>
      <c r="N9" s="11">
        <v>2206600</v>
      </c>
      <c r="O9" s="11"/>
      <c r="P9" s="11"/>
      <c r="Q9" s="11"/>
      <c r="R9" s="11"/>
      <c r="S9" s="11"/>
      <c r="T9" s="11"/>
      <c r="U9" s="11"/>
      <c r="V9" s="11"/>
      <c r="W9" s="11">
        <v>3722516</v>
      </c>
      <c r="X9" s="11">
        <v>2567758</v>
      </c>
      <c r="Y9" s="11">
        <v>1154758</v>
      </c>
      <c r="Z9" s="2">
        <v>44.97</v>
      </c>
      <c r="AA9" s="15">
        <v>5135515</v>
      </c>
    </row>
    <row r="10" spans="1:27" ht="13.5">
      <c r="A10" s="46" t="s">
        <v>36</v>
      </c>
      <c r="B10" s="47"/>
      <c r="C10" s="9">
        <v>629360</v>
      </c>
      <c r="D10" s="10"/>
      <c r="E10" s="11">
        <v>621180</v>
      </c>
      <c r="F10" s="11">
        <v>621180</v>
      </c>
      <c r="G10" s="11"/>
      <c r="H10" s="11"/>
      <c r="I10" s="11"/>
      <c r="J10" s="11"/>
      <c r="K10" s="11">
        <v>104536</v>
      </c>
      <c r="L10" s="11">
        <v>115536</v>
      </c>
      <c r="M10" s="11">
        <v>153522</v>
      </c>
      <c r="N10" s="11">
        <v>373594</v>
      </c>
      <c r="O10" s="11"/>
      <c r="P10" s="11"/>
      <c r="Q10" s="11"/>
      <c r="R10" s="11"/>
      <c r="S10" s="11"/>
      <c r="T10" s="11"/>
      <c r="U10" s="11"/>
      <c r="V10" s="11"/>
      <c r="W10" s="11">
        <v>373594</v>
      </c>
      <c r="X10" s="11">
        <v>310590</v>
      </c>
      <c r="Y10" s="11">
        <v>63004</v>
      </c>
      <c r="Z10" s="2">
        <v>20.29</v>
      </c>
      <c r="AA10" s="15">
        <v>621180</v>
      </c>
    </row>
    <row r="11" spans="1:27" ht="13.5">
      <c r="A11" s="48" t="s">
        <v>37</v>
      </c>
      <c r="B11" s="47"/>
      <c r="C11" s="49">
        <f aca="true" t="shared" si="1" ref="C11:Y11">SUM(C6:C10)</f>
        <v>51576634</v>
      </c>
      <c r="D11" s="50">
        <f t="shared" si="1"/>
        <v>0</v>
      </c>
      <c r="E11" s="51">
        <f t="shared" si="1"/>
        <v>50342372</v>
      </c>
      <c r="F11" s="51">
        <f t="shared" si="1"/>
        <v>50342372</v>
      </c>
      <c r="G11" s="51">
        <f t="shared" si="1"/>
        <v>383982</v>
      </c>
      <c r="H11" s="51">
        <f t="shared" si="1"/>
        <v>3985469</v>
      </c>
      <c r="I11" s="51">
        <f t="shared" si="1"/>
        <v>6585420</v>
      </c>
      <c r="J11" s="51">
        <f t="shared" si="1"/>
        <v>10954871</v>
      </c>
      <c r="K11" s="51">
        <f t="shared" si="1"/>
        <v>3484397</v>
      </c>
      <c r="L11" s="51">
        <f t="shared" si="1"/>
        <v>5367486</v>
      </c>
      <c r="M11" s="51">
        <f t="shared" si="1"/>
        <v>1579872</v>
      </c>
      <c r="N11" s="51">
        <f t="shared" si="1"/>
        <v>10431755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21386626</v>
      </c>
      <c r="X11" s="51">
        <f t="shared" si="1"/>
        <v>25171187</v>
      </c>
      <c r="Y11" s="51">
        <f t="shared" si="1"/>
        <v>-3784561</v>
      </c>
      <c r="Z11" s="52">
        <f>+IF(X11&lt;&gt;0,+(Y11/X11)*100,0)</f>
        <v>-15.035290151394133</v>
      </c>
      <c r="AA11" s="53">
        <f>SUM(AA6:AA10)</f>
        <v>50342372</v>
      </c>
    </row>
    <row r="12" spans="1:27" ht="13.5">
      <c r="A12" s="54" t="s">
        <v>38</v>
      </c>
      <c r="B12" s="35"/>
      <c r="C12" s="9">
        <v>3071966</v>
      </c>
      <c r="D12" s="10"/>
      <c r="E12" s="11">
        <v>990000</v>
      </c>
      <c r="F12" s="11">
        <v>990000</v>
      </c>
      <c r="G12" s="11"/>
      <c r="H12" s="11"/>
      <c r="I12" s="11"/>
      <c r="J12" s="11"/>
      <c r="K12" s="11">
        <v>5910</v>
      </c>
      <c r="L12" s="11"/>
      <c r="M12" s="11"/>
      <c r="N12" s="11">
        <v>5910</v>
      </c>
      <c r="O12" s="11"/>
      <c r="P12" s="11"/>
      <c r="Q12" s="11"/>
      <c r="R12" s="11"/>
      <c r="S12" s="11"/>
      <c r="T12" s="11"/>
      <c r="U12" s="11"/>
      <c r="V12" s="11"/>
      <c r="W12" s="11">
        <v>5910</v>
      </c>
      <c r="X12" s="11">
        <v>495000</v>
      </c>
      <c r="Y12" s="11">
        <v>-489090</v>
      </c>
      <c r="Z12" s="2">
        <v>-98.81</v>
      </c>
      <c r="AA12" s="15">
        <v>990000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7254359</v>
      </c>
      <c r="D15" s="10"/>
      <c r="E15" s="11">
        <v>5400000</v>
      </c>
      <c r="F15" s="11">
        <v>5400000</v>
      </c>
      <c r="G15" s="11">
        <v>34093</v>
      </c>
      <c r="H15" s="11">
        <v>5386</v>
      </c>
      <c r="I15" s="11">
        <v>71188</v>
      </c>
      <c r="J15" s="11">
        <v>110667</v>
      </c>
      <c r="K15" s="11">
        <v>114734</v>
      </c>
      <c r="L15" s="11">
        <v>595105</v>
      </c>
      <c r="M15" s="11">
        <v>209833</v>
      </c>
      <c r="N15" s="11">
        <v>919672</v>
      </c>
      <c r="O15" s="11"/>
      <c r="P15" s="11"/>
      <c r="Q15" s="11"/>
      <c r="R15" s="11"/>
      <c r="S15" s="11"/>
      <c r="T15" s="11"/>
      <c r="U15" s="11"/>
      <c r="V15" s="11"/>
      <c r="W15" s="11">
        <v>1030339</v>
      </c>
      <c r="X15" s="11">
        <v>2700000</v>
      </c>
      <c r="Y15" s="11">
        <v>-1669661</v>
      </c>
      <c r="Z15" s="2">
        <v>-61.84</v>
      </c>
      <c r="AA15" s="15">
        <v>5400000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187741</v>
      </c>
      <c r="D18" s="17"/>
      <c r="E18" s="18">
        <v>300000</v>
      </c>
      <c r="F18" s="18">
        <v>300000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150000</v>
      </c>
      <c r="Y18" s="18">
        <v>-150000</v>
      </c>
      <c r="Z18" s="3">
        <v>-100</v>
      </c>
      <c r="AA18" s="23">
        <v>300000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1709707</v>
      </c>
      <c r="D20" s="59">
        <f t="shared" si="2"/>
        <v>0</v>
      </c>
      <c r="E20" s="60">
        <f t="shared" si="2"/>
        <v>24288957</v>
      </c>
      <c r="F20" s="60">
        <f t="shared" si="2"/>
        <v>24288957</v>
      </c>
      <c r="G20" s="60">
        <f t="shared" si="2"/>
        <v>349027</v>
      </c>
      <c r="H20" s="60">
        <f t="shared" si="2"/>
        <v>0</v>
      </c>
      <c r="I20" s="60">
        <f t="shared" si="2"/>
        <v>2369351</v>
      </c>
      <c r="J20" s="60">
        <f t="shared" si="2"/>
        <v>2718378</v>
      </c>
      <c r="K20" s="60">
        <f t="shared" si="2"/>
        <v>2882576</v>
      </c>
      <c r="L20" s="60">
        <f t="shared" si="2"/>
        <v>3482960</v>
      </c>
      <c r="M20" s="60">
        <f t="shared" si="2"/>
        <v>388759</v>
      </c>
      <c r="N20" s="60">
        <f t="shared" si="2"/>
        <v>6754295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9472673</v>
      </c>
      <c r="X20" s="60">
        <f t="shared" si="2"/>
        <v>12144479</v>
      </c>
      <c r="Y20" s="60">
        <f t="shared" si="2"/>
        <v>-2671806</v>
      </c>
      <c r="Z20" s="61">
        <f>+IF(X20&lt;&gt;0,+(Y20/X20)*100,0)</f>
        <v>-22.000169789086875</v>
      </c>
      <c r="AA20" s="62">
        <f>SUM(AA26:AA33)</f>
        <v>24288957</v>
      </c>
    </row>
    <row r="21" spans="1:27" ht="13.5">
      <c r="A21" s="46" t="s">
        <v>32</v>
      </c>
      <c r="B21" s="47"/>
      <c r="C21" s="9"/>
      <c r="D21" s="10"/>
      <c r="E21" s="11">
        <v>12446957</v>
      </c>
      <c r="F21" s="11">
        <v>12446957</v>
      </c>
      <c r="G21" s="11">
        <v>349027</v>
      </c>
      <c r="H21" s="11"/>
      <c r="I21" s="11">
        <v>1341373</v>
      </c>
      <c r="J21" s="11">
        <v>1690400</v>
      </c>
      <c r="K21" s="11">
        <v>2095503</v>
      </c>
      <c r="L21" s="11">
        <v>3134896</v>
      </c>
      <c r="M21" s="11">
        <v>107314</v>
      </c>
      <c r="N21" s="11">
        <v>5337713</v>
      </c>
      <c r="O21" s="11"/>
      <c r="P21" s="11"/>
      <c r="Q21" s="11"/>
      <c r="R21" s="11"/>
      <c r="S21" s="11"/>
      <c r="T21" s="11"/>
      <c r="U21" s="11"/>
      <c r="V21" s="11"/>
      <c r="W21" s="11">
        <v>7028113</v>
      </c>
      <c r="X21" s="11">
        <v>6223479</v>
      </c>
      <c r="Y21" s="11">
        <v>804634</v>
      </c>
      <c r="Z21" s="2">
        <v>12.93</v>
      </c>
      <c r="AA21" s="15">
        <v>12446957</v>
      </c>
    </row>
    <row r="22" spans="1:27" ht="13.5">
      <c r="A22" s="46" t="s">
        <v>33</v>
      </c>
      <c r="B22" s="47"/>
      <c r="C22" s="9"/>
      <c r="D22" s="10"/>
      <c r="E22" s="11">
        <v>5650000</v>
      </c>
      <c r="F22" s="11">
        <v>5650000</v>
      </c>
      <c r="G22" s="11"/>
      <c r="H22" s="11"/>
      <c r="I22" s="11"/>
      <c r="J22" s="11"/>
      <c r="K22" s="11">
        <v>434321</v>
      </c>
      <c r="L22" s="11">
        <v>228202</v>
      </c>
      <c r="M22" s="11"/>
      <c r="N22" s="11">
        <v>662523</v>
      </c>
      <c r="O22" s="11"/>
      <c r="P22" s="11"/>
      <c r="Q22" s="11"/>
      <c r="R22" s="11"/>
      <c r="S22" s="11"/>
      <c r="T22" s="11"/>
      <c r="U22" s="11"/>
      <c r="V22" s="11"/>
      <c r="W22" s="11">
        <v>662523</v>
      </c>
      <c r="X22" s="11">
        <v>2825000</v>
      </c>
      <c r="Y22" s="11">
        <v>-2162477</v>
      </c>
      <c r="Z22" s="2">
        <v>-76.55</v>
      </c>
      <c r="AA22" s="15">
        <v>5650000</v>
      </c>
    </row>
    <row r="23" spans="1:27" ht="13.5">
      <c r="A23" s="46" t="s">
        <v>34</v>
      </c>
      <c r="B23" s="47"/>
      <c r="C23" s="9">
        <v>359707</v>
      </c>
      <c r="D23" s="10"/>
      <c r="E23" s="11">
        <v>1000000</v>
      </c>
      <c r="F23" s="11">
        <v>1000000</v>
      </c>
      <c r="G23" s="11"/>
      <c r="H23" s="11"/>
      <c r="I23" s="11"/>
      <c r="J23" s="11"/>
      <c r="K23" s="11">
        <v>303967</v>
      </c>
      <c r="L23" s="11">
        <v>119052</v>
      </c>
      <c r="M23" s="11">
        <v>67017</v>
      </c>
      <c r="N23" s="11">
        <v>490036</v>
      </c>
      <c r="O23" s="11"/>
      <c r="P23" s="11"/>
      <c r="Q23" s="11"/>
      <c r="R23" s="11"/>
      <c r="S23" s="11"/>
      <c r="T23" s="11"/>
      <c r="U23" s="11"/>
      <c r="V23" s="11"/>
      <c r="W23" s="11">
        <v>490036</v>
      </c>
      <c r="X23" s="11">
        <v>500000</v>
      </c>
      <c r="Y23" s="11">
        <v>-9964</v>
      </c>
      <c r="Z23" s="2">
        <v>-1.99</v>
      </c>
      <c r="AA23" s="15">
        <v>1000000</v>
      </c>
    </row>
    <row r="24" spans="1:27" ht="13.5">
      <c r="A24" s="46" t="s">
        <v>35</v>
      </c>
      <c r="B24" s="47"/>
      <c r="C24" s="9">
        <v>850000</v>
      </c>
      <c r="D24" s="10"/>
      <c r="E24" s="11">
        <v>2800000</v>
      </c>
      <c r="F24" s="11">
        <v>2800000</v>
      </c>
      <c r="G24" s="11"/>
      <c r="H24" s="11"/>
      <c r="I24" s="11">
        <v>139149</v>
      </c>
      <c r="J24" s="11">
        <v>139149</v>
      </c>
      <c r="K24" s="11">
        <v>48785</v>
      </c>
      <c r="L24" s="11"/>
      <c r="M24" s="11">
        <v>194803</v>
      </c>
      <c r="N24" s="11">
        <v>243588</v>
      </c>
      <c r="O24" s="11"/>
      <c r="P24" s="11"/>
      <c r="Q24" s="11"/>
      <c r="R24" s="11"/>
      <c r="S24" s="11"/>
      <c r="T24" s="11"/>
      <c r="U24" s="11"/>
      <c r="V24" s="11"/>
      <c r="W24" s="11">
        <v>382737</v>
      </c>
      <c r="X24" s="11">
        <v>1400000</v>
      </c>
      <c r="Y24" s="11">
        <v>-1017263</v>
      </c>
      <c r="Z24" s="2">
        <v>-72.66</v>
      </c>
      <c r="AA24" s="15">
        <v>2800000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1209707</v>
      </c>
      <c r="D26" s="50">
        <f t="shared" si="3"/>
        <v>0</v>
      </c>
      <c r="E26" s="51">
        <f t="shared" si="3"/>
        <v>21896957</v>
      </c>
      <c r="F26" s="51">
        <f t="shared" si="3"/>
        <v>21896957</v>
      </c>
      <c r="G26" s="51">
        <f t="shared" si="3"/>
        <v>349027</v>
      </c>
      <c r="H26" s="51">
        <f t="shared" si="3"/>
        <v>0</v>
      </c>
      <c r="I26" s="51">
        <f t="shared" si="3"/>
        <v>1480522</v>
      </c>
      <c r="J26" s="51">
        <f t="shared" si="3"/>
        <v>1829549</v>
      </c>
      <c r="K26" s="51">
        <f t="shared" si="3"/>
        <v>2882576</v>
      </c>
      <c r="L26" s="51">
        <f t="shared" si="3"/>
        <v>3482150</v>
      </c>
      <c r="M26" s="51">
        <f t="shared" si="3"/>
        <v>369134</v>
      </c>
      <c r="N26" s="51">
        <f t="shared" si="3"/>
        <v>6733860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8563409</v>
      </c>
      <c r="X26" s="51">
        <f t="shared" si="3"/>
        <v>10948479</v>
      </c>
      <c r="Y26" s="51">
        <f t="shared" si="3"/>
        <v>-2385070</v>
      </c>
      <c r="Z26" s="52">
        <f>+IF(X26&lt;&gt;0,+(Y26/X26)*100,0)</f>
        <v>-21.784487142003925</v>
      </c>
      <c r="AA26" s="53">
        <f>SUM(AA21:AA25)</f>
        <v>21896957</v>
      </c>
    </row>
    <row r="27" spans="1:27" ht="13.5">
      <c r="A27" s="54" t="s">
        <v>38</v>
      </c>
      <c r="B27" s="64"/>
      <c r="C27" s="9"/>
      <c r="D27" s="10"/>
      <c r="E27" s="11">
        <v>1100000</v>
      </c>
      <c r="F27" s="11">
        <v>1100000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550000</v>
      </c>
      <c r="Y27" s="11">
        <v>-550000</v>
      </c>
      <c r="Z27" s="2">
        <v>-100</v>
      </c>
      <c r="AA27" s="15">
        <v>1100000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500000</v>
      </c>
      <c r="D30" s="10"/>
      <c r="E30" s="11">
        <v>1292000</v>
      </c>
      <c r="F30" s="11">
        <v>1292000</v>
      </c>
      <c r="G30" s="11"/>
      <c r="H30" s="11"/>
      <c r="I30" s="11">
        <v>888829</v>
      </c>
      <c r="J30" s="11">
        <v>888829</v>
      </c>
      <c r="K30" s="11"/>
      <c r="L30" s="11">
        <v>810</v>
      </c>
      <c r="M30" s="11">
        <v>19625</v>
      </c>
      <c r="N30" s="11">
        <v>20435</v>
      </c>
      <c r="O30" s="11"/>
      <c r="P30" s="11"/>
      <c r="Q30" s="11"/>
      <c r="R30" s="11"/>
      <c r="S30" s="11"/>
      <c r="T30" s="11"/>
      <c r="U30" s="11"/>
      <c r="V30" s="11"/>
      <c r="W30" s="11">
        <v>909264</v>
      </c>
      <c r="X30" s="11">
        <v>646000</v>
      </c>
      <c r="Y30" s="11">
        <v>263264</v>
      </c>
      <c r="Z30" s="2">
        <v>40.75</v>
      </c>
      <c r="AA30" s="15">
        <v>1292000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12837714</v>
      </c>
      <c r="D36" s="10">
        <f t="shared" si="4"/>
        <v>0</v>
      </c>
      <c r="E36" s="11">
        <f t="shared" si="4"/>
        <v>38251901</v>
      </c>
      <c r="F36" s="11">
        <f t="shared" si="4"/>
        <v>38251901</v>
      </c>
      <c r="G36" s="11">
        <f t="shared" si="4"/>
        <v>349027</v>
      </c>
      <c r="H36" s="11">
        <f t="shared" si="4"/>
        <v>2659560</v>
      </c>
      <c r="I36" s="11">
        <f t="shared" si="4"/>
        <v>5830415</v>
      </c>
      <c r="J36" s="11">
        <f t="shared" si="4"/>
        <v>8839002</v>
      </c>
      <c r="K36" s="11">
        <f t="shared" si="4"/>
        <v>4475364</v>
      </c>
      <c r="L36" s="11">
        <f t="shared" si="4"/>
        <v>5886846</v>
      </c>
      <c r="M36" s="11">
        <f t="shared" si="4"/>
        <v>973593</v>
      </c>
      <c r="N36" s="11">
        <f t="shared" si="4"/>
        <v>11335803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20174805</v>
      </c>
      <c r="X36" s="11">
        <f t="shared" si="4"/>
        <v>19125951</v>
      </c>
      <c r="Y36" s="11">
        <f t="shared" si="4"/>
        <v>1048854</v>
      </c>
      <c r="Z36" s="2">
        <f aca="true" t="shared" si="5" ref="Z36:Z49">+IF(X36&lt;&gt;0,+(Y36/X36)*100,0)</f>
        <v>5.483931230399994</v>
      </c>
      <c r="AA36" s="15">
        <f>AA6+AA21</f>
        <v>38251901</v>
      </c>
    </row>
    <row r="37" spans="1:27" ht="13.5">
      <c r="A37" s="46" t="s">
        <v>33</v>
      </c>
      <c r="B37" s="47"/>
      <c r="C37" s="9">
        <f t="shared" si="4"/>
        <v>3368340</v>
      </c>
      <c r="D37" s="10">
        <f t="shared" si="4"/>
        <v>0</v>
      </c>
      <c r="E37" s="11">
        <f t="shared" si="4"/>
        <v>11534348</v>
      </c>
      <c r="F37" s="11">
        <f t="shared" si="4"/>
        <v>11534348</v>
      </c>
      <c r="G37" s="11">
        <f t="shared" si="4"/>
        <v>383982</v>
      </c>
      <c r="H37" s="11">
        <f t="shared" si="4"/>
        <v>226613</v>
      </c>
      <c r="I37" s="11">
        <f t="shared" si="4"/>
        <v>205462</v>
      </c>
      <c r="J37" s="11">
        <f t="shared" si="4"/>
        <v>816057</v>
      </c>
      <c r="K37" s="11">
        <f t="shared" si="4"/>
        <v>434321</v>
      </c>
      <c r="L37" s="11">
        <f t="shared" si="4"/>
        <v>228202</v>
      </c>
      <c r="M37" s="11">
        <f t="shared" si="4"/>
        <v>103471</v>
      </c>
      <c r="N37" s="11">
        <f t="shared" si="4"/>
        <v>765994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1582051</v>
      </c>
      <c r="X37" s="11">
        <f t="shared" si="4"/>
        <v>5767174</v>
      </c>
      <c r="Y37" s="11">
        <f t="shared" si="4"/>
        <v>-4185123</v>
      </c>
      <c r="Z37" s="2">
        <f t="shared" si="5"/>
        <v>-72.56800297684794</v>
      </c>
      <c r="AA37" s="15">
        <f>AA7+AA22</f>
        <v>11534348</v>
      </c>
    </row>
    <row r="38" spans="1:27" ht="13.5">
      <c r="A38" s="46" t="s">
        <v>34</v>
      </c>
      <c r="B38" s="47"/>
      <c r="C38" s="9">
        <f t="shared" si="4"/>
        <v>21980798</v>
      </c>
      <c r="D38" s="10">
        <f t="shared" si="4"/>
        <v>0</v>
      </c>
      <c r="E38" s="11">
        <f t="shared" si="4"/>
        <v>13896385</v>
      </c>
      <c r="F38" s="11">
        <f t="shared" si="4"/>
        <v>13896385</v>
      </c>
      <c r="G38" s="11">
        <f t="shared" si="4"/>
        <v>0</v>
      </c>
      <c r="H38" s="11">
        <f t="shared" si="4"/>
        <v>599296</v>
      </c>
      <c r="I38" s="11">
        <f t="shared" si="4"/>
        <v>875000</v>
      </c>
      <c r="J38" s="11">
        <f t="shared" si="4"/>
        <v>1474296</v>
      </c>
      <c r="K38" s="11">
        <f t="shared" si="4"/>
        <v>803967</v>
      </c>
      <c r="L38" s="11">
        <f t="shared" si="4"/>
        <v>1369052</v>
      </c>
      <c r="M38" s="11">
        <f t="shared" si="4"/>
        <v>67017</v>
      </c>
      <c r="N38" s="11">
        <f t="shared" si="4"/>
        <v>2240036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3714332</v>
      </c>
      <c r="X38" s="11">
        <f t="shared" si="4"/>
        <v>6948193</v>
      </c>
      <c r="Y38" s="11">
        <f t="shared" si="4"/>
        <v>-3233861</v>
      </c>
      <c r="Z38" s="2">
        <f t="shared" si="5"/>
        <v>-46.54247514425693</v>
      </c>
      <c r="AA38" s="15">
        <f>AA8+AA23</f>
        <v>13896385</v>
      </c>
    </row>
    <row r="39" spans="1:27" ht="13.5">
      <c r="A39" s="46" t="s">
        <v>35</v>
      </c>
      <c r="B39" s="47"/>
      <c r="C39" s="9">
        <f t="shared" si="4"/>
        <v>13970129</v>
      </c>
      <c r="D39" s="10">
        <f t="shared" si="4"/>
        <v>0</v>
      </c>
      <c r="E39" s="11">
        <f t="shared" si="4"/>
        <v>7935515</v>
      </c>
      <c r="F39" s="11">
        <f t="shared" si="4"/>
        <v>7935515</v>
      </c>
      <c r="G39" s="11">
        <f t="shared" si="4"/>
        <v>0</v>
      </c>
      <c r="H39" s="11">
        <f t="shared" si="4"/>
        <v>500000</v>
      </c>
      <c r="I39" s="11">
        <f t="shared" si="4"/>
        <v>1155065</v>
      </c>
      <c r="J39" s="11">
        <f t="shared" si="4"/>
        <v>1655065</v>
      </c>
      <c r="K39" s="11">
        <f t="shared" si="4"/>
        <v>548785</v>
      </c>
      <c r="L39" s="11">
        <f t="shared" si="4"/>
        <v>1250000</v>
      </c>
      <c r="M39" s="11">
        <f t="shared" si="4"/>
        <v>651403</v>
      </c>
      <c r="N39" s="11">
        <f t="shared" si="4"/>
        <v>2450188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4105253</v>
      </c>
      <c r="X39" s="11">
        <f t="shared" si="4"/>
        <v>3967758</v>
      </c>
      <c r="Y39" s="11">
        <f t="shared" si="4"/>
        <v>137495</v>
      </c>
      <c r="Z39" s="2">
        <f t="shared" si="5"/>
        <v>3.465307107943579</v>
      </c>
      <c r="AA39" s="15">
        <f>AA9+AA24</f>
        <v>7935515</v>
      </c>
    </row>
    <row r="40" spans="1:27" ht="13.5">
      <c r="A40" s="46" t="s">
        <v>36</v>
      </c>
      <c r="B40" s="47"/>
      <c r="C40" s="9">
        <f t="shared" si="4"/>
        <v>629360</v>
      </c>
      <c r="D40" s="10">
        <f t="shared" si="4"/>
        <v>0</v>
      </c>
      <c r="E40" s="11">
        <f t="shared" si="4"/>
        <v>621180</v>
      </c>
      <c r="F40" s="11">
        <f t="shared" si="4"/>
        <v>621180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104536</v>
      </c>
      <c r="L40" s="11">
        <f t="shared" si="4"/>
        <v>115536</v>
      </c>
      <c r="M40" s="11">
        <f t="shared" si="4"/>
        <v>153522</v>
      </c>
      <c r="N40" s="11">
        <f t="shared" si="4"/>
        <v>373594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373594</v>
      </c>
      <c r="X40" s="11">
        <f t="shared" si="4"/>
        <v>310590</v>
      </c>
      <c r="Y40" s="11">
        <f t="shared" si="4"/>
        <v>63004</v>
      </c>
      <c r="Z40" s="2">
        <f t="shared" si="5"/>
        <v>20.285263530699634</v>
      </c>
      <c r="AA40" s="15">
        <f>AA10+AA25</f>
        <v>621180</v>
      </c>
    </row>
    <row r="41" spans="1:27" ht="13.5">
      <c r="A41" s="48" t="s">
        <v>37</v>
      </c>
      <c r="B41" s="47"/>
      <c r="C41" s="49">
        <f aca="true" t="shared" si="6" ref="C41:Y41">SUM(C36:C40)</f>
        <v>52786341</v>
      </c>
      <c r="D41" s="50">
        <f t="shared" si="6"/>
        <v>0</v>
      </c>
      <c r="E41" s="51">
        <f t="shared" si="6"/>
        <v>72239329</v>
      </c>
      <c r="F41" s="51">
        <f t="shared" si="6"/>
        <v>72239329</v>
      </c>
      <c r="G41" s="51">
        <f t="shared" si="6"/>
        <v>733009</v>
      </c>
      <c r="H41" s="51">
        <f t="shared" si="6"/>
        <v>3985469</v>
      </c>
      <c r="I41" s="51">
        <f t="shared" si="6"/>
        <v>8065942</v>
      </c>
      <c r="J41" s="51">
        <f t="shared" si="6"/>
        <v>12784420</v>
      </c>
      <c r="K41" s="51">
        <f t="shared" si="6"/>
        <v>6366973</v>
      </c>
      <c r="L41" s="51">
        <f t="shared" si="6"/>
        <v>8849636</v>
      </c>
      <c r="M41" s="51">
        <f t="shared" si="6"/>
        <v>1949006</v>
      </c>
      <c r="N41" s="51">
        <f t="shared" si="6"/>
        <v>17165615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29950035</v>
      </c>
      <c r="X41" s="51">
        <f t="shared" si="6"/>
        <v>36119666</v>
      </c>
      <c r="Y41" s="51">
        <f t="shared" si="6"/>
        <v>-6169631</v>
      </c>
      <c r="Z41" s="52">
        <f t="shared" si="5"/>
        <v>-17.081085412030113</v>
      </c>
      <c r="AA41" s="53">
        <f>SUM(AA36:AA40)</f>
        <v>72239329</v>
      </c>
    </row>
    <row r="42" spans="1:27" ht="13.5">
      <c r="A42" s="54" t="s">
        <v>38</v>
      </c>
      <c r="B42" s="35"/>
      <c r="C42" s="65">
        <f aca="true" t="shared" si="7" ref="C42:Y48">C12+C27</f>
        <v>3071966</v>
      </c>
      <c r="D42" s="66">
        <f t="shared" si="7"/>
        <v>0</v>
      </c>
      <c r="E42" s="67">
        <f t="shared" si="7"/>
        <v>2090000</v>
      </c>
      <c r="F42" s="67">
        <f t="shared" si="7"/>
        <v>2090000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5910</v>
      </c>
      <c r="L42" s="67">
        <f t="shared" si="7"/>
        <v>0</v>
      </c>
      <c r="M42" s="67">
        <f t="shared" si="7"/>
        <v>0</v>
      </c>
      <c r="N42" s="67">
        <f t="shared" si="7"/>
        <v>5910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5910</v>
      </c>
      <c r="X42" s="67">
        <f t="shared" si="7"/>
        <v>1045000</v>
      </c>
      <c r="Y42" s="67">
        <f t="shared" si="7"/>
        <v>-1039090</v>
      </c>
      <c r="Z42" s="69">
        <f t="shared" si="5"/>
        <v>-99.43444976076556</v>
      </c>
      <c r="AA42" s="68">
        <f aca="true" t="shared" si="8" ref="AA42:AA48">AA12+AA27</f>
        <v>2090000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7754359</v>
      </c>
      <c r="D45" s="66">
        <f t="shared" si="7"/>
        <v>0</v>
      </c>
      <c r="E45" s="67">
        <f t="shared" si="7"/>
        <v>6692000</v>
      </c>
      <c r="F45" s="67">
        <f t="shared" si="7"/>
        <v>6692000</v>
      </c>
      <c r="G45" s="67">
        <f t="shared" si="7"/>
        <v>34093</v>
      </c>
      <c r="H45" s="67">
        <f t="shared" si="7"/>
        <v>5386</v>
      </c>
      <c r="I45" s="67">
        <f t="shared" si="7"/>
        <v>960017</v>
      </c>
      <c r="J45" s="67">
        <f t="shared" si="7"/>
        <v>999496</v>
      </c>
      <c r="K45" s="67">
        <f t="shared" si="7"/>
        <v>114734</v>
      </c>
      <c r="L45" s="67">
        <f t="shared" si="7"/>
        <v>595915</v>
      </c>
      <c r="M45" s="67">
        <f t="shared" si="7"/>
        <v>229458</v>
      </c>
      <c r="N45" s="67">
        <f t="shared" si="7"/>
        <v>940107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1939603</v>
      </c>
      <c r="X45" s="67">
        <f t="shared" si="7"/>
        <v>3346000</v>
      </c>
      <c r="Y45" s="67">
        <f t="shared" si="7"/>
        <v>-1406397</v>
      </c>
      <c r="Z45" s="69">
        <f t="shared" si="5"/>
        <v>-42.032187686790195</v>
      </c>
      <c r="AA45" s="68">
        <f t="shared" si="8"/>
        <v>6692000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187741</v>
      </c>
      <c r="D48" s="66">
        <f t="shared" si="7"/>
        <v>0</v>
      </c>
      <c r="E48" s="67">
        <f t="shared" si="7"/>
        <v>300000</v>
      </c>
      <c r="F48" s="67">
        <f t="shared" si="7"/>
        <v>300000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150000</v>
      </c>
      <c r="Y48" s="67">
        <f t="shared" si="7"/>
        <v>-150000</v>
      </c>
      <c r="Z48" s="69">
        <f t="shared" si="5"/>
        <v>-100</v>
      </c>
      <c r="AA48" s="68">
        <f t="shared" si="8"/>
        <v>300000</v>
      </c>
    </row>
    <row r="49" spans="1:27" ht="13.5">
      <c r="A49" s="75" t="s">
        <v>49</v>
      </c>
      <c r="B49" s="76"/>
      <c r="C49" s="77">
        <f aca="true" t="shared" si="9" ref="C49:Y49">SUM(C41:C48)</f>
        <v>63800407</v>
      </c>
      <c r="D49" s="78">
        <f t="shared" si="9"/>
        <v>0</v>
      </c>
      <c r="E49" s="79">
        <f t="shared" si="9"/>
        <v>81321329</v>
      </c>
      <c r="F49" s="79">
        <f t="shared" si="9"/>
        <v>81321329</v>
      </c>
      <c r="G49" s="79">
        <f t="shared" si="9"/>
        <v>767102</v>
      </c>
      <c r="H49" s="79">
        <f t="shared" si="9"/>
        <v>3990855</v>
      </c>
      <c r="I49" s="79">
        <f t="shared" si="9"/>
        <v>9025959</v>
      </c>
      <c r="J49" s="79">
        <f t="shared" si="9"/>
        <v>13783916</v>
      </c>
      <c r="K49" s="79">
        <f t="shared" si="9"/>
        <v>6487617</v>
      </c>
      <c r="L49" s="79">
        <f t="shared" si="9"/>
        <v>9445551</v>
      </c>
      <c r="M49" s="79">
        <f t="shared" si="9"/>
        <v>2178464</v>
      </c>
      <c r="N49" s="79">
        <f t="shared" si="9"/>
        <v>18111632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31895548</v>
      </c>
      <c r="X49" s="79">
        <f t="shared" si="9"/>
        <v>40660666</v>
      </c>
      <c r="Y49" s="79">
        <f t="shared" si="9"/>
        <v>-8765118</v>
      </c>
      <c r="Z49" s="80">
        <f t="shared" si="5"/>
        <v>-21.556749709903915</v>
      </c>
      <c r="AA49" s="81">
        <f>SUM(AA41:AA48)</f>
        <v>81321329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18886160</v>
      </c>
      <c r="D51" s="66">
        <f t="shared" si="10"/>
        <v>0</v>
      </c>
      <c r="E51" s="67">
        <f t="shared" si="10"/>
        <v>19555273</v>
      </c>
      <c r="F51" s="67">
        <f t="shared" si="10"/>
        <v>19555273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1763291</v>
      </c>
      <c r="L51" s="67">
        <f t="shared" si="10"/>
        <v>0</v>
      </c>
      <c r="M51" s="67">
        <f t="shared" si="10"/>
        <v>0</v>
      </c>
      <c r="N51" s="67">
        <f t="shared" si="10"/>
        <v>1763291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1763291</v>
      </c>
      <c r="X51" s="67">
        <f t="shared" si="10"/>
        <v>9777639</v>
      </c>
      <c r="Y51" s="67">
        <f t="shared" si="10"/>
        <v>-8014348</v>
      </c>
      <c r="Z51" s="69">
        <f>+IF(X51&lt;&gt;0,+(Y51/X51)*100,0)</f>
        <v>-81.96608608683549</v>
      </c>
      <c r="AA51" s="68">
        <f>SUM(AA57:AA61)</f>
        <v>19555273</v>
      </c>
    </row>
    <row r="52" spans="1:27" ht="13.5">
      <c r="A52" s="84" t="s">
        <v>32</v>
      </c>
      <c r="B52" s="47"/>
      <c r="C52" s="9">
        <v>6975141</v>
      </c>
      <c r="D52" s="10"/>
      <c r="E52" s="11">
        <v>7146384</v>
      </c>
      <c r="F52" s="11">
        <v>7146384</v>
      </c>
      <c r="G52" s="11"/>
      <c r="H52" s="11"/>
      <c r="I52" s="11"/>
      <c r="J52" s="11"/>
      <c r="K52" s="11">
        <v>1162513</v>
      </c>
      <c r="L52" s="11"/>
      <c r="M52" s="11"/>
      <c r="N52" s="11">
        <v>1162513</v>
      </c>
      <c r="O52" s="11"/>
      <c r="P52" s="11"/>
      <c r="Q52" s="11"/>
      <c r="R52" s="11"/>
      <c r="S52" s="11"/>
      <c r="T52" s="11"/>
      <c r="U52" s="11"/>
      <c r="V52" s="11"/>
      <c r="W52" s="11">
        <v>1162513</v>
      </c>
      <c r="X52" s="11">
        <v>3573192</v>
      </c>
      <c r="Y52" s="11">
        <v>-2410679</v>
      </c>
      <c r="Z52" s="2">
        <v>-67.47</v>
      </c>
      <c r="AA52" s="15">
        <v>7146384</v>
      </c>
    </row>
    <row r="53" spans="1:27" ht="13.5">
      <c r="A53" s="84" t="s">
        <v>33</v>
      </c>
      <c r="B53" s="47"/>
      <c r="C53" s="9">
        <v>1604400</v>
      </c>
      <c r="D53" s="10"/>
      <c r="E53" s="11">
        <v>2778193</v>
      </c>
      <c r="F53" s="11">
        <v>2778193</v>
      </c>
      <c r="G53" s="11"/>
      <c r="H53" s="11"/>
      <c r="I53" s="11"/>
      <c r="J53" s="11"/>
      <c r="K53" s="11">
        <v>16220</v>
      </c>
      <c r="L53" s="11"/>
      <c r="M53" s="11"/>
      <c r="N53" s="11">
        <v>16220</v>
      </c>
      <c r="O53" s="11"/>
      <c r="P53" s="11"/>
      <c r="Q53" s="11"/>
      <c r="R53" s="11"/>
      <c r="S53" s="11"/>
      <c r="T53" s="11"/>
      <c r="U53" s="11"/>
      <c r="V53" s="11"/>
      <c r="W53" s="11">
        <v>16220</v>
      </c>
      <c r="X53" s="11">
        <v>1389097</v>
      </c>
      <c r="Y53" s="11">
        <v>-1372877</v>
      </c>
      <c r="Z53" s="2">
        <v>-98.83</v>
      </c>
      <c r="AA53" s="15">
        <v>2778193</v>
      </c>
    </row>
    <row r="54" spans="1:27" ht="13.5">
      <c r="A54" s="84" t="s">
        <v>34</v>
      </c>
      <c r="B54" s="47"/>
      <c r="C54" s="9">
        <v>4922353</v>
      </c>
      <c r="D54" s="10"/>
      <c r="E54" s="11">
        <v>2534001</v>
      </c>
      <c r="F54" s="11">
        <v>2534001</v>
      </c>
      <c r="G54" s="11"/>
      <c r="H54" s="11"/>
      <c r="I54" s="11"/>
      <c r="J54" s="11"/>
      <c r="K54" s="11">
        <v>106177</v>
      </c>
      <c r="L54" s="11"/>
      <c r="M54" s="11"/>
      <c r="N54" s="11">
        <v>106177</v>
      </c>
      <c r="O54" s="11"/>
      <c r="P54" s="11"/>
      <c r="Q54" s="11"/>
      <c r="R54" s="11"/>
      <c r="S54" s="11"/>
      <c r="T54" s="11"/>
      <c r="U54" s="11"/>
      <c r="V54" s="11"/>
      <c r="W54" s="11">
        <v>106177</v>
      </c>
      <c r="X54" s="11">
        <v>1267001</v>
      </c>
      <c r="Y54" s="11">
        <v>-1160824</v>
      </c>
      <c r="Z54" s="2">
        <v>-91.62</v>
      </c>
      <c r="AA54" s="15">
        <v>2534001</v>
      </c>
    </row>
    <row r="55" spans="1:27" ht="13.5">
      <c r="A55" s="84" t="s">
        <v>35</v>
      </c>
      <c r="B55" s="47"/>
      <c r="C55" s="9">
        <v>1784113</v>
      </c>
      <c r="D55" s="10"/>
      <c r="E55" s="11">
        <v>2198585</v>
      </c>
      <c r="F55" s="11">
        <v>2198585</v>
      </c>
      <c r="G55" s="11"/>
      <c r="H55" s="11"/>
      <c r="I55" s="11"/>
      <c r="J55" s="11"/>
      <c r="K55" s="11">
        <v>81089</v>
      </c>
      <c r="L55" s="11"/>
      <c r="M55" s="11"/>
      <c r="N55" s="11">
        <v>81089</v>
      </c>
      <c r="O55" s="11"/>
      <c r="P55" s="11"/>
      <c r="Q55" s="11"/>
      <c r="R55" s="11"/>
      <c r="S55" s="11"/>
      <c r="T55" s="11"/>
      <c r="U55" s="11"/>
      <c r="V55" s="11"/>
      <c r="W55" s="11">
        <v>81089</v>
      </c>
      <c r="X55" s="11">
        <v>1099293</v>
      </c>
      <c r="Y55" s="11">
        <v>-1018204</v>
      </c>
      <c r="Z55" s="2">
        <v>-92.62</v>
      </c>
      <c r="AA55" s="15">
        <v>2198585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>
        <v>87252</v>
      </c>
      <c r="L56" s="11"/>
      <c r="M56" s="11"/>
      <c r="N56" s="11">
        <v>87252</v>
      </c>
      <c r="O56" s="11"/>
      <c r="P56" s="11"/>
      <c r="Q56" s="11"/>
      <c r="R56" s="11"/>
      <c r="S56" s="11"/>
      <c r="T56" s="11"/>
      <c r="U56" s="11"/>
      <c r="V56" s="11"/>
      <c r="W56" s="11">
        <v>87252</v>
      </c>
      <c r="X56" s="11"/>
      <c r="Y56" s="11">
        <v>87252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15286007</v>
      </c>
      <c r="D57" s="50">
        <f t="shared" si="11"/>
        <v>0</v>
      </c>
      <c r="E57" s="51">
        <f t="shared" si="11"/>
        <v>14657163</v>
      </c>
      <c r="F57" s="51">
        <f t="shared" si="11"/>
        <v>14657163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1453251</v>
      </c>
      <c r="L57" s="51">
        <f t="shared" si="11"/>
        <v>0</v>
      </c>
      <c r="M57" s="51">
        <f t="shared" si="11"/>
        <v>0</v>
      </c>
      <c r="N57" s="51">
        <f t="shared" si="11"/>
        <v>1453251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1453251</v>
      </c>
      <c r="X57" s="51">
        <f t="shared" si="11"/>
        <v>7328583</v>
      </c>
      <c r="Y57" s="51">
        <f t="shared" si="11"/>
        <v>-5875332</v>
      </c>
      <c r="Z57" s="52">
        <f>+IF(X57&lt;&gt;0,+(Y57/X57)*100,0)</f>
        <v>-80.17009563786068</v>
      </c>
      <c r="AA57" s="53">
        <f>SUM(AA52:AA56)</f>
        <v>14657163</v>
      </c>
    </row>
    <row r="58" spans="1:27" ht="13.5">
      <c r="A58" s="86" t="s">
        <v>38</v>
      </c>
      <c r="B58" s="35"/>
      <c r="C58" s="9">
        <v>869376</v>
      </c>
      <c r="D58" s="10"/>
      <c r="E58" s="11">
        <v>1178723</v>
      </c>
      <c r="F58" s="11">
        <v>1178723</v>
      </c>
      <c r="G58" s="11"/>
      <c r="H58" s="11"/>
      <c r="I58" s="11"/>
      <c r="J58" s="11"/>
      <c r="K58" s="11">
        <v>60365</v>
      </c>
      <c r="L58" s="11"/>
      <c r="M58" s="11"/>
      <c r="N58" s="11">
        <v>60365</v>
      </c>
      <c r="O58" s="11"/>
      <c r="P58" s="11"/>
      <c r="Q58" s="11"/>
      <c r="R58" s="11"/>
      <c r="S58" s="11"/>
      <c r="T58" s="11"/>
      <c r="U58" s="11"/>
      <c r="V58" s="11"/>
      <c r="W58" s="11">
        <v>60365</v>
      </c>
      <c r="X58" s="11">
        <v>589362</v>
      </c>
      <c r="Y58" s="11">
        <v>-528997</v>
      </c>
      <c r="Z58" s="2">
        <v>-89.76</v>
      </c>
      <c r="AA58" s="15">
        <v>1178723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2730777</v>
      </c>
      <c r="D61" s="10"/>
      <c r="E61" s="11">
        <v>3719387</v>
      </c>
      <c r="F61" s="11">
        <v>3719387</v>
      </c>
      <c r="G61" s="11"/>
      <c r="H61" s="11"/>
      <c r="I61" s="11"/>
      <c r="J61" s="11"/>
      <c r="K61" s="11">
        <v>249675</v>
      </c>
      <c r="L61" s="11"/>
      <c r="M61" s="11"/>
      <c r="N61" s="11">
        <v>249675</v>
      </c>
      <c r="O61" s="11"/>
      <c r="P61" s="11"/>
      <c r="Q61" s="11"/>
      <c r="R61" s="11"/>
      <c r="S61" s="11"/>
      <c r="T61" s="11"/>
      <c r="U61" s="11"/>
      <c r="V61" s="11"/>
      <c r="W61" s="11">
        <v>249675</v>
      </c>
      <c r="X61" s="11">
        <v>1859694</v>
      </c>
      <c r="Y61" s="11">
        <v>-1610019</v>
      </c>
      <c r="Z61" s="2">
        <v>-86.57</v>
      </c>
      <c r="AA61" s="15">
        <v>3719387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71000</v>
      </c>
      <c r="F65" s="11"/>
      <c r="G65" s="11">
        <v>61842</v>
      </c>
      <c r="H65" s="11">
        <v>195200</v>
      </c>
      <c r="I65" s="11">
        <v>118643</v>
      </c>
      <c r="J65" s="11">
        <v>375685</v>
      </c>
      <c r="K65" s="11">
        <v>141079</v>
      </c>
      <c r="L65" s="11">
        <v>157499</v>
      </c>
      <c r="M65" s="11">
        <v>162752</v>
      </c>
      <c r="N65" s="11">
        <v>461330</v>
      </c>
      <c r="O65" s="11"/>
      <c r="P65" s="11"/>
      <c r="Q65" s="11"/>
      <c r="R65" s="11"/>
      <c r="S65" s="11"/>
      <c r="T65" s="11"/>
      <c r="U65" s="11"/>
      <c r="V65" s="11"/>
      <c r="W65" s="11">
        <v>837015</v>
      </c>
      <c r="X65" s="11"/>
      <c r="Y65" s="11">
        <v>837015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64115</v>
      </c>
      <c r="F66" s="14"/>
      <c r="G66" s="14">
        <v>286063</v>
      </c>
      <c r="H66" s="14">
        <v>261967</v>
      </c>
      <c r="I66" s="14">
        <v>446406</v>
      </c>
      <c r="J66" s="14">
        <v>994436</v>
      </c>
      <c r="K66" s="14">
        <v>376645</v>
      </c>
      <c r="L66" s="14">
        <v>407488</v>
      </c>
      <c r="M66" s="14">
        <v>273805</v>
      </c>
      <c r="N66" s="14">
        <v>1057938</v>
      </c>
      <c r="O66" s="14"/>
      <c r="P66" s="14"/>
      <c r="Q66" s="14"/>
      <c r="R66" s="14"/>
      <c r="S66" s="14"/>
      <c r="T66" s="14"/>
      <c r="U66" s="14"/>
      <c r="V66" s="14"/>
      <c r="W66" s="14">
        <v>2052374</v>
      </c>
      <c r="X66" s="14"/>
      <c r="Y66" s="14">
        <v>2052374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63720</v>
      </c>
      <c r="F67" s="11"/>
      <c r="G67" s="11">
        <v>736228</v>
      </c>
      <c r="H67" s="11">
        <v>690480</v>
      </c>
      <c r="I67" s="11">
        <v>781599</v>
      </c>
      <c r="J67" s="11">
        <v>2208307</v>
      </c>
      <c r="K67" s="11">
        <v>974268</v>
      </c>
      <c r="L67" s="11">
        <v>1329643</v>
      </c>
      <c r="M67" s="11">
        <v>1310285</v>
      </c>
      <c r="N67" s="11">
        <v>3614196</v>
      </c>
      <c r="O67" s="11"/>
      <c r="P67" s="11"/>
      <c r="Q67" s="11"/>
      <c r="R67" s="11"/>
      <c r="S67" s="11"/>
      <c r="T67" s="11"/>
      <c r="U67" s="11"/>
      <c r="V67" s="11"/>
      <c r="W67" s="11">
        <v>5822503</v>
      </c>
      <c r="X67" s="11"/>
      <c r="Y67" s="11">
        <v>5822503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57550</v>
      </c>
      <c r="F68" s="11"/>
      <c r="G68" s="11"/>
      <c r="H68" s="11">
        <v>235651</v>
      </c>
      <c r="I68" s="11">
        <v>282479</v>
      </c>
      <c r="J68" s="11">
        <v>518130</v>
      </c>
      <c r="K68" s="11">
        <v>282087</v>
      </c>
      <c r="L68" s="11">
        <v>99730</v>
      </c>
      <c r="M68" s="11">
        <v>44588</v>
      </c>
      <c r="N68" s="11">
        <v>426405</v>
      </c>
      <c r="O68" s="11"/>
      <c r="P68" s="11"/>
      <c r="Q68" s="11"/>
      <c r="R68" s="11"/>
      <c r="S68" s="11"/>
      <c r="T68" s="11"/>
      <c r="U68" s="11"/>
      <c r="V68" s="11"/>
      <c r="W68" s="11">
        <v>944535</v>
      </c>
      <c r="X68" s="11"/>
      <c r="Y68" s="11">
        <v>944535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256385</v>
      </c>
      <c r="F69" s="79">
        <f t="shared" si="12"/>
        <v>0</v>
      </c>
      <c r="G69" s="79">
        <f t="shared" si="12"/>
        <v>1084133</v>
      </c>
      <c r="H69" s="79">
        <f t="shared" si="12"/>
        <v>1383298</v>
      </c>
      <c r="I69" s="79">
        <f t="shared" si="12"/>
        <v>1629127</v>
      </c>
      <c r="J69" s="79">
        <f t="shared" si="12"/>
        <v>4096558</v>
      </c>
      <c r="K69" s="79">
        <f t="shared" si="12"/>
        <v>1774079</v>
      </c>
      <c r="L69" s="79">
        <f t="shared" si="12"/>
        <v>1994360</v>
      </c>
      <c r="M69" s="79">
        <f t="shared" si="12"/>
        <v>1791430</v>
      </c>
      <c r="N69" s="79">
        <f t="shared" si="12"/>
        <v>5559869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9656427</v>
      </c>
      <c r="X69" s="79">
        <f t="shared" si="12"/>
        <v>0</v>
      </c>
      <c r="Y69" s="79">
        <f t="shared" si="12"/>
        <v>9656427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2019-01-31T11:36:50Z</dcterms:created>
  <dcterms:modified xsi:type="dcterms:W3CDTF">2019-01-31T11:37:39Z</dcterms:modified>
  <cp:category/>
  <cp:version/>
  <cp:contentType/>
  <cp:contentStatus/>
</cp:coreProperties>
</file>