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'FS184'!$A$1:$AA$74</definedName>
    <definedName name="_xlnm.Print_Area" localSheetId="2">'GT421'!$A$1:$AA$74</definedName>
    <definedName name="_xlnm.Print_Area" localSheetId="3">'GT481'!$A$1:$AA$74</definedName>
    <definedName name="_xlnm.Print_Area" localSheetId="4">'KZN225'!$A$1:$AA$74</definedName>
    <definedName name="_xlnm.Print_Area" localSheetId="5">'KZN252'!$A$1:$AA$74</definedName>
    <definedName name="_xlnm.Print_Area" localSheetId="6">'KZN282'!$A$1:$AA$74</definedName>
    <definedName name="_xlnm.Print_Area" localSheetId="7">'LIM354'!$A$1:$AA$74</definedName>
    <definedName name="_xlnm.Print_Area" localSheetId="8">'MP307'!$A$1:$AA$74</definedName>
    <definedName name="_xlnm.Print_Area" localSheetId="9">'MP312'!$A$1:$AA$74</definedName>
    <definedName name="_xlnm.Print_Area" localSheetId="10">'MP313'!$A$1:$AA$74</definedName>
    <definedName name="_xlnm.Print_Area" localSheetId="11">'MP326'!$A$1:$AA$74</definedName>
    <definedName name="_xlnm.Print_Area" localSheetId="12">'NC091'!$A$1:$AA$74</definedName>
    <definedName name="_xlnm.Print_Area" localSheetId="13">'NW372'!$A$1:$AA$74</definedName>
    <definedName name="_xlnm.Print_Area" localSheetId="14">'NW373'!$A$1:$AA$74</definedName>
    <definedName name="_xlnm.Print_Area" localSheetId="15">'NW403'!$A$1:$AA$74</definedName>
    <definedName name="_xlnm.Print_Area" localSheetId="16">'NW405'!$A$1:$AA$74</definedName>
    <definedName name="_xlnm.Print_Area" localSheetId="0">'Summary'!$A$1:$AA$74</definedName>
    <definedName name="_xlnm.Print_Area" localSheetId="17">'WC023'!$A$1:$AA$74</definedName>
    <definedName name="_xlnm.Print_Area" localSheetId="18">'WC024'!$A$1:$AA$74</definedName>
    <definedName name="_xlnm.Print_Area" localSheetId="19">'WC044'!$A$1:$AA$74</definedName>
  </definedNames>
  <calcPr calcMode="manual" fullCalcOnLoad="1"/>
</workbook>
</file>

<file path=xl/sharedStrings.xml><?xml version="1.0" encoding="utf-8"?>
<sst xmlns="http://schemas.openxmlformats.org/spreadsheetml/2006/main" count="2060" uniqueCount="83">
  <si>
    <t>Free State: Matjhabeng(FS184) - Table C9 Quarterly Budget Statement - Capital Expenditure by Asset Clas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</si>
  <si>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</si>
  <si>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</si>
  <si>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</si>
  <si>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</si>
  <si>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</si>
  <si>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</si>
  <si>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</si>
  <si>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</si>
  <si>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</si>
  <si>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</si>
  <si>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</si>
  <si>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</si>
  <si>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</si>
  <si>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</si>
  <si>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</si>
  <si>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</si>
  <si>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</si>
  <si>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</si>
  <si>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</si>
  <si>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</si>
  <si>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</si>
  <si>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</si>
  <si>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</si>
  <si>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</si>
  <si>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</si>
  <si>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</si>
  <si>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</si>
  <si>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</si>
  <si>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</si>
  <si>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</si>
  <si>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</si>
  <si>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</si>
  <si>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</si>
  <si>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</si>
  <si>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</si>
  <si>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</si>
  <si>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</si>
  <si>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</si>
  <si>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</si>
  <si>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</si>
  <si>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</si>
  <si>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</si>
  <si>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</si>
  <si>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</si>
  <si>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</si>
  <si>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</si>
  <si>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</si>
  <si>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</si>
  <si>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</si>
  <si>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</si>
  <si>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</si>
  <si>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</si>
  <si>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</si>
  <si>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</si>
  <si>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</si>
  <si>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</si>
  <si>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</si>
  <si>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Gauteng: Emfuleni(GT421) - Table C9 Quarterly Budget Statement - Capital Expenditure by Asset Clas ( All ) for 2nd Quarter ended 31 December 2018 (Figures Finalised as at 2019/01/30)</t>
  </si>
  <si>
    <t>Gauteng: Mogale City(GT481) - Table C9 Quarterly Budget Statement - Capital Expenditure by Asset Clas ( All ) for 2nd Quarter ended 31 December 2018 (Figures Finalised as at 2019/01/30)</t>
  </si>
  <si>
    <t>Kwazulu-Natal: Msunduzi(KZN225) - Table C9 Quarterly Budget Statement - Capital Expenditure by Asset Clas ( All ) for 2nd Quarter ended 31 December 2018 (Figures Finalised as at 2019/01/30)</t>
  </si>
  <si>
    <t>Kwazulu-Natal: Newcastle(KZN252) - Table C9 Quarterly Budget Statement - Capital Expenditure by Asset Clas ( All ) for 2nd Quarter ended 31 December 2018 (Figures Finalised as at 2019/01/30)</t>
  </si>
  <si>
    <t>Kwazulu-Natal: uMhlathuze(KZN282) - Table C9 Quarterly Budget Statement - Capital Expenditure by Asset Clas ( All ) for 2nd Quarter ended 31 December 2018 (Figures Finalised as at 2019/01/30)</t>
  </si>
  <si>
    <t>Limpopo: Polokwane(LIM354) - Table C9 Quarterly Budget Statement - Capital Expenditure by Asset Clas ( All ) for 2nd Quarter ended 31 December 2018 (Figures Finalised as at 2019/01/30)</t>
  </si>
  <si>
    <t>Mpumalanga: Govan Mbeki(MP307) - Table C9 Quarterly Budget Statement - Capital Expenditure by Asset Clas ( All ) for 2nd Quarter ended 31 December 2018 (Figures Finalised as at 2019/01/30)</t>
  </si>
  <si>
    <t>Mpumalanga: Emalahleni (MP)(MP312) - Table C9 Quarterly Budget Statement - Capital Expenditure by Asset Clas ( All ) for 2nd Quarter ended 31 December 2018 (Figures Finalised as at 2019/01/30)</t>
  </si>
  <si>
    <t>Mpumalanga: Steve Tshwete(MP313) - Table C9 Quarterly Budget Statement - Capital Expenditure by Asset Clas ( All ) for 2nd Quarter ended 31 December 2018 (Figures Finalised as at 2019/01/30)</t>
  </si>
  <si>
    <t>Mpumalanga: City of Mbombela(MP326) - Table C9 Quarterly Budget Statement - Capital Expenditure by Asset Clas ( All ) for 2nd Quarter ended 31 December 2018 (Figures Finalised as at 2019/01/30)</t>
  </si>
  <si>
    <t>Northern Cape: Sol Plaatje(NC091) - Table C9 Quarterly Budget Statement - Capital Expenditure by Asset Clas ( All ) for 2nd Quarter ended 31 December 2018 (Figures Finalised as at 2019/01/30)</t>
  </si>
  <si>
    <t>North West: Madibeng(NW372) - Table C9 Quarterly Budget Statement - Capital Expenditure by Asset Clas ( All ) for 2nd Quarter ended 31 December 2018 (Figures Finalised as at 2019/01/30)</t>
  </si>
  <si>
    <t>North West: Rustenburg(NW373) - Table C9 Quarterly Budget Statement - Capital Expenditure by Asset Clas ( All ) for 2nd Quarter ended 31 December 2018 (Figures Finalised as at 2019/01/30)</t>
  </si>
  <si>
    <t>North West: City of Matlosana(NW403) - Table C9 Quarterly Budget Statement - Capital Expenditure by Asset Clas ( All ) for 2nd Quarter ended 31 December 2018 (Figures Finalised as at 2019/01/30)</t>
  </si>
  <si>
    <t>North West: J B Marks(NW405) - Table C9 Quarterly Budget Statement - Capital Expenditure by Asset Clas ( All ) for 2nd Quarter ended 31 December 2018 (Figures Finalised as at 2019/01/30)</t>
  </si>
  <si>
    <t>Western Cape: Drakenstein(WC023) - Table C9 Quarterly Budget Statement - Capital Expenditure by Asset Clas ( All ) for 2nd Quarter ended 31 December 2018 (Figures Finalised as at 2019/01/30)</t>
  </si>
  <si>
    <t>Western Cape: Stellenbosch(WC024) - Table C9 Quarterly Budget Statement - Capital Expenditure by Asset Clas ( All ) for 2nd Quarter ended 31 December 2018 (Figures Finalised as at 2019/01/30)</t>
  </si>
  <si>
    <t>Western Cape: George(WC044) - Table C9 Quarterly Budget Statement - Capital Expenditure by Asset Clas ( All ) for 2nd Quarter ended 31 December 2018 (Figures Finalised as at 2019/01/30)</t>
  </si>
  <si>
    <t>Summary - Table C9 Quarterly Budget Statement - Capital Expenditure by Asset Class ( All ) for 2nd Quarter ended 31 December 2018 (Figures Finalised as at 2019/01/30)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</si>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</sst>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0.0%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179" fontId="4" fillId="0" borderId="13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5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6" xfId="42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81" fontId="6" fillId="0" borderId="29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/>
      <protection/>
    </xf>
    <xf numFmtId="179" fontId="6" fillId="0" borderId="31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81" fontId="4" fillId="0" borderId="14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181" fontId="4" fillId="0" borderId="14" xfId="42" applyNumberFormat="1" applyFont="1" applyBorder="1" applyAlignment="1" applyProtection="1">
      <alignment/>
      <protection/>
    </xf>
    <xf numFmtId="181" fontId="4" fillId="0" borderId="15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/>
    </xf>
    <xf numFmtId="179" fontId="4" fillId="0" borderId="11" xfId="42" applyNumberFormat="1" applyFont="1" applyBorder="1" applyAlignment="1" applyProtection="1">
      <alignment/>
      <protection/>
    </xf>
    <xf numFmtId="181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81" fontId="6" fillId="0" borderId="14" xfId="59" applyNumberFormat="1" applyFont="1" applyFill="1" applyBorder="1" applyAlignment="1" applyProtection="1">
      <alignment horizontal="center"/>
      <protection/>
    </xf>
    <xf numFmtId="181" fontId="6" fillId="0" borderId="15" xfId="59" applyNumberFormat="1" applyFont="1" applyFill="1" applyBorder="1" applyAlignment="1" applyProtection="1">
      <alignment horizontal="center"/>
      <protection/>
    </xf>
    <xf numFmtId="181" fontId="6" fillId="0" borderId="11" xfId="59" applyNumberFormat="1" applyFont="1" applyFill="1" applyBorder="1" applyAlignment="1" applyProtection="1">
      <alignment horizontal="center"/>
      <protection/>
    </xf>
    <xf numFmtId="181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5332938749</v>
      </c>
      <c r="D5" s="42">
        <f t="shared" si="0"/>
        <v>0</v>
      </c>
      <c r="E5" s="43">
        <f t="shared" si="0"/>
        <v>5346906528</v>
      </c>
      <c r="F5" s="43">
        <f t="shared" si="0"/>
        <v>5509655536</v>
      </c>
      <c r="G5" s="43">
        <f t="shared" si="0"/>
        <v>81404718</v>
      </c>
      <c r="H5" s="43">
        <f t="shared" si="0"/>
        <v>345140865</v>
      </c>
      <c r="I5" s="43">
        <f t="shared" si="0"/>
        <v>252236299</v>
      </c>
      <c r="J5" s="43">
        <f t="shared" si="0"/>
        <v>678781882</v>
      </c>
      <c r="K5" s="43">
        <f t="shared" si="0"/>
        <v>418787636</v>
      </c>
      <c r="L5" s="43">
        <f t="shared" si="0"/>
        <v>355002292</v>
      </c>
      <c r="M5" s="43">
        <f t="shared" si="0"/>
        <v>507806000</v>
      </c>
      <c r="N5" s="43">
        <f t="shared" si="0"/>
        <v>1281595928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1960377810</v>
      </c>
      <c r="X5" s="43">
        <f t="shared" si="0"/>
        <v>2754827780</v>
      </c>
      <c r="Y5" s="43">
        <f t="shared" si="0"/>
        <v>-794449970</v>
      </c>
      <c r="Z5" s="44">
        <f>+IF(X5&lt;&gt;0,+(Y5/X5)*100,0)</f>
        <v>-28.83846227222233</v>
      </c>
      <c r="AA5" s="45">
        <f>SUM(AA11:AA18)</f>
        <v>5509655536</v>
      </c>
    </row>
    <row r="6" spans="1:27" ht="13.5">
      <c r="A6" s="46" t="s">
        <v>32</v>
      </c>
      <c r="B6" s="47"/>
      <c r="C6" s="9">
        <v>1372502721</v>
      </c>
      <c r="D6" s="10"/>
      <c r="E6" s="11">
        <v>1166900792</v>
      </c>
      <c r="F6" s="11">
        <v>1188104467</v>
      </c>
      <c r="G6" s="11">
        <v>472505</v>
      </c>
      <c r="H6" s="11">
        <v>60586968</v>
      </c>
      <c r="I6" s="11">
        <v>74766186</v>
      </c>
      <c r="J6" s="11">
        <v>135825659</v>
      </c>
      <c r="K6" s="11">
        <v>79710695</v>
      </c>
      <c r="L6" s="11">
        <v>67391063</v>
      </c>
      <c r="M6" s="11">
        <v>62723888</v>
      </c>
      <c r="N6" s="11">
        <v>209825646</v>
      </c>
      <c r="O6" s="11"/>
      <c r="P6" s="11"/>
      <c r="Q6" s="11"/>
      <c r="R6" s="11"/>
      <c r="S6" s="11"/>
      <c r="T6" s="11"/>
      <c r="U6" s="11"/>
      <c r="V6" s="11"/>
      <c r="W6" s="11">
        <v>345651305</v>
      </c>
      <c r="X6" s="11">
        <v>594052236</v>
      </c>
      <c r="Y6" s="11">
        <v>-248400931</v>
      </c>
      <c r="Z6" s="2">
        <v>-41.81</v>
      </c>
      <c r="AA6" s="15">
        <v>1188104467</v>
      </c>
    </row>
    <row r="7" spans="1:27" ht="13.5">
      <c r="A7" s="46" t="s">
        <v>33</v>
      </c>
      <c r="B7" s="47"/>
      <c r="C7" s="9">
        <v>513048371</v>
      </c>
      <c r="D7" s="10"/>
      <c r="E7" s="11">
        <v>485422565</v>
      </c>
      <c r="F7" s="11">
        <v>508500669</v>
      </c>
      <c r="G7" s="11">
        <v>4133468</v>
      </c>
      <c r="H7" s="11">
        <v>45193922</v>
      </c>
      <c r="I7" s="11">
        <v>31188430</v>
      </c>
      <c r="J7" s="11">
        <v>80515820</v>
      </c>
      <c r="K7" s="11">
        <v>43709370</v>
      </c>
      <c r="L7" s="11">
        <v>56184403</v>
      </c>
      <c r="M7" s="11">
        <v>48456755</v>
      </c>
      <c r="N7" s="11">
        <v>148350528</v>
      </c>
      <c r="O7" s="11"/>
      <c r="P7" s="11"/>
      <c r="Q7" s="11"/>
      <c r="R7" s="11"/>
      <c r="S7" s="11"/>
      <c r="T7" s="11"/>
      <c r="U7" s="11"/>
      <c r="V7" s="11"/>
      <c r="W7" s="11">
        <v>228866348</v>
      </c>
      <c r="X7" s="11">
        <v>254250335</v>
      </c>
      <c r="Y7" s="11">
        <v>-25383987</v>
      </c>
      <c r="Z7" s="2">
        <v>-9.98</v>
      </c>
      <c r="AA7" s="15">
        <v>508500669</v>
      </c>
    </row>
    <row r="8" spans="1:27" ht="13.5">
      <c r="A8" s="46" t="s">
        <v>34</v>
      </c>
      <c r="B8" s="47"/>
      <c r="C8" s="9">
        <v>1226594077</v>
      </c>
      <c r="D8" s="10"/>
      <c r="E8" s="11">
        <v>945251073</v>
      </c>
      <c r="F8" s="11">
        <v>1017196999</v>
      </c>
      <c r="G8" s="11">
        <v>12483843</v>
      </c>
      <c r="H8" s="11">
        <v>101437382</v>
      </c>
      <c r="I8" s="11">
        <v>66134605</v>
      </c>
      <c r="J8" s="11">
        <v>180055830</v>
      </c>
      <c r="K8" s="11">
        <v>90965020</v>
      </c>
      <c r="L8" s="11">
        <v>98376872</v>
      </c>
      <c r="M8" s="11">
        <v>123136365</v>
      </c>
      <c r="N8" s="11">
        <v>312478257</v>
      </c>
      <c r="O8" s="11"/>
      <c r="P8" s="11"/>
      <c r="Q8" s="11"/>
      <c r="R8" s="11"/>
      <c r="S8" s="11"/>
      <c r="T8" s="11"/>
      <c r="U8" s="11"/>
      <c r="V8" s="11"/>
      <c r="W8" s="11">
        <v>492534087</v>
      </c>
      <c r="X8" s="11">
        <v>508598500</v>
      </c>
      <c r="Y8" s="11">
        <v>-16064413</v>
      </c>
      <c r="Z8" s="2">
        <v>-3.16</v>
      </c>
      <c r="AA8" s="15">
        <v>1017196999</v>
      </c>
    </row>
    <row r="9" spans="1:27" ht="13.5">
      <c r="A9" s="46" t="s">
        <v>35</v>
      </c>
      <c r="B9" s="47"/>
      <c r="C9" s="9">
        <v>801385360</v>
      </c>
      <c r="D9" s="10"/>
      <c r="E9" s="11">
        <v>829262320</v>
      </c>
      <c r="F9" s="11">
        <v>832763079</v>
      </c>
      <c r="G9" s="11">
        <v>19491969</v>
      </c>
      <c r="H9" s="11">
        <v>43506744</v>
      </c>
      <c r="I9" s="11">
        <v>33350156</v>
      </c>
      <c r="J9" s="11">
        <v>96348869</v>
      </c>
      <c r="K9" s="11">
        <v>121229384</v>
      </c>
      <c r="L9" s="11">
        <v>64467645</v>
      </c>
      <c r="M9" s="11">
        <v>62795567</v>
      </c>
      <c r="N9" s="11">
        <v>248492596</v>
      </c>
      <c r="O9" s="11"/>
      <c r="P9" s="11"/>
      <c r="Q9" s="11"/>
      <c r="R9" s="11"/>
      <c r="S9" s="11"/>
      <c r="T9" s="11"/>
      <c r="U9" s="11"/>
      <c r="V9" s="11"/>
      <c r="W9" s="11">
        <v>344841465</v>
      </c>
      <c r="X9" s="11">
        <v>416381542</v>
      </c>
      <c r="Y9" s="11">
        <v>-71540077</v>
      </c>
      <c r="Z9" s="2">
        <v>-17.18</v>
      </c>
      <c r="AA9" s="15">
        <v>832763079</v>
      </c>
    </row>
    <row r="10" spans="1:27" ht="13.5">
      <c r="A10" s="46" t="s">
        <v>36</v>
      </c>
      <c r="B10" s="47"/>
      <c r="C10" s="9">
        <v>422240228</v>
      </c>
      <c r="D10" s="10"/>
      <c r="E10" s="11">
        <v>99899884</v>
      </c>
      <c r="F10" s="11">
        <v>131569420</v>
      </c>
      <c r="G10" s="11">
        <v>-1409132</v>
      </c>
      <c r="H10" s="11">
        <v>3035105</v>
      </c>
      <c r="I10" s="11">
        <v>2732762</v>
      </c>
      <c r="J10" s="11">
        <v>4358735</v>
      </c>
      <c r="K10" s="11">
        <v>9344313</v>
      </c>
      <c r="L10" s="11">
        <v>6094182</v>
      </c>
      <c r="M10" s="11">
        <v>65726621</v>
      </c>
      <c r="N10" s="11">
        <v>81165116</v>
      </c>
      <c r="O10" s="11"/>
      <c r="P10" s="11"/>
      <c r="Q10" s="11"/>
      <c r="R10" s="11"/>
      <c r="S10" s="11"/>
      <c r="T10" s="11"/>
      <c r="U10" s="11"/>
      <c r="V10" s="11"/>
      <c r="W10" s="11">
        <v>85523851</v>
      </c>
      <c r="X10" s="11">
        <v>65784711</v>
      </c>
      <c r="Y10" s="11">
        <v>19739140</v>
      </c>
      <c r="Z10" s="2">
        <v>30.01</v>
      </c>
      <c r="AA10" s="15">
        <v>131569420</v>
      </c>
    </row>
    <row r="11" spans="1:27" ht="13.5">
      <c r="A11" s="48" t="s">
        <v>37</v>
      </c>
      <c r="B11" s="47"/>
      <c r="C11" s="49">
        <f aca="true" t="shared" si="1" ref="C11:Y11">SUM(C6:C10)</f>
        <v>4335770757</v>
      </c>
      <c r="D11" s="50">
        <f t="shared" si="1"/>
        <v>0</v>
      </c>
      <c r="E11" s="51">
        <f t="shared" si="1"/>
        <v>3526736634</v>
      </c>
      <c r="F11" s="51">
        <f t="shared" si="1"/>
        <v>3678134634</v>
      </c>
      <c r="G11" s="51">
        <f t="shared" si="1"/>
        <v>35172653</v>
      </c>
      <c r="H11" s="51">
        <f t="shared" si="1"/>
        <v>253760121</v>
      </c>
      <c r="I11" s="51">
        <f t="shared" si="1"/>
        <v>208172139</v>
      </c>
      <c r="J11" s="51">
        <f t="shared" si="1"/>
        <v>497104913</v>
      </c>
      <c r="K11" s="51">
        <f t="shared" si="1"/>
        <v>344958782</v>
      </c>
      <c r="L11" s="51">
        <f t="shared" si="1"/>
        <v>292514165</v>
      </c>
      <c r="M11" s="51">
        <f t="shared" si="1"/>
        <v>362839196</v>
      </c>
      <c r="N11" s="51">
        <f t="shared" si="1"/>
        <v>1000312143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1497417056</v>
      </c>
      <c r="X11" s="51">
        <f t="shared" si="1"/>
        <v>1839067324</v>
      </c>
      <c r="Y11" s="51">
        <f t="shared" si="1"/>
        <v>-341650268</v>
      </c>
      <c r="Z11" s="52">
        <f>+IF(X11&lt;&gt;0,+(Y11/X11)*100,0)</f>
        <v>-18.57736601273005</v>
      </c>
      <c r="AA11" s="53">
        <f>SUM(AA6:AA10)</f>
        <v>3678134634</v>
      </c>
    </row>
    <row r="12" spans="1:27" ht="13.5">
      <c r="A12" s="54" t="s">
        <v>38</v>
      </c>
      <c r="B12" s="35"/>
      <c r="C12" s="9">
        <v>251538087</v>
      </c>
      <c r="D12" s="10"/>
      <c r="E12" s="11">
        <v>323350527</v>
      </c>
      <c r="F12" s="11">
        <v>329711651</v>
      </c>
      <c r="G12" s="11">
        <v>1971254</v>
      </c>
      <c r="H12" s="11">
        <v>11393600</v>
      </c>
      <c r="I12" s="11">
        <v>15171331</v>
      </c>
      <c r="J12" s="11">
        <v>28536185</v>
      </c>
      <c r="K12" s="11">
        <v>19716538</v>
      </c>
      <c r="L12" s="11">
        <v>22906474</v>
      </c>
      <c r="M12" s="11">
        <v>16923051</v>
      </c>
      <c r="N12" s="11">
        <v>59546063</v>
      </c>
      <c r="O12" s="11"/>
      <c r="P12" s="11"/>
      <c r="Q12" s="11"/>
      <c r="R12" s="11"/>
      <c r="S12" s="11"/>
      <c r="T12" s="11"/>
      <c r="U12" s="11"/>
      <c r="V12" s="11"/>
      <c r="W12" s="11">
        <v>88082248</v>
      </c>
      <c r="X12" s="11">
        <v>164855827</v>
      </c>
      <c r="Y12" s="11">
        <v>-76773579</v>
      </c>
      <c r="Z12" s="2">
        <v>-46.57</v>
      </c>
      <c r="AA12" s="15">
        <v>329711651</v>
      </c>
    </row>
    <row r="13" spans="1:27" ht="13.5">
      <c r="A13" s="54" t="s">
        <v>39</v>
      </c>
      <c r="B13" s="35"/>
      <c r="C13" s="12">
        <v>50000</v>
      </c>
      <c r="D13" s="13"/>
      <c r="E13" s="14">
        <v>1550000</v>
      </c>
      <c r="F13" s="14">
        <v>1550000</v>
      </c>
      <c r="G13" s="14"/>
      <c r="H13" s="14">
        <v>400000</v>
      </c>
      <c r="I13" s="14">
        <v>200000</v>
      </c>
      <c r="J13" s="14">
        <v>600000</v>
      </c>
      <c r="K13" s="14"/>
      <c r="L13" s="14">
        <v>50000</v>
      </c>
      <c r="M13" s="14">
        <v>101382</v>
      </c>
      <c r="N13" s="14">
        <v>151382</v>
      </c>
      <c r="O13" s="14"/>
      <c r="P13" s="14"/>
      <c r="Q13" s="14"/>
      <c r="R13" s="14"/>
      <c r="S13" s="14"/>
      <c r="T13" s="14"/>
      <c r="U13" s="14"/>
      <c r="V13" s="14"/>
      <c r="W13" s="14">
        <v>751382</v>
      </c>
      <c r="X13" s="14">
        <v>775000</v>
      </c>
      <c r="Y13" s="14">
        <v>-23618</v>
      </c>
      <c r="Z13" s="2">
        <v>-3.05</v>
      </c>
      <c r="AA13" s="22">
        <v>1550000</v>
      </c>
    </row>
    <row r="14" spans="1:27" ht="13.5">
      <c r="A14" s="54" t="s">
        <v>40</v>
      </c>
      <c r="B14" s="35"/>
      <c r="C14" s="9">
        <v>1038064</v>
      </c>
      <c r="D14" s="10"/>
      <c r="E14" s="11">
        <v>7707000</v>
      </c>
      <c r="F14" s="11">
        <v>18607000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9303500</v>
      </c>
      <c r="Y14" s="11">
        <v>-9303500</v>
      </c>
      <c r="Z14" s="2">
        <v>-100</v>
      </c>
      <c r="AA14" s="15">
        <v>18607000</v>
      </c>
    </row>
    <row r="15" spans="1:27" ht="13.5">
      <c r="A15" s="54" t="s">
        <v>41</v>
      </c>
      <c r="B15" s="35" t="s">
        <v>42</v>
      </c>
      <c r="C15" s="9">
        <v>672158202</v>
      </c>
      <c r="D15" s="10"/>
      <c r="E15" s="11">
        <v>1388091293</v>
      </c>
      <c r="F15" s="11">
        <v>1382015329</v>
      </c>
      <c r="G15" s="11">
        <v>49214991</v>
      </c>
      <c r="H15" s="11">
        <v>79544462</v>
      </c>
      <c r="I15" s="11">
        <v>26276118</v>
      </c>
      <c r="J15" s="11">
        <v>155035571</v>
      </c>
      <c r="K15" s="11">
        <v>51648871</v>
      </c>
      <c r="L15" s="11">
        <v>39305274</v>
      </c>
      <c r="M15" s="11">
        <v>105673752</v>
      </c>
      <c r="N15" s="11">
        <v>196627897</v>
      </c>
      <c r="O15" s="11"/>
      <c r="P15" s="11"/>
      <c r="Q15" s="11"/>
      <c r="R15" s="11"/>
      <c r="S15" s="11"/>
      <c r="T15" s="11"/>
      <c r="U15" s="11"/>
      <c r="V15" s="11"/>
      <c r="W15" s="11">
        <v>351663468</v>
      </c>
      <c r="X15" s="11">
        <v>691007668</v>
      </c>
      <c r="Y15" s="11">
        <v>-339344200</v>
      </c>
      <c r="Z15" s="2">
        <v>-49.11</v>
      </c>
      <c r="AA15" s="15">
        <v>1382015329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>
        <v>298424</v>
      </c>
      <c r="L17" s="11"/>
      <c r="M17" s="11"/>
      <c r="N17" s="11">
        <v>298424</v>
      </c>
      <c r="O17" s="11"/>
      <c r="P17" s="11"/>
      <c r="Q17" s="11"/>
      <c r="R17" s="11"/>
      <c r="S17" s="11"/>
      <c r="T17" s="11"/>
      <c r="U17" s="11"/>
      <c r="V17" s="11"/>
      <c r="W17" s="11">
        <v>298424</v>
      </c>
      <c r="X17" s="11"/>
      <c r="Y17" s="11">
        <v>298424</v>
      </c>
      <c r="Z17" s="2"/>
      <c r="AA17" s="15"/>
    </row>
    <row r="18" spans="1:27" ht="13.5">
      <c r="A18" s="54" t="s">
        <v>45</v>
      </c>
      <c r="B18" s="35"/>
      <c r="C18" s="16">
        <v>72383639</v>
      </c>
      <c r="D18" s="17"/>
      <c r="E18" s="18">
        <v>99471074</v>
      </c>
      <c r="F18" s="18">
        <v>99636922</v>
      </c>
      <c r="G18" s="18">
        <v>-4954180</v>
      </c>
      <c r="H18" s="18">
        <v>42682</v>
      </c>
      <c r="I18" s="18">
        <v>2416711</v>
      </c>
      <c r="J18" s="18">
        <v>-2494787</v>
      </c>
      <c r="K18" s="18">
        <v>2165021</v>
      </c>
      <c r="L18" s="18">
        <v>226379</v>
      </c>
      <c r="M18" s="18">
        <v>22268619</v>
      </c>
      <c r="N18" s="18">
        <v>24660019</v>
      </c>
      <c r="O18" s="18"/>
      <c r="P18" s="18"/>
      <c r="Q18" s="18"/>
      <c r="R18" s="18"/>
      <c r="S18" s="18"/>
      <c r="T18" s="18"/>
      <c r="U18" s="18"/>
      <c r="V18" s="18"/>
      <c r="W18" s="18">
        <v>22165232</v>
      </c>
      <c r="X18" s="18">
        <v>49818461</v>
      </c>
      <c r="Y18" s="18">
        <v>-27653229</v>
      </c>
      <c r="Z18" s="3">
        <v>-55.51</v>
      </c>
      <c r="AA18" s="23">
        <v>99636922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1428282882</v>
      </c>
      <c r="D20" s="59">
        <f t="shared" si="2"/>
        <v>0</v>
      </c>
      <c r="E20" s="60">
        <f t="shared" si="2"/>
        <v>3297798204</v>
      </c>
      <c r="F20" s="60">
        <f t="shared" si="2"/>
        <v>3422256420</v>
      </c>
      <c r="G20" s="60">
        <f t="shared" si="2"/>
        <v>6119314</v>
      </c>
      <c r="H20" s="60">
        <f t="shared" si="2"/>
        <v>113671856</v>
      </c>
      <c r="I20" s="60">
        <f t="shared" si="2"/>
        <v>144802839</v>
      </c>
      <c r="J20" s="60">
        <f t="shared" si="2"/>
        <v>264594009</v>
      </c>
      <c r="K20" s="60">
        <f t="shared" si="2"/>
        <v>154591323</v>
      </c>
      <c r="L20" s="60">
        <f t="shared" si="2"/>
        <v>154594193</v>
      </c>
      <c r="M20" s="60">
        <f t="shared" si="2"/>
        <v>149658441</v>
      </c>
      <c r="N20" s="60">
        <f t="shared" si="2"/>
        <v>458843957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723437966</v>
      </c>
      <c r="X20" s="60">
        <f t="shared" si="2"/>
        <v>1711128218</v>
      </c>
      <c r="Y20" s="60">
        <f t="shared" si="2"/>
        <v>-987690252</v>
      </c>
      <c r="Z20" s="61">
        <f>+IF(X20&lt;&gt;0,+(Y20/X20)*100,0)</f>
        <v>-57.72158051104035</v>
      </c>
      <c r="AA20" s="62">
        <f>SUM(AA26:AA33)</f>
        <v>3422256420</v>
      </c>
    </row>
    <row r="21" spans="1:27" ht="13.5">
      <c r="A21" s="46" t="s">
        <v>32</v>
      </c>
      <c r="B21" s="47"/>
      <c r="C21" s="9">
        <v>458333479</v>
      </c>
      <c r="D21" s="10"/>
      <c r="E21" s="11">
        <v>1030804124</v>
      </c>
      <c r="F21" s="11">
        <v>1044772348</v>
      </c>
      <c r="G21" s="11">
        <v>14636462</v>
      </c>
      <c r="H21" s="11">
        <v>52424926</v>
      </c>
      <c r="I21" s="11">
        <v>65499726</v>
      </c>
      <c r="J21" s="11">
        <v>132561114</v>
      </c>
      <c r="K21" s="11">
        <v>74092426</v>
      </c>
      <c r="L21" s="11">
        <v>58285624</v>
      </c>
      <c r="M21" s="11">
        <v>71542247</v>
      </c>
      <c r="N21" s="11">
        <v>203920297</v>
      </c>
      <c r="O21" s="11"/>
      <c r="P21" s="11"/>
      <c r="Q21" s="11"/>
      <c r="R21" s="11"/>
      <c r="S21" s="11"/>
      <c r="T21" s="11"/>
      <c r="U21" s="11"/>
      <c r="V21" s="11"/>
      <c r="W21" s="11">
        <v>336481411</v>
      </c>
      <c r="X21" s="11">
        <v>522386176</v>
      </c>
      <c r="Y21" s="11">
        <v>-185904765</v>
      </c>
      <c r="Z21" s="2">
        <v>-35.59</v>
      </c>
      <c r="AA21" s="15">
        <v>1044772348</v>
      </c>
    </row>
    <row r="22" spans="1:27" ht="13.5">
      <c r="A22" s="46" t="s">
        <v>33</v>
      </c>
      <c r="B22" s="47"/>
      <c r="C22" s="9">
        <v>127277689</v>
      </c>
      <c r="D22" s="10"/>
      <c r="E22" s="11">
        <v>384818040</v>
      </c>
      <c r="F22" s="11">
        <v>385102970</v>
      </c>
      <c r="G22" s="11">
        <v>1663066</v>
      </c>
      <c r="H22" s="11">
        <v>9762735</v>
      </c>
      <c r="I22" s="11">
        <v>4610693</v>
      </c>
      <c r="J22" s="11">
        <v>16036494</v>
      </c>
      <c r="K22" s="11">
        <v>4105267</v>
      </c>
      <c r="L22" s="11">
        <v>8793518</v>
      </c>
      <c r="M22" s="11">
        <v>11927661</v>
      </c>
      <c r="N22" s="11">
        <v>24826446</v>
      </c>
      <c r="O22" s="11"/>
      <c r="P22" s="11"/>
      <c r="Q22" s="11"/>
      <c r="R22" s="11"/>
      <c r="S22" s="11"/>
      <c r="T22" s="11"/>
      <c r="U22" s="11"/>
      <c r="V22" s="11"/>
      <c r="W22" s="11">
        <v>40862940</v>
      </c>
      <c r="X22" s="11">
        <v>192551485</v>
      </c>
      <c r="Y22" s="11">
        <v>-151688545</v>
      </c>
      <c r="Z22" s="2">
        <v>-78.78</v>
      </c>
      <c r="AA22" s="15">
        <v>385102970</v>
      </c>
    </row>
    <row r="23" spans="1:27" ht="13.5">
      <c r="A23" s="46" t="s">
        <v>34</v>
      </c>
      <c r="B23" s="47"/>
      <c r="C23" s="9">
        <v>425030084</v>
      </c>
      <c r="D23" s="10"/>
      <c r="E23" s="11">
        <v>709818270</v>
      </c>
      <c r="F23" s="11">
        <v>738022058</v>
      </c>
      <c r="G23" s="11">
        <v>3578653</v>
      </c>
      <c r="H23" s="11">
        <v>16666082</v>
      </c>
      <c r="I23" s="11">
        <v>48118354</v>
      </c>
      <c r="J23" s="11">
        <v>68363089</v>
      </c>
      <c r="K23" s="11">
        <v>6165729</v>
      </c>
      <c r="L23" s="11">
        <v>46923308</v>
      </c>
      <c r="M23" s="11">
        <v>20269399</v>
      </c>
      <c r="N23" s="11">
        <v>73358436</v>
      </c>
      <c r="O23" s="11"/>
      <c r="P23" s="11"/>
      <c r="Q23" s="11"/>
      <c r="R23" s="11"/>
      <c r="S23" s="11"/>
      <c r="T23" s="11"/>
      <c r="U23" s="11"/>
      <c r="V23" s="11"/>
      <c r="W23" s="11">
        <v>141721525</v>
      </c>
      <c r="X23" s="11">
        <v>369011031</v>
      </c>
      <c r="Y23" s="11">
        <v>-227289506</v>
      </c>
      <c r="Z23" s="2">
        <v>-61.59</v>
      </c>
      <c r="AA23" s="15">
        <v>738022058</v>
      </c>
    </row>
    <row r="24" spans="1:27" ht="13.5">
      <c r="A24" s="46" t="s">
        <v>35</v>
      </c>
      <c r="B24" s="47"/>
      <c r="C24" s="9">
        <v>32698686</v>
      </c>
      <c r="D24" s="10"/>
      <c r="E24" s="11">
        <v>434681213</v>
      </c>
      <c r="F24" s="11">
        <v>483960732</v>
      </c>
      <c r="G24" s="11">
        <v>2283146</v>
      </c>
      <c r="H24" s="11">
        <v>6006598</v>
      </c>
      <c r="I24" s="11">
        <v>4500097</v>
      </c>
      <c r="J24" s="11">
        <v>12789841</v>
      </c>
      <c r="K24" s="11">
        <v>50624863</v>
      </c>
      <c r="L24" s="11">
        <v>24418886</v>
      </c>
      <c r="M24" s="11">
        <v>8380960</v>
      </c>
      <c r="N24" s="11">
        <v>83424709</v>
      </c>
      <c r="O24" s="11"/>
      <c r="P24" s="11"/>
      <c r="Q24" s="11"/>
      <c r="R24" s="11"/>
      <c r="S24" s="11"/>
      <c r="T24" s="11"/>
      <c r="U24" s="11"/>
      <c r="V24" s="11"/>
      <c r="W24" s="11">
        <v>96214550</v>
      </c>
      <c r="X24" s="11">
        <v>241980366</v>
      </c>
      <c r="Y24" s="11">
        <v>-145765816</v>
      </c>
      <c r="Z24" s="2">
        <v>-60.24</v>
      </c>
      <c r="AA24" s="15">
        <v>483960732</v>
      </c>
    </row>
    <row r="25" spans="1:27" ht="13.5">
      <c r="A25" s="46" t="s">
        <v>36</v>
      </c>
      <c r="B25" s="47"/>
      <c r="C25" s="9">
        <v>172283805</v>
      </c>
      <c r="D25" s="10"/>
      <c r="E25" s="11">
        <v>132578500</v>
      </c>
      <c r="F25" s="11">
        <v>137218011</v>
      </c>
      <c r="G25" s="11">
        <v>-13737772</v>
      </c>
      <c r="H25" s="11">
        <v>18174354</v>
      </c>
      <c r="I25" s="11">
        <v>1762363</v>
      </c>
      <c r="J25" s="11">
        <v>6198945</v>
      </c>
      <c r="K25" s="11">
        <v>7262419</v>
      </c>
      <c r="L25" s="11">
        <v>4881170</v>
      </c>
      <c r="M25" s="11">
        <v>23364202</v>
      </c>
      <c r="N25" s="11">
        <v>35507791</v>
      </c>
      <c r="O25" s="11"/>
      <c r="P25" s="11"/>
      <c r="Q25" s="11"/>
      <c r="R25" s="11"/>
      <c r="S25" s="11"/>
      <c r="T25" s="11"/>
      <c r="U25" s="11"/>
      <c r="V25" s="11"/>
      <c r="W25" s="11">
        <v>41706736</v>
      </c>
      <c r="X25" s="11">
        <v>68609007</v>
      </c>
      <c r="Y25" s="11">
        <v>-26902271</v>
      </c>
      <c r="Z25" s="2">
        <v>-39.21</v>
      </c>
      <c r="AA25" s="15">
        <v>137218011</v>
      </c>
    </row>
    <row r="26" spans="1:27" ht="13.5">
      <c r="A26" s="48" t="s">
        <v>37</v>
      </c>
      <c r="B26" s="63"/>
      <c r="C26" s="49">
        <f aca="true" t="shared" si="3" ref="C26:Y26">SUM(C21:C25)</f>
        <v>1215623743</v>
      </c>
      <c r="D26" s="50">
        <f t="shared" si="3"/>
        <v>0</v>
      </c>
      <c r="E26" s="51">
        <f t="shared" si="3"/>
        <v>2692700147</v>
      </c>
      <c r="F26" s="51">
        <f t="shared" si="3"/>
        <v>2789076119</v>
      </c>
      <c r="G26" s="51">
        <f t="shared" si="3"/>
        <v>8423555</v>
      </c>
      <c r="H26" s="51">
        <f t="shared" si="3"/>
        <v>103034695</v>
      </c>
      <c r="I26" s="51">
        <f t="shared" si="3"/>
        <v>124491233</v>
      </c>
      <c r="J26" s="51">
        <f t="shared" si="3"/>
        <v>235949483</v>
      </c>
      <c r="K26" s="51">
        <f t="shared" si="3"/>
        <v>142250704</v>
      </c>
      <c r="L26" s="51">
        <f t="shared" si="3"/>
        <v>143302506</v>
      </c>
      <c r="M26" s="51">
        <f t="shared" si="3"/>
        <v>135484469</v>
      </c>
      <c r="N26" s="51">
        <f t="shared" si="3"/>
        <v>421037679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656987162</v>
      </c>
      <c r="X26" s="51">
        <f t="shared" si="3"/>
        <v>1394538065</v>
      </c>
      <c r="Y26" s="51">
        <f t="shared" si="3"/>
        <v>-737550903</v>
      </c>
      <c r="Z26" s="52">
        <f>+IF(X26&lt;&gt;0,+(Y26/X26)*100,0)</f>
        <v>-52.888545785231045</v>
      </c>
      <c r="AA26" s="53">
        <f>SUM(AA21:AA25)</f>
        <v>2789076119</v>
      </c>
    </row>
    <row r="27" spans="1:27" ht="13.5">
      <c r="A27" s="54" t="s">
        <v>38</v>
      </c>
      <c r="B27" s="64"/>
      <c r="C27" s="9">
        <v>88984828</v>
      </c>
      <c r="D27" s="10"/>
      <c r="E27" s="11">
        <v>364972217</v>
      </c>
      <c r="F27" s="11">
        <v>389654399</v>
      </c>
      <c r="G27" s="11">
        <v>-2638159</v>
      </c>
      <c r="H27" s="11">
        <v>6941739</v>
      </c>
      <c r="I27" s="11">
        <v>11137265</v>
      </c>
      <c r="J27" s="11">
        <v>15440845</v>
      </c>
      <c r="K27" s="11">
        <v>5470826</v>
      </c>
      <c r="L27" s="11">
        <v>6344143</v>
      </c>
      <c r="M27" s="11">
        <v>9304860</v>
      </c>
      <c r="N27" s="11">
        <v>21119829</v>
      </c>
      <c r="O27" s="11"/>
      <c r="P27" s="11"/>
      <c r="Q27" s="11"/>
      <c r="R27" s="11"/>
      <c r="S27" s="11"/>
      <c r="T27" s="11"/>
      <c r="U27" s="11"/>
      <c r="V27" s="11"/>
      <c r="W27" s="11">
        <v>36560674</v>
      </c>
      <c r="X27" s="11">
        <v>194827201</v>
      </c>
      <c r="Y27" s="11">
        <v>-158266527</v>
      </c>
      <c r="Z27" s="2">
        <v>-81.23</v>
      </c>
      <c r="AA27" s="15">
        <v>389654399</v>
      </c>
    </row>
    <row r="28" spans="1:27" ht="13.5">
      <c r="A28" s="54" t="s">
        <v>39</v>
      </c>
      <c r="B28" s="64"/>
      <c r="C28" s="12"/>
      <c r="D28" s="13"/>
      <c r="E28" s="14">
        <v>345000</v>
      </c>
      <c r="F28" s="14">
        <v>345000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172500</v>
      </c>
      <c r="Y28" s="14">
        <v>-172500</v>
      </c>
      <c r="Z28" s="2">
        <v>-100</v>
      </c>
      <c r="AA28" s="22">
        <v>345000</v>
      </c>
    </row>
    <row r="29" spans="1:27" ht="13.5">
      <c r="A29" s="54" t="s">
        <v>40</v>
      </c>
      <c r="B29" s="64"/>
      <c r="C29" s="9">
        <v>113500</v>
      </c>
      <c r="D29" s="10"/>
      <c r="E29" s="11">
        <v>2100000</v>
      </c>
      <c r="F29" s="11">
        <v>2100000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1050000</v>
      </c>
      <c r="Y29" s="11">
        <v>-1050000</v>
      </c>
      <c r="Z29" s="2">
        <v>-100</v>
      </c>
      <c r="AA29" s="15">
        <v>2100000</v>
      </c>
    </row>
    <row r="30" spans="1:27" ht="13.5">
      <c r="A30" s="54" t="s">
        <v>41</v>
      </c>
      <c r="B30" s="35" t="s">
        <v>42</v>
      </c>
      <c r="C30" s="9">
        <v>118589314</v>
      </c>
      <c r="D30" s="10"/>
      <c r="E30" s="11">
        <v>234240840</v>
      </c>
      <c r="F30" s="11">
        <v>237340902</v>
      </c>
      <c r="G30" s="11">
        <v>333918</v>
      </c>
      <c r="H30" s="11">
        <v>3695422</v>
      </c>
      <c r="I30" s="11">
        <v>9174341</v>
      </c>
      <c r="J30" s="11">
        <v>13203681</v>
      </c>
      <c r="K30" s="11">
        <v>6869793</v>
      </c>
      <c r="L30" s="11">
        <v>4947544</v>
      </c>
      <c r="M30" s="11">
        <v>4869112</v>
      </c>
      <c r="N30" s="11">
        <v>16686449</v>
      </c>
      <c r="O30" s="11"/>
      <c r="P30" s="11"/>
      <c r="Q30" s="11"/>
      <c r="R30" s="11"/>
      <c r="S30" s="11"/>
      <c r="T30" s="11"/>
      <c r="U30" s="11"/>
      <c r="V30" s="11"/>
      <c r="W30" s="11">
        <v>29890130</v>
      </c>
      <c r="X30" s="11">
        <v>118670452</v>
      </c>
      <c r="Y30" s="11">
        <v>-88780322</v>
      </c>
      <c r="Z30" s="2">
        <v>-74.81</v>
      </c>
      <c r="AA30" s="15">
        <v>237340902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4971497</v>
      </c>
      <c r="D33" s="17"/>
      <c r="E33" s="18">
        <v>3440000</v>
      </c>
      <c r="F33" s="18">
        <v>3740000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1870000</v>
      </c>
      <c r="Y33" s="18">
        <v>-1870000</v>
      </c>
      <c r="Z33" s="3">
        <v>-100</v>
      </c>
      <c r="AA33" s="23">
        <v>3740000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1830836200</v>
      </c>
      <c r="D36" s="10">
        <f t="shared" si="4"/>
        <v>0</v>
      </c>
      <c r="E36" s="11">
        <f t="shared" si="4"/>
        <v>2197704916</v>
      </c>
      <c r="F36" s="11">
        <f t="shared" si="4"/>
        <v>2232876815</v>
      </c>
      <c r="G36" s="11">
        <f t="shared" si="4"/>
        <v>15108967</v>
      </c>
      <c r="H36" s="11">
        <f t="shared" si="4"/>
        <v>113011894</v>
      </c>
      <c r="I36" s="11">
        <f t="shared" si="4"/>
        <v>140265912</v>
      </c>
      <c r="J36" s="11">
        <f t="shared" si="4"/>
        <v>268386773</v>
      </c>
      <c r="K36" s="11">
        <f t="shared" si="4"/>
        <v>153803121</v>
      </c>
      <c r="L36" s="11">
        <f t="shared" si="4"/>
        <v>125676687</v>
      </c>
      <c r="M36" s="11">
        <f t="shared" si="4"/>
        <v>134266135</v>
      </c>
      <c r="N36" s="11">
        <f t="shared" si="4"/>
        <v>413745943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682132716</v>
      </c>
      <c r="X36" s="11">
        <f t="shared" si="4"/>
        <v>1116438412</v>
      </c>
      <c r="Y36" s="11">
        <f t="shared" si="4"/>
        <v>-434305696</v>
      </c>
      <c r="Z36" s="2">
        <f aca="true" t="shared" si="5" ref="Z36:Z49">+IF(X36&lt;&gt;0,+(Y36/X36)*100,0)</f>
        <v>-38.90099904588378</v>
      </c>
      <c r="AA36" s="15">
        <f>AA6+AA21</f>
        <v>2232876815</v>
      </c>
    </row>
    <row r="37" spans="1:27" ht="13.5">
      <c r="A37" s="46" t="s">
        <v>33</v>
      </c>
      <c r="B37" s="47"/>
      <c r="C37" s="9">
        <f t="shared" si="4"/>
        <v>640326060</v>
      </c>
      <c r="D37" s="10">
        <f t="shared" si="4"/>
        <v>0</v>
      </c>
      <c r="E37" s="11">
        <f t="shared" si="4"/>
        <v>870240605</v>
      </c>
      <c r="F37" s="11">
        <f t="shared" si="4"/>
        <v>893603639</v>
      </c>
      <c r="G37" s="11">
        <f t="shared" si="4"/>
        <v>5796534</v>
      </c>
      <c r="H37" s="11">
        <f t="shared" si="4"/>
        <v>54956657</v>
      </c>
      <c r="I37" s="11">
        <f t="shared" si="4"/>
        <v>35799123</v>
      </c>
      <c r="J37" s="11">
        <f t="shared" si="4"/>
        <v>96552314</v>
      </c>
      <c r="K37" s="11">
        <f t="shared" si="4"/>
        <v>47814637</v>
      </c>
      <c r="L37" s="11">
        <f t="shared" si="4"/>
        <v>64977921</v>
      </c>
      <c r="M37" s="11">
        <f t="shared" si="4"/>
        <v>60384416</v>
      </c>
      <c r="N37" s="11">
        <f t="shared" si="4"/>
        <v>173176974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269729288</v>
      </c>
      <c r="X37" s="11">
        <f t="shared" si="4"/>
        <v>446801820</v>
      </c>
      <c r="Y37" s="11">
        <f t="shared" si="4"/>
        <v>-177072532</v>
      </c>
      <c r="Z37" s="2">
        <f t="shared" si="5"/>
        <v>-39.63111251426863</v>
      </c>
      <c r="AA37" s="15">
        <f>AA7+AA22</f>
        <v>893603639</v>
      </c>
    </row>
    <row r="38" spans="1:27" ht="13.5">
      <c r="A38" s="46" t="s">
        <v>34</v>
      </c>
      <c r="B38" s="47"/>
      <c r="C38" s="9">
        <f t="shared" si="4"/>
        <v>1651624161</v>
      </c>
      <c r="D38" s="10">
        <f t="shared" si="4"/>
        <v>0</v>
      </c>
      <c r="E38" s="11">
        <f t="shared" si="4"/>
        <v>1655069343</v>
      </c>
      <c r="F38" s="11">
        <f t="shared" si="4"/>
        <v>1755219057</v>
      </c>
      <c r="G38" s="11">
        <f t="shared" si="4"/>
        <v>16062496</v>
      </c>
      <c r="H38" s="11">
        <f t="shared" si="4"/>
        <v>118103464</v>
      </c>
      <c r="I38" s="11">
        <f t="shared" si="4"/>
        <v>114252959</v>
      </c>
      <c r="J38" s="11">
        <f t="shared" si="4"/>
        <v>248418919</v>
      </c>
      <c r="K38" s="11">
        <f t="shared" si="4"/>
        <v>97130749</v>
      </c>
      <c r="L38" s="11">
        <f t="shared" si="4"/>
        <v>145300180</v>
      </c>
      <c r="M38" s="11">
        <f t="shared" si="4"/>
        <v>143405764</v>
      </c>
      <c r="N38" s="11">
        <f t="shared" si="4"/>
        <v>385836693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634255612</v>
      </c>
      <c r="X38" s="11">
        <f t="shared" si="4"/>
        <v>877609531</v>
      </c>
      <c r="Y38" s="11">
        <f t="shared" si="4"/>
        <v>-243353919</v>
      </c>
      <c r="Z38" s="2">
        <f t="shared" si="5"/>
        <v>-27.7291791399198</v>
      </c>
      <c r="AA38" s="15">
        <f>AA8+AA23</f>
        <v>1755219057</v>
      </c>
    </row>
    <row r="39" spans="1:27" ht="13.5">
      <c r="A39" s="46" t="s">
        <v>35</v>
      </c>
      <c r="B39" s="47"/>
      <c r="C39" s="9">
        <f t="shared" si="4"/>
        <v>834084046</v>
      </c>
      <c r="D39" s="10">
        <f t="shared" si="4"/>
        <v>0</v>
      </c>
      <c r="E39" s="11">
        <f t="shared" si="4"/>
        <v>1263943533</v>
      </c>
      <c r="F39" s="11">
        <f t="shared" si="4"/>
        <v>1316723811</v>
      </c>
      <c r="G39" s="11">
        <f t="shared" si="4"/>
        <v>21775115</v>
      </c>
      <c r="H39" s="11">
        <f t="shared" si="4"/>
        <v>49513342</v>
      </c>
      <c r="I39" s="11">
        <f t="shared" si="4"/>
        <v>37850253</v>
      </c>
      <c r="J39" s="11">
        <f t="shared" si="4"/>
        <v>109138710</v>
      </c>
      <c r="K39" s="11">
        <f t="shared" si="4"/>
        <v>171854247</v>
      </c>
      <c r="L39" s="11">
        <f t="shared" si="4"/>
        <v>88886531</v>
      </c>
      <c r="M39" s="11">
        <f t="shared" si="4"/>
        <v>71176527</v>
      </c>
      <c r="N39" s="11">
        <f t="shared" si="4"/>
        <v>331917305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441056015</v>
      </c>
      <c r="X39" s="11">
        <f t="shared" si="4"/>
        <v>658361908</v>
      </c>
      <c r="Y39" s="11">
        <f t="shared" si="4"/>
        <v>-217305893</v>
      </c>
      <c r="Z39" s="2">
        <f t="shared" si="5"/>
        <v>-33.00705741924547</v>
      </c>
      <c r="AA39" s="15">
        <f>AA9+AA24</f>
        <v>1316723811</v>
      </c>
    </row>
    <row r="40" spans="1:27" ht="13.5">
      <c r="A40" s="46" t="s">
        <v>36</v>
      </c>
      <c r="B40" s="47"/>
      <c r="C40" s="9">
        <f t="shared" si="4"/>
        <v>594524033</v>
      </c>
      <c r="D40" s="10">
        <f t="shared" si="4"/>
        <v>0</v>
      </c>
      <c r="E40" s="11">
        <f t="shared" si="4"/>
        <v>232478384</v>
      </c>
      <c r="F40" s="11">
        <f t="shared" si="4"/>
        <v>268787431</v>
      </c>
      <c r="G40" s="11">
        <f t="shared" si="4"/>
        <v>-15146904</v>
      </c>
      <c r="H40" s="11">
        <f t="shared" si="4"/>
        <v>21209459</v>
      </c>
      <c r="I40" s="11">
        <f t="shared" si="4"/>
        <v>4495125</v>
      </c>
      <c r="J40" s="11">
        <f t="shared" si="4"/>
        <v>10557680</v>
      </c>
      <c r="K40" s="11">
        <f t="shared" si="4"/>
        <v>16606732</v>
      </c>
      <c r="L40" s="11">
        <f t="shared" si="4"/>
        <v>10975352</v>
      </c>
      <c r="M40" s="11">
        <f t="shared" si="4"/>
        <v>89090823</v>
      </c>
      <c r="N40" s="11">
        <f t="shared" si="4"/>
        <v>116672907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127230587</v>
      </c>
      <c r="X40" s="11">
        <f t="shared" si="4"/>
        <v>134393718</v>
      </c>
      <c r="Y40" s="11">
        <f t="shared" si="4"/>
        <v>-7163131</v>
      </c>
      <c r="Z40" s="2">
        <f t="shared" si="5"/>
        <v>-5.329959693502936</v>
      </c>
      <c r="AA40" s="15">
        <f>AA10+AA25</f>
        <v>268787431</v>
      </c>
    </row>
    <row r="41" spans="1:27" ht="13.5">
      <c r="A41" s="48" t="s">
        <v>37</v>
      </c>
      <c r="B41" s="47"/>
      <c r="C41" s="49">
        <f aca="true" t="shared" si="6" ref="C41:Y41">SUM(C36:C40)</f>
        <v>5551394500</v>
      </c>
      <c r="D41" s="50">
        <f t="shared" si="6"/>
        <v>0</v>
      </c>
      <c r="E41" s="51">
        <f t="shared" si="6"/>
        <v>6219436781</v>
      </c>
      <c r="F41" s="51">
        <f t="shared" si="6"/>
        <v>6467210753</v>
      </c>
      <c r="G41" s="51">
        <f t="shared" si="6"/>
        <v>43596208</v>
      </c>
      <c r="H41" s="51">
        <f t="shared" si="6"/>
        <v>356794816</v>
      </c>
      <c r="I41" s="51">
        <f t="shared" si="6"/>
        <v>332663372</v>
      </c>
      <c r="J41" s="51">
        <f t="shared" si="6"/>
        <v>733054396</v>
      </c>
      <c r="K41" s="51">
        <f t="shared" si="6"/>
        <v>487209486</v>
      </c>
      <c r="L41" s="51">
        <f t="shared" si="6"/>
        <v>435816671</v>
      </c>
      <c r="M41" s="51">
        <f t="shared" si="6"/>
        <v>498323665</v>
      </c>
      <c r="N41" s="51">
        <f t="shared" si="6"/>
        <v>1421349822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2154404218</v>
      </c>
      <c r="X41" s="51">
        <f t="shared" si="6"/>
        <v>3233605389</v>
      </c>
      <c r="Y41" s="51">
        <f t="shared" si="6"/>
        <v>-1079201171</v>
      </c>
      <c r="Z41" s="52">
        <f t="shared" si="5"/>
        <v>-33.374547638719314</v>
      </c>
      <c r="AA41" s="53">
        <f>SUM(AA36:AA40)</f>
        <v>6467210753</v>
      </c>
    </row>
    <row r="42" spans="1:27" ht="13.5">
      <c r="A42" s="54" t="s">
        <v>38</v>
      </c>
      <c r="B42" s="35"/>
      <c r="C42" s="65">
        <f aca="true" t="shared" si="7" ref="C42:Y48">C12+C27</f>
        <v>340522915</v>
      </c>
      <c r="D42" s="66">
        <f t="shared" si="7"/>
        <v>0</v>
      </c>
      <c r="E42" s="67">
        <f t="shared" si="7"/>
        <v>688322744</v>
      </c>
      <c r="F42" s="67">
        <f t="shared" si="7"/>
        <v>719366050</v>
      </c>
      <c r="G42" s="67">
        <f t="shared" si="7"/>
        <v>-666905</v>
      </c>
      <c r="H42" s="67">
        <f t="shared" si="7"/>
        <v>18335339</v>
      </c>
      <c r="I42" s="67">
        <f t="shared" si="7"/>
        <v>26308596</v>
      </c>
      <c r="J42" s="67">
        <f t="shared" si="7"/>
        <v>43977030</v>
      </c>
      <c r="K42" s="67">
        <f t="shared" si="7"/>
        <v>25187364</v>
      </c>
      <c r="L42" s="67">
        <f t="shared" si="7"/>
        <v>29250617</v>
      </c>
      <c r="M42" s="67">
        <f t="shared" si="7"/>
        <v>26227911</v>
      </c>
      <c r="N42" s="67">
        <f t="shared" si="7"/>
        <v>80665892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124642922</v>
      </c>
      <c r="X42" s="67">
        <f t="shared" si="7"/>
        <v>359683028</v>
      </c>
      <c r="Y42" s="67">
        <f t="shared" si="7"/>
        <v>-235040106</v>
      </c>
      <c r="Z42" s="69">
        <f t="shared" si="5"/>
        <v>-65.34645443431933</v>
      </c>
      <c r="AA42" s="68">
        <f aca="true" t="shared" si="8" ref="AA42:AA48">AA12+AA27</f>
        <v>719366050</v>
      </c>
    </row>
    <row r="43" spans="1:27" ht="13.5">
      <c r="A43" s="54" t="s">
        <v>39</v>
      </c>
      <c r="B43" s="35"/>
      <c r="C43" s="70">
        <f t="shared" si="7"/>
        <v>50000</v>
      </c>
      <c r="D43" s="71">
        <f t="shared" si="7"/>
        <v>0</v>
      </c>
      <c r="E43" s="72">
        <f t="shared" si="7"/>
        <v>1895000</v>
      </c>
      <c r="F43" s="72">
        <f t="shared" si="7"/>
        <v>1895000</v>
      </c>
      <c r="G43" s="72">
        <f t="shared" si="7"/>
        <v>0</v>
      </c>
      <c r="H43" s="72">
        <f t="shared" si="7"/>
        <v>400000</v>
      </c>
      <c r="I43" s="72">
        <f t="shared" si="7"/>
        <v>200000</v>
      </c>
      <c r="J43" s="72">
        <f t="shared" si="7"/>
        <v>600000</v>
      </c>
      <c r="K43" s="72">
        <f t="shared" si="7"/>
        <v>0</v>
      </c>
      <c r="L43" s="72">
        <f t="shared" si="7"/>
        <v>50000</v>
      </c>
      <c r="M43" s="72">
        <f t="shared" si="7"/>
        <v>101382</v>
      </c>
      <c r="N43" s="72">
        <f t="shared" si="7"/>
        <v>151382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751382</v>
      </c>
      <c r="X43" s="72">
        <f t="shared" si="7"/>
        <v>947500</v>
      </c>
      <c r="Y43" s="72">
        <f t="shared" si="7"/>
        <v>-196118</v>
      </c>
      <c r="Z43" s="73">
        <f t="shared" si="5"/>
        <v>-20.698469656992085</v>
      </c>
      <c r="AA43" s="74">
        <f t="shared" si="8"/>
        <v>1895000</v>
      </c>
    </row>
    <row r="44" spans="1:27" ht="13.5">
      <c r="A44" s="54" t="s">
        <v>40</v>
      </c>
      <c r="B44" s="35"/>
      <c r="C44" s="65">
        <f t="shared" si="7"/>
        <v>1151564</v>
      </c>
      <c r="D44" s="66">
        <f t="shared" si="7"/>
        <v>0</v>
      </c>
      <c r="E44" s="67">
        <f t="shared" si="7"/>
        <v>9807000</v>
      </c>
      <c r="F44" s="67">
        <f t="shared" si="7"/>
        <v>20707000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10353500</v>
      </c>
      <c r="Y44" s="67">
        <f t="shared" si="7"/>
        <v>-10353500</v>
      </c>
      <c r="Z44" s="69">
        <f t="shared" si="5"/>
        <v>-100</v>
      </c>
      <c r="AA44" s="68">
        <f t="shared" si="8"/>
        <v>20707000</v>
      </c>
    </row>
    <row r="45" spans="1:27" ht="13.5">
      <c r="A45" s="54" t="s">
        <v>41</v>
      </c>
      <c r="B45" s="35" t="s">
        <v>42</v>
      </c>
      <c r="C45" s="65">
        <f t="shared" si="7"/>
        <v>790747516</v>
      </c>
      <c r="D45" s="66">
        <f t="shared" si="7"/>
        <v>0</v>
      </c>
      <c r="E45" s="67">
        <f t="shared" si="7"/>
        <v>1622332133</v>
      </c>
      <c r="F45" s="67">
        <f t="shared" si="7"/>
        <v>1619356231</v>
      </c>
      <c r="G45" s="67">
        <f t="shared" si="7"/>
        <v>49548909</v>
      </c>
      <c r="H45" s="67">
        <f t="shared" si="7"/>
        <v>83239884</v>
      </c>
      <c r="I45" s="67">
        <f t="shared" si="7"/>
        <v>35450459</v>
      </c>
      <c r="J45" s="67">
        <f t="shared" si="7"/>
        <v>168239252</v>
      </c>
      <c r="K45" s="67">
        <f t="shared" si="7"/>
        <v>58518664</v>
      </c>
      <c r="L45" s="67">
        <f t="shared" si="7"/>
        <v>44252818</v>
      </c>
      <c r="M45" s="67">
        <f t="shared" si="7"/>
        <v>110542864</v>
      </c>
      <c r="N45" s="67">
        <f t="shared" si="7"/>
        <v>213314346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381553598</v>
      </c>
      <c r="X45" s="67">
        <f t="shared" si="7"/>
        <v>809678120</v>
      </c>
      <c r="Y45" s="67">
        <f t="shared" si="7"/>
        <v>-428124522</v>
      </c>
      <c r="Z45" s="69">
        <f t="shared" si="5"/>
        <v>-52.87589122452759</v>
      </c>
      <c r="AA45" s="68">
        <f t="shared" si="8"/>
        <v>1619356231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298424</v>
      </c>
      <c r="L47" s="67">
        <f t="shared" si="7"/>
        <v>0</v>
      </c>
      <c r="M47" s="67">
        <f t="shared" si="7"/>
        <v>0</v>
      </c>
      <c r="N47" s="67">
        <f t="shared" si="7"/>
        <v>298424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298424</v>
      </c>
      <c r="X47" s="67">
        <f t="shared" si="7"/>
        <v>0</v>
      </c>
      <c r="Y47" s="67">
        <f t="shared" si="7"/>
        <v>298424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77355136</v>
      </c>
      <c r="D48" s="66">
        <f t="shared" si="7"/>
        <v>0</v>
      </c>
      <c r="E48" s="67">
        <f t="shared" si="7"/>
        <v>102911074</v>
      </c>
      <c r="F48" s="67">
        <f t="shared" si="7"/>
        <v>103376922</v>
      </c>
      <c r="G48" s="67">
        <f t="shared" si="7"/>
        <v>-4954180</v>
      </c>
      <c r="H48" s="67">
        <f t="shared" si="7"/>
        <v>42682</v>
      </c>
      <c r="I48" s="67">
        <f t="shared" si="7"/>
        <v>2416711</v>
      </c>
      <c r="J48" s="67">
        <f t="shared" si="7"/>
        <v>-2494787</v>
      </c>
      <c r="K48" s="67">
        <f t="shared" si="7"/>
        <v>2165021</v>
      </c>
      <c r="L48" s="67">
        <f t="shared" si="7"/>
        <v>226379</v>
      </c>
      <c r="M48" s="67">
        <f t="shared" si="7"/>
        <v>22268619</v>
      </c>
      <c r="N48" s="67">
        <f t="shared" si="7"/>
        <v>24660019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22165232</v>
      </c>
      <c r="X48" s="67">
        <f t="shared" si="7"/>
        <v>51688461</v>
      </c>
      <c r="Y48" s="67">
        <f t="shared" si="7"/>
        <v>-29523229</v>
      </c>
      <c r="Z48" s="69">
        <f t="shared" si="5"/>
        <v>-57.117639853893124</v>
      </c>
      <c r="AA48" s="68">
        <f t="shared" si="8"/>
        <v>103376922</v>
      </c>
    </row>
    <row r="49" spans="1:27" ht="13.5">
      <c r="A49" s="75" t="s">
        <v>49</v>
      </c>
      <c r="B49" s="76"/>
      <c r="C49" s="77">
        <f aca="true" t="shared" si="9" ref="C49:Y49">SUM(C41:C48)</f>
        <v>6761221631</v>
      </c>
      <c r="D49" s="78">
        <f t="shared" si="9"/>
        <v>0</v>
      </c>
      <c r="E49" s="79">
        <f t="shared" si="9"/>
        <v>8644704732</v>
      </c>
      <c r="F49" s="79">
        <f t="shared" si="9"/>
        <v>8931911956</v>
      </c>
      <c r="G49" s="79">
        <f t="shared" si="9"/>
        <v>87524032</v>
      </c>
      <c r="H49" s="79">
        <f t="shared" si="9"/>
        <v>458812721</v>
      </c>
      <c r="I49" s="79">
        <f t="shared" si="9"/>
        <v>397039138</v>
      </c>
      <c r="J49" s="79">
        <f t="shared" si="9"/>
        <v>943375891</v>
      </c>
      <c r="K49" s="79">
        <f t="shared" si="9"/>
        <v>573378959</v>
      </c>
      <c r="L49" s="79">
        <f t="shared" si="9"/>
        <v>509596485</v>
      </c>
      <c r="M49" s="79">
        <f t="shared" si="9"/>
        <v>657464441</v>
      </c>
      <c r="N49" s="79">
        <f t="shared" si="9"/>
        <v>1740439885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2683815776</v>
      </c>
      <c r="X49" s="79">
        <f t="shared" si="9"/>
        <v>4465955998</v>
      </c>
      <c r="Y49" s="79">
        <f t="shared" si="9"/>
        <v>-1782140222</v>
      </c>
      <c r="Z49" s="80">
        <f t="shared" si="5"/>
        <v>-39.90501077032779</v>
      </c>
      <c r="AA49" s="81">
        <f>SUM(AA41:AA48)</f>
        <v>8931911956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1055657598</v>
      </c>
      <c r="D51" s="66">
        <f t="shared" si="10"/>
        <v>0</v>
      </c>
      <c r="E51" s="67">
        <f t="shared" si="10"/>
        <v>3514227322</v>
      </c>
      <c r="F51" s="67">
        <f t="shared" si="10"/>
        <v>3523915755</v>
      </c>
      <c r="G51" s="67">
        <f t="shared" si="10"/>
        <v>46008748</v>
      </c>
      <c r="H51" s="67">
        <f t="shared" si="10"/>
        <v>76657948</v>
      </c>
      <c r="I51" s="67">
        <f t="shared" si="10"/>
        <v>79873542</v>
      </c>
      <c r="J51" s="67">
        <f t="shared" si="10"/>
        <v>202540238</v>
      </c>
      <c r="K51" s="67">
        <f t="shared" si="10"/>
        <v>44552528</v>
      </c>
      <c r="L51" s="67">
        <f t="shared" si="10"/>
        <v>47276631</v>
      </c>
      <c r="M51" s="67">
        <f t="shared" si="10"/>
        <v>43354556</v>
      </c>
      <c r="N51" s="67">
        <f t="shared" si="10"/>
        <v>135183715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337723953</v>
      </c>
      <c r="X51" s="67">
        <f t="shared" si="10"/>
        <v>1761957897</v>
      </c>
      <c r="Y51" s="67">
        <f t="shared" si="10"/>
        <v>-1424233944</v>
      </c>
      <c r="Z51" s="69">
        <f>+IF(X51&lt;&gt;0,+(Y51/X51)*100,0)</f>
        <v>-80.83246179860335</v>
      </c>
      <c r="AA51" s="68">
        <f>SUM(AA57:AA61)</f>
        <v>3523915755</v>
      </c>
    </row>
    <row r="52" spans="1:27" ht="13.5">
      <c r="A52" s="84" t="s">
        <v>32</v>
      </c>
      <c r="B52" s="47"/>
      <c r="C52" s="9">
        <v>142046152</v>
      </c>
      <c r="D52" s="10"/>
      <c r="E52" s="11">
        <v>625267662</v>
      </c>
      <c r="F52" s="11">
        <v>625482321</v>
      </c>
      <c r="G52" s="11">
        <v>9011983</v>
      </c>
      <c r="H52" s="11">
        <v>16018520</v>
      </c>
      <c r="I52" s="11">
        <v>15652714</v>
      </c>
      <c r="J52" s="11">
        <v>40683217</v>
      </c>
      <c r="K52" s="11">
        <v>6962250</v>
      </c>
      <c r="L52" s="11">
        <v>12526867</v>
      </c>
      <c r="M52" s="11">
        <v>7429320</v>
      </c>
      <c r="N52" s="11">
        <v>26918437</v>
      </c>
      <c r="O52" s="11"/>
      <c r="P52" s="11"/>
      <c r="Q52" s="11"/>
      <c r="R52" s="11"/>
      <c r="S52" s="11"/>
      <c r="T52" s="11"/>
      <c r="U52" s="11"/>
      <c r="V52" s="11"/>
      <c r="W52" s="11">
        <v>67601654</v>
      </c>
      <c r="X52" s="11">
        <v>312741163</v>
      </c>
      <c r="Y52" s="11">
        <v>-245139509</v>
      </c>
      <c r="Z52" s="2">
        <v>-78.38</v>
      </c>
      <c r="AA52" s="15">
        <v>625482321</v>
      </c>
    </row>
    <row r="53" spans="1:27" ht="13.5">
      <c r="A53" s="84" t="s">
        <v>33</v>
      </c>
      <c r="B53" s="47"/>
      <c r="C53" s="9">
        <v>143684429</v>
      </c>
      <c r="D53" s="10"/>
      <c r="E53" s="11">
        <v>712332086</v>
      </c>
      <c r="F53" s="11">
        <v>715735428</v>
      </c>
      <c r="G53" s="11">
        <v>10841767</v>
      </c>
      <c r="H53" s="11">
        <v>18011072</v>
      </c>
      <c r="I53" s="11">
        <v>18023218</v>
      </c>
      <c r="J53" s="11">
        <v>46876057</v>
      </c>
      <c r="K53" s="11">
        <v>7763984</v>
      </c>
      <c r="L53" s="11">
        <v>12655680</v>
      </c>
      <c r="M53" s="11">
        <v>12389635</v>
      </c>
      <c r="N53" s="11">
        <v>32809299</v>
      </c>
      <c r="O53" s="11"/>
      <c r="P53" s="11"/>
      <c r="Q53" s="11"/>
      <c r="R53" s="11"/>
      <c r="S53" s="11"/>
      <c r="T53" s="11"/>
      <c r="U53" s="11"/>
      <c r="V53" s="11"/>
      <c r="W53" s="11">
        <v>79685356</v>
      </c>
      <c r="X53" s="11">
        <v>357867717</v>
      </c>
      <c r="Y53" s="11">
        <v>-278182361</v>
      </c>
      <c r="Z53" s="2">
        <v>-77.73</v>
      </c>
      <c r="AA53" s="15">
        <v>715735428</v>
      </c>
    </row>
    <row r="54" spans="1:27" ht="13.5">
      <c r="A54" s="84" t="s">
        <v>34</v>
      </c>
      <c r="B54" s="47"/>
      <c r="C54" s="9">
        <v>163541679</v>
      </c>
      <c r="D54" s="10"/>
      <c r="E54" s="11">
        <v>408877020</v>
      </c>
      <c r="F54" s="11">
        <v>408931276</v>
      </c>
      <c r="G54" s="11">
        <v>8437720</v>
      </c>
      <c r="H54" s="11">
        <v>2490033</v>
      </c>
      <c r="I54" s="11">
        <v>2066356</v>
      </c>
      <c r="J54" s="11">
        <v>12994109</v>
      </c>
      <c r="K54" s="11">
        <v>2686319</v>
      </c>
      <c r="L54" s="11">
        <v>1614411</v>
      </c>
      <c r="M54" s="11">
        <v>2607312</v>
      </c>
      <c r="N54" s="11">
        <v>6908042</v>
      </c>
      <c r="O54" s="11"/>
      <c r="P54" s="11"/>
      <c r="Q54" s="11"/>
      <c r="R54" s="11"/>
      <c r="S54" s="11"/>
      <c r="T54" s="11"/>
      <c r="U54" s="11"/>
      <c r="V54" s="11"/>
      <c r="W54" s="11">
        <v>19902151</v>
      </c>
      <c r="X54" s="11">
        <v>204465642</v>
      </c>
      <c r="Y54" s="11">
        <v>-184563491</v>
      </c>
      <c r="Z54" s="2">
        <v>-90.27</v>
      </c>
      <c r="AA54" s="15">
        <v>408931276</v>
      </c>
    </row>
    <row r="55" spans="1:27" ht="13.5">
      <c r="A55" s="84" t="s">
        <v>35</v>
      </c>
      <c r="B55" s="47"/>
      <c r="C55" s="9">
        <v>50771780</v>
      </c>
      <c r="D55" s="10"/>
      <c r="E55" s="11">
        <v>319510273</v>
      </c>
      <c r="F55" s="11">
        <v>320376352</v>
      </c>
      <c r="G55" s="11">
        <v>4296309</v>
      </c>
      <c r="H55" s="11">
        <v>8446409</v>
      </c>
      <c r="I55" s="11">
        <v>12830341</v>
      </c>
      <c r="J55" s="11">
        <v>25573059</v>
      </c>
      <c r="K55" s="11">
        <v>3052813</v>
      </c>
      <c r="L55" s="11">
        <v>2112293</v>
      </c>
      <c r="M55" s="11">
        <v>2349333</v>
      </c>
      <c r="N55" s="11">
        <v>7514439</v>
      </c>
      <c r="O55" s="11"/>
      <c r="P55" s="11"/>
      <c r="Q55" s="11"/>
      <c r="R55" s="11"/>
      <c r="S55" s="11"/>
      <c r="T55" s="11"/>
      <c r="U55" s="11"/>
      <c r="V55" s="11"/>
      <c r="W55" s="11">
        <v>33087498</v>
      </c>
      <c r="X55" s="11">
        <v>160188179</v>
      </c>
      <c r="Y55" s="11">
        <v>-127100681</v>
      </c>
      <c r="Z55" s="2">
        <v>-79.34</v>
      </c>
      <c r="AA55" s="15">
        <v>320376352</v>
      </c>
    </row>
    <row r="56" spans="1:27" ht="13.5">
      <c r="A56" s="84" t="s">
        <v>36</v>
      </c>
      <c r="B56" s="47"/>
      <c r="C56" s="9">
        <v>35752714</v>
      </c>
      <c r="D56" s="10"/>
      <c r="E56" s="11">
        <v>128164696</v>
      </c>
      <c r="F56" s="11">
        <v>127977625</v>
      </c>
      <c r="G56" s="11">
        <v>195780</v>
      </c>
      <c r="H56" s="11">
        <v>106634</v>
      </c>
      <c r="I56" s="11">
        <v>105000</v>
      </c>
      <c r="J56" s="11">
        <v>407414</v>
      </c>
      <c r="K56" s="11">
        <v>1091592</v>
      </c>
      <c r="L56" s="11">
        <v>234991</v>
      </c>
      <c r="M56" s="11">
        <v>97181</v>
      </c>
      <c r="N56" s="11">
        <v>1423764</v>
      </c>
      <c r="O56" s="11"/>
      <c r="P56" s="11"/>
      <c r="Q56" s="11"/>
      <c r="R56" s="11"/>
      <c r="S56" s="11"/>
      <c r="T56" s="11"/>
      <c r="U56" s="11"/>
      <c r="V56" s="11"/>
      <c r="W56" s="11">
        <v>1831178</v>
      </c>
      <c r="X56" s="11">
        <v>63988814</v>
      </c>
      <c r="Y56" s="11">
        <v>-62157636</v>
      </c>
      <c r="Z56" s="2">
        <v>-97.14</v>
      </c>
      <c r="AA56" s="15">
        <v>127977625</v>
      </c>
    </row>
    <row r="57" spans="1:27" ht="13.5">
      <c r="A57" s="85" t="s">
        <v>37</v>
      </c>
      <c r="B57" s="47"/>
      <c r="C57" s="49">
        <f aca="true" t="shared" si="11" ref="C57:Y57">SUM(C52:C56)</f>
        <v>535796754</v>
      </c>
      <c r="D57" s="50">
        <f t="shared" si="11"/>
        <v>0</v>
      </c>
      <c r="E57" s="51">
        <f t="shared" si="11"/>
        <v>2194151737</v>
      </c>
      <c r="F57" s="51">
        <f t="shared" si="11"/>
        <v>2198503002</v>
      </c>
      <c r="G57" s="51">
        <f t="shared" si="11"/>
        <v>32783559</v>
      </c>
      <c r="H57" s="51">
        <f t="shared" si="11"/>
        <v>45072668</v>
      </c>
      <c r="I57" s="51">
        <f t="shared" si="11"/>
        <v>48677629</v>
      </c>
      <c r="J57" s="51">
        <f t="shared" si="11"/>
        <v>126533856</v>
      </c>
      <c r="K57" s="51">
        <f t="shared" si="11"/>
        <v>21556958</v>
      </c>
      <c r="L57" s="51">
        <f t="shared" si="11"/>
        <v>29144242</v>
      </c>
      <c r="M57" s="51">
        <f t="shared" si="11"/>
        <v>24872781</v>
      </c>
      <c r="N57" s="51">
        <f t="shared" si="11"/>
        <v>75573981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202107837</v>
      </c>
      <c r="X57" s="51">
        <f t="shared" si="11"/>
        <v>1099251515</v>
      </c>
      <c r="Y57" s="51">
        <f t="shared" si="11"/>
        <v>-897143678</v>
      </c>
      <c r="Z57" s="52">
        <f>+IF(X57&lt;&gt;0,+(Y57/X57)*100,0)</f>
        <v>-81.61404972000426</v>
      </c>
      <c r="AA57" s="53">
        <f>SUM(AA52:AA56)</f>
        <v>2198503002</v>
      </c>
    </row>
    <row r="58" spans="1:27" ht="13.5">
      <c r="A58" s="86" t="s">
        <v>38</v>
      </c>
      <c r="B58" s="35"/>
      <c r="C58" s="9">
        <v>89081162</v>
      </c>
      <c r="D58" s="10"/>
      <c r="E58" s="11">
        <v>276696019</v>
      </c>
      <c r="F58" s="11">
        <v>339489133</v>
      </c>
      <c r="G58" s="11">
        <v>5844389</v>
      </c>
      <c r="H58" s="11">
        <v>11131648</v>
      </c>
      <c r="I58" s="11">
        <v>11646912</v>
      </c>
      <c r="J58" s="11">
        <v>28622949</v>
      </c>
      <c r="K58" s="11">
        <v>5589807</v>
      </c>
      <c r="L58" s="11">
        <v>4624487</v>
      </c>
      <c r="M58" s="11">
        <v>6127835</v>
      </c>
      <c r="N58" s="11">
        <v>16342129</v>
      </c>
      <c r="O58" s="11"/>
      <c r="P58" s="11"/>
      <c r="Q58" s="11"/>
      <c r="R58" s="11"/>
      <c r="S58" s="11"/>
      <c r="T58" s="11"/>
      <c r="U58" s="11"/>
      <c r="V58" s="11"/>
      <c r="W58" s="11">
        <v>44965078</v>
      </c>
      <c r="X58" s="11">
        <v>169744568</v>
      </c>
      <c r="Y58" s="11">
        <v>-124779490</v>
      </c>
      <c r="Z58" s="2">
        <v>-73.51</v>
      </c>
      <c r="AA58" s="15">
        <v>339489133</v>
      </c>
    </row>
    <row r="59" spans="1:27" ht="13.5">
      <c r="A59" s="86" t="s">
        <v>39</v>
      </c>
      <c r="B59" s="35"/>
      <c r="C59" s="12">
        <v>147268</v>
      </c>
      <c r="D59" s="13"/>
      <c r="E59" s="14">
        <v>2117478</v>
      </c>
      <c r="F59" s="14">
        <v>2117478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1058739</v>
      </c>
      <c r="Y59" s="14">
        <v>-1058739</v>
      </c>
      <c r="Z59" s="2">
        <v>-100</v>
      </c>
      <c r="AA59" s="22">
        <v>2117478</v>
      </c>
    </row>
    <row r="60" spans="1:27" ht="13.5">
      <c r="A60" s="86" t="s">
        <v>40</v>
      </c>
      <c r="B60" s="35"/>
      <c r="C60" s="9"/>
      <c r="D60" s="10"/>
      <c r="E60" s="11">
        <v>23572339</v>
      </c>
      <c r="F60" s="11">
        <v>23572339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11786170</v>
      </c>
      <c r="Y60" s="11">
        <v>-11786170</v>
      </c>
      <c r="Z60" s="2">
        <v>-100</v>
      </c>
      <c r="AA60" s="15">
        <v>23572339</v>
      </c>
    </row>
    <row r="61" spans="1:27" ht="13.5">
      <c r="A61" s="86" t="s">
        <v>41</v>
      </c>
      <c r="B61" s="35" t="s">
        <v>51</v>
      </c>
      <c r="C61" s="9">
        <v>430632414</v>
      </c>
      <c r="D61" s="10"/>
      <c r="E61" s="11">
        <v>1017689749</v>
      </c>
      <c r="F61" s="11">
        <v>960233803</v>
      </c>
      <c r="G61" s="11">
        <v>7380800</v>
      </c>
      <c r="H61" s="11">
        <v>20453632</v>
      </c>
      <c r="I61" s="11">
        <v>19549001</v>
      </c>
      <c r="J61" s="11">
        <v>47383433</v>
      </c>
      <c r="K61" s="11">
        <v>17405763</v>
      </c>
      <c r="L61" s="11">
        <v>13507902</v>
      </c>
      <c r="M61" s="11">
        <v>12353940</v>
      </c>
      <c r="N61" s="11">
        <v>43267605</v>
      </c>
      <c r="O61" s="11"/>
      <c r="P61" s="11"/>
      <c r="Q61" s="11"/>
      <c r="R61" s="11"/>
      <c r="S61" s="11"/>
      <c r="T61" s="11"/>
      <c r="U61" s="11"/>
      <c r="V61" s="11"/>
      <c r="W61" s="11">
        <v>90651038</v>
      </c>
      <c r="X61" s="11">
        <v>480116905</v>
      </c>
      <c r="Y61" s="11">
        <v>-389465867</v>
      </c>
      <c r="Z61" s="2">
        <v>-81.12</v>
      </c>
      <c r="AA61" s="15">
        <v>960233803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594841682</v>
      </c>
      <c r="F65" s="11"/>
      <c r="G65" s="11">
        <v>54503304</v>
      </c>
      <c r="H65" s="11">
        <v>86505927</v>
      </c>
      <c r="I65" s="11">
        <v>59886747</v>
      </c>
      <c r="J65" s="11">
        <v>200895978</v>
      </c>
      <c r="K65" s="11">
        <v>34045898</v>
      </c>
      <c r="L65" s="11">
        <v>41876934</v>
      </c>
      <c r="M65" s="11">
        <v>20699739</v>
      </c>
      <c r="N65" s="11">
        <v>96622571</v>
      </c>
      <c r="O65" s="11"/>
      <c r="P65" s="11"/>
      <c r="Q65" s="11"/>
      <c r="R65" s="11"/>
      <c r="S65" s="11"/>
      <c r="T65" s="11"/>
      <c r="U65" s="11"/>
      <c r="V65" s="11"/>
      <c r="W65" s="11">
        <v>297518549</v>
      </c>
      <c r="X65" s="11"/>
      <c r="Y65" s="11">
        <v>297518549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610491280</v>
      </c>
      <c r="F66" s="14"/>
      <c r="G66" s="14">
        <v>13744360</v>
      </c>
      <c r="H66" s="14">
        <v>129007146</v>
      </c>
      <c r="I66" s="14">
        <v>94684820</v>
      </c>
      <c r="J66" s="14">
        <v>237436326</v>
      </c>
      <c r="K66" s="14">
        <v>101995899</v>
      </c>
      <c r="L66" s="14">
        <v>64150835</v>
      </c>
      <c r="M66" s="14">
        <v>121970986</v>
      </c>
      <c r="N66" s="14">
        <v>288117720</v>
      </c>
      <c r="O66" s="14"/>
      <c r="P66" s="14"/>
      <c r="Q66" s="14"/>
      <c r="R66" s="14"/>
      <c r="S66" s="14"/>
      <c r="T66" s="14"/>
      <c r="U66" s="14"/>
      <c r="V66" s="14"/>
      <c r="W66" s="14">
        <v>525554046</v>
      </c>
      <c r="X66" s="14"/>
      <c r="Y66" s="14">
        <v>525554046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318401108</v>
      </c>
      <c r="F67" s="11"/>
      <c r="G67" s="11">
        <v>11701873</v>
      </c>
      <c r="H67" s="11">
        <v>22534784</v>
      </c>
      <c r="I67" s="11">
        <v>38198834</v>
      </c>
      <c r="J67" s="11">
        <v>72435491</v>
      </c>
      <c r="K67" s="11">
        <v>44045361</v>
      </c>
      <c r="L67" s="11">
        <v>68501147</v>
      </c>
      <c r="M67" s="11">
        <v>37722620</v>
      </c>
      <c r="N67" s="11">
        <v>150269128</v>
      </c>
      <c r="O67" s="11"/>
      <c r="P67" s="11"/>
      <c r="Q67" s="11"/>
      <c r="R67" s="11"/>
      <c r="S67" s="11"/>
      <c r="T67" s="11"/>
      <c r="U67" s="11"/>
      <c r="V67" s="11"/>
      <c r="W67" s="11">
        <v>222704619</v>
      </c>
      <c r="X67" s="11"/>
      <c r="Y67" s="11">
        <v>222704619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369608718</v>
      </c>
      <c r="F68" s="11"/>
      <c r="G68" s="11">
        <v>7968069</v>
      </c>
      <c r="H68" s="11">
        <v>14949395</v>
      </c>
      <c r="I68" s="11">
        <v>14403044</v>
      </c>
      <c r="J68" s="11">
        <v>37320508</v>
      </c>
      <c r="K68" s="11">
        <v>14172389</v>
      </c>
      <c r="L68" s="11">
        <v>9072279</v>
      </c>
      <c r="M68" s="11">
        <v>20508100</v>
      </c>
      <c r="N68" s="11">
        <v>43752768</v>
      </c>
      <c r="O68" s="11"/>
      <c r="P68" s="11"/>
      <c r="Q68" s="11"/>
      <c r="R68" s="11"/>
      <c r="S68" s="11"/>
      <c r="T68" s="11"/>
      <c r="U68" s="11"/>
      <c r="V68" s="11"/>
      <c r="W68" s="11">
        <v>81073276</v>
      </c>
      <c r="X68" s="11"/>
      <c r="Y68" s="11">
        <v>81073276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1893342788</v>
      </c>
      <c r="F69" s="79">
        <f t="shared" si="12"/>
        <v>0</v>
      </c>
      <c r="G69" s="79">
        <f t="shared" si="12"/>
        <v>87917606</v>
      </c>
      <c r="H69" s="79">
        <f t="shared" si="12"/>
        <v>252997252</v>
      </c>
      <c r="I69" s="79">
        <f t="shared" si="12"/>
        <v>207173445</v>
      </c>
      <c r="J69" s="79">
        <f t="shared" si="12"/>
        <v>548088303</v>
      </c>
      <c r="K69" s="79">
        <f t="shared" si="12"/>
        <v>194259547</v>
      </c>
      <c r="L69" s="79">
        <f t="shared" si="12"/>
        <v>183601195</v>
      </c>
      <c r="M69" s="79">
        <f t="shared" si="12"/>
        <v>200901445</v>
      </c>
      <c r="N69" s="79">
        <f t="shared" si="12"/>
        <v>578762187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1126850490</v>
      </c>
      <c r="X69" s="79">
        <f t="shared" si="12"/>
        <v>0</v>
      </c>
      <c r="Y69" s="79">
        <f t="shared" si="12"/>
        <v>1126850490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143071959</v>
      </c>
      <c r="D5" s="42">
        <f t="shared" si="0"/>
        <v>0</v>
      </c>
      <c r="E5" s="43">
        <f t="shared" si="0"/>
        <v>156475847</v>
      </c>
      <c r="F5" s="43">
        <f t="shared" si="0"/>
        <v>167479927</v>
      </c>
      <c r="G5" s="43">
        <f t="shared" si="0"/>
        <v>9422565</v>
      </c>
      <c r="H5" s="43">
        <f t="shared" si="0"/>
        <v>14238741</v>
      </c>
      <c r="I5" s="43">
        <f t="shared" si="0"/>
        <v>11601037</v>
      </c>
      <c r="J5" s="43">
        <f t="shared" si="0"/>
        <v>35262343</v>
      </c>
      <c r="K5" s="43">
        <f t="shared" si="0"/>
        <v>16871671</v>
      </c>
      <c r="L5" s="43">
        <f t="shared" si="0"/>
        <v>19938225</v>
      </c>
      <c r="M5" s="43">
        <f t="shared" si="0"/>
        <v>24135464</v>
      </c>
      <c r="N5" s="43">
        <f t="shared" si="0"/>
        <v>60945360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96207703</v>
      </c>
      <c r="X5" s="43">
        <f t="shared" si="0"/>
        <v>83739964</v>
      </c>
      <c r="Y5" s="43">
        <f t="shared" si="0"/>
        <v>12467739</v>
      </c>
      <c r="Z5" s="44">
        <f>+IF(X5&lt;&gt;0,+(Y5/X5)*100,0)</f>
        <v>14.888636684868889</v>
      </c>
      <c r="AA5" s="45">
        <f>SUM(AA11:AA18)</f>
        <v>167479927</v>
      </c>
    </row>
    <row r="6" spans="1:27" ht="13.5">
      <c r="A6" s="46" t="s">
        <v>32</v>
      </c>
      <c r="B6" s="47"/>
      <c r="C6" s="9">
        <v>22674172</v>
      </c>
      <c r="D6" s="10"/>
      <c r="E6" s="11">
        <v>20428755</v>
      </c>
      <c r="F6" s="11">
        <v>21897146</v>
      </c>
      <c r="G6" s="11">
        <v>545938</v>
      </c>
      <c r="H6" s="11">
        <v>2156155</v>
      </c>
      <c r="I6" s="11">
        <v>1964993</v>
      </c>
      <c r="J6" s="11">
        <v>4667086</v>
      </c>
      <c r="K6" s="11">
        <v>9360409</v>
      </c>
      <c r="L6" s="11">
        <v>729779</v>
      </c>
      <c r="M6" s="11">
        <v>3384768</v>
      </c>
      <c r="N6" s="11">
        <v>13474956</v>
      </c>
      <c r="O6" s="11"/>
      <c r="P6" s="11"/>
      <c r="Q6" s="11"/>
      <c r="R6" s="11"/>
      <c r="S6" s="11"/>
      <c r="T6" s="11"/>
      <c r="U6" s="11"/>
      <c r="V6" s="11"/>
      <c r="W6" s="11">
        <v>18142042</v>
      </c>
      <c r="X6" s="11">
        <v>10948573</v>
      </c>
      <c r="Y6" s="11">
        <v>7193469</v>
      </c>
      <c r="Z6" s="2">
        <v>65.7</v>
      </c>
      <c r="AA6" s="15">
        <v>21897146</v>
      </c>
    </row>
    <row r="7" spans="1:27" ht="13.5">
      <c r="A7" s="46" t="s">
        <v>33</v>
      </c>
      <c r="B7" s="47"/>
      <c r="C7" s="9">
        <v>22139884</v>
      </c>
      <c r="D7" s="10"/>
      <c r="E7" s="11">
        <v>42000000</v>
      </c>
      <c r="F7" s="11">
        <v>42600000</v>
      </c>
      <c r="G7" s="11"/>
      <c r="H7" s="11">
        <v>10965351</v>
      </c>
      <c r="I7" s="11"/>
      <c r="J7" s="11">
        <v>10965351</v>
      </c>
      <c r="K7" s="11">
        <v>277996</v>
      </c>
      <c r="L7" s="11">
        <v>5319350</v>
      </c>
      <c r="M7" s="11">
        <v>5826970</v>
      </c>
      <c r="N7" s="11">
        <v>11424316</v>
      </c>
      <c r="O7" s="11"/>
      <c r="P7" s="11"/>
      <c r="Q7" s="11"/>
      <c r="R7" s="11"/>
      <c r="S7" s="11"/>
      <c r="T7" s="11"/>
      <c r="U7" s="11"/>
      <c r="V7" s="11"/>
      <c r="W7" s="11">
        <v>22389667</v>
      </c>
      <c r="X7" s="11">
        <v>21300000</v>
      </c>
      <c r="Y7" s="11">
        <v>1089667</v>
      </c>
      <c r="Z7" s="2">
        <v>5.12</v>
      </c>
      <c r="AA7" s="15">
        <v>42600000</v>
      </c>
    </row>
    <row r="8" spans="1:27" ht="13.5">
      <c r="A8" s="46" t="s">
        <v>34</v>
      </c>
      <c r="B8" s="47"/>
      <c r="C8" s="9">
        <v>80547525</v>
      </c>
      <c r="D8" s="10"/>
      <c r="E8" s="11">
        <v>23500000</v>
      </c>
      <c r="F8" s="11">
        <v>28200000</v>
      </c>
      <c r="G8" s="11">
        <v>3797877</v>
      </c>
      <c r="H8" s="11"/>
      <c r="I8" s="11">
        <v>9437148</v>
      </c>
      <c r="J8" s="11">
        <v>13235025</v>
      </c>
      <c r="K8" s="11"/>
      <c r="L8" s="11">
        <v>11715843</v>
      </c>
      <c r="M8" s="11">
        <v>3243732</v>
      </c>
      <c r="N8" s="11">
        <v>14959575</v>
      </c>
      <c r="O8" s="11"/>
      <c r="P8" s="11"/>
      <c r="Q8" s="11"/>
      <c r="R8" s="11"/>
      <c r="S8" s="11"/>
      <c r="T8" s="11"/>
      <c r="U8" s="11"/>
      <c r="V8" s="11"/>
      <c r="W8" s="11">
        <v>28194600</v>
      </c>
      <c r="X8" s="11">
        <v>14100000</v>
      </c>
      <c r="Y8" s="11">
        <v>14094600</v>
      </c>
      <c r="Z8" s="2">
        <v>99.96</v>
      </c>
      <c r="AA8" s="15">
        <v>28200000</v>
      </c>
    </row>
    <row r="9" spans="1:27" ht="13.5">
      <c r="A9" s="46" t="s">
        <v>35</v>
      </c>
      <c r="B9" s="47"/>
      <c r="C9" s="9"/>
      <c r="D9" s="10"/>
      <c r="E9" s="11">
        <v>38037092</v>
      </c>
      <c r="F9" s="11">
        <v>40872781</v>
      </c>
      <c r="G9" s="11">
        <v>5059775</v>
      </c>
      <c r="H9" s="11">
        <v>968079</v>
      </c>
      <c r="I9" s="11"/>
      <c r="J9" s="11">
        <v>6027854</v>
      </c>
      <c r="K9" s="11">
        <v>6012379</v>
      </c>
      <c r="L9" s="11">
        <v>1974062</v>
      </c>
      <c r="M9" s="11">
        <v>11092069</v>
      </c>
      <c r="N9" s="11">
        <v>19078510</v>
      </c>
      <c r="O9" s="11"/>
      <c r="P9" s="11"/>
      <c r="Q9" s="11"/>
      <c r="R9" s="11"/>
      <c r="S9" s="11"/>
      <c r="T9" s="11"/>
      <c r="U9" s="11"/>
      <c r="V9" s="11"/>
      <c r="W9" s="11">
        <v>25106364</v>
      </c>
      <c r="X9" s="11">
        <v>20436391</v>
      </c>
      <c r="Y9" s="11">
        <v>4669973</v>
      </c>
      <c r="Z9" s="2">
        <v>22.85</v>
      </c>
      <c r="AA9" s="15">
        <v>40872781</v>
      </c>
    </row>
    <row r="10" spans="1:27" ht="13.5">
      <c r="A10" s="46" t="s">
        <v>36</v>
      </c>
      <c r="B10" s="47"/>
      <c r="C10" s="9">
        <v>2054961</v>
      </c>
      <c r="D10" s="10"/>
      <c r="E10" s="11">
        <v>3000000</v>
      </c>
      <c r="F10" s="11">
        <v>3300000</v>
      </c>
      <c r="G10" s="11"/>
      <c r="H10" s="11"/>
      <c r="I10" s="11"/>
      <c r="J10" s="11"/>
      <c r="K10" s="11">
        <v>1044462</v>
      </c>
      <c r="L10" s="11"/>
      <c r="M10" s="11">
        <v>214321</v>
      </c>
      <c r="N10" s="11">
        <v>1258783</v>
      </c>
      <c r="O10" s="11"/>
      <c r="P10" s="11"/>
      <c r="Q10" s="11"/>
      <c r="R10" s="11"/>
      <c r="S10" s="11"/>
      <c r="T10" s="11"/>
      <c r="U10" s="11"/>
      <c r="V10" s="11"/>
      <c r="W10" s="11">
        <v>1258783</v>
      </c>
      <c r="X10" s="11">
        <v>1650000</v>
      </c>
      <c r="Y10" s="11">
        <v>-391217</v>
      </c>
      <c r="Z10" s="2">
        <v>-23.71</v>
      </c>
      <c r="AA10" s="15">
        <v>3300000</v>
      </c>
    </row>
    <row r="11" spans="1:27" ht="13.5">
      <c r="A11" s="48" t="s">
        <v>37</v>
      </c>
      <c r="B11" s="47"/>
      <c r="C11" s="49">
        <f aca="true" t="shared" si="1" ref="C11:Y11">SUM(C6:C10)</f>
        <v>127416542</v>
      </c>
      <c r="D11" s="50">
        <f t="shared" si="1"/>
        <v>0</v>
      </c>
      <c r="E11" s="51">
        <f t="shared" si="1"/>
        <v>126965847</v>
      </c>
      <c r="F11" s="51">
        <f t="shared" si="1"/>
        <v>136869927</v>
      </c>
      <c r="G11" s="51">
        <f t="shared" si="1"/>
        <v>9403590</v>
      </c>
      <c r="H11" s="51">
        <f t="shared" si="1"/>
        <v>14089585</v>
      </c>
      <c r="I11" s="51">
        <f t="shared" si="1"/>
        <v>11402141</v>
      </c>
      <c r="J11" s="51">
        <f t="shared" si="1"/>
        <v>34895316</v>
      </c>
      <c r="K11" s="51">
        <f t="shared" si="1"/>
        <v>16695246</v>
      </c>
      <c r="L11" s="51">
        <f t="shared" si="1"/>
        <v>19739034</v>
      </c>
      <c r="M11" s="51">
        <f t="shared" si="1"/>
        <v>23761860</v>
      </c>
      <c r="N11" s="51">
        <f t="shared" si="1"/>
        <v>60196140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95091456</v>
      </c>
      <c r="X11" s="51">
        <f t="shared" si="1"/>
        <v>68434964</v>
      </c>
      <c r="Y11" s="51">
        <f t="shared" si="1"/>
        <v>26656492</v>
      </c>
      <c r="Z11" s="52">
        <f>+IF(X11&lt;&gt;0,+(Y11/X11)*100,0)</f>
        <v>38.95156867474936</v>
      </c>
      <c r="AA11" s="53">
        <f>SUM(AA6:AA10)</f>
        <v>136869927</v>
      </c>
    </row>
    <row r="12" spans="1:27" ht="13.5">
      <c r="A12" s="54" t="s">
        <v>38</v>
      </c>
      <c r="B12" s="35"/>
      <c r="C12" s="9">
        <v>2293411</v>
      </c>
      <c r="D12" s="10"/>
      <c r="E12" s="11"/>
      <c r="F12" s="11"/>
      <c r="G12" s="11"/>
      <c r="H12" s="11"/>
      <c r="I12" s="11"/>
      <c r="J12" s="11"/>
      <c r="K12" s="11"/>
      <c r="L12" s="11"/>
      <c r="M12" s="11">
        <v>332261</v>
      </c>
      <c r="N12" s="11">
        <v>332261</v>
      </c>
      <c r="O12" s="11"/>
      <c r="P12" s="11"/>
      <c r="Q12" s="11"/>
      <c r="R12" s="11"/>
      <c r="S12" s="11"/>
      <c r="T12" s="11"/>
      <c r="U12" s="11"/>
      <c r="V12" s="11"/>
      <c r="W12" s="11">
        <v>332261</v>
      </c>
      <c r="X12" s="11"/>
      <c r="Y12" s="11">
        <v>332261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12428303</v>
      </c>
      <c r="D15" s="10"/>
      <c r="E15" s="11">
        <v>29510000</v>
      </c>
      <c r="F15" s="11">
        <v>30610000</v>
      </c>
      <c r="G15" s="11">
        <v>18975</v>
      </c>
      <c r="H15" s="11">
        <v>149156</v>
      </c>
      <c r="I15" s="11">
        <v>198896</v>
      </c>
      <c r="J15" s="11">
        <v>367027</v>
      </c>
      <c r="K15" s="11">
        <v>176425</v>
      </c>
      <c r="L15" s="11">
        <v>199191</v>
      </c>
      <c r="M15" s="11">
        <v>41343</v>
      </c>
      <c r="N15" s="11">
        <v>416959</v>
      </c>
      <c r="O15" s="11"/>
      <c r="P15" s="11"/>
      <c r="Q15" s="11"/>
      <c r="R15" s="11"/>
      <c r="S15" s="11"/>
      <c r="T15" s="11"/>
      <c r="U15" s="11"/>
      <c r="V15" s="11"/>
      <c r="W15" s="11">
        <v>783986</v>
      </c>
      <c r="X15" s="11">
        <v>15305000</v>
      </c>
      <c r="Y15" s="11">
        <v>-14521014</v>
      </c>
      <c r="Z15" s="2">
        <v>-94.88</v>
      </c>
      <c r="AA15" s="15">
        <v>30610000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933703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32476339</v>
      </c>
      <c r="D20" s="59">
        <f t="shared" si="2"/>
        <v>0</v>
      </c>
      <c r="E20" s="60">
        <f t="shared" si="2"/>
        <v>85336492</v>
      </c>
      <c r="F20" s="60">
        <f t="shared" si="2"/>
        <v>85336492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42668246</v>
      </c>
      <c r="Y20" s="60">
        <f t="shared" si="2"/>
        <v>-42668246</v>
      </c>
      <c r="Z20" s="61">
        <f>+IF(X20&lt;&gt;0,+(Y20/X20)*100,0)</f>
        <v>-100</v>
      </c>
      <c r="AA20" s="62">
        <f>SUM(AA26:AA33)</f>
        <v>85336492</v>
      </c>
    </row>
    <row r="21" spans="1:27" ht="13.5">
      <c r="A21" s="46" t="s">
        <v>32</v>
      </c>
      <c r="B21" s="47"/>
      <c r="C21" s="9"/>
      <c r="D21" s="10"/>
      <c r="E21" s="11">
        <v>10605000</v>
      </c>
      <c r="F21" s="11">
        <v>10605000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5302500</v>
      </c>
      <c r="Y21" s="11">
        <v>-5302500</v>
      </c>
      <c r="Z21" s="2">
        <v>-100</v>
      </c>
      <c r="AA21" s="15">
        <v>10605000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30644730</v>
      </c>
      <c r="D23" s="10"/>
      <c r="E23" s="11">
        <v>36993458</v>
      </c>
      <c r="F23" s="11">
        <v>36993458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18496729</v>
      </c>
      <c r="Y23" s="11">
        <v>-18496729</v>
      </c>
      <c r="Z23" s="2">
        <v>-100</v>
      </c>
      <c r="AA23" s="15">
        <v>36993458</v>
      </c>
    </row>
    <row r="24" spans="1:27" ht="13.5">
      <c r="A24" s="46" t="s">
        <v>35</v>
      </c>
      <c r="B24" s="47"/>
      <c r="C24" s="9"/>
      <c r="D24" s="10"/>
      <c r="E24" s="11">
        <v>37738034</v>
      </c>
      <c r="F24" s="11">
        <v>37738034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18869017</v>
      </c>
      <c r="Y24" s="11">
        <v>-18869017</v>
      </c>
      <c r="Z24" s="2">
        <v>-100</v>
      </c>
      <c r="AA24" s="15">
        <v>37738034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30644730</v>
      </c>
      <c r="D26" s="50">
        <f t="shared" si="3"/>
        <v>0</v>
      </c>
      <c r="E26" s="51">
        <f t="shared" si="3"/>
        <v>85336492</v>
      </c>
      <c r="F26" s="51">
        <f t="shared" si="3"/>
        <v>85336492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42668246</v>
      </c>
      <c r="Y26" s="51">
        <f t="shared" si="3"/>
        <v>-42668246</v>
      </c>
      <c r="Z26" s="52">
        <f>+IF(X26&lt;&gt;0,+(Y26/X26)*100,0)</f>
        <v>-100</v>
      </c>
      <c r="AA26" s="53">
        <f>SUM(AA21:AA25)</f>
        <v>85336492</v>
      </c>
    </row>
    <row r="27" spans="1:27" ht="13.5">
      <c r="A27" s="54" t="s">
        <v>38</v>
      </c>
      <c r="B27" s="64"/>
      <c r="C27" s="9">
        <v>1831609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22674172</v>
      </c>
      <c r="D36" s="10">
        <f t="shared" si="4"/>
        <v>0</v>
      </c>
      <c r="E36" s="11">
        <f t="shared" si="4"/>
        <v>31033755</v>
      </c>
      <c r="F36" s="11">
        <f t="shared" si="4"/>
        <v>32502146</v>
      </c>
      <c r="G36" s="11">
        <f t="shared" si="4"/>
        <v>545938</v>
      </c>
      <c r="H36" s="11">
        <f t="shared" si="4"/>
        <v>2156155</v>
      </c>
      <c r="I36" s="11">
        <f t="shared" si="4"/>
        <v>1964993</v>
      </c>
      <c r="J36" s="11">
        <f t="shared" si="4"/>
        <v>4667086</v>
      </c>
      <c r="K36" s="11">
        <f t="shared" si="4"/>
        <v>9360409</v>
      </c>
      <c r="L36" s="11">
        <f t="shared" si="4"/>
        <v>729779</v>
      </c>
      <c r="M36" s="11">
        <f t="shared" si="4"/>
        <v>3384768</v>
      </c>
      <c r="N36" s="11">
        <f t="shared" si="4"/>
        <v>13474956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18142042</v>
      </c>
      <c r="X36" s="11">
        <f t="shared" si="4"/>
        <v>16251073</v>
      </c>
      <c r="Y36" s="11">
        <f t="shared" si="4"/>
        <v>1890969</v>
      </c>
      <c r="Z36" s="2">
        <f aca="true" t="shared" si="5" ref="Z36:Z49">+IF(X36&lt;&gt;0,+(Y36/X36)*100,0)</f>
        <v>11.635963976040228</v>
      </c>
      <c r="AA36" s="15">
        <f>AA6+AA21</f>
        <v>32502146</v>
      </c>
    </row>
    <row r="37" spans="1:27" ht="13.5">
      <c r="A37" s="46" t="s">
        <v>33</v>
      </c>
      <c r="B37" s="47"/>
      <c r="C37" s="9">
        <f t="shared" si="4"/>
        <v>22139884</v>
      </c>
      <c r="D37" s="10">
        <f t="shared" si="4"/>
        <v>0</v>
      </c>
      <c r="E37" s="11">
        <f t="shared" si="4"/>
        <v>42000000</v>
      </c>
      <c r="F37" s="11">
        <f t="shared" si="4"/>
        <v>42600000</v>
      </c>
      <c r="G37" s="11">
        <f t="shared" si="4"/>
        <v>0</v>
      </c>
      <c r="H37" s="11">
        <f t="shared" si="4"/>
        <v>10965351</v>
      </c>
      <c r="I37" s="11">
        <f t="shared" si="4"/>
        <v>0</v>
      </c>
      <c r="J37" s="11">
        <f t="shared" si="4"/>
        <v>10965351</v>
      </c>
      <c r="K37" s="11">
        <f t="shared" si="4"/>
        <v>277996</v>
      </c>
      <c r="L37" s="11">
        <f t="shared" si="4"/>
        <v>5319350</v>
      </c>
      <c r="M37" s="11">
        <f t="shared" si="4"/>
        <v>5826970</v>
      </c>
      <c r="N37" s="11">
        <f t="shared" si="4"/>
        <v>11424316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22389667</v>
      </c>
      <c r="X37" s="11">
        <f t="shared" si="4"/>
        <v>21300000</v>
      </c>
      <c r="Y37" s="11">
        <f t="shared" si="4"/>
        <v>1089667</v>
      </c>
      <c r="Z37" s="2">
        <f t="shared" si="5"/>
        <v>5.115807511737089</v>
      </c>
      <c r="AA37" s="15">
        <f>AA7+AA22</f>
        <v>42600000</v>
      </c>
    </row>
    <row r="38" spans="1:27" ht="13.5">
      <c r="A38" s="46" t="s">
        <v>34</v>
      </c>
      <c r="B38" s="47"/>
      <c r="C38" s="9">
        <f t="shared" si="4"/>
        <v>111192255</v>
      </c>
      <c r="D38" s="10">
        <f t="shared" si="4"/>
        <v>0</v>
      </c>
      <c r="E38" s="11">
        <f t="shared" si="4"/>
        <v>60493458</v>
      </c>
      <c r="F38" s="11">
        <f t="shared" si="4"/>
        <v>65193458</v>
      </c>
      <c r="G38" s="11">
        <f t="shared" si="4"/>
        <v>3797877</v>
      </c>
      <c r="H38" s="11">
        <f t="shared" si="4"/>
        <v>0</v>
      </c>
      <c r="I38" s="11">
        <f t="shared" si="4"/>
        <v>9437148</v>
      </c>
      <c r="J38" s="11">
        <f t="shared" si="4"/>
        <v>13235025</v>
      </c>
      <c r="K38" s="11">
        <f t="shared" si="4"/>
        <v>0</v>
      </c>
      <c r="L38" s="11">
        <f t="shared" si="4"/>
        <v>11715843</v>
      </c>
      <c r="M38" s="11">
        <f t="shared" si="4"/>
        <v>3243732</v>
      </c>
      <c r="N38" s="11">
        <f t="shared" si="4"/>
        <v>14959575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28194600</v>
      </c>
      <c r="X38" s="11">
        <f t="shared" si="4"/>
        <v>32596729</v>
      </c>
      <c r="Y38" s="11">
        <f t="shared" si="4"/>
        <v>-4402129</v>
      </c>
      <c r="Z38" s="2">
        <f t="shared" si="5"/>
        <v>-13.50481822884744</v>
      </c>
      <c r="AA38" s="15">
        <f>AA8+AA23</f>
        <v>65193458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75775126</v>
      </c>
      <c r="F39" s="11">
        <f t="shared" si="4"/>
        <v>78610815</v>
      </c>
      <c r="G39" s="11">
        <f t="shared" si="4"/>
        <v>5059775</v>
      </c>
      <c r="H39" s="11">
        <f t="shared" si="4"/>
        <v>968079</v>
      </c>
      <c r="I39" s="11">
        <f t="shared" si="4"/>
        <v>0</v>
      </c>
      <c r="J39" s="11">
        <f t="shared" si="4"/>
        <v>6027854</v>
      </c>
      <c r="K39" s="11">
        <f t="shared" si="4"/>
        <v>6012379</v>
      </c>
      <c r="L39" s="11">
        <f t="shared" si="4"/>
        <v>1974062</v>
      </c>
      <c r="M39" s="11">
        <f t="shared" si="4"/>
        <v>11092069</v>
      </c>
      <c r="N39" s="11">
        <f t="shared" si="4"/>
        <v>19078510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25106364</v>
      </c>
      <c r="X39" s="11">
        <f t="shared" si="4"/>
        <v>39305408</v>
      </c>
      <c r="Y39" s="11">
        <f t="shared" si="4"/>
        <v>-14199044</v>
      </c>
      <c r="Z39" s="2">
        <f t="shared" si="5"/>
        <v>-36.12491186963382</v>
      </c>
      <c r="AA39" s="15">
        <f>AA9+AA24</f>
        <v>78610815</v>
      </c>
    </row>
    <row r="40" spans="1:27" ht="13.5">
      <c r="A40" s="46" t="s">
        <v>36</v>
      </c>
      <c r="B40" s="47"/>
      <c r="C40" s="9">
        <f t="shared" si="4"/>
        <v>2054961</v>
      </c>
      <c r="D40" s="10">
        <f t="shared" si="4"/>
        <v>0</v>
      </c>
      <c r="E40" s="11">
        <f t="shared" si="4"/>
        <v>3000000</v>
      </c>
      <c r="F40" s="11">
        <f t="shared" si="4"/>
        <v>3300000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1044462</v>
      </c>
      <c r="L40" s="11">
        <f t="shared" si="4"/>
        <v>0</v>
      </c>
      <c r="M40" s="11">
        <f t="shared" si="4"/>
        <v>214321</v>
      </c>
      <c r="N40" s="11">
        <f t="shared" si="4"/>
        <v>1258783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1258783</v>
      </c>
      <c r="X40" s="11">
        <f t="shared" si="4"/>
        <v>1650000</v>
      </c>
      <c r="Y40" s="11">
        <f t="shared" si="4"/>
        <v>-391217</v>
      </c>
      <c r="Z40" s="2">
        <f t="shared" si="5"/>
        <v>-23.710121212121212</v>
      </c>
      <c r="AA40" s="15">
        <f>AA10+AA25</f>
        <v>3300000</v>
      </c>
    </row>
    <row r="41" spans="1:27" ht="13.5">
      <c r="A41" s="48" t="s">
        <v>37</v>
      </c>
      <c r="B41" s="47"/>
      <c r="C41" s="49">
        <f aca="true" t="shared" si="6" ref="C41:Y41">SUM(C36:C40)</f>
        <v>158061272</v>
      </c>
      <c r="D41" s="50">
        <f t="shared" si="6"/>
        <v>0</v>
      </c>
      <c r="E41" s="51">
        <f t="shared" si="6"/>
        <v>212302339</v>
      </c>
      <c r="F41" s="51">
        <f t="shared" si="6"/>
        <v>222206419</v>
      </c>
      <c r="G41" s="51">
        <f t="shared" si="6"/>
        <v>9403590</v>
      </c>
      <c r="H41" s="51">
        <f t="shared" si="6"/>
        <v>14089585</v>
      </c>
      <c r="I41" s="51">
        <f t="shared" si="6"/>
        <v>11402141</v>
      </c>
      <c r="J41" s="51">
        <f t="shared" si="6"/>
        <v>34895316</v>
      </c>
      <c r="K41" s="51">
        <f t="shared" si="6"/>
        <v>16695246</v>
      </c>
      <c r="L41" s="51">
        <f t="shared" si="6"/>
        <v>19739034</v>
      </c>
      <c r="M41" s="51">
        <f t="shared" si="6"/>
        <v>23761860</v>
      </c>
      <c r="N41" s="51">
        <f t="shared" si="6"/>
        <v>60196140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95091456</v>
      </c>
      <c r="X41" s="51">
        <f t="shared" si="6"/>
        <v>111103210</v>
      </c>
      <c r="Y41" s="51">
        <f t="shared" si="6"/>
        <v>-16011754</v>
      </c>
      <c r="Z41" s="52">
        <f t="shared" si="5"/>
        <v>-14.411603409118424</v>
      </c>
      <c r="AA41" s="53">
        <f>SUM(AA36:AA40)</f>
        <v>222206419</v>
      </c>
    </row>
    <row r="42" spans="1:27" ht="13.5">
      <c r="A42" s="54" t="s">
        <v>38</v>
      </c>
      <c r="B42" s="35"/>
      <c r="C42" s="65">
        <f aca="true" t="shared" si="7" ref="C42:Y48">C12+C27</f>
        <v>4125020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332261</v>
      </c>
      <c r="N42" s="67">
        <f t="shared" si="7"/>
        <v>332261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332261</v>
      </c>
      <c r="X42" s="67">
        <f t="shared" si="7"/>
        <v>0</v>
      </c>
      <c r="Y42" s="67">
        <f t="shared" si="7"/>
        <v>332261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12428303</v>
      </c>
      <c r="D45" s="66">
        <f t="shared" si="7"/>
        <v>0</v>
      </c>
      <c r="E45" s="67">
        <f t="shared" si="7"/>
        <v>29510000</v>
      </c>
      <c r="F45" s="67">
        <f t="shared" si="7"/>
        <v>30610000</v>
      </c>
      <c r="G45" s="67">
        <f t="shared" si="7"/>
        <v>18975</v>
      </c>
      <c r="H45" s="67">
        <f t="shared" si="7"/>
        <v>149156</v>
      </c>
      <c r="I45" s="67">
        <f t="shared" si="7"/>
        <v>198896</v>
      </c>
      <c r="J45" s="67">
        <f t="shared" si="7"/>
        <v>367027</v>
      </c>
      <c r="K45" s="67">
        <f t="shared" si="7"/>
        <v>176425</v>
      </c>
      <c r="L45" s="67">
        <f t="shared" si="7"/>
        <v>199191</v>
      </c>
      <c r="M45" s="67">
        <f t="shared" si="7"/>
        <v>41343</v>
      </c>
      <c r="N45" s="67">
        <f t="shared" si="7"/>
        <v>416959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783986</v>
      </c>
      <c r="X45" s="67">
        <f t="shared" si="7"/>
        <v>15305000</v>
      </c>
      <c r="Y45" s="67">
        <f t="shared" si="7"/>
        <v>-14521014</v>
      </c>
      <c r="Z45" s="69">
        <f t="shared" si="5"/>
        <v>-94.87758248938255</v>
      </c>
      <c r="AA45" s="68">
        <f t="shared" si="8"/>
        <v>30610000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933703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175548298</v>
      </c>
      <c r="D49" s="78">
        <f t="shared" si="9"/>
        <v>0</v>
      </c>
      <c r="E49" s="79">
        <f t="shared" si="9"/>
        <v>241812339</v>
      </c>
      <c r="F49" s="79">
        <f t="shared" si="9"/>
        <v>252816419</v>
      </c>
      <c r="G49" s="79">
        <f t="shared" si="9"/>
        <v>9422565</v>
      </c>
      <c r="H49" s="79">
        <f t="shared" si="9"/>
        <v>14238741</v>
      </c>
      <c r="I49" s="79">
        <f t="shared" si="9"/>
        <v>11601037</v>
      </c>
      <c r="J49" s="79">
        <f t="shared" si="9"/>
        <v>35262343</v>
      </c>
      <c r="K49" s="79">
        <f t="shared" si="9"/>
        <v>16871671</v>
      </c>
      <c r="L49" s="79">
        <f t="shared" si="9"/>
        <v>19938225</v>
      </c>
      <c r="M49" s="79">
        <f t="shared" si="9"/>
        <v>24135464</v>
      </c>
      <c r="N49" s="79">
        <f t="shared" si="9"/>
        <v>60945360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96207703</v>
      </c>
      <c r="X49" s="79">
        <f t="shared" si="9"/>
        <v>126408210</v>
      </c>
      <c r="Y49" s="79">
        <f t="shared" si="9"/>
        <v>-30200507</v>
      </c>
      <c r="Z49" s="80">
        <f t="shared" si="5"/>
        <v>-23.891254373430336</v>
      </c>
      <c r="AA49" s="81">
        <f>SUM(AA41:AA48)</f>
        <v>252816419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164098525</v>
      </c>
      <c r="F51" s="67">
        <f t="shared" si="10"/>
        <v>164098525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82049264</v>
      </c>
      <c r="Y51" s="67">
        <f t="shared" si="10"/>
        <v>-82049264</v>
      </c>
      <c r="Z51" s="69">
        <f>+IF(X51&lt;&gt;0,+(Y51/X51)*100,0)</f>
        <v>-100</v>
      </c>
      <c r="AA51" s="68">
        <f>SUM(AA57:AA61)</f>
        <v>164098525</v>
      </c>
    </row>
    <row r="52" spans="1:27" ht="13.5">
      <c r="A52" s="84" t="s">
        <v>32</v>
      </c>
      <c r="B52" s="47"/>
      <c r="C52" s="9"/>
      <c r="D52" s="10"/>
      <c r="E52" s="11">
        <v>35624353</v>
      </c>
      <c r="F52" s="11">
        <v>35624353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17812177</v>
      </c>
      <c r="Y52" s="11">
        <v>-17812177</v>
      </c>
      <c r="Z52" s="2">
        <v>-100</v>
      </c>
      <c r="AA52" s="15">
        <v>35624353</v>
      </c>
    </row>
    <row r="53" spans="1:27" ht="13.5">
      <c r="A53" s="84" t="s">
        <v>33</v>
      </c>
      <c r="B53" s="47"/>
      <c r="C53" s="9"/>
      <c r="D53" s="10"/>
      <c r="E53" s="11">
        <v>69869012</v>
      </c>
      <c r="F53" s="11">
        <v>69869012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34934506</v>
      </c>
      <c r="Y53" s="11">
        <v>-34934506</v>
      </c>
      <c r="Z53" s="2">
        <v>-100</v>
      </c>
      <c r="AA53" s="15">
        <v>69869012</v>
      </c>
    </row>
    <row r="54" spans="1:27" ht="13.5">
      <c r="A54" s="84" t="s">
        <v>34</v>
      </c>
      <c r="B54" s="47"/>
      <c r="C54" s="9"/>
      <c r="D54" s="10"/>
      <c r="E54" s="11">
        <v>17411541</v>
      </c>
      <c r="F54" s="11">
        <v>17411541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8705771</v>
      </c>
      <c r="Y54" s="11">
        <v>-8705771</v>
      </c>
      <c r="Z54" s="2">
        <v>-100</v>
      </c>
      <c r="AA54" s="15">
        <v>17411541</v>
      </c>
    </row>
    <row r="55" spans="1:27" ht="13.5">
      <c r="A55" s="84" t="s">
        <v>35</v>
      </c>
      <c r="B55" s="47"/>
      <c r="C55" s="9"/>
      <c r="D55" s="10"/>
      <c r="E55" s="11">
        <v>10526320</v>
      </c>
      <c r="F55" s="11">
        <v>10526320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5263160</v>
      </c>
      <c r="Y55" s="11">
        <v>-5263160</v>
      </c>
      <c r="Z55" s="2">
        <v>-100</v>
      </c>
      <c r="AA55" s="15">
        <v>10526320</v>
      </c>
    </row>
    <row r="56" spans="1:27" ht="13.5">
      <c r="A56" s="84" t="s">
        <v>36</v>
      </c>
      <c r="B56" s="47"/>
      <c r="C56" s="9"/>
      <c r="D56" s="10"/>
      <c r="E56" s="11">
        <v>436641</v>
      </c>
      <c r="F56" s="11">
        <v>436641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218321</v>
      </c>
      <c r="Y56" s="11">
        <v>-218321</v>
      </c>
      <c r="Z56" s="2">
        <v>-100</v>
      </c>
      <c r="AA56" s="15">
        <v>436641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133867867</v>
      </c>
      <c r="F57" s="51">
        <f t="shared" si="11"/>
        <v>133867867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66933935</v>
      </c>
      <c r="Y57" s="51">
        <f t="shared" si="11"/>
        <v>-66933935</v>
      </c>
      <c r="Z57" s="52">
        <f>+IF(X57&lt;&gt;0,+(Y57/X57)*100,0)</f>
        <v>-100</v>
      </c>
      <c r="AA57" s="53">
        <f>SUM(AA52:AA56)</f>
        <v>133867867</v>
      </c>
    </row>
    <row r="58" spans="1:27" ht="13.5">
      <c r="A58" s="86" t="s">
        <v>38</v>
      </c>
      <c r="B58" s="35"/>
      <c r="C58" s="9"/>
      <c r="D58" s="10"/>
      <c r="E58" s="11">
        <v>5189856</v>
      </c>
      <c r="F58" s="11">
        <v>5189856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2594928</v>
      </c>
      <c r="Y58" s="11">
        <v>-2594928</v>
      </c>
      <c r="Z58" s="2">
        <v>-100</v>
      </c>
      <c r="AA58" s="15">
        <v>5189856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25040802</v>
      </c>
      <c r="F61" s="11">
        <v>25040802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12520401</v>
      </c>
      <c r="Y61" s="11">
        <v>-12520401</v>
      </c>
      <c r="Z61" s="2">
        <v>-100</v>
      </c>
      <c r="AA61" s="15">
        <v>25040802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1580005</v>
      </c>
      <c r="H68" s="11">
        <v>5243033</v>
      </c>
      <c r="I68" s="11">
        <v>4461808</v>
      </c>
      <c r="J68" s="11">
        <v>11284846</v>
      </c>
      <c r="K68" s="11">
        <v>5289402</v>
      </c>
      <c r="L68" s="11">
        <v>4108145</v>
      </c>
      <c r="M68" s="11">
        <v>2452017</v>
      </c>
      <c r="N68" s="11">
        <v>11849564</v>
      </c>
      <c r="O68" s="11"/>
      <c r="P68" s="11"/>
      <c r="Q68" s="11"/>
      <c r="R68" s="11"/>
      <c r="S68" s="11"/>
      <c r="T68" s="11"/>
      <c r="U68" s="11"/>
      <c r="V68" s="11"/>
      <c r="W68" s="11">
        <v>23134410</v>
      </c>
      <c r="X68" s="11"/>
      <c r="Y68" s="11">
        <v>23134410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1580005</v>
      </c>
      <c r="H69" s="79">
        <f t="shared" si="12"/>
        <v>5243033</v>
      </c>
      <c r="I69" s="79">
        <f t="shared" si="12"/>
        <v>4461808</v>
      </c>
      <c r="J69" s="79">
        <f t="shared" si="12"/>
        <v>11284846</v>
      </c>
      <c r="K69" s="79">
        <f t="shared" si="12"/>
        <v>5289402</v>
      </c>
      <c r="L69" s="79">
        <f t="shared" si="12"/>
        <v>4108145</v>
      </c>
      <c r="M69" s="79">
        <f t="shared" si="12"/>
        <v>2452017</v>
      </c>
      <c r="N69" s="79">
        <f t="shared" si="12"/>
        <v>11849564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23134410</v>
      </c>
      <c r="X69" s="79">
        <f t="shared" si="12"/>
        <v>0</v>
      </c>
      <c r="Y69" s="79">
        <f t="shared" si="12"/>
        <v>23134410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170078591</v>
      </c>
      <c r="D5" s="42">
        <f t="shared" si="0"/>
        <v>0</v>
      </c>
      <c r="E5" s="43">
        <f t="shared" si="0"/>
        <v>223397124</v>
      </c>
      <c r="F5" s="43">
        <f t="shared" si="0"/>
        <v>226341685</v>
      </c>
      <c r="G5" s="43">
        <f t="shared" si="0"/>
        <v>306497</v>
      </c>
      <c r="H5" s="43">
        <f t="shared" si="0"/>
        <v>12241163</v>
      </c>
      <c r="I5" s="43">
        <f t="shared" si="0"/>
        <v>11308735</v>
      </c>
      <c r="J5" s="43">
        <f t="shared" si="0"/>
        <v>23856395</v>
      </c>
      <c r="K5" s="43">
        <f t="shared" si="0"/>
        <v>18856906</v>
      </c>
      <c r="L5" s="43">
        <f t="shared" si="0"/>
        <v>11950212</v>
      </c>
      <c r="M5" s="43">
        <f t="shared" si="0"/>
        <v>25595715</v>
      </c>
      <c r="N5" s="43">
        <f t="shared" si="0"/>
        <v>56402833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80259228</v>
      </c>
      <c r="X5" s="43">
        <f t="shared" si="0"/>
        <v>113170843</v>
      </c>
      <c r="Y5" s="43">
        <f t="shared" si="0"/>
        <v>-32911615</v>
      </c>
      <c r="Z5" s="44">
        <f>+IF(X5&lt;&gt;0,+(Y5/X5)*100,0)</f>
        <v>-29.081355345210252</v>
      </c>
      <c r="AA5" s="45">
        <f>SUM(AA11:AA18)</f>
        <v>226341685</v>
      </c>
    </row>
    <row r="6" spans="1:27" ht="13.5">
      <c r="A6" s="46" t="s">
        <v>32</v>
      </c>
      <c r="B6" s="47"/>
      <c r="C6" s="9">
        <v>67528338</v>
      </c>
      <c r="D6" s="10"/>
      <c r="E6" s="11">
        <v>43581000</v>
      </c>
      <c r="F6" s="11">
        <v>43581000</v>
      </c>
      <c r="G6" s="11"/>
      <c r="H6" s="11">
        <v>7160119</v>
      </c>
      <c r="I6" s="11">
        <v>5877183</v>
      </c>
      <c r="J6" s="11">
        <v>13037302</v>
      </c>
      <c r="K6" s="11">
        <v>9710662</v>
      </c>
      <c r="L6" s="11">
        <v>3881937</v>
      </c>
      <c r="M6" s="11">
        <v>6094835</v>
      </c>
      <c r="N6" s="11">
        <v>19687434</v>
      </c>
      <c r="O6" s="11"/>
      <c r="P6" s="11"/>
      <c r="Q6" s="11"/>
      <c r="R6" s="11"/>
      <c r="S6" s="11"/>
      <c r="T6" s="11"/>
      <c r="U6" s="11"/>
      <c r="V6" s="11"/>
      <c r="W6" s="11">
        <v>32724736</v>
      </c>
      <c r="X6" s="11">
        <v>21790500</v>
      </c>
      <c r="Y6" s="11">
        <v>10934236</v>
      </c>
      <c r="Z6" s="2">
        <v>50.18</v>
      </c>
      <c r="AA6" s="15">
        <v>43581000</v>
      </c>
    </row>
    <row r="7" spans="1:27" ht="13.5">
      <c r="A7" s="46" t="s">
        <v>33</v>
      </c>
      <c r="B7" s="47"/>
      <c r="C7" s="9">
        <v>52906570</v>
      </c>
      <c r="D7" s="10"/>
      <c r="E7" s="11">
        <v>42013004</v>
      </c>
      <c r="F7" s="11">
        <v>42413004</v>
      </c>
      <c r="G7" s="11">
        <v>130963</v>
      </c>
      <c r="H7" s="11">
        <v>131367</v>
      </c>
      <c r="I7" s="11">
        <v>1548482</v>
      </c>
      <c r="J7" s="11">
        <v>1810812</v>
      </c>
      <c r="K7" s="11">
        <v>3855209</v>
      </c>
      <c r="L7" s="11">
        <v>1814855</v>
      </c>
      <c r="M7" s="11">
        <v>6731115</v>
      </c>
      <c r="N7" s="11">
        <v>12401179</v>
      </c>
      <c r="O7" s="11"/>
      <c r="P7" s="11"/>
      <c r="Q7" s="11"/>
      <c r="R7" s="11"/>
      <c r="S7" s="11"/>
      <c r="T7" s="11"/>
      <c r="U7" s="11"/>
      <c r="V7" s="11"/>
      <c r="W7" s="11">
        <v>14211991</v>
      </c>
      <c r="X7" s="11">
        <v>21206502</v>
      </c>
      <c r="Y7" s="11">
        <v>-6994511</v>
      </c>
      <c r="Z7" s="2">
        <v>-32.98</v>
      </c>
      <c r="AA7" s="15">
        <v>42413004</v>
      </c>
    </row>
    <row r="8" spans="1:27" ht="13.5">
      <c r="A8" s="46" t="s">
        <v>34</v>
      </c>
      <c r="B8" s="47"/>
      <c r="C8" s="9">
        <v>4230025</v>
      </c>
      <c r="D8" s="10"/>
      <c r="E8" s="11">
        <v>21017120</v>
      </c>
      <c r="F8" s="11">
        <v>22259132</v>
      </c>
      <c r="G8" s="11">
        <v>175534</v>
      </c>
      <c r="H8" s="11">
        <v>86499</v>
      </c>
      <c r="I8" s="11">
        <v>916176</v>
      </c>
      <c r="J8" s="11">
        <v>1178209</v>
      </c>
      <c r="K8" s="11">
        <v>484898</v>
      </c>
      <c r="L8" s="11">
        <v>1450489</v>
      </c>
      <c r="M8" s="11">
        <v>1051425</v>
      </c>
      <c r="N8" s="11">
        <v>2986812</v>
      </c>
      <c r="O8" s="11"/>
      <c r="P8" s="11"/>
      <c r="Q8" s="11"/>
      <c r="R8" s="11"/>
      <c r="S8" s="11"/>
      <c r="T8" s="11"/>
      <c r="U8" s="11"/>
      <c r="V8" s="11"/>
      <c r="W8" s="11">
        <v>4165021</v>
      </c>
      <c r="X8" s="11">
        <v>11129566</v>
      </c>
      <c r="Y8" s="11">
        <v>-6964545</v>
      </c>
      <c r="Z8" s="2">
        <v>-62.58</v>
      </c>
      <c r="AA8" s="15">
        <v>22259132</v>
      </c>
    </row>
    <row r="9" spans="1:27" ht="13.5">
      <c r="A9" s="46" t="s">
        <v>35</v>
      </c>
      <c r="B9" s="47"/>
      <c r="C9" s="9">
        <v>20941342</v>
      </c>
      <c r="D9" s="10"/>
      <c r="E9" s="11">
        <v>37360000</v>
      </c>
      <c r="F9" s="11">
        <v>37914706</v>
      </c>
      <c r="G9" s="11"/>
      <c r="H9" s="11"/>
      <c r="I9" s="11">
        <v>775081</v>
      </c>
      <c r="J9" s="11">
        <v>775081</v>
      </c>
      <c r="K9" s="11">
        <v>263678</v>
      </c>
      <c r="L9" s="11">
        <v>1813860</v>
      </c>
      <c r="M9" s="11">
        <v>2179719</v>
      </c>
      <c r="N9" s="11">
        <v>4257257</v>
      </c>
      <c r="O9" s="11"/>
      <c r="P9" s="11"/>
      <c r="Q9" s="11"/>
      <c r="R9" s="11"/>
      <c r="S9" s="11"/>
      <c r="T9" s="11"/>
      <c r="U9" s="11"/>
      <c r="V9" s="11"/>
      <c r="W9" s="11">
        <v>5032338</v>
      </c>
      <c r="X9" s="11">
        <v>18957353</v>
      </c>
      <c r="Y9" s="11">
        <v>-13925015</v>
      </c>
      <c r="Z9" s="2">
        <v>-73.45</v>
      </c>
      <c r="AA9" s="15">
        <v>37914706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>
        <v>7280</v>
      </c>
      <c r="L10" s="11">
        <v>135793</v>
      </c>
      <c r="M10" s="11">
        <v>88000</v>
      </c>
      <c r="N10" s="11">
        <v>231073</v>
      </c>
      <c r="O10" s="11"/>
      <c r="P10" s="11"/>
      <c r="Q10" s="11"/>
      <c r="R10" s="11"/>
      <c r="S10" s="11"/>
      <c r="T10" s="11"/>
      <c r="U10" s="11"/>
      <c r="V10" s="11"/>
      <c r="W10" s="11">
        <v>231073</v>
      </c>
      <c r="X10" s="11"/>
      <c r="Y10" s="11">
        <v>231073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145606275</v>
      </c>
      <c r="D11" s="50">
        <f t="shared" si="1"/>
        <v>0</v>
      </c>
      <c r="E11" s="51">
        <f t="shared" si="1"/>
        <v>143971124</v>
      </c>
      <c r="F11" s="51">
        <f t="shared" si="1"/>
        <v>146167842</v>
      </c>
      <c r="G11" s="51">
        <f t="shared" si="1"/>
        <v>306497</v>
      </c>
      <c r="H11" s="51">
        <f t="shared" si="1"/>
        <v>7377985</v>
      </c>
      <c r="I11" s="51">
        <f t="shared" si="1"/>
        <v>9116922</v>
      </c>
      <c r="J11" s="51">
        <f t="shared" si="1"/>
        <v>16801404</v>
      </c>
      <c r="K11" s="51">
        <f t="shared" si="1"/>
        <v>14321727</v>
      </c>
      <c r="L11" s="51">
        <f t="shared" si="1"/>
        <v>9096934</v>
      </c>
      <c r="M11" s="51">
        <f t="shared" si="1"/>
        <v>16145094</v>
      </c>
      <c r="N11" s="51">
        <f t="shared" si="1"/>
        <v>39563755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56365159</v>
      </c>
      <c r="X11" s="51">
        <f t="shared" si="1"/>
        <v>73083921</v>
      </c>
      <c r="Y11" s="51">
        <f t="shared" si="1"/>
        <v>-16718762</v>
      </c>
      <c r="Z11" s="52">
        <f>+IF(X11&lt;&gt;0,+(Y11/X11)*100,0)</f>
        <v>-22.87611525386001</v>
      </c>
      <c r="AA11" s="53">
        <f>SUM(AA6:AA10)</f>
        <v>146167842</v>
      </c>
    </row>
    <row r="12" spans="1:27" ht="13.5">
      <c r="A12" s="54" t="s">
        <v>38</v>
      </c>
      <c r="B12" s="35"/>
      <c r="C12" s="9">
        <v>12850265</v>
      </c>
      <c r="D12" s="10"/>
      <c r="E12" s="11">
        <v>18915000</v>
      </c>
      <c r="F12" s="11">
        <v>18915000</v>
      </c>
      <c r="G12" s="11"/>
      <c r="H12" s="11">
        <v>2951183</v>
      </c>
      <c r="I12" s="11">
        <v>1148973</v>
      </c>
      <c r="J12" s="11">
        <v>4100156</v>
      </c>
      <c r="K12" s="11">
        <v>3151524</v>
      </c>
      <c r="L12" s="11">
        <v>2546097</v>
      </c>
      <c r="M12" s="11">
        <v>2073126</v>
      </c>
      <c r="N12" s="11">
        <v>7770747</v>
      </c>
      <c r="O12" s="11"/>
      <c r="P12" s="11"/>
      <c r="Q12" s="11"/>
      <c r="R12" s="11"/>
      <c r="S12" s="11"/>
      <c r="T12" s="11"/>
      <c r="U12" s="11"/>
      <c r="V12" s="11"/>
      <c r="W12" s="11">
        <v>11870903</v>
      </c>
      <c r="X12" s="11">
        <v>9457500</v>
      </c>
      <c r="Y12" s="11">
        <v>2413403</v>
      </c>
      <c r="Z12" s="2">
        <v>25.52</v>
      </c>
      <c r="AA12" s="15">
        <v>18915000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7000</v>
      </c>
      <c r="F14" s="11">
        <v>7000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3500</v>
      </c>
      <c r="Y14" s="11">
        <v>-3500</v>
      </c>
      <c r="Z14" s="2">
        <v>-100</v>
      </c>
      <c r="AA14" s="15">
        <v>7000</v>
      </c>
    </row>
    <row r="15" spans="1:27" ht="13.5">
      <c r="A15" s="54" t="s">
        <v>41</v>
      </c>
      <c r="B15" s="35" t="s">
        <v>42</v>
      </c>
      <c r="C15" s="9">
        <v>11565050</v>
      </c>
      <c r="D15" s="10"/>
      <c r="E15" s="11">
        <v>59704000</v>
      </c>
      <c r="F15" s="11">
        <v>60451843</v>
      </c>
      <c r="G15" s="11"/>
      <c r="H15" s="11">
        <v>1911995</v>
      </c>
      <c r="I15" s="11">
        <v>1042840</v>
      </c>
      <c r="J15" s="11">
        <v>2954835</v>
      </c>
      <c r="K15" s="11">
        <v>1085231</v>
      </c>
      <c r="L15" s="11">
        <v>307181</v>
      </c>
      <c r="M15" s="11">
        <v>7377495</v>
      </c>
      <c r="N15" s="11">
        <v>8769907</v>
      </c>
      <c r="O15" s="11"/>
      <c r="P15" s="11"/>
      <c r="Q15" s="11"/>
      <c r="R15" s="11"/>
      <c r="S15" s="11"/>
      <c r="T15" s="11"/>
      <c r="U15" s="11"/>
      <c r="V15" s="11"/>
      <c r="W15" s="11">
        <v>11724742</v>
      </c>
      <c r="X15" s="11">
        <v>30225922</v>
      </c>
      <c r="Y15" s="11">
        <v>-18501180</v>
      </c>
      <c r="Z15" s="2">
        <v>-61.21</v>
      </c>
      <c r="AA15" s="15">
        <v>60451843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>
        <v>298424</v>
      </c>
      <c r="L17" s="11"/>
      <c r="M17" s="11"/>
      <c r="N17" s="11">
        <v>298424</v>
      </c>
      <c r="O17" s="11"/>
      <c r="P17" s="11"/>
      <c r="Q17" s="11"/>
      <c r="R17" s="11"/>
      <c r="S17" s="11"/>
      <c r="T17" s="11"/>
      <c r="U17" s="11"/>
      <c r="V17" s="11"/>
      <c r="W17" s="11">
        <v>298424</v>
      </c>
      <c r="X17" s="11"/>
      <c r="Y17" s="11">
        <v>298424</v>
      </c>
      <c r="Z17" s="2"/>
      <c r="AA17" s="15"/>
    </row>
    <row r="18" spans="1:27" ht="13.5">
      <c r="A18" s="54" t="s">
        <v>45</v>
      </c>
      <c r="B18" s="35"/>
      <c r="C18" s="16">
        <v>57001</v>
      </c>
      <c r="D18" s="17"/>
      <c r="E18" s="18">
        <v>800000</v>
      </c>
      <c r="F18" s="18">
        <v>800000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400000</v>
      </c>
      <c r="Y18" s="18">
        <v>-400000</v>
      </c>
      <c r="Z18" s="3">
        <v>-100</v>
      </c>
      <c r="AA18" s="23">
        <v>800000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98050455</v>
      </c>
      <c r="D20" s="59">
        <f t="shared" si="2"/>
        <v>0</v>
      </c>
      <c r="E20" s="60">
        <f t="shared" si="2"/>
        <v>151012420</v>
      </c>
      <c r="F20" s="60">
        <f t="shared" si="2"/>
        <v>163248390</v>
      </c>
      <c r="G20" s="60">
        <f t="shared" si="2"/>
        <v>483267</v>
      </c>
      <c r="H20" s="60">
        <f t="shared" si="2"/>
        <v>692463</v>
      </c>
      <c r="I20" s="60">
        <f t="shared" si="2"/>
        <v>5323833</v>
      </c>
      <c r="J20" s="60">
        <f t="shared" si="2"/>
        <v>6499563</v>
      </c>
      <c r="K20" s="60">
        <f t="shared" si="2"/>
        <v>1721499</v>
      </c>
      <c r="L20" s="60">
        <f t="shared" si="2"/>
        <v>10344681</v>
      </c>
      <c r="M20" s="60">
        <f t="shared" si="2"/>
        <v>12517510</v>
      </c>
      <c r="N20" s="60">
        <f t="shared" si="2"/>
        <v>24583690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31083253</v>
      </c>
      <c r="X20" s="60">
        <f t="shared" si="2"/>
        <v>81624195</v>
      </c>
      <c r="Y20" s="60">
        <f t="shared" si="2"/>
        <v>-50540942</v>
      </c>
      <c r="Z20" s="61">
        <f>+IF(X20&lt;&gt;0,+(Y20/X20)*100,0)</f>
        <v>-61.91906946218582</v>
      </c>
      <c r="AA20" s="62">
        <f>SUM(AA26:AA33)</f>
        <v>163248390</v>
      </c>
    </row>
    <row r="21" spans="1:27" ht="13.5">
      <c r="A21" s="46" t="s">
        <v>32</v>
      </c>
      <c r="B21" s="47"/>
      <c r="C21" s="9">
        <v>17309737</v>
      </c>
      <c r="D21" s="10"/>
      <c r="E21" s="11">
        <v>12990000</v>
      </c>
      <c r="F21" s="11">
        <v>12990000</v>
      </c>
      <c r="G21" s="11"/>
      <c r="H21" s="11"/>
      <c r="I21" s="11"/>
      <c r="J21" s="11"/>
      <c r="K21" s="11"/>
      <c r="L21" s="11">
        <v>498600</v>
      </c>
      <c r="M21" s="11">
        <v>1150377</v>
      </c>
      <c r="N21" s="11">
        <v>1648977</v>
      </c>
      <c r="O21" s="11"/>
      <c r="P21" s="11"/>
      <c r="Q21" s="11"/>
      <c r="R21" s="11"/>
      <c r="S21" s="11"/>
      <c r="T21" s="11"/>
      <c r="U21" s="11"/>
      <c r="V21" s="11"/>
      <c r="W21" s="11">
        <v>1648977</v>
      </c>
      <c r="X21" s="11">
        <v>6495000</v>
      </c>
      <c r="Y21" s="11">
        <v>-4846023</v>
      </c>
      <c r="Z21" s="2">
        <v>-74.61</v>
      </c>
      <c r="AA21" s="15">
        <v>12990000</v>
      </c>
    </row>
    <row r="22" spans="1:27" ht="13.5">
      <c r="A22" s="46" t="s">
        <v>33</v>
      </c>
      <c r="B22" s="47"/>
      <c r="C22" s="9">
        <v>15119904</v>
      </c>
      <c r="D22" s="10"/>
      <c r="E22" s="11">
        <v>34039420</v>
      </c>
      <c r="F22" s="11">
        <v>34039420</v>
      </c>
      <c r="G22" s="11">
        <v>416720</v>
      </c>
      <c r="H22" s="11">
        <v>26642</v>
      </c>
      <c r="I22" s="11">
        <v>1583</v>
      </c>
      <c r="J22" s="11">
        <v>444945</v>
      </c>
      <c r="K22" s="11">
        <v>604894</v>
      </c>
      <c r="L22" s="11">
        <v>173300</v>
      </c>
      <c r="M22" s="11">
        <v>894827</v>
      </c>
      <c r="N22" s="11">
        <v>1673021</v>
      </c>
      <c r="O22" s="11"/>
      <c r="P22" s="11"/>
      <c r="Q22" s="11"/>
      <c r="R22" s="11"/>
      <c r="S22" s="11"/>
      <c r="T22" s="11"/>
      <c r="U22" s="11"/>
      <c r="V22" s="11"/>
      <c r="W22" s="11">
        <v>2117966</v>
      </c>
      <c r="X22" s="11">
        <v>17019710</v>
      </c>
      <c r="Y22" s="11">
        <v>-14901744</v>
      </c>
      <c r="Z22" s="2">
        <v>-87.56</v>
      </c>
      <c r="AA22" s="15">
        <v>34039420</v>
      </c>
    </row>
    <row r="23" spans="1:27" ht="13.5">
      <c r="A23" s="46" t="s">
        <v>34</v>
      </c>
      <c r="B23" s="47"/>
      <c r="C23" s="9">
        <v>17277559</v>
      </c>
      <c r="D23" s="10"/>
      <c r="E23" s="11">
        <v>28882000</v>
      </c>
      <c r="F23" s="11">
        <v>36751030</v>
      </c>
      <c r="G23" s="11">
        <v>66547</v>
      </c>
      <c r="H23" s="11">
        <v>100546</v>
      </c>
      <c r="I23" s="11">
        <v>3915013</v>
      </c>
      <c r="J23" s="11">
        <v>4082106</v>
      </c>
      <c r="K23" s="11">
        <v>-1143638</v>
      </c>
      <c r="L23" s="11">
        <v>6772394</v>
      </c>
      <c r="M23" s="11">
        <v>6232963</v>
      </c>
      <c r="N23" s="11">
        <v>11861719</v>
      </c>
      <c r="O23" s="11"/>
      <c r="P23" s="11"/>
      <c r="Q23" s="11"/>
      <c r="R23" s="11"/>
      <c r="S23" s="11"/>
      <c r="T23" s="11"/>
      <c r="U23" s="11"/>
      <c r="V23" s="11"/>
      <c r="W23" s="11">
        <v>15943825</v>
      </c>
      <c r="X23" s="11">
        <v>18375515</v>
      </c>
      <c r="Y23" s="11">
        <v>-2431690</v>
      </c>
      <c r="Z23" s="2">
        <v>-13.23</v>
      </c>
      <c r="AA23" s="15">
        <v>36751030</v>
      </c>
    </row>
    <row r="24" spans="1:27" ht="13.5">
      <c r="A24" s="46" t="s">
        <v>35</v>
      </c>
      <c r="B24" s="47"/>
      <c r="C24" s="9">
        <v>3010879</v>
      </c>
      <c r="D24" s="10"/>
      <c r="E24" s="11">
        <v>5350000</v>
      </c>
      <c r="F24" s="11">
        <v>5350000</v>
      </c>
      <c r="G24" s="11"/>
      <c r="H24" s="11"/>
      <c r="I24" s="11">
        <v>62475</v>
      </c>
      <c r="J24" s="11">
        <v>62475</v>
      </c>
      <c r="K24" s="11">
        <v>688511</v>
      </c>
      <c r="L24" s="11">
        <v>105000</v>
      </c>
      <c r="M24" s="11">
        <v>1559507</v>
      </c>
      <c r="N24" s="11">
        <v>2353018</v>
      </c>
      <c r="O24" s="11"/>
      <c r="P24" s="11"/>
      <c r="Q24" s="11"/>
      <c r="R24" s="11"/>
      <c r="S24" s="11"/>
      <c r="T24" s="11"/>
      <c r="U24" s="11"/>
      <c r="V24" s="11"/>
      <c r="W24" s="11">
        <v>2415493</v>
      </c>
      <c r="X24" s="11">
        <v>2675000</v>
      </c>
      <c r="Y24" s="11">
        <v>-259507</v>
      </c>
      <c r="Z24" s="2">
        <v>-9.7</v>
      </c>
      <c r="AA24" s="15">
        <v>5350000</v>
      </c>
    </row>
    <row r="25" spans="1:27" ht="13.5">
      <c r="A25" s="46" t="s">
        <v>36</v>
      </c>
      <c r="B25" s="47"/>
      <c r="C25" s="9">
        <v>6965521</v>
      </c>
      <c r="D25" s="10"/>
      <c r="E25" s="11">
        <v>5500000</v>
      </c>
      <c r="F25" s="11">
        <v>5500000</v>
      </c>
      <c r="G25" s="11"/>
      <c r="H25" s="11"/>
      <c r="I25" s="11"/>
      <c r="J25" s="11"/>
      <c r="K25" s="11">
        <v>295440</v>
      </c>
      <c r="L25" s="11">
        <v>159147</v>
      </c>
      <c r="M25" s="11"/>
      <c r="N25" s="11">
        <v>454587</v>
      </c>
      <c r="O25" s="11"/>
      <c r="P25" s="11"/>
      <c r="Q25" s="11"/>
      <c r="R25" s="11"/>
      <c r="S25" s="11"/>
      <c r="T25" s="11"/>
      <c r="U25" s="11"/>
      <c r="V25" s="11"/>
      <c r="W25" s="11">
        <v>454587</v>
      </c>
      <c r="X25" s="11">
        <v>2750000</v>
      </c>
      <c r="Y25" s="11">
        <v>-2295413</v>
      </c>
      <c r="Z25" s="2">
        <v>-83.47</v>
      </c>
      <c r="AA25" s="15">
        <v>5500000</v>
      </c>
    </row>
    <row r="26" spans="1:27" ht="13.5">
      <c r="A26" s="48" t="s">
        <v>37</v>
      </c>
      <c r="B26" s="63"/>
      <c r="C26" s="49">
        <f aca="true" t="shared" si="3" ref="C26:Y26">SUM(C21:C25)</f>
        <v>59683600</v>
      </c>
      <c r="D26" s="50">
        <f t="shared" si="3"/>
        <v>0</v>
      </c>
      <c r="E26" s="51">
        <f t="shared" si="3"/>
        <v>86761420</v>
      </c>
      <c r="F26" s="51">
        <f t="shared" si="3"/>
        <v>94630450</v>
      </c>
      <c r="G26" s="51">
        <f t="shared" si="3"/>
        <v>483267</v>
      </c>
      <c r="H26" s="51">
        <f t="shared" si="3"/>
        <v>127188</v>
      </c>
      <c r="I26" s="51">
        <f t="shared" si="3"/>
        <v>3979071</v>
      </c>
      <c r="J26" s="51">
        <f t="shared" si="3"/>
        <v>4589526</v>
      </c>
      <c r="K26" s="51">
        <f t="shared" si="3"/>
        <v>445207</v>
      </c>
      <c r="L26" s="51">
        <f t="shared" si="3"/>
        <v>7708441</v>
      </c>
      <c r="M26" s="51">
        <f t="shared" si="3"/>
        <v>9837674</v>
      </c>
      <c r="N26" s="51">
        <f t="shared" si="3"/>
        <v>17991322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22580848</v>
      </c>
      <c r="X26" s="51">
        <f t="shared" si="3"/>
        <v>47315225</v>
      </c>
      <c r="Y26" s="51">
        <f t="shared" si="3"/>
        <v>-24734377</v>
      </c>
      <c r="Z26" s="52">
        <f>+IF(X26&lt;&gt;0,+(Y26/X26)*100,0)</f>
        <v>-52.27572520261713</v>
      </c>
      <c r="AA26" s="53">
        <f>SUM(AA21:AA25)</f>
        <v>94630450</v>
      </c>
    </row>
    <row r="27" spans="1:27" ht="13.5">
      <c r="A27" s="54" t="s">
        <v>38</v>
      </c>
      <c r="B27" s="64"/>
      <c r="C27" s="9">
        <v>8172348</v>
      </c>
      <c r="D27" s="10"/>
      <c r="E27" s="11">
        <v>14300000</v>
      </c>
      <c r="F27" s="11">
        <v>14300000</v>
      </c>
      <c r="G27" s="11"/>
      <c r="H27" s="11">
        <v>400000</v>
      </c>
      <c r="I27" s="11">
        <v>399997</v>
      </c>
      <c r="J27" s="11">
        <v>799997</v>
      </c>
      <c r="K27" s="11"/>
      <c r="L27" s="11">
        <v>602042</v>
      </c>
      <c r="M27" s="11">
        <v>858921</v>
      </c>
      <c r="N27" s="11">
        <v>1460963</v>
      </c>
      <c r="O27" s="11"/>
      <c r="P27" s="11"/>
      <c r="Q27" s="11"/>
      <c r="R27" s="11"/>
      <c r="S27" s="11"/>
      <c r="T27" s="11"/>
      <c r="U27" s="11"/>
      <c r="V27" s="11"/>
      <c r="W27" s="11">
        <v>2260960</v>
      </c>
      <c r="X27" s="11">
        <v>7150000</v>
      </c>
      <c r="Y27" s="11">
        <v>-4889040</v>
      </c>
      <c r="Z27" s="2">
        <v>-68.38</v>
      </c>
      <c r="AA27" s="15">
        <v>14300000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28551732</v>
      </c>
      <c r="D30" s="10"/>
      <c r="E30" s="11">
        <v>46511000</v>
      </c>
      <c r="F30" s="11">
        <v>50877940</v>
      </c>
      <c r="G30" s="11"/>
      <c r="H30" s="11">
        <v>165275</v>
      </c>
      <c r="I30" s="11">
        <v>944765</v>
      </c>
      <c r="J30" s="11">
        <v>1110040</v>
      </c>
      <c r="K30" s="11">
        <v>1276292</v>
      </c>
      <c r="L30" s="11">
        <v>2034198</v>
      </c>
      <c r="M30" s="11">
        <v>1820915</v>
      </c>
      <c r="N30" s="11">
        <v>5131405</v>
      </c>
      <c r="O30" s="11"/>
      <c r="P30" s="11"/>
      <c r="Q30" s="11"/>
      <c r="R30" s="11"/>
      <c r="S30" s="11"/>
      <c r="T30" s="11"/>
      <c r="U30" s="11"/>
      <c r="V30" s="11"/>
      <c r="W30" s="11">
        <v>6241445</v>
      </c>
      <c r="X30" s="11">
        <v>25438970</v>
      </c>
      <c r="Y30" s="11">
        <v>-19197525</v>
      </c>
      <c r="Z30" s="2">
        <v>-75.47</v>
      </c>
      <c r="AA30" s="15">
        <v>50877940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1642775</v>
      </c>
      <c r="D33" s="17"/>
      <c r="E33" s="18">
        <v>3440000</v>
      </c>
      <c r="F33" s="18">
        <v>3440000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1720000</v>
      </c>
      <c r="Y33" s="18">
        <v>-1720000</v>
      </c>
      <c r="Z33" s="3">
        <v>-100</v>
      </c>
      <c r="AA33" s="23">
        <v>3440000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84838075</v>
      </c>
      <c r="D36" s="10">
        <f t="shared" si="4"/>
        <v>0</v>
      </c>
      <c r="E36" s="11">
        <f t="shared" si="4"/>
        <v>56571000</v>
      </c>
      <c r="F36" s="11">
        <f t="shared" si="4"/>
        <v>56571000</v>
      </c>
      <c r="G36" s="11">
        <f t="shared" si="4"/>
        <v>0</v>
      </c>
      <c r="H36" s="11">
        <f t="shared" si="4"/>
        <v>7160119</v>
      </c>
      <c r="I36" s="11">
        <f t="shared" si="4"/>
        <v>5877183</v>
      </c>
      <c r="J36" s="11">
        <f t="shared" si="4"/>
        <v>13037302</v>
      </c>
      <c r="K36" s="11">
        <f t="shared" si="4"/>
        <v>9710662</v>
      </c>
      <c r="L36" s="11">
        <f t="shared" si="4"/>
        <v>4380537</v>
      </c>
      <c r="M36" s="11">
        <f t="shared" si="4"/>
        <v>7245212</v>
      </c>
      <c r="N36" s="11">
        <f t="shared" si="4"/>
        <v>21336411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34373713</v>
      </c>
      <c r="X36" s="11">
        <f t="shared" si="4"/>
        <v>28285500</v>
      </c>
      <c r="Y36" s="11">
        <f t="shared" si="4"/>
        <v>6088213</v>
      </c>
      <c r="Z36" s="2">
        <f aca="true" t="shared" si="5" ref="Z36:Z49">+IF(X36&lt;&gt;0,+(Y36/X36)*100,0)</f>
        <v>21.524148415265774</v>
      </c>
      <c r="AA36" s="15">
        <f>AA6+AA21</f>
        <v>56571000</v>
      </c>
    </row>
    <row r="37" spans="1:27" ht="13.5">
      <c r="A37" s="46" t="s">
        <v>33</v>
      </c>
      <c r="B37" s="47"/>
      <c r="C37" s="9">
        <f t="shared" si="4"/>
        <v>68026474</v>
      </c>
      <c r="D37" s="10">
        <f t="shared" si="4"/>
        <v>0</v>
      </c>
      <c r="E37" s="11">
        <f t="shared" si="4"/>
        <v>76052424</v>
      </c>
      <c r="F37" s="11">
        <f t="shared" si="4"/>
        <v>76452424</v>
      </c>
      <c r="G37" s="11">
        <f t="shared" si="4"/>
        <v>547683</v>
      </c>
      <c r="H37" s="11">
        <f t="shared" si="4"/>
        <v>158009</v>
      </c>
      <c r="I37" s="11">
        <f t="shared" si="4"/>
        <v>1550065</v>
      </c>
      <c r="J37" s="11">
        <f t="shared" si="4"/>
        <v>2255757</v>
      </c>
      <c r="K37" s="11">
        <f t="shared" si="4"/>
        <v>4460103</v>
      </c>
      <c r="L37" s="11">
        <f t="shared" si="4"/>
        <v>1988155</v>
      </c>
      <c r="M37" s="11">
        <f t="shared" si="4"/>
        <v>7625942</v>
      </c>
      <c r="N37" s="11">
        <f t="shared" si="4"/>
        <v>14074200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16329957</v>
      </c>
      <c r="X37" s="11">
        <f t="shared" si="4"/>
        <v>38226212</v>
      </c>
      <c r="Y37" s="11">
        <f t="shared" si="4"/>
        <v>-21896255</v>
      </c>
      <c r="Z37" s="2">
        <f t="shared" si="5"/>
        <v>-57.28073448658737</v>
      </c>
      <c r="AA37" s="15">
        <f>AA7+AA22</f>
        <v>76452424</v>
      </c>
    </row>
    <row r="38" spans="1:27" ht="13.5">
      <c r="A38" s="46" t="s">
        <v>34</v>
      </c>
      <c r="B38" s="47"/>
      <c r="C38" s="9">
        <f t="shared" si="4"/>
        <v>21507584</v>
      </c>
      <c r="D38" s="10">
        <f t="shared" si="4"/>
        <v>0</v>
      </c>
      <c r="E38" s="11">
        <f t="shared" si="4"/>
        <v>49899120</v>
      </c>
      <c r="F38" s="11">
        <f t="shared" si="4"/>
        <v>59010162</v>
      </c>
      <c r="G38" s="11">
        <f t="shared" si="4"/>
        <v>242081</v>
      </c>
      <c r="H38" s="11">
        <f t="shared" si="4"/>
        <v>187045</v>
      </c>
      <c r="I38" s="11">
        <f t="shared" si="4"/>
        <v>4831189</v>
      </c>
      <c r="J38" s="11">
        <f t="shared" si="4"/>
        <v>5260315</v>
      </c>
      <c r="K38" s="11">
        <f t="shared" si="4"/>
        <v>-658740</v>
      </c>
      <c r="L38" s="11">
        <f t="shared" si="4"/>
        <v>8222883</v>
      </c>
      <c r="M38" s="11">
        <f t="shared" si="4"/>
        <v>7284388</v>
      </c>
      <c r="N38" s="11">
        <f t="shared" si="4"/>
        <v>14848531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20108846</v>
      </c>
      <c r="X38" s="11">
        <f t="shared" si="4"/>
        <v>29505081</v>
      </c>
      <c r="Y38" s="11">
        <f t="shared" si="4"/>
        <v>-9396235</v>
      </c>
      <c r="Z38" s="2">
        <f t="shared" si="5"/>
        <v>-31.846158971737783</v>
      </c>
      <c r="AA38" s="15">
        <f>AA8+AA23</f>
        <v>59010162</v>
      </c>
    </row>
    <row r="39" spans="1:27" ht="13.5">
      <c r="A39" s="46" t="s">
        <v>35</v>
      </c>
      <c r="B39" s="47"/>
      <c r="C39" s="9">
        <f t="shared" si="4"/>
        <v>23952221</v>
      </c>
      <c r="D39" s="10">
        <f t="shared" si="4"/>
        <v>0</v>
      </c>
      <c r="E39" s="11">
        <f t="shared" si="4"/>
        <v>42710000</v>
      </c>
      <c r="F39" s="11">
        <f t="shared" si="4"/>
        <v>43264706</v>
      </c>
      <c r="G39" s="11">
        <f t="shared" si="4"/>
        <v>0</v>
      </c>
      <c r="H39" s="11">
        <f t="shared" si="4"/>
        <v>0</v>
      </c>
      <c r="I39" s="11">
        <f t="shared" si="4"/>
        <v>837556</v>
      </c>
      <c r="J39" s="11">
        <f t="shared" si="4"/>
        <v>837556</v>
      </c>
      <c r="K39" s="11">
        <f t="shared" si="4"/>
        <v>952189</v>
      </c>
      <c r="L39" s="11">
        <f t="shared" si="4"/>
        <v>1918860</v>
      </c>
      <c r="M39" s="11">
        <f t="shared" si="4"/>
        <v>3739226</v>
      </c>
      <c r="N39" s="11">
        <f t="shared" si="4"/>
        <v>6610275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7447831</v>
      </c>
      <c r="X39" s="11">
        <f t="shared" si="4"/>
        <v>21632353</v>
      </c>
      <c r="Y39" s="11">
        <f t="shared" si="4"/>
        <v>-14184522</v>
      </c>
      <c r="Z39" s="2">
        <f t="shared" si="5"/>
        <v>-65.57086970612951</v>
      </c>
      <c r="AA39" s="15">
        <f>AA9+AA24</f>
        <v>43264706</v>
      </c>
    </row>
    <row r="40" spans="1:27" ht="13.5">
      <c r="A40" s="46" t="s">
        <v>36</v>
      </c>
      <c r="B40" s="47"/>
      <c r="C40" s="9">
        <f t="shared" si="4"/>
        <v>6965521</v>
      </c>
      <c r="D40" s="10">
        <f t="shared" si="4"/>
        <v>0</v>
      </c>
      <c r="E40" s="11">
        <f t="shared" si="4"/>
        <v>5500000</v>
      </c>
      <c r="F40" s="11">
        <f t="shared" si="4"/>
        <v>5500000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302720</v>
      </c>
      <c r="L40" s="11">
        <f t="shared" si="4"/>
        <v>294940</v>
      </c>
      <c r="M40" s="11">
        <f t="shared" si="4"/>
        <v>88000</v>
      </c>
      <c r="N40" s="11">
        <f t="shared" si="4"/>
        <v>685660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685660</v>
      </c>
      <c r="X40" s="11">
        <f t="shared" si="4"/>
        <v>2750000</v>
      </c>
      <c r="Y40" s="11">
        <f t="shared" si="4"/>
        <v>-2064340</v>
      </c>
      <c r="Z40" s="2">
        <f t="shared" si="5"/>
        <v>-75.06690909090909</v>
      </c>
      <c r="AA40" s="15">
        <f>AA10+AA25</f>
        <v>5500000</v>
      </c>
    </row>
    <row r="41" spans="1:27" ht="13.5">
      <c r="A41" s="48" t="s">
        <v>37</v>
      </c>
      <c r="B41" s="47"/>
      <c r="C41" s="49">
        <f aca="true" t="shared" si="6" ref="C41:Y41">SUM(C36:C40)</f>
        <v>205289875</v>
      </c>
      <c r="D41" s="50">
        <f t="shared" si="6"/>
        <v>0</v>
      </c>
      <c r="E41" s="51">
        <f t="shared" si="6"/>
        <v>230732544</v>
      </c>
      <c r="F41" s="51">
        <f t="shared" si="6"/>
        <v>240798292</v>
      </c>
      <c r="G41" s="51">
        <f t="shared" si="6"/>
        <v>789764</v>
      </c>
      <c r="H41" s="51">
        <f t="shared" si="6"/>
        <v>7505173</v>
      </c>
      <c r="I41" s="51">
        <f t="shared" si="6"/>
        <v>13095993</v>
      </c>
      <c r="J41" s="51">
        <f t="shared" si="6"/>
        <v>21390930</v>
      </c>
      <c r="K41" s="51">
        <f t="shared" si="6"/>
        <v>14766934</v>
      </c>
      <c r="L41" s="51">
        <f t="shared" si="6"/>
        <v>16805375</v>
      </c>
      <c r="M41" s="51">
        <f t="shared" si="6"/>
        <v>25982768</v>
      </c>
      <c r="N41" s="51">
        <f t="shared" si="6"/>
        <v>57555077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78946007</v>
      </c>
      <c r="X41" s="51">
        <f t="shared" si="6"/>
        <v>120399146</v>
      </c>
      <c r="Y41" s="51">
        <f t="shared" si="6"/>
        <v>-41453139</v>
      </c>
      <c r="Z41" s="52">
        <f t="shared" si="5"/>
        <v>-34.42976165296056</v>
      </c>
      <c r="AA41" s="53">
        <f>SUM(AA36:AA40)</f>
        <v>240798292</v>
      </c>
    </row>
    <row r="42" spans="1:27" ht="13.5">
      <c r="A42" s="54" t="s">
        <v>38</v>
      </c>
      <c r="B42" s="35"/>
      <c r="C42" s="65">
        <f aca="true" t="shared" si="7" ref="C42:Y48">C12+C27</f>
        <v>21022613</v>
      </c>
      <c r="D42" s="66">
        <f t="shared" si="7"/>
        <v>0</v>
      </c>
      <c r="E42" s="67">
        <f t="shared" si="7"/>
        <v>33215000</v>
      </c>
      <c r="F42" s="67">
        <f t="shared" si="7"/>
        <v>33215000</v>
      </c>
      <c r="G42" s="67">
        <f t="shared" si="7"/>
        <v>0</v>
      </c>
      <c r="H42" s="67">
        <f t="shared" si="7"/>
        <v>3351183</v>
      </c>
      <c r="I42" s="67">
        <f t="shared" si="7"/>
        <v>1548970</v>
      </c>
      <c r="J42" s="67">
        <f t="shared" si="7"/>
        <v>4900153</v>
      </c>
      <c r="K42" s="67">
        <f t="shared" si="7"/>
        <v>3151524</v>
      </c>
      <c r="L42" s="67">
        <f t="shared" si="7"/>
        <v>3148139</v>
      </c>
      <c r="M42" s="67">
        <f t="shared" si="7"/>
        <v>2932047</v>
      </c>
      <c r="N42" s="67">
        <f t="shared" si="7"/>
        <v>9231710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14131863</v>
      </c>
      <c r="X42" s="67">
        <f t="shared" si="7"/>
        <v>16607500</v>
      </c>
      <c r="Y42" s="67">
        <f t="shared" si="7"/>
        <v>-2475637</v>
      </c>
      <c r="Z42" s="69">
        <f t="shared" si="5"/>
        <v>-14.906740930302576</v>
      </c>
      <c r="AA42" s="68">
        <f aca="true" t="shared" si="8" ref="AA42:AA48">AA12+AA27</f>
        <v>33215000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7000</v>
      </c>
      <c r="F44" s="67">
        <f t="shared" si="7"/>
        <v>7000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3500</v>
      </c>
      <c r="Y44" s="67">
        <f t="shared" si="7"/>
        <v>-3500</v>
      </c>
      <c r="Z44" s="69">
        <f t="shared" si="5"/>
        <v>-100</v>
      </c>
      <c r="AA44" s="68">
        <f t="shared" si="8"/>
        <v>7000</v>
      </c>
    </row>
    <row r="45" spans="1:27" ht="13.5">
      <c r="A45" s="54" t="s">
        <v>41</v>
      </c>
      <c r="B45" s="35" t="s">
        <v>42</v>
      </c>
      <c r="C45" s="65">
        <f t="shared" si="7"/>
        <v>40116782</v>
      </c>
      <c r="D45" s="66">
        <f t="shared" si="7"/>
        <v>0</v>
      </c>
      <c r="E45" s="67">
        <f t="shared" si="7"/>
        <v>106215000</v>
      </c>
      <c r="F45" s="67">
        <f t="shared" si="7"/>
        <v>111329783</v>
      </c>
      <c r="G45" s="67">
        <f t="shared" si="7"/>
        <v>0</v>
      </c>
      <c r="H45" s="67">
        <f t="shared" si="7"/>
        <v>2077270</v>
      </c>
      <c r="I45" s="67">
        <f t="shared" si="7"/>
        <v>1987605</v>
      </c>
      <c r="J45" s="67">
        <f t="shared" si="7"/>
        <v>4064875</v>
      </c>
      <c r="K45" s="67">
        <f t="shared" si="7"/>
        <v>2361523</v>
      </c>
      <c r="L45" s="67">
        <f t="shared" si="7"/>
        <v>2341379</v>
      </c>
      <c r="M45" s="67">
        <f t="shared" si="7"/>
        <v>9198410</v>
      </c>
      <c r="N45" s="67">
        <f t="shared" si="7"/>
        <v>13901312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17966187</v>
      </c>
      <c r="X45" s="67">
        <f t="shared" si="7"/>
        <v>55664892</v>
      </c>
      <c r="Y45" s="67">
        <f t="shared" si="7"/>
        <v>-37698705</v>
      </c>
      <c r="Z45" s="69">
        <f t="shared" si="5"/>
        <v>-67.72438362046942</v>
      </c>
      <c r="AA45" s="68">
        <f t="shared" si="8"/>
        <v>111329783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298424</v>
      </c>
      <c r="L47" s="67">
        <f t="shared" si="7"/>
        <v>0</v>
      </c>
      <c r="M47" s="67">
        <f t="shared" si="7"/>
        <v>0</v>
      </c>
      <c r="N47" s="67">
        <f t="shared" si="7"/>
        <v>298424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298424</v>
      </c>
      <c r="X47" s="67">
        <f t="shared" si="7"/>
        <v>0</v>
      </c>
      <c r="Y47" s="67">
        <f t="shared" si="7"/>
        <v>298424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1699776</v>
      </c>
      <c r="D48" s="66">
        <f t="shared" si="7"/>
        <v>0</v>
      </c>
      <c r="E48" s="67">
        <f t="shared" si="7"/>
        <v>4240000</v>
      </c>
      <c r="F48" s="67">
        <f t="shared" si="7"/>
        <v>4240000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2120000</v>
      </c>
      <c r="Y48" s="67">
        <f t="shared" si="7"/>
        <v>-2120000</v>
      </c>
      <c r="Z48" s="69">
        <f t="shared" si="5"/>
        <v>-100</v>
      </c>
      <c r="AA48" s="68">
        <f t="shared" si="8"/>
        <v>4240000</v>
      </c>
    </row>
    <row r="49" spans="1:27" ht="13.5">
      <c r="A49" s="75" t="s">
        <v>49</v>
      </c>
      <c r="B49" s="76"/>
      <c r="C49" s="77">
        <f aca="true" t="shared" si="9" ref="C49:Y49">SUM(C41:C48)</f>
        <v>268129046</v>
      </c>
      <c r="D49" s="78">
        <f t="shared" si="9"/>
        <v>0</v>
      </c>
      <c r="E49" s="79">
        <f t="shared" si="9"/>
        <v>374409544</v>
      </c>
      <c r="F49" s="79">
        <f t="shared" si="9"/>
        <v>389590075</v>
      </c>
      <c r="G49" s="79">
        <f t="shared" si="9"/>
        <v>789764</v>
      </c>
      <c r="H49" s="79">
        <f t="shared" si="9"/>
        <v>12933626</v>
      </c>
      <c r="I49" s="79">
        <f t="shared" si="9"/>
        <v>16632568</v>
      </c>
      <c r="J49" s="79">
        <f t="shared" si="9"/>
        <v>30355958</v>
      </c>
      <c r="K49" s="79">
        <f t="shared" si="9"/>
        <v>20578405</v>
      </c>
      <c r="L49" s="79">
        <f t="shared" si="9"/>
        <v>22294893</v>
      </c>
      <c r="M49" s="79">
        <f t="shared" si="9"/>
        <v>38113225</v>
      </c>
      <c r="N49" s="79">
        <f t="shared" si="9"/>
        <v>80986523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111342481</v>
      </c>
      <c r="X49" s="79">
        <f t="shared" si="9"/>
        <v>194795038</v>
      </c>
      <c r="Y49" s="79">
        <f t="shared" si="9"/>
        <v>-83452557</v>
      </c>
      <c r="Z49" s="80">
        <f t="shared" si="5"/>
        <v>-42.841212926583886</v>
      </c>
      <c r="AA49" s="81">
        <f>SUM(AA41:AA48)</f>
        <v>389590075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75271842</v>
      </c>
      <c r="D51" s="66">
        <f t="shared" si="10"/>
        <v>0</v>
      </c>
      <c r="E51" s="67">
        <f t="shared" si="10"/>
        <v>88952003</v>
      </c>
      <c r="F51" s="67">
        <f t="shared" si="10"/>
        <v>88952003</v>
      </c>
      <c r="G51" s="67">
        <f t="shared" si="10"/>
        <v>1178794</v>
      </c>
      <c r="H51" s="67">
        <f t="shared" si="10"/>
        <v>4288319</v>
      </c>
      <c r="I51" s="67">
        <f t="shared" si="10"/>
        <v>3281468</v>
      </c>
      <c r="J51" s="67">
        <f t="shared" si="10"/>
        <v>8748581</v>
      </c>
      <c r="K51" s="67">
        <f t="shared" si="10"/>
        <v>5352490</v>
      </c>
      <c r="L51" s="67">
        <f t="shared" si="10"/>
        <v>6084094</v>
      </c>
      <c r="M51" s="67">
        <f t="shared" si="10"/>
        <v>6929965</v>
      </c>
      <c r="N51" s="67">
        <f t="shared" si="10"/>
        <v>18366549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27115130</v>
      </c>
      <c r="X51" s="67">
        <f t="shared" si="10"/>
        <v>44476002</v>
      </c>
      <c r="Y51" s="67">
        <f t="shared" si="10"/>
        <v>-17360872</v>
      </c>
      <c r="Z51" s="69">
        <f>+IF(X51&lt;&gt;0,+(Y51/X51)*100,0)</f>
        <v>-39.03424592884945</v>
      </c>
      <c r="AA51" s="68">
        <f>SUM(AA57:AA61)</f>
        <v>88952003</v>
      </c>
    </row>
    <row r="52" spans="1:27" ht="13.5">
      <c r="A52" s="84" t="s">
        <v>32</v>
      </c>
      <c r="B52" s="47"/>
      <c r="C52" s="9">
        <v>7297523</v>
      </c>
      <c r="D52" s="10"/>
      <c r="E52" s="11">
        <v>18933156</v>
      </c>
      <c r="F52" s="11">
        <v>18933156</v>
      </c>
      <c r="G52" s="11"/>
      <c r="H52" s="11">
        <v>289410</v>
      </c>
      <c r="I52" s="11">
        <v>348423</v>
      </c>
      <c r="J52" s="11">
        <v>637833</v>
      </c>
      <c r="K52" s="11">
        <v>556119</v>
      </c>
      <c r="L52" s="11">
        <v>747950</v>
      </c>
      <c r="M52" s="11">
        <v>662212</v>
      </c>
      <c r="N52" s="11">
        <v>1966281</v>
      </c>
      <c r="O52" s="11"/>
      <c r="P52" s="11"/>
      <c r="Q52" s="11"/>
      <c r="R52" s="11"/>
      <c r="S52" s="11"/>
      <c r="T52" s="11"/>
      <c r="U52" s="11"/>
      <c r="V52" s="11"/>
      <c r="W52" s="11">
        <v>2604114</v>
      </c>
      <c r="X52" s="11">
        <v>9466578</v>
      </c>
      <c r="Y52" s="11">
        <v>-6862464</v>
      </c>
      <c r="Z52" s="2">
        <v>-72.49</v>
      </c>
      <c r="AA52" s="15">
        <v>18933156</v>
      </c>
    </row>
    <row r="53" spans="1:27" ht="13.5">
      <c r="A53" s="84" t="s">
        <v>33</v>
      </c>
      <c r="B53" s="47"/>
      <c r="C53" s="9">
        <v>22857750</v>
      </c>
      <c r="D53" s="10"/>
      <c r="E53" s="11">
        <v>18409210</v>
      </c>
      <c r="F53" s="11">
        <v>18409210</v>
      </c>
      <c r="G53" s="11">
        <v>270792</v>
      </c>
      <c r="H53" s="11">
        <v>512240</v>
      </c>
      <c r="I53" s="11">
        <v>776224</v>
      </c>
      <c r="J53" s="11">
        <v>1559256</v>
      </c>
      <c r="K53" s="11">
        <v>929063</v>
      </c>
      <c r="L53" s="11">
        <v>774591</v>
      </c>
      <c r="M53" s="11">
        <v>574147</v>
      </c>
      <c r="N53" s="11">
        <v>2277801</v>
      </c>
      <c r="O53" s="11"/>
      <c r="P53" s="11"/>
      <c r="Q53" s="11"/>
      <c r="R53" s="11"/>
      <c r="S53" s="11"/>
      <c r="T53" s="11"/>
      <c r="U53" s="11"/>
      <c r="V53" s="11"/>
      <c r="W53" s="11">
        <v>3837057</v>
      </c>
      <c r="X53" s="11">
        <v>9204605</v>
      </c>
      <c r="Y53" s="11">
        <v>-5367548</v>
      </c>
      <c r="Z53" s="2">
        <v>-58.31</v>
      </c>
      <c r="AA53" s="15">
        <v>18409210</v>
      </c>
    </row>
    <row r="54" spans="1:27" ht="13.5">
      <c r="A54" s="84" t="s">
        <v>34</v>
      </c>
      <c r="B54" s="47"/>
      <c r="C54" s="9">
        <v>4517293</v>
      </c>
      <c r="D54" s="10"/>
      <c r="E54" s="11"/>
      <c r="F54" s="11"/>
      <c r="G54" s="11"/>
      <c r="H54" s="11">
        <v>415869</v>
      </c>
      <c r="I54" s="11">
        <v>444416</v>
      </c>
      <c r="J54" s="11">
        <v>860285</v>
      </c>
      <c r="K54" s="11">
        <v>701106</v>
      </c>
      <c r="L54" s="11">
        <v>270828</v>
      </c>
      <c r="M54" s="11">
        <v>436414</v>
      </c>
      <c r="N54" s="11">
        <v>1408348</v>
      </c>
      <c r="O54" s="11"/>
      <c r="P54" s="11"/>
      <c r="Q54" s="11"/>
      <c r="R54" s="11"/>
      <c r="S54" s="11"/>
      <c r="T54" s="11"/>
      <c r="U54" s="11"/>
      <c r="V54" s="11"/>
      <c r="W54" s="11">
        <v>2268633</v>
      </c>
      <c r="X54" s="11"/>
      <c r="Y54" s="11">
        <v>2268633</v>
      </c>
      <c r="Z54" s="2"/>
      <c r="AA54" s="15"/>
    </row>
    <row r="55" spans="1:27" ht="13.5">
      <c r="A55" s="84" t="s">
        <v>35</v>
      </c>
      <c r="B55" s="47"/>
      <c r="C55" s="9">
        <v>1524002</v>
      </c>
      <c r="D55" s="10"/>
      <c r="E55" s="11">
        <v>1896980</v>
      </c>
      <c r="F55" s="11">
        <v>1896980</v>
      </c>
      <c r="G55" s="11">
        <v>338</v>
      </c>
      <c r="H55" s="11">
        <v>88309</v>
      </c>
      <c r="I55" s="11">
        <v>142075</v>
      </c>
      <c r="J55" s="11">
        <v>230722</v>
      </c>
      <c r="K55" s="11"/>
      <c r="L55" s="11">
        <v>260978</v>
      </c>
      <c r="M55" s="11">
        <v>151683</v>
      </c>
      <c r="N55" s="11">
        <v>412661</v>
      </c>
      <c r="O55" s="11"/>
      <c r="P55" s="11"/>
      <c r="Q55" s="11"/>
      <c r="R55" s="11"/>
      <c r="S55" s="11"/>
      <c r="T55" s="11"/>
      <c r="U55" s="11"/>
      <c r="V55" s="11"/>
      <c r="W55" s="11">
        <v>643383</v>
      </c>
      <c r="X55" s="11">
        <v>948490</v>
      </c>
      <c r="Y55" s="11">
        <v>-305107</v>
      </c>
      <c r="Z55" s="2">
        <v>-32.17</v>
      </c>
      <c r="AA55" s="15">
        <v>1896980</v>
      </c>
    </row>
    <row r="56" spans="1:27" ht="13.5">
      <c r="A56" s="84" t="s">
        <v>36</v>
      </c>
      <c r="B56" s="47"/>
      <c r="C56" s="9">
        <v>240757</v>
      </c>
      <c r="D56" s="10"/>
      <c r="E56" s="11"/>
      <c r="F56" s="11"/>
      <c r="G56" s="11"/>
      <c r="H56" s="11">
        <v>350</v>
      </c>
      <c r="I56" s="11"/>
      <c r="J56" s="11">
        <v>350</v>
      </c>
      <c r="K56" s="11">
        <v>9577</v>
      </c>
      <c r="L56" s="11"/>
      <c r="M56" s="11">
        <v>93748</v>
      </c>
      <c r="N56" s="11">
        <v>103325</v>
      </c>
      <c r="O56" s="11"/>
      <c r="P56" s="11"/>
      <c r="Q56" s="11"/>
      <c r="R56" s="11"/>
      <c r="S56" s="11"/>
      <c r="T56" s="11"/>
      <c r="U56" s="11"/>
      <c r="V56" s="11"/>
      <c r="W56" s="11">
        <v>103675</v>
      </c>
      <c r="X56" s="11"/>
      <c r="Y56" s="11">
        <v>103675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36437325</v>
      </c>
      <c r="D57" s="50">
        <f t="shared" si="11"/>
        <v>0</v>
      </c>
      <c r="E57" s="51">
        <f t="shared" si="11"/>
        <v>39239346</v>
      </c>
      <c r="F57" s="51">
        <f t="shared" si="11"/>
        <v>39239346</v>
      </c>
      <c r="G57" s="51">
        <f t="shared" si="11"/>
        <v>271130</v>
      </c>
      <c r="H57" s="51">
        <f t="shared" si="11"/>
        <v>1306178</v>
      </c>
      <c r="I57" s="51">
        <f t="shared" si="11"/>
        <v>1711138</v>
      </c>
      <c r="J57" s="51">
        <f t="shared" si="11"/>
        <v>3288446</v>
      </c>
      <c r="K57" s="51">
        <f t="shared" si="11"/>
        <v>2195865</v>
      </c>
      <c r="L57" s="51">
        <f t="shared" si="11"/>
        <v>2054347</v>
      </c>
      <c r="M57" s="51">
        <f t="shared" si="11"/>
        <v>1918204</v>
      </c>
      <c r="N57" s="51">
        <f t="shared" si="11"/>
        <v>6168416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9456862</v>
      </c>
      <c r="X57" s="51">
        <f t="shared" si="11"/>
        <v>19619673</v>
      </c>
      <c r="Y57" s="51">
        <f t="shared" si="11"/>
        <v>-10162811</v>
      </c>
      <c r="Z57" s="52">
        <f>+IF(X57&lt;&gt;0,+(Y57/X57)*100,0)</f>
        <v>-51.79908452092958</v>
      </c>
      <c r="AA57" s="53">
        <f>SUM(AA52:AA56)</f>
        <v>39239346</v>
      </c>
    </row>
    <row r="58" spans="1:27" ht="13.5">
      <c r="A58" s="86" t="s">
        <v>38</v>
      </c>
      <c r="B58" s="35"/>
      <c r="C58" s="9">
        <v>13777036</v>
      </c>
      <c r="D58" s="10"/>
      <c r="E58" s="11">
        <v>10361077</v>
      </c>
      <c r="F58" s="11">
        <v>10361077</v>
      </c>
      <c r="G58" s="11">
        <v>30070</v>
      </c>
      <c r="H58" s="11">
        <v>344661</v>
      </c>
      <c r="I58" s="11">
        <v>26749</v>
      </c>
      <c r="J58" s="11">
        <v>401480</v>
      </c>
      <c r="K58" s="11">
        <v>230877</v>
      </c>
      <c r="L58" s="11">
        <v>968028</v>
      </c>
      <c r="M58" s="11">
        <v>920071</v>
      </c>
      <c r="N58" s="11">
        <v>2118976</v>
      </c>
      <c r="O58" s="11"/>
      <c r="P58" s="11"/>
      <c r="Q58" s="11"/>
      <c r="R58" s="11"/>
      <c r="S58" s="11"/>
      <c r="T58" s="11"/>
      <c r="U58" s="11"/>
      <c r="V58" s="11"/>
      <c r="W58" s="11">
        <v>2520456</v>
      </c>
      <c r="X58" s="11">
        <v>5180539</v>
      </c>
      <c r="Y58" s="11">
        <v>-2660083</v>
      </c>
      <c r="Z58" s="2">
        <v>-51.35</v>
      </c>
      <c r="AA58" s="15">
        <v>10361077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254350</v>
      </c>
      <c r="F60" s="11">
        <v>254350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127175</v>
      </c>
      <c r="Y60" s="11">
        <v>-127175</v>
      </c>
      <c r="Z60" s="2">
        <v>-100</v>
      </c>
      <c r="AA60" s="15">
        <v>254350</v>
      </c>
    </row>
    <row r="61" spans="1:27" ht="13.5">
      <c r="A61" s="86" t="s">
        <v>41</v>
      </c>
      <c r="B61" s="35" t="s">
        <v>51</v>
      </c>
      <c r="C61" s="9">
        <v>25057481</v>
      </c>
      <c r="D61" s="10"/>
      <c r="E61" s="11">
        <v>39097230</v>
      </c>
      <c r="F61" s="11">
        <v>39097230</v>
      </c>
      <c r="G61" s="11">
        <v>877594</v>
      </c>
      <c r="H61" s="11">
        <v>2637480</v>
      </c>
      <c r="I61" s="11">
        <v>1543581</v>
      </c>
      <c r="J61" s="11">
        <v>5058655</v>
      </c>
      <c r="K61" s="11">
        <v>2925748</v>
      </c>
      <c r="L61" s="11">
        <v>3061719</v>
      </c>
      <c r="M61" s="11">
        <v>4091690</v>
      </c>
      <c r="N61" s="11">
        <v>10079157</v>
      </c>
      <c r="O61" s="11"/>
      <c r="P61" s="11"/>
      <c r="Q61" s="11"/>
      <c r="R61" s="11"/>
      <c r="S61" s="11"/>
      <c r="T61" s="11"/>
      <c r="U61" s="11"/>
      <c r="V61" s="11"/>
      <c r="W61" s="11">
        <v>15137812</v>
      </c>
      <c r="X61" s="11">
        <v>19548615</v>
      </c>
      <c r="Y61" s="11">
        <v>-4410803</v>
      </c>
      <c r="Z61" s="2">
        <v>-22.56</v>
      </c>
      <c r="AA61" s="15">
        <v>39097230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409894</v>
      </c>
      <c r="H66" s="14">
        <v>3618665</v>
      </c>
      <c r="I66" s="14">
        <v>476775</v>
      </c>
      <c r="J66" s="14">
        <v>4505334</v>
      </c>
      <c r="K66" s="14">
        <v>664122</v>
      </c>
      <c r="L66" s="14">
        <v>712922</v>
      </c>
      <c r="M66" s="14">
        <v>753969</v>
      </c>
      <c r="N66" s="14">
        <v>2131013</v>
      </c>
      <c r="O66" s="14"/>
      <c r="P66" s="14"/>
      <c r="Q66" s="14"/>
      <c r="R66" s="14"/>
      <c r="S66" s="14"/>
      <c r="T66" s="14"/>
      <c r="U66" s="14"/>
      <c r="V66" s="14"/>
      <c r="W66" s="14">
        <v>6636347</v>
      </c>
      <c r="X66" s="14"/>
      <c r="Y66" s="14">
        <v>6636347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768899</v>
      </c>
      <c r="H67" s="11">
        <v>580675</v>
      </c>
      <c r="I67" s="11">
        <v>2659116</v>
      </c>
      <c r="J67" s="11">
        <v>4008690</v>
      </c>
      <c r="K67" s="11">
        <v>4509148</v>
      </c>
      <c r="L67" s="11">
        <v>5147278</v>
      </c>
      <c r="M67" s="11">
        <v>6871399</v>
      </c>
      <c r="N67" s="11">
        <v>16527825</v>
      </c>
      <c r="O67" s="11"/>
      <c r="P67" s="11"/>
      <c r="Q67" s="11"/>
      <c r="R67" s="11"/>
      <c r="S67" s="11"/>
      <c r="T67" s="11"/>
      <c r="U67" s="11"/>
      <c r="V67" s="11"/>
      <c r="W67" s="11">
        <v>20536515</v>
      </c>
      <c r="X67" s="11"/>
      <c r="Y67" s="11">
        <v>20536515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89367</v>
      </c>
      <c r="I68" s="11">
        <v>145891</v>
      </c>
      <c r="J68" s="11">
        <v>235258</v>
      </c>
      <c r="K68" s="11">
        <v>179221</v>
      </c>
      <c r="L68" s="11">
        <v>195634</v>
      </c>
      <c r="M68" s="11">
        <v>58565</v>
      </c>
      <c r="N68" s="11">
        <v>433420</v>
      </c>
      <c r="O68" s="11"/>
      <c r="P68" s="11"/>
      <c r="Q68" s="11"/>
      <c r="R68" s="11"/>
      <c r="S68" s="11"/>
      <c r="T68" s="11"/>
      <c r="U68" s="11"/>
      <c r="V68" s="11"/>
      <c r="W68" s="11">
        <v>668678</v>
      </c>
      <c r="X68" s="11"/>
      <c r="Y68" s="11">
        <v>668678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1178793</v>
      </c>
      <c r="H69" s="79">
        <f t="shared" si="12"/>
        <v>4288707</v>
      </c>
      <c r="I69" s="79">
        <f t="shared" si="12"/>
        <v>3281782</v>
      </c>
      <c r="J69" s="79">
        <f t="shared" si="12"/>
        <v>8749282</v>
      </c>
      <c r="K69" s="79">
        <f t="shared" si="12"/>
        <v>5352491</v>
      </c>
      <c r="L69" s="79">
        <f t="shared" si="12"/>
        <v>6055834</v>
      </c>
      <c r="M69" s="79">
        <f t="shared" si="12"/>
        <v>7683933</v>
      </c>
      <c r="N69" s="79">
        <f t="shared" si="12"/>
        <v>19092258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27841540</v>
      </c>
      <c r="X69" s="79">
        <f t="shared" si="12"/>
        <v>0</v>
      </c>
      <c r="Y69" s="79">
        <f t="shared" si="12"/>
        <v>27841540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326569976</v>
      </c>
      <c r="D5" s="42">
        <f t="shared" si="0"/>
        <v>0</v>
      </c>
      <c r="E5" s="43">
        <f t="shared" si="0"/>
        <v>431827887</v>
      </c>
      <c r="F5" s="43">
        <f t="shared" si="0"/>
        <v>431827887</v>
      </c>
      <c r="G5" s="43">
        <f t="shared" si="0"/>
        <v>12893670</v>
      </c>
      <c r="H5" s="43">
        <f t="shared" si="0"/>
        <v>8177796</v>
      </c>
      <c r="I5" s="43">
        <f t="shared" si="0"/>
        <v>11614376</v>
      </c>
      <c r="J5" s="43">
        <f t="shared" si="0"/>
        <v>32685842</v>
      </c>
      <c r="K5" s="43">
        <f t="shared" si="0"/>
        <v>11134493</v>
      </c>
      <c r="L5" s="43">
        <f t="shared" si="0"/>
        <v>17023699</v>
      </c>
      <c r="M5" s="43">
        <f t="shared" si="0"/>
        <v>20313481</v>
      </c>
      <c r="N5" s="43">
        <f t="shared" si="0"/>
        <v>48471673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81157515</v>
      </c>
      <c r="X5" s="43">
        <f t="shared" si="0"/>
        <v>215913944</v>
      </c>
      <c r="Y5" s="43">
        <f t="shared" si="0"/>
        <v>-134756429</v>
      </c>
      <c r="Z5" s="44">
        <f>+IF(X5&lt;&gt;0,+(Y5/X5)*100,0)</f>
        <v>-62.41210109153488</v>
      </c>
      <c r="AA5" s="45">
        <f>SUM(AA11:AA18)</f>
        <v>431827887</v>
      </c>
    </row>
    <row r="6" spans="1:27" ht="13.5">
      <c r="A6" s="46" t="s">
        <v>32</v>
      </c>
      <c r="B6" s="47"/>
      <c r="C6" s="9">
        <v>297674349</v>
      </c>
      <c r="D6" s="10"/>
      <c r="E6" s="11">
        <v>211212286</v>
      </c>
      <c r="F6" s="11">
        <v>211212286</v>
      </c>
      <c r="G6" s="11">
        <v>1982107</v>
      </c>
      <c r="H6" s="11">
        <v>2733675</v>
      </c>
      <c r="I6" s="11">
        <v>804800</v>
      </c>
      <c r="J6" s="11">
        <v>5520582</v>
      </c>
      <c r="K6" s="11">
        <v>307125</v>
      </c>
      <c r="L6" s="11">
        <v>4395647</v>
      </c>
      <c r="M6" s="11">
        <v>5112599</v>
      </c>
      <c r="N6" s="11">
        <v>9815371</v>
      </c>
      <c r="O6" s="11"/>
      <c r="P6" s="11"/>
      <c r="Q6" s="11"/>
      <c r="R6" s="11"/>
      <c r="S6" s="11"/>
      <c r="T6" s="11"/>
      <c r="U6" s="11"/>
      <c r="V6" s="11"/>
      <c r="W6" s="11">
        <v>15335953</v>
      </c>
      <c r="X6" s="11">
        <v>105606143</v>
      </c>
      <c r="Y6" s="11">
        <v>-90270190</v>
      </c>
      <c r="Z6" s="2">
        <v>-85.48</v>
      </c>
      <c r="AA6" s="15">
        <v>211212286</v>
      </c>
    </row>
    <row r="7" spans="1:27" ht="13.5">
      <c r="A7" s="46" t="s">
        <v>33</v>
      </c>
      <c r="B7" s="47"/>
      <c r="C7" s="9">
        <v>27834702</v>
      </c>
      <c r="D7" s="10"/>
      <c r="E7" s="11">
        <v>37947964</v>
      </c>
      <c r="F7" s="11">
        <v>37947964</v>
      </c>
      <c r="G7" s="11"/>
      <c r="H7" s="11">
        <v>759245</v>
      </c>
      <c r="I7" s="11">
        <v>3047902</v>
      </c>
      <c r="J7" s="11">
        <v>3807147</v>
      </c>
      <c r="K7" s="11">
        <v>1718732</v>
      </c>
      <c r="L7" s="11">
        <v>2591706</v>
      </c>
      <c r="M7" s="11">
        <v>1859081</v>
      </c>
      <c r="N7" s="11">
        <v>6169519</v>
      </c>
      <c r="O7" s="11"/>
      <c r="P7" s="11"/>
      <c r="Q7" s="11"/>
      <c r="R7" s="11"/>
      <c r="S7" s="11"/>
      <c r="T7" s="11"/>
      <c r="U7" s="11"/>
      <c r="V7" s="11"/>
      <c r="W7" s="11">
        <v>9976666</v>
      </c>
      <c r="X7" s="11">
        <v>18973982</v>
      </c>
      <c r="Y7" s="11">
        <v>-8997316</v>
      </c>
      <c r="Z7" s="2">
        <v>-47.42</v>
      </c>
      <c r="AA7" s="15">
        <v>37947964</v>
      </c>
    </row>
    <row r="8" spans="1:27" ht="13.5">
      <c r="A8" s="46" t="s">
        <v>34</v>
      </c>
      <c r="B8" s="47"/>
      <c r="C8" s="9"/>
      <c r="D8" s="10"/>
      <c r="E8" s="11">
        <v>90009105</v>
      </c>
      <c r="F8" s="11">
        <v>90009105</v>
      </c>
      <c r="G8" s="11"/>
      <c r="H8" s="11">
        <v>3231883</v>
      </c>
      <c r="I8" s="11">
        <v>8595482</v>
      </c>
      <c r="J8" s="11">
        <v>11827365</v>
      </c>
      <c r="K8" s="11">
        <v>8046072</v>
      </c>
      <c r="L8" s="11">
        <v>8361922</v>
      </c>
      <c r="M8" s="11">
        <v>7382187</v>
      </c>
      <c r="N8" s="11">
        <v>23790181</v>
      </c>
      <c r="O8" s="11"/>
      <c r="P8" s="11"/>
      <c r="Q8" s="11"/>
      <c r="R8" s="11"/>
      <c r="S8" s="11"/>
      <c r="T8" s="11"/>
      <c r="U8" s="11"/>
      <c r="V8" s="11"/>
      <c r="W8" s="11">
        <v>35617546</v>
      </c>
      <c r="X8" s="11">
        <v>45004553</v>
      </c>
      <c r="Y8" s="11">
        <v>-9387007</v>
      </c>
      <c r="Z8" s="2">
        <v>-20.86</v>
      </c>
      <c r="AA8" s="15">
        <v>90009105</v>
      </c>
    </row>
    <row r="9" spans="1:27" ht="13.5">
      <c r="A9" s="46" t="s">
        <v>35</v>
      </c>
      <c r="B9" s="47"/>
      <c r="C9" s="9"/>
      <c r="D9" s="10"/>
      <c r="E9" s="11">
        <v>34045998</v>
      </c>
      <c r="F9" s="11">
        <v>34045998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17022999</v>
      </c>
      <c r="Y9" s="11">
        <v>-17022999</v>
      </c>
      <c r="Z9" s="2">
        <v>-100</v>
      </c>
      <c r="AA9" s="15">
        <v>34045998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325509051</v>
      </c>
      <c r="D11" s="50">
        <f t="shared" si="1"/>
        <v>0</v>
      </c>
      <c r="E11" s="51">
        <f t="shared" si="1"/>
        <v>373215353</v>
      </c>
      <c r="F11" s="51">
        <f t="shared" si="1"/>
        <v>373215353</v>
      </c>
      <c r="G11" s="51">
        <f t="shared" si="1"/>
        <v>1982107</v>
      </c>
      <c r="H11" s="51">
        <f t="shared" si="1"/>
        <v>6724803</v>
      </c>
      <c r="I11" s="51">
        <f t="shared" si="1"/>
        <v>12448184</v>
      </c>
      <c r="J11" s="51">
        <f t="shared" si="1"/>
        <v>21155094</v>
      </c>
      <c r="K11" s="51">
        <f t="shared" si="1"/>
        <v>10071929</v>
      </c>
      <c r="L11" s="51">
        <f t="shared" si="1"/>
        <v>15349275</v>
      </c>
      <c r="M11" s="51">
        <f t="shared" si="1"/>
        <v>14353867</v>
      </c>
      <c r="N11" s="51">
        <f t="shared" si="1"/>
        <v>39775071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60930165</v>
      </c>
      <c r="X11" s="51">
        <f t="shared" si="1"/>
        <v>186607677</v>
      </c>
      <c r="Y11" s="51">
        <f t="shared" si="1"/>
        <v>-125677512</v>
      </c>
      <c r="Z11" s="52">
        <f>+IF(X11&lt;&gt;0,+(Y11/X11)*100,0)</f>
        <v>-67.34852178670012</v>
      </c>
      <c r="AA11" s="53">
        <f>SUM(AA6:AA10)</f>
        <v>373215353</v>
      </c>
    </row>
    <row r="12" spans="1:27" ht="13.5">
      <c r="A12" s="54" t="s">
        <v>38</v>
      </c>
      <c r="B12" s="35"/>
      <c r="C12" s="9"/>
      <c r="D12" s="10"/>
      <c r="E12" s="11">
        <v>57112534</v>
      </c>
      <c r="F12" s="11">
        <v>57112534</v>
      </c>
      <c r="G12" s="11">
        <v>452308</v>
      </c>
      <c r="H12" s="11"/>
      <c r="I12" s="11">
        <v>2303145</v>
      </c>
      <c r="J12" s="11">
        <v>2755453</v>
      </c>
      <c r="K12" s="11">
        <v>756500</v>
      </c>
      <c r="L12" s="11">
        <v>1521797</v>
      </c>
      <c r="M12" s="11"/>
      <c r="N12" s="11">
        <v>2278297</v>
      </c>
      <c r="O12" s="11"/>
      <c r="P12" s="11"/>
      <c r="Q12" s="11"/>
      <c r="R12" s="11"/>
      <c r="S12" s="11"/>
      <c r="T12" s="11"/>
      <c r="U12" s="11"/>
      <c r="V12" s="11"/>
      <c r="W12" s="11">
        <v>5033750</v>
      </c>
      <c r="X12" s="11">
        <v>28556267</v>
      </c>
      <c r="Y12" s="11">
        <v>-23522517</v>
      </c>
      <c r="Z12" s="2">
        <v>-82.37</v>
      </c>
      <c r="AA12" s="15">
        <v>57112534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1060925</v>
      </c>
      <c r="D15" s="10"/>
      <c r="E15" s="11">
        <v>1500000</v>
      </c>
      <c r="F15" s="11">
        <v>1500000</v>
      </c>
      <c r="G15" s="11">
        <v>10459255</v>
      </c>
      <c r="H15" s="11">
        <v>1452993</v>
      </c>
      <c r="I15" s="11">
        <v>-3136953</v>
      </c>
      <c r="J15" s="11">
        <v>8775295</v>
      </c>
      <c r="K15" s="11">
        <v>306064</v>
      </c>
      <c r="L15" s="11">
        <v>152627</v>
      </c>
      <c r="M15" s="11">
        <v>5959614</v>
      </c>
      <c r="N15" s="11">
        <v>6418305</v>
      </c>
      <c r="O15" s="11"/>
      <c r="P15" s="11"/>
      <c r="Q15" s="11"/>
      <c r="R15" s="11"/>
      <c r="S15" s="11"/>
      <c r="T15" s="11"/>
      <c r="U15" s="11"/>
      <c r="V15" s="11"/>
      <c r="W15" s="11">
        <v>15193600</v>
      </c>
      <c r="X15" s="11">
        <v>750000</v>
      </c>
      <c r="Y15" s="11">
        <v>14443600</v>
      </c>
      <c r="Z15" s="2">
        <v>1925.81</v>
      </c>
      <c r="AA15" s="15">
        <v>1500000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114568403</v>
      </c>
      <c r="D20" s="59">
        <f t="shared" si="2"/>
        <v>0</v>
      </c>
      <c r="E20" s="60">
        <f t="shared" si="2"/>
        <v>198764419</v>
      </c>
      <c r="F20" s="60">
        <f t="shared" si="2"/>
        <v>198764419</v>
      </c>
      <c r="G20" s="60">
        <f t="shared" si="2"/>
        <v>17080705</v>
      </c>
      <c r="H20" s="60">
        <f t="shared" si="2"/>
        <v>22264580</v>
      </c>
      <c r="I20" s="60">
        <f t="shared" si="2"/>
        <v>15359132</v>
      </c>
      <c r="J20" s="60">
        <f t="shared" si="2"/>
        <v>54704417</v>
      </c>
      <c r="K20" s="60">
        <f t="shared" si="2"/>
        <v>23693967</v>
      </c>
      <c r="L20" s="60">
        <f t="shared" si="2"/>
        <v>20388417</v>
      </c>
      <c r="M20" s="60">
        <f t="shared" si="2"/>
        <v>32029246</v>
      </c>
      <c r="N20" s="60">
        <f t="shared" si="2"/>
        <v>76111630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130816047</v>
      </c>
      <c r="X20" s="60">
        <f t="shared" si="2"/>
        <v>99382211</v>
      </c>
      <c r="Y20" s="60">
        <f t="shared" si="2"/>
        <v>31433836</v>
      </c>
      <c r="Z20" s="61">
        <f>+IF(X20&lt;&gt;0,+(Y20/X20)*100,0)</f>
        <v>31.62923795285657</v>
      </c>
      <c r="AA20" s="62">
        <f>SUM(AA26:AA33)</f>
        <v>198764419</v>
      </c>
    </row>
    <row r="21" spans="1:27" ht="13.5">
      <c r="A21" s="46" t="s">
        <v>32</v>
      </c>
      <c r="B21" s="47"/>
      <c r="C21" s="9"/>
      <c r="D21" s="10"/>
      <c r="E21" s="11">
        <v>84963199</v>
      </c>
      <c r="F21" s="11">
        <v>84963199</v>
      </c>
      <c r="G21" s="11">
        <v>17080705</v>
      </c>
      <c r="H21" s="11">
        <v>20420904</v>
      </c>
      <c r="I21" s="11">
        <v>12437783</v>
      </c>
      <c r="J21" s="11">
        <v>49939392</v>
      </c>
      <c r="K21" s="11">
        <v>23387116</v>
      </c>
      <c r="L21" s="11">
        <v>19431594</v>
      </c>
      <c r="M21" s="11">
        <v>30025063</v>
      </c>
      <c r="N21" s="11">
        <v>72843773</v>
      </c>
      <c r="O21" s="11"/>
      <c r="P21" s="11"/>
      <c r="Q21" s="11"/>
      <c r="R21" s="11"/>
      <c r="S21" s="11"/>
      <c r="T21" s="11"/>
      <c r="U21" s="11"/>
      <c r="V21" s="11"/>
      <c r="W21" s="11">
        <v>122783165</v>
      </c>
      <c r="X21" s="11">
        <v>42481600</v>
      </c>
      <c r="Y21" s="11">
        <v>80301565</v>
      </c>
      <c r="Z21" s="2">
        <v>189.03</v>
      </c>
      <c r="AA21" s="15">
        <v>84963199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>
        <v>1418349</v>
      </c>
      <c r="N22" s="11">
        <v>1418349</v>
      </c>
      <c r="O22" s="11"/>
      <c r="P22" s="11"/>
      <c r="Q22" s="11"/>
      <c r="R22" s="11"/>
      <c r="S22" s="11"/>
      <c r="T22" s="11"/>
      <c r="U22" s="11"/>
      <c r="V22" s="11"/>
      <c r="W22" s="11">
        <v>1418349</v>
      </c>
      <c r="X22" s="11"/>
      <c r="Y22" s="11">
        <v>1418349</v>
      </c>
      <c r="Z22" s="2"/>
      <c r="AA22" s="15"/>
    </row>
    <row r="23" spans="1:27" ht="13.5">
      <c r="A23" s="46" t="s">
        <v>34</v>
      </c>
      <c r="B23" s="47"/>
      <c r="C23" s="9">
        <v>105492378</v>
      </c>
      <c r="D23" s="10"/>
      <c r="E23" s="11">
        <v>67165920</v>
      </c>
      <c r="F23" s="11">
        <v>67165920</v>
      </c>
      <c r="G23" s="11"/>
      <c r="H23" s="11">
        <v>1843676</v>
      </c>
      <c r="I23" s="11">
        <v>1518162</v>
      </c>
      <c r="J23" s="11">
        <v>3361838</v>
      </c>
      <c r="K23" s="11"/>
      <c r="L23" s="11">
        <v>850214</v>
      </c>
      <c r="M23" s="11"/>
      <c r="N23" s="11">
        <v>850214</v>
      </c>
      <c r="O23" s="11"/>
      <c r="P23" s="11"/>
      <c r="Q23" s="11"/>
      <c r="R23" s="11"/>
      <c r="S23" s="11"/>
      <c r="T23" s="11"/>
      <c r="U23" s="11"/>
      <c r="V23" s="11"/>
      <c r="W23" s="11">
        <v>4212052</v>
      </c>
      <c r="X23" s="11">
        <v>33582960</v>
      </c>
      <c r="Y23" s="11">
        <v>-29370908</v>
      </c>
      <c r="Z23" s="2">
        <v>-87.46</v>
      </c>
      <c r="AA23" s="15">
        <v>67165920</v>
      </c>
    </row>
    <row r="24" spans="1:27" ht="13.5">
      <c r="A24" s="46" t="s">
        <v>35</v>
      </c>
      <c r="B24" s="47"/>
      <c r="C24" s="9"/>
      <c r="D24" s="10"/>
      <c r="E24" s="11">
        <v>6500000</v>
      </c>
      <c r="F24" s="11">
        <v>6500000</v>
      </c>
      <c r="G24" s="11"/>
      <c r="H24" s="11"/>
      <c r="I24" s="11">
        <v>491464</v>
      </c>
      <c r="J24" s="11">
        <v>491464</v>
      </c>
      <c r="K24" s="11">
        <v>270159</v>
      </c>
      <c r="L24" s="11"/>
      <c r="M24" s="11">
        <v>585834</v>
      </c>
      <c r="N24" s="11">
        <v>855993</v>
      </c>
      <c r="O24" s="11"/>
      <c r="P24" s="11"/>
      <c r="Q24" s="11"/>
      <c r="R24" s="11"/>
      <c r="S24" s="11"/>
      <c r="T24" s="11"/>
      <c r="U24" s="11"/>
      <c r="V24" s="11"/>
      <c r="W24" s="11">
        <v>1347457</v>
      </c>
      <c r="X24" s="11">
        <v>3250000</v>
      </c>
      <c r="Y24" s="11">
        <v>-1902543</v>
      </c>
      <c r="Z24" s="2">
        <v>-58.54</v>
      </c>
      <c r="AA24" s="15">
        <v>6500000</v>
      </c>
    </row>
    <row r="25" spans="1:27" ht="13.5">
      <c r="A25" s="46" t="s">
        <v>36</v>
      </c>
      <c r="B25" s="47"/>
      <c r="C25" s="9">
        <v>2758186</v>
      </c>
      <c r="D25" s="10"/>
      <c r="E25" s="11">
        <v>25228633</v>
      </c>
      <c r="F25" s="11">
        <v>25228633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12614317</v>
      </c>
      <c r="Y25" s="11">
        <v>-12614317</v>
      </c>
      <c r="Z25" s="2">
        <v>-100</v>
      </c>
      <c r="AA25" s="15">
        <v>25228633</v>
      </c>
    </row>
    <row r="26" spans="1:27" ht="13.5">
      <c r="A26" s="48" t="s">
        <v>37</v>
      </c>
      <c r="B26" s="63"/>
      <c r="C26" s="49">
        <f aca="true" t="shared" si="3" ref="C26:Y26">SUM(C21:C25)</f>
        <v>108250564</v>
      </c>
      <c r="D26" s="50">
        <f t="shared" si="3"/>
        <v>0</v>
      </c>
      <c r="E26" s="51">
        <f t="shared" si="3"/>
        <v>183857752</v>
      </c>
      <c r="F26" s="51">
        <f t="shared" si="3"/>
        <v>183857752</v>
      </c>
      <c r="G26" s="51">
        <f t="shared" si="3"/>
        <v>17080705</v>
      </c>
      <c r="H26" s="51">
        <f t="shared" si="3"/>
        <v>22264580</v>
      </c>
      <c r="I26" s="51">
        <f t="shared" si="3"/>
        <v>14447409</v>
      </c>
      <c r="J26" s="51">
        <f t="shared" si="3"/>
        <v>53792694</v>
      </c>
      <c r="K26" s="51">
        <f t="shared" si="3"/>
        <v>23657275</v>
      </c>
      <c r="L26" s="51">
        <f t="shared" si="3"/>
        <v>20281808</v>
      </c>
      <c r="M26" s="51">
        <f t="shared" si="3"/>
        <v>32029246</v>
      </c>
      <c r="N26" s="51">
        <f t="shared" si="3"/>
        <v>75968329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129761023</v>
      </c>
      <c r="X26" s="51">
        <f t="shared" si="3"/>
        <v>91928877</v>
      </c>
      <c r="Y26" s="51">
        <f t="shared" si="3"/>
        <v>37832146</v>
      </c>
      <c r="Z26" s="52">
        <f>+IF(X26&lt;&gt;0,+(Y26/X26)*100,0)</f>
        <v>41.153712777324586</v>
      </c>
      <c r="AA26" s="53">
        <f>SUM(AA21:AA25)</f>
        <v>183857752</v>
      </c>
    </row>
    <row r="27" spans="1:27" ht="13.5">
      <c r="A27" s="54" t="s">
        <v>38</v>
      </c>
      <c r="B27" s="64"/>
      <c r="C27" s="9"/>
      <c r="D27" s="10"/>
      <c r="E27" s="11">
        <v>10156667</v>
      </c>
      <c r="F27" s="11">
        <v>10156667</v>
      </c>
      <c r="G27" s="11"/>
      <c r="H27" s="11"/>
      <c r="I27" s="11">
        <v>742723</v>
      </c>
      <c r="J27" s="11">
        <v>742723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742723</v>
      </c>
      <c r="X27" s="11">
        <v>5078334</v>
      </c>
      <c r="Y27" s="11">
        <v>-4335611</v>
      </c>
      <c r="Z27" s="2">
        <v>-85.37</v>
      </c>
      <c r="AA27" s="15">
        <v>10156667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6317839</v>
      </c>
      <c r="D30" s="10"/>
      <c r="E30" s="11">
        <v>4750000</v>
      </c>
      <c r="F30" s="11">
        <v>4750000</v>
      </c>
      <c r="G30" s="11"/>
      <c r="H30" s="11"/>
      <c r="I30" s="11">
        <v>169000</v>
      </c>
      <c r="J30" s="11">
        <v>169000</v>
      </c>
      <c r="K30" s="11">
        <v>36692</v>
      </c>
      <c r="L30" s="11">
        <v>106609</v>
      </c>
      <c r="M30" s="11"/>
      <c r="N30" s="11">
        <v>143301</v>
      </c>
      <c r="O30" s="11"/>
      <c r="P30" s="11"/>
      <c r="Q30" s="11"/>
      <c r="R30" s="11"/>
      <c r="S30" s="11"/>
      <c r="T30" s="11"/>
      <c r="U30" s="11"/>
      <c r="V30" s="11"/>
      <c r="W30" s="11">
        <v>312301</v>
      </c>
      <c r="X30" s="11">
        <v>2375000</v>
      </c>
      <c r="Y30" s="11">
        <v>-2062699</v>
      </c>
      <c r="Z30" s="2">
        <v>-86.85</v>
      </c>
      <c r="AA30" s="15">
        <v>4750000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297674349</v>
      </c>
      <c r="D36" s="10">
        <f t="shared" si="4"/>
        <v>0</v>
      </c>
      <c r="E36" s="11">
        <f t="shared" si="4"/>
        <v>296175485</v>
      </c>
      <c r="F36" s="11">
        <f t="shared" si="4"/>
        <v>296175485</v>
      </c>
      <c r="G36" s="11">
        <f t="shared" si="4"/>
        <v>19062812</v>
      </c>
      <c r="H36" s="11">
        <f t="shared" si="4"/>
        <v>23154579</v>
      </c>
      <c r="I36" s="11">
        <f t="shared" si="4"/>
        <v>13242583</v>
      </c>
      <c r="J36" s="11">
        <f t="shared" si="4"/>
        <v>55459974</v>
      </c>
      <c r="K36" s="11">
        <f t="shared" si="4"/>
        <v>23694241</v>
      </c>
      <c r="L36" s="11">
        <f t="shared" si="4"/>
        <v>23827241</v>
      </c>
      <c r="M36" s="11">
        <f t="shared" si="4"/>
        <v>35137662</v>
      </c>
      <c r="N36" s="11">
        <f t="shared" si="4"/>
        <v>82659144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138119118</v>
      </c>
      <c r="X36" s="11">
        <f t="shared" si="4"/>
        <v>148087743</v>
      </c>
      <c r="Y36" s="11">
        <f t="shared" si="4"/>
        <v>-9968625</v>
      </c>
      <c r="Z36" s="2">
        <f aca="true" t="shared" si="5" ref="Z36:Z49">+IF(X36&lt;&gt;0,+(Y36/X36)*100,0)</f>
        <v>-6.731566568611962</v>
      </c>
      <c r="AA36" s="15">
        <f>AA6+AA21</f>
        <v>296175485</v>
      </c>
    </row>
    <row r="37" spans="1:27" ht="13.5">
      <c r="A37" s="46" t="s">
        <v>33</v>
      </c>
      <c r="B37" s="47"/>
      <c r="C37" s="9">
        <f t="shared" si="4"/>
        <v>27834702</v>
      </c>
      <c r="D37" s="10">
        <f t="shared" si="4"/>
        <v>0</v>
      </c>
      <c r="E37" s="11">
        <f t="shared" si="4"/>
        <v>37947964</v>
      </c>
      <c r="F37" s="11">
        <f t="shared" si="4"/>
        <v>37947964</v>
      </c>
      <c r="G37" s="11">
        <f t="shared" si="4"/>
        <v>0</v>
      </c>
      <c r="H37" s="11">
        <f t="shared" si="4"/>
        <v>759245</v>
      </c>
      <c r="I37" s="11">
        <f t="shared" si="4"/>
        <v>3047902</v>
      </c>
      <c r="J37" s="11">
        <f t="shared" si="4"/>
        <v>3807147</v>
      </c>
      <c r="K37" s="11">
        <f t="shared" si="4"/>
        <v>1718732</v>
      </c>
      <c r="L37" s="11">
        <f t="shared" si="4"/>
        <v>2591706</v>
      </c>
      <c r="M37" s="11">
        <f t="shared" si="4"/>
        <v>3277430</v>
      </c>
      <c r="N37" s="11">
        <f t="shared" si="4"/>
        <v>7587868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11395015</v>
      </c>
      <c r="X37" s="11">
        <f t="shared" si="4"/>
        <v>18973982</v>
      </c>
      <c r="Y37" s="11">
        <f t="shared" si="4"/>
        <v>-7578967</v>
      </c>
      <c r="Z37" s="2">
        <f t="shared" si="5"/>
        <v>-39.94399804953962</v>
      </c>
      <c r="AA37" s="15">
        <f>AA7+AA22</f>
        <v>37947964</v>
      </c>
    </row>
    <row r="38" spans="1:27" ht="13.5">
      <c r="A38" s="46" t="s">
        <v>34</v>
      </c>
      <c r="B38" s="47"/>
      <c r="C38" s="9">
        <f t="shared" si="4"/>
        <v>105492378</v>
      </c>
      <c r="D38" s="10">
        <f t="shared" si="4"/>
        <v>0</v>
      </c>
      <c r="E38" s="11">
        <f t="shared" si="4"/>
        <v>157175025</v>
      </c>
      <c r="F38" s="11">
        <f t="shared" si="4"/>
        <v>157175025</v>
      </c>
      <c r="G38" s="11">
        <f t="shared" si="4"/>
        <v>0</v>
      </c>
      <c r="H38" s="11">
        <f t="shared" si="4"/>
        <v>5075559</v>
      </c>
      <c r="I38" s="11">
        <f t="shared" si="4"/>
        <v>10113644</v>
      </c>
      <c r="J38" s="11">
        <f t="shared" si="4"/>
        <v>15189203</v>
      </c>
      <c r="K38" s="11">
        <f t="shared" si="4"/>
        <v>8046072</v>
      </c>
      <c r="L38" s="11">
        <f t="shared" si="4"/>
        <v>9212136</v>
      </c>
      <c r="M38" s="11">
        <f t="shared" si="4"/>
        <v>7382187</v>
      </c>
      <c r="N38" s="11">
        <f t="shared" si="4"/>
        <v>24640395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39829598</v>
      </c>
      <c r="X38" s="11">
        <f t="shared" si="4"/>
        <v>78587513</v>
      </c>
      <c r="Y38" s="11">
        <f t="shared" si="4"/>
        <v>-38757915</v>
      </c>
      <c r="Z38" s="2">
        <f t="shared" si="5"/>
        <v>-49.31815948928172</v>
      </c>
      <c r="AA38" s="15">
        <f>AA8+AA23</f>
        <v>157175025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40545998</v>
      </c>
      <c r="F39" s="11">
        <f t="shared" si="4"/>
        <v>40545998</v>
      </c>
      <c r="G39" s="11">
        <f t="shared" si="4"/>
        <v>0</v>
      </c>
      <c r="H39" s="11">
        <f t="shared" si="4"/>
        <v>0</v>
      </c>
      <c r="I39" s="11">
        <f t="shared" si="4"/>
        <v>491464</v>
      </c>
      <c r="J39" s="11">
        <f t="shared" si="4"/>
        <v>491464</v>
      </c>
      <c r="K39" s="11">
        <f t="shared" si="4"/>
        <v>270159</v>
      </c>
      <c r="L39" s="11">
        <f t="shared" si="4"/>
        <v>0</v>
      </c>
      <c r="M39" s="11">
        <f t="shared" si="4"/>
        <v>585834</v>
      </c>
      <c r="N39" s="11">
        <f t="shared" si="4"/>
        <v>855993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1347457</v>
      </c>
      <c r="X39" s="11">
        <f t="shared" si="4"/>
        <v>20272999</v>
      </c>
      <c r="Y39" s="11">
        <f t="shared" si="4"/>
        <v>-18925542</v>
      </c>
      <c r="Z39" s="2">
        <f t="shared" si="5"/>
        <v>-93.3534402088216</v>
      </c>
      <c r="AA39" s="15">
        <f>AA9+AA24</f>
        <v>40545998</v>
      </c>
    </row>
    <row r="40" spans="1:27" ht="13.5">
      <c r="A40" s="46" t="s">
        <v>36</v>
      </c>
      <c r="B40" s="47"/>
      <c r="C40" s="9">
        <f t="shared" si="4"/>
        <v>2758186</v>
      </c>
      <c r="D40" s="10">
        <f t="shared" si="4"/>
        <v>0</v>
      </c>
      <c r="E40" s="11">
        <f t="shared" si="4"/>
        <v>25228633</v>
      </c>
      <c r="F40" s="11">
        <f t="shared" si="4"/>
        <v>25228633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12614317</v>
      </c>
      <c r="Y40" s="11">
        <f t="shared" si="4"/>
        <v>-12614317</v>
      </c>
      <c r="Z40" s="2">
        <f t="shared" si="5"/>
        <v>-100</v>
      </c>
      <c r="AA40" s="15">
        <f>AA10+AA25</f>
        <v>25228633</v>
      </c>
    </row>
    <row r="41" spans="1:27" ht="13.5">
      <c r="A41" s="48" t="s">
        <v>37</v>
      </c>
      <c r="B41" s="47"/>
      <c r="C41" s="49">
        <f aca="true" t="shared" si="6" ref="C41:Y41">SUM(C36:C40)</f>
        <v>433759615</v>
      </c>
      <c r="D41" s="50">
        <f t="shared" si="6"/>
        <v>0</v>
      </c>
      <c r="E41" s="51">
        <f t="shared" si="6"/>
        <v>557073105</v>
      </c>
      <c r="F41" s="51">
        <f t="shared" si="6"/>
        <v>557073105</v>
      </c>
      <c r="G41" s="51">
        <f t="shared" si="6"/>
        <v>19062812</v>
      </c>
      <c r="H41" s="51">
        <f t="shared" si="6"/>
        <v>28989383</v>
      </c>
      <c r="I41" s="51">
        <f t="shared" si="6"/>
        <v>26895593</v>
      </c>
      <c r="J41" s="51">
        <f t="shared" si="6"/>
        <v>74947788</v>
      </c>
      <c r="K41" s="51">
        <f t="shared" si="6"/>
        <v>33729204</v>
      </c>
      <c r="L41" s="51">
        <f t="shared" si="6"/>
        <v>35631083</v>
      </c>
      <c r="M41" s="51">
        <f t="shared" si="6"/>
        <v>46383113</v>
      </c>
      <c r="N41" s="51">
        <f t="shared" si="6"/>
        <v>115743400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190691188</v>
      </c>
      <c r="X41" s="51">
        <f t="shared" si="6"/>
        <v>278536554</v>
      </c>
      <c r="Y41" s="51">
        <f t="shared" si="6"/>
        <v>-87845366</v>
      </c>
      <c r="Z41" s="52">
        <f t="shared" si="5"/>
        <v>-31.538182238012464</v>
      </c>
      <c r="AA41" s="53">
        <f>SUM(AA36:AA40)</f>
        <v>557073105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67269201</v>
      </c>
      <c r="F42" s="67">
        <f t="shared" si="7"/>
        <v>67269201</v>
      </c>
      <c r="G42" s="67">
        <f t="shared" si="7"/>
        <v>452308</v>
      </c>
      <c r="H42" s="67">
        <f t="shared" si="7"/>
        <v>0</v>
      </c>
      <c r="I42" s="67">
        <f t="shared" si="7"/>
        <v>3045868</v>
      </c>
      <c r="J42" s="67">
        <f t="shared" si="7"/>
        <v>3498176</v>
      </c>
      <c r="K42" s="67">
        <f t="shared" si="7"/>
        <v>756500</v>
      </c>
      <c r="L42" s="67">
        <f t="shared" si="7"/>
        <v>1521797</v>
      </c>
      <c r="M42" s="67">
        <f t="shared" si="7"/>
        <v>0</v>
      </c>
      <c r="N42" s="67">
        <f t="shared" si="7"/>
        <v>2278297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5776473</v>
      </c>
      <c r="X42" s="67">
        <f t="shared" si="7"/>
        <v>33634601</v>
      </c>
      <c r="Y42" s="67">
        <f t="shared" si="7"/>
        <v>-27858128</v>
      </c>
      <c r="Z42" s="69">
        <f t="shared" si="5"/>
        <v>-82.82580191749561</v>
      </c>
      <c r="AA42" s="68">
        <f aca="true" t="shared" si="8" ref="AA42:AA48">AA12+AA27</f>
        <v>67269201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7378764</v>
      </c>
      <c r="D45" s="66">
        <f t="shared" si="7"/>
        <v>0</v>
      </c>
      <c r="E45" s="67">
        <f t="shared" si="7"/>
        <v>6250000</v>
      </c>
      <c r="F45" s="67">
        <f t="shared" si="7"/>
        <v>6250000</v>
      </c>
      <c r="G45" s="67">
        <f t="shared" si="7"/>
        <v>10459255</v>
      </c>
      <c r="H45" s="67">
        <f t="shared" si="7"/>
        <v>1452993</v>
      </c>
      <c r="I45" s="67">
        <f t="shared" si="7"/>
        <v>-2967953</v>
      </c>
      <c r="J45" s="67">
        <f t="shared" si="7"/>
        <v>8944295</v>
      </c>
      <c r="K45" s="67">
        <f t="shared" si="7"/>
        <v>342756</v>
      </c>
      <c r="L45" s="67">
        <f t="shared" si="7"/>
        <v>259236</v>
      </c>
      <c r="M45" s="67">
        <f t="shared" si="7"/>
        <v>5959614</v>
      </c>
      <c r="N45" s="67">
        <f t="shared" si="7"/>
        <v>6561606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15505901</v>
      </c>
      <c r="X45" s="67">
        <f t="shared" si="7"/>
        <v>3125000</v>
      </c>
      <c r="Y45" s="67">
        <f t="shared" si="7"/>
        <v>12380901</v>
      </c>
      <c r="Z45" s="69">
        <f t="shared" si="5"/>
        <v>396.188832</v>
      </c>
      <c r="AA45" s="68">
        <f t="shared" si="8"/>
        <v>6250000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441138379</v>
      </c>
      <c r="D49" s="78">
        <f t="shared" si="9"/>
        <v>0</v>
      </c>
      <c r="E49" s="79">
        <f t="shared" si="9"/>
        <v>630592306</v>
      </c>
      <c r="F49" s="79">
        <f t="shared" si="9"/>
        <v>630592306</v>
      </c>
      <c r="G49" s="79">
        <f t="shared" si="9"/>
        <v>29974375</v>
      </c>
      <c r="H49" s="79">
        <f t="shared" si="9"/>
        <v>30442376</v>
      </c>
      <c r="I49" s="79">
        <f t="shared" si="9"/>
        <v>26973508</v>
      </c>
      <c r="J49" s="79">
        <f t="shared" si="9"/>
        <v>87390259</v>
      </c>
      <c r="K49" s="79">
        <f t="shared" si="9"/>
        <v>34828460</v>
      </c>
      <c r="L49" s="79">
        <f t="shared" si="9"/>
        <v>37412116</v>
      </c>
      <c r="M49" s="79">
        <f t="shared" si="9"/>
        <v>52342727</v>
      </c>
      <c r="N49" s="79">
        <f t="shared" si="9"/>
        <v>124583303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211973562</v>
      </c>
      <c r="X49" s="79">
        <f t="shared" si="9"/>
        <v>315296155</v>
      </c>
      <c r="Y49" s="79">
        <f t="shared" si="9"/>
        <v>-103322593</v>
      </c>
      <c r="Z49" s="80">
        <f t="shared" si="5"/>
        <v>-32.77001364003313</v>
      </c>
      <c r="AA49" s="81">
        <f>SUM(AA41:AA48)</f>
        <v>630592306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270415550</v>
      </c>
      <c r="F51" s="67">
        <f t="shared" si="10"/>
        <v>270415550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135207777</v>
      </c>
      <c r="Y51" s="67">
        <f t="shared" si="10"/>
        <v>-135207777</v>
      </c>
      <c r="Z51" s="69">
        <f>+IF(X51&lt;&gt;0,+(Y51/X51)*100,0)</f>
        <v>-100</v>
      </c>
      <c r="AA51" s="68">
        <f>SUM(AA57:AA61)</f>
        <v>270415550</v>
      </c>
    </row>
    <row r="52" spans="1:27" ht="13.5">
      <c r="A52" s="84" t="s">
        <v>32</v>
      </c>
      <c r="B52" s="47"/>
      <c r="C52" s="9"/>
      <c r="D52" s="10"/>
      <c r="E52" s="11">
        <v>76897082</v>
      </c>
      <c r="F52" s="11">
        <v>76897082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38448541</v>
      </c>
      <c r="Y52" s="11">
        <v>-38448541</v>
      </c>
      <c r="Z52" s="2">
        <v>-100</v>
      </c>
      <c r="AA52" s="15">
        <v>76897082</v>
      </c>
    </row>
    <row r="53" spans="1:27" ht="13.5">
      <c r="A53" s="84" t="s">
        <v>33</v>
      </c>
      <c r="B53" s="47"/>
      <c r="C53" s="9"/>
      <c r="D53" s="10"/>
      <c r="E53" s="11">
        <v>32909641</v>
      </c>
      <c r="F53" s="11">
        <v>32909641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16454821</v>
      </c>
      <c r="Y53" s="11">
        <v>-16454821</v>
      </c>
      <c r="Z53" s="2">
        <v>-100</v>
      </c>
      <c r="AA53" s="15">
        <v>32909641</v>
      </c>
    </row>
    <row r="54" spans="1:27" ht="13.5">
      <c r="A54" s="84" t="s">
        <v>34</v>
      </c>
      <c r="B54" s="47"/>
      <c r="C54" s="9"/>
      <c r="D54" s="10"/>
      <c r="E54" s="11">
        <v>40905171</v>
      </c>
      <c r="F54" s="11">
        <v>40905171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20452586</v>
      </c>
      <c r="Y54" s="11">
        <v>-20452586</v>
      </c>
      <c r="Z54" s="2">
        <v>-100</v>
      </c>
      <c r="AA54" s="15">
        <v>40905171</v>
      </c>
    </row>
    <row r="55" spans="1:27" ht="13.5">
      <c r="A55" s="84" t="s">
        <v>35</v>
      </c>
      <c r="B55" s="47"/>
      <c r="C55" s="9"/>
      <c r="D55" s="10"/>
      <c r="E55" s="11">
        <v>20700295</v>
      </c>
      <c r="F55" s="11">
        <v>20700295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10350148</v>
      </c>
      <c r="Y55" s="11">
        <v>-10350148</v>
      </c>
      <c r="Z55" s="2">
        <v>-100</v>
      </c>
      <c r="AA55" s="15">
        <v>20700295</v>
      </c>
    </row>
    <row r="56" spans="1:27" ht="13.5">
      <c r="A56" s="84" t="s">
        <v>36</v>
      </c>
      <c r="B56" s="47"/>
      <c r="C56" s="9"/>
      <c r="D56" s="10"/>
      <c r="E56" s="11">
        <v>21037774</v>
      </c>
      <c r="F56" s="11">
        <v>21037774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10518887</v>
      </c>
      <c r="Y56" s="11">
        <v>-10518887</v>
      </c>
      <c r="Z56" s="2">
        <v>-100</v>
      </c>
      <c r="AA56" s="15">
        <v>21037774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192449963</v>
      </c>
      <c r="F57" s="51">
        <f t="shared" si="11"/>
        <v>192449963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96224983</v>
      </c>
      <c r="Y57" s="51">
        <f t="shared" si="11"/>
        <v>-96224983</v>
      </c>
      <c r="Z57" s="52">
        <f>+IF(X57&lt;&gt;0,+(Y57/X57)*100,0)</f>
        <v>-100</v>
      </c>
      <c r="AA57" s="53">
        <f>SUM(AA52:AA56)</f>
        <v>192449963</v>
      </c>
    </row>
    <row r="58" spans="1:27" ht="13.5">
      <c r="A58" s="86" t="s">
        <v>38</v>
      </c>
      <c r="B58" s="35"/>
      <c r="C58" s="9"/>
      <c r="D58" s="10"/>
      <c r="E58" s="11">
        <v>32838362</v>
      </c>
      <c r="F58" s="11">
        <v>32838362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16419181</v>
      </c>
      <c r="Y58" s="11">
        <v>-16419181</v>
      </c>
      <c r="Z58" s="2">
        <v>-100</v>
      </c>
      <c r="AA58" s="15">
        <v>32838362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45127225</v>
      </c>
      <c r="F61" s="11">
        <v>45127225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22563613</v>
      </c>
      <c r="Y61" s="11">
        <v>-22563613</v>
      </c>
      <c r="Z61" s="2">
        <v>-100</v>
      </c>
      <c r="AA61" s="15">
        <v>45127225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116770296</v>
      </c>
      <c r="D5" s="42">
        <f t="shared" si="0"/>
        <v>0</v>
      </c>
      <c r="E5" s="43">
        <f t="shared" si="0"/>
        <v>116906423</v>
      </c>
      <c r="F5" s="43">
        <f t="shared" si="0"/>
        <v>116906423</v>
      </c>
      <c r="G5" s="43">
        <f t="shared" si="0"/>
        <v>0</v>
      </c>
      <c r="H5" s="43">
        <f t="shared" si="0"/>
        <v>230666</v>
      </c>
      <c r="I5" s="43">
        <f t="shared" si="0"/>
        <v>1560089</v>
      </c>
      <c r="J5" s="43">
        <f t="shared" si="0"/>
        <v>1790755</v>
      </c>
      <c r="K5" s="43">
        <f t="shared" si="0"/>
        <v>0</v>
      </c>
      <c r="L5" s="43">
        <f t="shared" si="0"/>
        <v>6562060</v>
      </c>
      <c r="M5" s="43">
        <f t="shared" si="0"/>
        <v>21400200</v>
      </c>
      <c r="N5" s="43">
        <f t="shared" si="0"/>
        <v>27962260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29753015</v>
      </c>
      <c r="X5" s="43">
        <f t="shared" si="0"/>
        <v>58453213</v>
      </c>
      <c r="Y5" s="43">
        <f t="shared" si="0"/>
        <v>-28700198</v>
      </c>
      <c r="Z5" s="44">
        <f>+IF(X5&lt;&gt;0,+(Y5/X5)*100,0)</f>
        <v>-49.09943615930916</v>
      </c>
      <c r="AA5" s="45">
        <f>SUM(AA11:AA18)</f>
        <v>116906423</v>
      </c>
    </row>
    <row r="6" spans="1:27" ht="13.5">
      <c r="A6" s="46" t="s">
        <v>32</v>
      </c>
      <c r="B6" s="47"/>
      <c r="C6" s="9">
        <v>11538367</v>
      </c>
      <c r="D6" s="10"/>
      <c r="E6" s="11">
        <v>12299201</v>
      </c>
      <c r="F6" s="11">
        <v>12299201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6149601</v>
      </c>
      <c r="Y6" s="11">
        <v>-6149601</v>
      </c>
      <c r="Z6" s="2">
        <v>-100</v>
      </c>
      <c r="AA6" s="15">
        <v>12299201</v>
      </c>
    </row>
    <row r="7" spans="1:27" ht="13.5">
      <c r="A7" s="46" t="s">
        <v>33</v>
      </c>
      <c r="B7" s="47"/>
      <c r="C7" s="9">
        <v>19371503</v>
      </c>
      <c r="D7" s="10"/>
      <c r="E7" s="11">
        <v>28660500</v>
      </c>
      <c r="F7" s="11">
        <v>28660500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14330250</v>
      </c>
      <c r="Y7" s="11">
        <v>-14330250</v>
      </c>
      <c r="Z7" s="2">
        <v>-100</v>
      </c>
      <c r="AA7" s="15">
        <v>28660500</v>
      </c>
    </row>
    <row r="8" spans="1:27" ht="13.5">
      <c r="A8" s="46" t="s">
        <v>34</v>
      </c>
      <c r="B8" s="47"/>
      <c r="C8" s="9">
        <v>59703414</v>
      </c>
      <c r="D8" s="10"/>
      <c r="E8" s="11">
        <v>17381140</v>
      </c>
      <c r="F8" s="11">
        <v>17381140</v>
      </c>
      <c r="G8" s="11"/>
      <c r="H8" s="11"/>
      <c r="I8" s="11">
        <v>1560089</v>
      </c>
      <c r="J8" s="11">
        <v>1560089</v>
      </c>
      <c r="K8" s="11"/>
      <c r="L8" s="11">
        <v>4622572</v>
      </c>
      <c r="M8" s="11">
        <v>7988398</v>
      </c>
      <c r="N8" s="11">
        <v>12610970</v>
      </c>
      <c r="O8" s="11"/>
      <c r="P8" s="11"/>
      <c r="Q8" s="11"/>
      <c r="R8" s="11"/>
      <c r="S8" s="11"/>
      <c r="T8" s="11"/>
      <c r="U8" s="11"/>
      <c r="V8" s="11"/>
      <c r="W8" s="11">
        <v>14171059</v>
      </c>
      <c r="X8" s="11">
        <v>8690570</v>
      </c>
      <c r="Y8" s="11">
        <v>5480489</v>
      </c>
      <c r="Z8" s="2">
        <v>63.06</v>
      </c>
      <c r="AA8" s="15">
        <v>17381140</v>
      </c>
    </row>
    <row r="9" spans="1:27" ht="13.5">
      <c r="A9" s="46" t="s">
        <v>35</v>
      </c>
      <c r="B9" s="47"/>
      <c r="C9" s="9"/>
      <c r="D9" s="10"/>
      <c r="E9" s="11">
        <v>37800855</v>
      </c>
      <c r="F9" s="11">
        <v>37800855</v>
      </c>
      <c r="G9" s="11"/>
      <c r="H9" s="11"/>
      <c r="I9" s="11"/>
      <c r="J9" s="11"/>
      <c r="K9" s="11"/>
      <c r="L9" s="11">
        <v>882551</v>
      </c>
      <c r="M9" s="11">
        <v>2765510</v>
      </c>
      <c r="N9" s="11">
        <v>3648061</v>
      </c>
      <c r="O9" s="11"/>
      <c r="P9" s="11"/>
      <c r="Q9" s="11"/>
      <c r="R9" s="11"/>
      <c r="S9" s="11"/>
      <c r="T9" s="11"/>
      <c r="U9" s="11"/>
      <c r="V9" s="11"/>
      <c r="W9" s="11">
        <v>3648061</v>
      </c>
      <c r="X9" s="11">
        <v>18900428</v>
      </c>
      <c r="Y9" s="11">
        <v>-15252367</v>
      </c>
      <c r="Z9" s="2">
        <v>-80.7</v>
      </c>
      <c r="AA9" s="15">
        <v>37800855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5899</v>
      </c>
      <c r="I10" s="11"/>
      <c r="J10" s="11">
        <v>5899</v>
      </c>
      <c r="K10" s="11"/>
      <c r="L10" s="11"/>
      <c r="M10" s="11">
        <v>10646292</v>
      </c>
      <c r="N10" s="11">
        <v>10646292</v>
      </c>
      <c r="O10" s="11"/>
      <c r="P10" s="11"/>
      <c r="Q10" s="11"/>
      <c r="R10" s="11"/>
      <c r="S10" s="11"/>
      <c r="T10" s="11"/>
      <c r="U10" s="11"/>
      <c r="V10" s="11"/>
      <c r="W10" s="11">
        <v>10652191</v>
      </c>
      <c r="X10" s="11"/>
      <c r="Y10" s="11">
        <v>10652191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90613284</v>
      </c>
      <c r="D11" s="50">
        <f t="shared" si="1"/>
        <v>0</v>
      </c>
      <c r="E11" s="51">
        <f t="shared" si="1"/>
        <v>96141696</v>
      </c>
      <c r="F11" s="51">
        <f t="shared" si="1"/>
        <v>96141696</v>
      </c>
      <c r="G11" s="51">
        <f t="shared" si="1"/>
        <v>0</v>
      </c>
      <c r="H11" s="51">
        <f t="shared" si="1"/>
        <v>5899</v>
      </c>
      <c r="I11" s="51">
        <f t="shared" si="1"/>
        <v>1560089</v>
      </c>
      <c r="J11" s="51">
        <f t="shared" si="1"/>
        <v>1565988</v>
      </c>
      <c r="K11" s="51">
        <f t="shared" si="1"/>
        <v>0</v>
      </c>
      <c r="L11" s="51">
        <f t="shared" si="1"/>
        <v>5505123</v>
      </c>
      <c r="M11" s="51">
        <f t="shared" si="1"/>
        <v>21400200</v>
      </c>
      <c r="N11" s="51">
        <f t="shared" si="1"/>
        <v>26905323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28471311</v>
      </c>
      <c r="X11" s="51">
        <f t="shared" si="1"/>
        <v>48070849</v>
      </c>
      <c r="Y11" s="51">
        <f t="shared" si="1"/>
        <v>-19599538</v>
      </c>
      <c r="Z11" s="52">
        <f>+IF(X11&lt;&gt;0,+(Y11/X11)*100,0)</f>
        <v>-40.77219023113155</v>
      </c>
      <c r="AA11" s="53">
        <f>SUM(AA6:AA10)</f>
        <v>96141696</v>
      </c>
    </row>
    <row r="12" spans="1:27" ht="13.5">
      <c r="A12" s="54" t="s">
        <v>38</v>
      </c>
      <c r="B12" s="35"/>
      <c r="C12" s="9">
        <v>8583335</v>
      </c>
      <c r="D12" s="10"/>
      <c r="E12" s="11">
        <v>4765000</v>
      </c>
      <c r="F12" s="11">
        <v>4765000</v>
      </c>
      <c r="G12" s="11"/>
      <c r="H12" s="11">
        <v>224767</v>
      </c>
      <c r="I12" s="11"/>
      <c r="J12" s="11">
        <v>224767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224767</v>
      </c>
      <c r="X12" s="11">
        <v>2382500</v>
      </c>
      <c r="Y12" s="11">
        <v>-2157733</v>
      </c>
      <c r="Z12" s="2">
        <v>-90.57</v>
      </c>
      <c r="AA12" s="15">
        <v>4765000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813064</v>
      </c>
      <c r="D14" s="10"/>
      <c r="E14" s="11">
        <v>5000000</v>
      </c>
      <c r="F14" s="11">
        <v>5000000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2500000</v>
      </c>
      <c r="Y14" s="11">
        <v>-2500000</v>
      </c>
      <c r="Z14" s="2">
        <v>-100</v>
      </c>
      <c r="AA14" s="15">
        <v>5000000</v>
      </c>
    </row>
    <row r="15" spans="1:27" ht="13.5">
      <c r="A15" s="54" t="s">
        <v>41</v>
      </c>
      <c r="B15" s="35" t="s">
        <v>42</v>
      </c>
      <c r="C15" s="9">
        <v>5420921</v>
      </c>
      <c r="D15" s="10"/>
      <c r="E15" s="11">
        <v>10999727</v>
      </c>
      <c r="F15" s="11">
        <v>10999727</v>
      </c>
      <c r="G15" s="11"/>
      <c r="H15" s="11"/>
      <c r="I15" s="11"/>
      <c r="J15" s="11"/>
      <c r="K15" s="11"/>
      <c r="L15" s="11">
        <v>1056937</v>
      </c>
      <c r="M15" s="11"/>
      <c r="N15" s="11">
        <v>1056937</v>
      </c>
      <c r="O15" s="11"/>
      <c r="P15" s="11"/>
      <c r="Q15" s="11"/>
      <c r="R15" s="11"/>
      <c r="S15" s="11"/>
      <c r="T15" s="11"/>
      <c r="U15" s="11"/>
      <c r="V15" s="11"/>
      <c r="W15" s="11">
        <v>1056937</v>
      </c>
      <c r="X15" s="11">
        <v>5499864</v>
      </c>
      <c r="Y15" s="11">
        <v>-4442927</v>
      </c>
      <c r="Z15" s="2">
        <v>-80.78</v>
      </c>
      <c r="AA15" s="15">
        <v>10999727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11339692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131329667</v>
      </c>
      <c r="D20" s="59">
        <f t="shared" si="2"/>
        <v>0</v>
      </c>
      <c r="E20" s="60">
        <f t="shared" si="2"/>
        <v>216335107</v>
      </c>
      <c r="F20" s="60">
        <f t="shared" si="2"/>
        <v>216335107</v>
      </c>
      <c r="G20" s="60">
        <f t="shared" si="2"/>
        <v>382053</v>
      </c>
      <c r="H20" s="60">
        <f t="shared" si="2"/>
        <v>8142596</v>
      </c>
      <c r="I20" s="60">
        <f t="shared" si="2"/>
        <v>8683600</v>
      </c>
      <c r="J20" s="60">
        <f t="shared" si="2"/>
        <v>17208249</v>
      </c>
      <c r="K20" s="60">
        <f t="shared" si="2"/>
        <v>11387353</v>
      </c>
      <c r="L20" s="60">
        <f t="shared" si="2"/>
        <v>7542276</v>
      </c>
      <c r="M20" s="60">
        <f t="shared" si="2"/>
        <v>6478797</v>
      </c>
      <c r="N20" s="60">
        <f t="shared" si="2"/>
        <v>25408426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42616675</v>
      </c>
      <c r="X20" s="60">
        <f t="shared" si="2"/>
        <v>108167554</v>
      </c>
      <c r="Y20" s="60">
        <f t="shared" si="2"/>
        <v>-65550879</v>
      </c>
      <c r="Z20" s="61">
        <f>+IF(X20&lt;&gt;0,+(Y20/X20)*100,0)</f>
        <v>-60.60123999845647</v>
      </c>
      <c r="AA20" s="62">
        <f>SUM(AA26:AA33)</f>
        <v>216335107</v>
      </c>
    </row>
    <row r="21" spans="1:27" ht="13.5">
      <c r="A21" s="46" t="s">
        <v>32</v>
      </c>
      <c r="B21" s="47"/>
      <c r="C21" s="9">
        <v>108785213</v>
      </c>
      <c r="D21" s="10"/>
      <c r="E21" s="11">
        <v>152447607</v>
      </c>
      <c r="F21" s="11">
        <v>152447607</v>
      </c>
      <c r="G21" s="11">
        <v>303313</v>
      </c>
      <c r="H21" s="11">
        <v>1890573</v>
      </c>
      <c r="I21" s="11"/>
      <c r="J21" s="11">
        <v>2193886</v>
      </c>
      <c r="K21" s="11">
        <v>6986851</v>
      </c>
      <c r="L21" s="11">
        <v>4241989</v>
      </c>
      <c r="M21" s="11">
        <v>2023307</v>
      </c>
      <c r="N21" s="11">
        <v>13252147</v>
      </c>
      <c r="O21" s="11"/>
      <c r="P21" s="11"/>
      <c r="Q21" s="11"/>
      <c r="R21" s="11"/>
      <c r="S21" s="11"/>
      <c r="T21" s="11"/>
      <c r="U21" s="11"/>
      <c r="V21" s="11"/>
      <c r="W21" s="11">
        <v>15446033</v>
      </c>
      <c r="X21" s="11">
        <v>76223804</v>
      </c>
      <c r="Y21" s="11">
        <v>-60777771</v>
      </c>
      <c r="Z21" s="2">
        <v>-79.74</v>
      </c>
      <c r="AA21" s="15">
        <v>152447607</v>
      </c>
    </row>
    <row r="22" spans="1:27" ht="13.5">
      <c r="A22" s="46" t="s">
        <v>33</v>
      </c>
      <c r="B22" s="47"/>
      <c r="C22" s="9">
        <v>5733481</v>
      </c>
      <c r="D22" s="10"/>
      <c r="E22" s="11">
        <v>25336500</v>
      </c>
      <c r="F22" s="11">
        <v>25336500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12668250</v>
      </c>
      <c r="Y22" s="11">
        <v>-12668250</v>
      </c>
      <c r="Z22" s="2">
        <v>-100</v>
      </c>
      <c r="AA22" s="15">
        <v>25336500</v>
      </c>
    </row>
    <row r="23" spans="1:27" ht="13.5">
      <c r="A23" s="46" t="s">
        <v>34</v>
      </c>
      <c r="B23" s="47"/>
      <c r="C23" s="9">
        <v>5577007</v>
      </c>
      <c r="D23" s="10"/>
      <c r="E23" s="11">
        <v>38551000</v>
      </c>
      <c r="F23" s="11">
        <v>38551000</v>
      </c>
      <c r="G23" s="11">
        <v>78740</v>
      </c>
      <c r="H23" s="11">
        <v>2396651</v>
      </c>
      <c r="I23" s="11">
        <v>4301081</v>
      </c>
      <c r="J23" s="11">
        <v>6776472</v>
      </c>
      <c r="K23" s="11">
        <v>351188</v>
      </c>
      <c r="L23" s="11">
        <v>151220</v>
      </c>
      <c r="M23" s="11">
        <v>275927</v>
      </c>
      <c r="N23" s="11">
        <v>778335</v>
      </c>
      <c r="O23" s="11"/>
      <c r="P23" s="11"/>
      <c r="Q23" s="11"/>
      <c r="R23" s="11"/>
      <c r="S23" s="11"/>
      <c r="T23" s="11"/>
      <c r="U23" s="11"/>
      <c r="V23" s="11"/>
      <c r="W23" s="11">
        <v>7554807</v>
      </c>
      <c r="X23" s="11">
        <v>19275500</v>
      </c>
      <c r="Y23" s="11">
        <v>-11720693</v>
      </c>
      <c r="Z23" s="2">
        <v>-60.81</v>
      </c>
      <c r="AA23" s="15">
        <v>38551000</v>
      </c>
    </row>
    <row r="24" spans="1:27" ht="13.5">
      <c r="A24" s="46" t="s">
        <v>35</v>
      </c>
      <c r="B24" s="47"/>
      <c r="C24" s="9">
        <v>11233966</v>
      </c>
      <c r="D24" s="10"/>
      <c r="E24" s="11"/>
      <c r="F24" s="11"/>
      <c r="G24" s="11"/>
      <c r="H24" s="11">
        <v>3360951</v>
      </c>
      <c r="I24" s="11">
        <v>1519617</v>
      </c>
      <c r="J24" s="11">
        <v>4880568</v>
      </c>
      <c r="K24" s="11">
        <v>3345721</v>
      </c>
      <c r="L24" s="11">
        <v>3148064</v>
      </c>
      <c r="M24" s="11">
        <v>3993804</v>
      </c>
      <c r="N24" s="11">
        <v>10487589</v>
      </c>
      <c r="O24" s="11"/>
      <c r="P24" s="11"/>
      <c r="Q24" s="11"/>
      <c r="R24" s="11"/>
      <c r="S24" s="11"/>
      <c r="T24" s="11"/>
      <c r="U24" s="11"/>
      <c r="V24" s="11"/>
      <c r="W24" s="11">
        <v>15368157</v>
      </c>
      <c r="X24" s="11"/>
      <c r="Y24" s="11">
        <v>15368157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>
        <v>1003</v>
      </c>
      <c r="L25" s="11">
        <v>1003</v>
      </c>
      <c r="M25" s="11"/>
      <c r="N25" s="11">
        <v>2006</v>
      </c>
      <c r="O25" s="11"/>
      <c r="P25" s="11"/>
      <c r="Q25" s="11"/>
      <c r="R25" s="11"/>
      <c r="S25" s="11"/>
      <c r="T25" s="11"/>
      <c r="U25" s="11"/>
      <c r="V25" s="11"/>
      <c r="W25" s="11">
        <v>2006</v>
      </c>
      <c r="X25" s="11"/>
      <c r="Y25" s="11">
        <v>2006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131329667</v>
      </c>
      <c r="D26" s="50">
        <f t="shared" si="3"/>
        <v>0</v>
      </c>
      <c r="E26" s="51">
        <f t="shared" si="3"/>
        <v>216335107</v>
      </c>
      <c r="F26" s="51">
        <f t="shared" si="3"/>
        <v>216335107</v>
      </c>
      <c r="G26" s="51">
        <f t="shared" si="3"/>
        <v>382053</v>
      </c>
      <c r="H26" s="51">
        <f t="shared" si="3"/>
        <v>7648175</v>
      </c>
      <c r="I26" s="51">
        <f t="shared" si="3"/>
        <v>5820698</v>
      </c>
      <c r="J26" s="51">
        <f t="shared" si="3"/>
        <v>13850926</v>
      </c>
      <c r="K26" s="51">
        <f t="shared" si="3"/>
        <v>10684763</v>
      </c>
      <c r="L26" s="51">
        <f t="shared" si="3"/>
        <v>7542276</v>
      </c>
      <c r="M26" s="51">
        <f t="shared" si="3"/>
        <v>6293038</v>
      </c>
      <c r="N26" s="51">
        <f t="shared" si="3"/>
        <v>24520077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38371003</v>
      </c>
      <c r="X26" s="51">
        <f t="shared" si="3"/>
        <v>108167554</v>
      </c>
      <c r="Y26" s="51">
        <f t="shared" si="3"/>
        <v>-69796551</v>
      </c>
      <c r="Z26" s="52">
        <f>+IF(X26&lt;&gt;0,+(Y26/X26)*100,0)</f>
        <v>-64.52632829249333</v>
      </c>
      <c r="AA26" s="53">
        <f>SUM(AA21:AA25)</f>
        <v>216335107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>
        <v>494421</v>
      </c>
      <c r="I27" s="11">
        <v>1421236</v>
      </c>
      <c r="J27" s="11">
        <v>1915657</v>
      </c>
      <c r="K27" s="11">
        <v>702590</v>
      </c>
      <c r="L27" s="11"/>
      <c r="M27" s="11">
        <v>185759</v>
      </c>
      <c r="N27" s="11">
        <v>888349</v>
      </c>
      <c r="O27" s="11"/>
      <c r="P27" s="11"/>
      <c r="Q27" s="11"/>
      <c r="R27" s="11"/>
      <c r="S27" s="11"/>
      <c r="T27" s="11"/>
      <c r="U27" s="11"/>
      <c r="V27" s="11"/>
      <c r="W27" s="11">
        <v>2804006</v>
      </c>
      <c r="X27" s="11"/>
      <c r="Y27" s="11">
        <v>2804006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>
        <v>1441666</v>
      </c>
      <c r="J30" s="11">
        <v>1441666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1441666</v>
      </c>
      <c r="X30" s="11"/>
      <c r="Y30" s="11">
        <v>1441666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120323580</v>
      </c>
      <c r="D36" s="10">
        <f t="shared" si="4"/>
        <v>0</v>
      </c>
      <c r="E36" s="11">
        <f t="shared" si="4"/>
        <v>164746808</v>
      </c>
      <c r="F36" s="11">
        <f t="shared" si="4"/>
        <v>164746808</v>
      </c>
      <c r="G36" s="11">
        <f t="shared" si="4"/>
        <v>303313</v>
      </c>
      <c r="H36" s="11">
        <f t="shared" si="4"/>
        <v>1890573</v>
      </c>
      <c r="I36" s="11">
        <f t="shared" si="4"/>
        <v>0</v>
      </c>
      <c r="J36" s="11">
        <f t="shared" si="4"/>
        <v>2193886</v>
      </c>
      <c r="K36" s="11">
        <f t="shared" si="4"/>
        <v>6986851</v>
      </c>
      <c r="L36" s="11">
        <f t="shared" si="4"/>
        <v>4241989</v>
      </c>
      <c r="M36" s="11">
        <f t="shared" si="4"/>
        <v>2023307</v>
      </c>
      <c r="N36" s="11">
        <f t="shared" si="4"/>
        <v>13252147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15446033</v>
      </c>
      <c r="X36" s="11">
        <f t="shared" si="4"/>
        <v>82373405</v>
      </c>
      <c r="Y36" s="11">
        <f t="shared" si="4"/>
        <v>-66927372</v>
      </c>
      <c r="Z36" s="2">
        <f aca="true" t="shared" si="5" ref="Z36:Z49">+IF(X36&lt;&gt;0,+(Y36/X36)*100,0)</f>
        <v>-81.24876226738472</v>
      </c>
      <c r="AA36" s="15">
        <f>AA6+AA21</f>
        <v>164746808</v>
      </c>
    </row>
    <row r="37" spans="1:27" ht="13.5">
      <c r="A37" s="46" t="s">
        <v>33</v>
      </c>
      <c r="B37" s="47"/>
      <c r="C37" s="9">
        <f t="shared" si="4"/>
        <v>25104984</v>
      </c>
      <c r="D37" s="10">
        <f t="shared" si="4"/>
        <v>0</v>
      </c>
      <c r="E37" s="11">
        <f t="shared" si="4"/>
        <v>53997000</v>
      </c>
      <c r="F37" s="11">
        <f t="shared" si="4"/>
        <v>53997000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26998500</v>
      </c>
      <c r="Y37" s="11">
        <f t="shared" si="4"/>
        <v>-26998500</v>
      </c>
      <c r="Z37" s="2">
        <f t="shared" si="5"/>
        <v>-100</v>
      </c>
      <c r="AA37" s="15">
        <f>AA7+AA22</f>
        <v>53997000</v>
      </c>
    </row>
    <row r="38" spans="1:27" ht="13.5">
      <c r="A38" s="46" t="s">
        <v>34</v>
      </c>
      <c r="B38" s="47"/>
      <c r="C38" s="9">
        <f t="shared" si="4"/>
        <v>65280421</v>
      </c>
      <c r="D38" s="10">
        <f t="shared" si="4"/>
        <v>0</v>
      </c>
      <c r="E38" s="11">
        <f t="shared" si="4"/>
        <v>55932140</v>
      </c>
      <c r="F38" s="11">
        <f t="shared" si="4"/>
        <v>55932140</v>
      </c>
      <c r="G38" s="11">
        <f t="shared" si="4"/>
        <v>78740</v>
      </c>
      <c r="H38" s="11">
        <f t="shared" si="4"/>
        <v>2396651</v>
      </c>
      <c r="I38" s="11">
        <f t="shared" si="4"/>
        <v>5861170</v>
      </c>
      <c r="J38" s="11">
        <f t="shared" si="4"/>
        <v>8336561</v>
      </c>
      <c r="K38" s="11">
        <f t="shared" si="4"/>
        <v>351188</v>
      </c>
      <c r="L38" s="11">
        <f t="shared" si="4"/>
        <v>4773792</v>
      </c>
      <c r="M38" s="11">
        <f t="shared" si="4"/>
        <v>8264325</v>
      </c>
      <c r="N38" s="11">
        <f t="shared" si="4"/>
        <v>13389305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21725866</v>
      </c>
      <c r="X38" s="11">
        <f t="shared" si="4"/>
        <v>27966070</v>
      </c>
      <c r="Y38" s="11">
        <f t="shared" si="4"/>
        <v>-6240204</v>
      </c>
      <c r="Z38" s="2">
        <f t="shared" si="5"/>
        <v>-22.313482015885675</v>
      </c>
      <c r="AA38" s="15">
        <f>AA8+AA23</f>
        <v>55932140</v>
      </c>
    </row>
    <row r="39" spans="1:27" ht="13.5">
      <c r="A39" s="46" t="s">
        <v>35</v>
      </c>
      <c r="B39" s="47"/>
      <c r="C39" s="9">
        <f t="shared" si="4"/>
        <v>11233966</v>
      </c>
      <c r="D39" s="10">
        <f t="shared" si="4"/>
        <v>0</v>
      </c>
      <c r="E39" s="11">
        <f t="shared" si="4"/>
        <v>37800855</v>
      </c>
      <c r="F39" s="11">
        <f t="shared" si="4"/>
        <v>37800855</v>
      </c>
      <c r="G39" s="11">
        <f t="shared" si="4"/>
        <v>0</v>
      </c>
      <c r="H39" s="11">
        <f t="shared" si="4"/>
        <v>3360951</v>
      </c>
      <c r="I39" s="11">
        <f t="shared" si="4"/>
        <v>1519617</v>
      </c>
      <c r="J39" s="11">
        <f t="shared" si="4"/>
        <v>4880568</v>
      </c>
      <c r="K39" s="11">
        <f t="shared" si="4"/>
        <v>3345721</v>
      </c>
      <c r="L39" s="11">
        <f t="shared" si="4"/>
        <v>4030615</v>
      </c>
      <c r="M39" s="11">
        <f t="shared" si="4"/>
        <v>6759314</v>
      </c>
      <c r="N39" s="11">
        <f t="shared" si="4"/>
        <v>14135650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19016218</v>
      </c>
      <c r="X39" s="11">
        <f t="shared" si="4"/>
        <v>18900428</v>
      </c>
      <c r="Y39" s="11">
        <f t="shared" si="4"/>
        <v>115790</v>
      </c>
      <c r="Z39" s="2">
        <f t="shared" si="5"/>
        <v>0.6126316292943208</v>
      </c>
      <c r="AA39" s="15">
        <f>AA9+AA24</f>
        <v>37800855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5899</v>
      </c>
      <c r="I40" s="11">
        <f t="shared" si="4"/>
        <v>0</v>
      </c>
      <c r="J40" s="11">
        <f t="shared" si="4"/>
        <v>5899</v>
      </c>
      <c r="K40" s="11">
        <f t="shared" si="4"/>
        <v>1003</v>
      </c>
      <c r="L40" s="11">
        <f t="shared" si="4"/>
        <v>1003</v>
      </c>
      <c r="M40" s="11">
        <f t="shared" si="4"/>
        <v>10646292</v>
      </c>
      <c r="N40" s="11">
        <f t="shared" si="4"/>
        <v>10648298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10654197</v>
      </c>
      <c r="X40" s="11">
        <f t="shared" si="4"/>
        <v>0</v>
      </c>
      <c r="Y40" s="11">
        <f t="shared" si="4"/>
        <v>10654197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221942951</v>
      </c>
      <c r="D41" s="50">
        <f t="shared" si="6"/>
        <v>0</v>
      </c>
      <c r="E41" s="51">
        <f t="shared" si="6"/>
        <v>312476803</v>
      </c>
      <c r="F41" s="51">
        <f t="shared" si="6"/>
        <v>312476803</v>
      </c>
      <c r="G41" s="51">
        <f t="shared" si="6"/>
        <v>382053</v>
      </c>
      <c r="H41" s="51">
        <f t="shared" si="6"/>
        <v>7654074</v>
      </c>
      <c r="I41" s="51">
        <f t="shared" si="6"/>
        <v>7380787</v>
      </c>
      <c r="J41" s="51">
        <f t="shared" si="6"/>
        <v>15416914</v>
      </c>
      <c r="K41" s="51">
        <f t="shared" si="6"/>
        <v>10684763</v>
      </c>
      <c r="L41" s="51">
        <f t="shared" si="6"/>
        <v>13047399</v>
      </c>
      <c r="M41" s="51">
        <f t="shared" si="6"/>
        <v>27693238</v>
      </c>
      <c r="N41" s="51">
        <f t="shared" si="6"/>
        <v>51425400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66842314</v>
      </c>
      <c r="X41" s="51">
        <f t="shared" si="6"/>
        <v>156238403</v>
      </c>
      <c r="Y41" s="51">
        <f t="shared" si="6"/>
        <v>-89396089</v>
      </c>
      <c r="Z41" s="52">
        <f t="shared" si="5"/>
        <v>-57.21774370671211</v>
      </c>
      <c r="AA41" s="53">
        <f>SUM(AA36:AA40)</f>
        <v>312476803</v>
      </c>
    </row>
    <row r="42" spans="1:27" ht="13.5">
      <c r="A42" s="54" t="s">
        <v>38</v>
      </c>
      <c r="B42" s="35"/>
      <c r="C42" s="65">
        <f aca="true" t="shared" si="7" ref="C42:Y48">C12+C27</f>
        <v>8583335</v>
      </c>
      <c r="D42" s="66">
        <f t="shared" si="7"/>
        <v>0</v>
      </c>
      <c r="E42" s="67">
        <f t="shared" si="7"/>
        <v>4765000</v>
      </c>
      <c r="F42" s="67">
        <f t="shared" si="7"/>
        <v>4765000</v>
      </c>
      <c r="G42" s="67">
        <f t="shared" si="7"/>
        <v>0</v>
      </c>
      <c r="H42" s="67">
        <f t="shared" si="7"/>
        <v>719188</v>
      </c>
      <c r="I42" s="67">
        <f t="shared" si="7"/>
        <v>1421236</v>
      </c>
      <c r="J42" s="67">
        <f t="shared" si="7"/>
        <v>2140424</v>
      </c>
      <c r="K42" s="67">
        <f t="shared" si="7"/>
        <v>702590</v>
      </c>
      <c r="L42" s="67">
        <f t="shared" si="7"/>
        <v>0</v>
      </c>
      <c r="M42" s="67">
        <f t="shared" si="7"/>
        <v>185759</v>
      </c>
      <c r="N42" s="67">
        <f t="shared" si="7"/>
        <v>888349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3028773</v>
      </c>
      <c r="X42" s="67">
        <f t="shared" si="7"/>
        <v>2382500</v>
      </c>
      <c r="Y42" s="67">
        <f t="shared" si="7"/>
        <v>646273</v>
      </c>
      <c r="Z42" s="69">
        <f t="shared" si="5"/>
        <v>27.125834207764953</v>
      </c>
      <c r="AA42" s="68">
        <f aca="true" t="shared" si="8" ref="AA42:AA48">AA12+AA27</f>
        <v>4765000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813064</v>
      </c>
      <c r="D44" s="66">
        <f t="shared" si="7"/>
        <v>0</v>
      </c>
      <c r="E44" s="67">
        <f t="shared" si="7"/>
        <v>5000000</v>
      </c>
      <c r="F44" s="67">
        <f t="shared" si="7"/>
        <v>5000000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2500000</v>
      </c>
      <c r="Y44" s="67">
        <f t="shared" si="7"/>
        <v>-2500000</v>
      </c>
      <c r="Z44" s="69">
        <f t="shared" si="5"/>
        <v>-100</v>
      </c>
      <c r="AA44" s="68">
        <f t="shared" si="8"/>
        <v>5000000</v>
      </c>
    </row>
    <row r="45" spans="1:27" ht="13.5">
      <c r="A45" s="54" t="s">
        <v>41</v>
      </c>
      <c r="B45" s="35" t="s">
        <v>42</v>
      </c>
      <c r="C45" s="65">
        <f t="shared" si="7"/>
        <v>5420921</v>
      </c>
      <c r="D45" s="66">
        <f t="shared" si="7"/>
        <v>0</v>
      </c>
      <c r="E45" s="67">
        <f t="shared" si="7"/>
        <v>10999727</v>
      </c>
      <c r="F45" s="67">
        <f t="shared" si="7"/>
        <v>10999727</v>
      </c>
      <c r="G45" s="67">
        <f t="shared" si="7"/>
        <v>0</v>
      </c>
      <c r="H45" s="67">
        <f t="shared" si="7"/>
        <v>0</v>
      </c>
      <c r="I45" s="67">
        <f t="shared" si="7"/>
        <v>1441666</v>
      </c>
      <c r="J45" s="67">
        <f t="shared" si="7"/>
        <v>1441666</v>
      </c>
      <c r="K45" s="67">
        <f t="shared" si="7"/>
        <v>0</v>
      </c>
      <c r="L45" s="67">
        <f t="shared" si="7"/>
        <v>1056937</v>
      </c>
      <c r="M45" s="67">
        <f t="shared" si="7"/>
        <v>0</v>
      </c>
      <c r="N45" s="67">
        <f t="shared" si="7"/>
        <v>1056937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2498603</v>
      </c>
      <c r="X45" s="67">
        <f t="shared" si="7"/>
        <v>5499864</v>
      </c>
      <c r="Y45" s="67">
        <f t="shared" si="7"/>
        <v>-3001261</v>
      </c>
      <c r="Z45" s="69">
        <f t="shared" si="5"/>
        <v>-54.56973117880734</v>
      </c>
      <c r="AA45" s="68">
        <f t="shared" si="8"/>
        <v>10999727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11339692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248099963</v>
      </c>
      <c r="D49" s="78">
        <f t="shared" si="9"/>
        <v>0</v>
      </c>
      <c r="E49" s="79">
        <f t="shared" si="9"/>
        <v>333241530</v>
      </c>
      <c r="F49" s="79">
        <f t="shared" si="9"/>
        <v>333241530</v>
      </c>
      <c r="G49" s="79">
        <f t="shared" si="9"/>
        <v>382053</v>
      </c>
      <c r="H49" s="79">
        <f t="shared" si="9"/>
        <v>8373262</v>
      </c>
      <c r="I49" s="79">
        <f t="shared" si="9"/>
        <v>10243689</v>
      </c>
      <c r="J49" s="79">
        <f t="shared" si="9"/>
        <v>18999004</v>
      </c>
      <c r="K49" s="79">
        <f t="shared" si="9"/>
        <v>11387353</v>
      </c>
      <c r="L49" s="79">
        <f t="shared" si="9"/>
        <v>14104336</v>
      </c>
      <c r="M49" s="79">
        <f t="shared" si="9"/>
        <v>27878997</v>
      </c>
      <c r="N49" s="79">
        <f t="shared" si="9"/>
        <v>53370686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72369690</v>
      </c>
      <c r="X49" s="79">
        <f t="shared" si="9"/>
        <v>166620767</v>
      </c>
      <c r="Y49" s="79">
        <f t="shared" si="9"/>
        <v>-94251077</v>
      </c>
      <c r="Z49" s="80">
        <f t="shared" si="5"/>
        <v>-56.56622442507422</v>
      </c>
      <c r="AA49" s="81">
        <f>SUM(AA41:AA48)</f>
        <v>333241530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161262755</v>
      </c>
      <c r="D51" s="66">
        <f t="shared" si="10"/>
        <v>0</v>
      </c>
      <c r="E51" s="67">
        <f t="shared" si="10"/>
        <v>141852820</v>
      </c>
      <c r="F51" s="67">
        <f t="shared" si="10"/>
        <v>141852820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70926410</v>
      </c>
      <c r="Y51" s="67">
        <f t="shared" si="10"/>
        <v>-70926410</v>
      </c>
      <c r="Z51" s="69">
        <f>+IF(X51&lt;&gt;0,+(Y51/X51)*100,0)</f>
        <v>-100</v>
      </c>
      <c r="AA51" s="68">
        <f>SUM(AA57:AA61)</f>
        <v>141852820</v>
      </c>
    </row>
    <row r="52" spans="1:27" ht="13.5">
      <c r="A52" s="84" t="s">
        <v>32</v>
      </c>
      <c r="B52" s="47"/>
      <c r="C52" s="9">
        <v>23896915</v>
      </c>
      <c r="D52" s="10"/>
      <c r="E52" s="11">
        <v>19418000</v>
      </c>
      <c r="F52" s="11">
        <v>19418000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9709000</v>
      </c>
      <c r="Y52" s="11">
        <v>-9709000</v>
      </c>
      <c r="Z52" s="2">
        <v>-100</v>
      </c>
      <c r="AA52" s="15">
        <v>19418000</v>
      </c>
    </row>
    <row r="53" spans="1:27" ht="13.5">
      <c r="A53" s="84" t="s">
        <v>33</v>
      </c>
      <c r="B53" s="47"/>
      <c r="C53" s="9">
        <v>35931400</v>
      </c>
      <c r="D53" s="10"/>
      <c r="E53" s="11">
        <v>29527500</v>
      </c>
      <c r="F53" s="11">
        <v>29527500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14763750</v>
      </c>
      <c r="Y53" s="11">
        <v>-14763750</v>
      </c>
      <c r="Z53" s="2">
        <v>-100</v>
      </c>
      <c r="AA53" s="15">
        <v>29527500</v>
      </c>
    </row>
    <row r="54" spans="1:27" ht="13.5">
      <c r="A54" s="84" t="s">
        <v>34</v>
      </c>
      <c r="B54" s="47"/>
      <c r="C54" s="9">
        <v>28952639</v>
      </c>
      <c r="D54" s="10"/>
      <c r="E54" s="11">
        <v>22464000</v>
      </c>
      <c r="F54" s="11">
        <v>22464000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11232000</v>
      </c>
      <c r="Y54" s="11">
        <v>-11232000</v>
      </c>
      <c r="Z54" s="2">
        <v>-100</v>
      </c>
      <c r="AA54" s="15">
        <v>22464000</v>
      </c>
    </row>
    <row r="55" spans="1:27" ht="13.5">
      <c r="A55" s="84" t="s">
        <v>35</v>
      </c>
      <c r="B55" s="47"/>
      <c r="C55" s="9">
        <v>12981727</v>
      </c>
      <c r="D55" s="10"/>
      <c r="E55" s="11">
        <v>8500000</v>
      </c>
      <c r="F55" s="11">
        <v>8500000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4250000</v>
      </c>
      <c r="Y55" s="11">
        <v>-4250000</v>
      </c>
      <c r="Z55" s="2">
        <v>-100</v>
      </c>
      <c r="AA55" s="15">
        <v>8500000</v>
      </c>
    </row>
    <row r="56" spans="1:27" ht="13.5">
      <c r="A56" s="84" t="s">
        <v>36</v>
      </c>
      <c r="B56" s="47"/>
      <c r="C56" s="9">
        <v>20801136</v>
      </c>
      <c r="D56" s="10"/>
      <c r="E56" s="11">
        <v>15550000</v>
      </c>
      <c r="F56" s="11">
        <v>15550000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7775000</v>
      </c>
      <c r="Y56" s="11">
        <v>-7775000</v>
      </c>
      <c r="Z56" s="2">
        <v>-100</v>
      </c>
      <c r="AA56" s="15">
        <v>15550000</v>
      </c>
    </row>
    <row r="57" spans="1:27" ht="13.5">
      <c r="A57" s="85" t="s">
        <v>37</v>
      </c>
      <c r="B57" s="47"/>
      <c r="C57" s="49">
        <f aca="true" t="shared" si="11" ref="C57:Y57">SUM(C52:C56)</f>
        <v>122563817</v>
      </c>
      <c r="D57" s="50">
        <f t="shared" si="11"/>
        <v>0</v>
      </c>
      <c r="E57" s="51">
        <f t="shared" si="11"/>
        <v>95459500</v>
      </c>
      <c r="F57" s="51">
        <f t="shared" si="11"/>
        <v>95459500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47729750</v>
      </c>
      <c r="Y57" s="51">
        <f t="shared" si="11"/>
        <v>-47729750</v>
      </c>
      <c r="Z57" s="52">
        <f>+IF(X57&lt;&gt;0,+(Y57/X57)*100,0)</f>
        <v>-100</v>
      </c>
      <c r="AA57" s="53">
        <f>SUM(AA52:AA56)</f>
        <v>95459500</v>
      </c>
    </row>
    <row r="58" spans="1:27" ht="13.5">
      <c r="A58" s="86" t="s">
        <v>38</v>
      </c>
      <c r="B58" s="35"/>
      <c r="C58" s="9">
        <v>7189654</v>
      </c>
      <c r="D58" s="10"/>
      <c r="E58" s="11">
        <v>4242000</v>
      </c>
      <c r="F58" s="11">
        <v>4242000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2121000</v>
      </c>
      <c r="Y58" s="11">
        <v>-2121000</v>
      </c>
      <c r="Z58" s="2">
        <v>-100</v>
      </c>
      <c r="AA58" s="15">
        <v>4242000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31509284</v>
      </c>
      <c r="D61" s="10"/>
      <c r="E61" s="11">
        <v>42151320</v>
      </c>
      <c r="F61" s="11">
        <v>42151320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21075660</v>
      </c>
      <c r="Y61" s="11">
        <v>-21075660</v>
      </c>
      <c r="Z61" s="2">
        <v>-100</v>
      </c>
      <c r="AA61" s="15">
        <v>42151320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141852820</v>
      </c>
      <c r="F66" s="14"/>
      <c r="G66" s="14">
        <v>3253269</v>
      </c>
      <c r="H66" s="14">
        <v>13783486</v>
      </c>
      <c r="I66" s="14">
        <v>11623857</v>
      </c>
      <c r="J66" s="14">
        <v>28660612</v>
      </c>
      <c r="K66" s="14">
        <v>11664831</v>
      </c>
      <c r="L66" s="14">
        <v>12797301</v>
      </c>
      <c r="M66" s="14">
        <v>12994646</v>
      </c>
      <c r="N66" s="14">
        <v>37456778</v>
      </c>
      <c r="O66" s="14"/>
      <c r="P66" s="14"/>
      <c r="Q66" s="14"/>
      <c r="R66" s="14"/>
      <c r="S66" s="14"/>
      <c r="T66" s="14"/>
      <c r="U66" s="14"/>
      <c r="V66" s="14"/>
      <c r="W66" s="14">
        <v>66117390</v>
      </c>
      <c r="X66" s="14"/>
      <c r="Y66" s="14">
        <v>66117390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141852820</v>
      </c>
      <c r="F69" s="79">
        <f t="shared" si="12"/>
        <v>0</v>
      </c>
      <c r="G69" s="79">
        <f t="shared" si="12"/>
        <v>3253269</v>
      </c>
      <c r="H69" s="79">
        <f t="shared" si="12"/>
        <v>13783486</v>
      </c>
      <c r="I69" s="79">
        <f t="shared" si="12"/>
        <v>11623857</v>
      </c>
      <c r="J69" s="79">
        <f t="shared" si="12"/>
        <v>28660612</v>
      </c>
      <c r="K69" s="79">
        <f t="shared" si="12"/>
        <v>11664831</v>
      </c>
      <c r="L69" s="79">
        <f t="shared" si="12"/>
        <v>12797301</v>
      </c>
      <c r="M69" s="79">
        <f t="shared" si="12"/>
        <v>12994646</v>
      </c>
      <c r="N69" s="79">
        <f t="shared" si="12"/>
        <v>37456778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66117390</v>
      </c>
      <c r="X69" s="79">
        <f t="shared" si="12"/>
        <v>0</v>
      </c>
      <c r="Y69" s="79">
        <f t="shared" si="12"/>
        <v>66117390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214819452</v>
      </c>
      <c r="D5" s="42">
        <f t="shared" si="0"/>
        <v>0</v>
      </c>
      <c r="E5" s="43">
        <f t="shared" si="0"/>
        <v>285258000</v>
      </c>
      <c r="F5" s="43">
        <f t="shared" si="0"/>
        <v>285258000</v>
      </c>
      <c r="G5" s="43">
        <f t="shared" si="0"/>
        <v>8171870</v>
      </c>
      <c r="H5" s="43">
        <f t="shared" si="0"/>
        <v>7090504</v>
      </c>
      <c r="I5" s="43">
        <f t="shared" si="0"/>
        <v>21017438</v>
      </c>
      <c r="J5" s="43">
        <f t="shared" si="0"/>
        <v>36279812</v>
      </c>
      <c r="K5" s="43">
        <f t="shared" si="0"/>
        <v>13361766</v>
      </c>
      <c r="L5" s="43">
        <f t="shared" si="0"/>
        <v>15252241</v>
      </c>
      <c r="M5" s="43">
        <f t="shared" si="0"/>
        <v>35751349</v>
      </c>
      <c r="N5" s="43">
        <f t="shared" si="0"/>
        <v>64365356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100645168</v>
      </c>
      <c r="X5" s="43">
        <f t="shared" si="0"/>
        <v>142629000</v>
      </c>
      <c r="Y5" s="43">
        <f t="shared" si="0"/>
        <v>-41983832</v>
      </c>
      <c r="Z5" s="44">
        <f>+IF(X5&lt;&gt;0,+(Y5/X5)*100,0)</f>
        <v>-29.435691198844555</v>
      </c>
      <c r="AA5" s="45">
        <f>SUM(AA11:AA18)</f>
        <v>285258000</v>
      </c>
    </row>
    <row r="6" spans="1:27" ht="13.5">
      <c r="A6" s="46" t="s">
        <v>32</v>
      </c>
      <c r="B6" s="47"/>
      <c r="C6" s="9">
        <v>93321202</v>
      </c>
      <c r="D6" s="10"/>
      <c r="E6" s="11">
        <v>70000000</v>
      </c>
      <c r="F6" s="11">
        <v>70000000</v>
      </c>
      <c r="G6" s="11">
        <v>6287427</v>
      </c>
      <c r="H6" s="11">
        <v>2658369</v>
      </c>
      <c r="I6" s="11">
        <v>10417857</v>
      </c>
      <c r="J6" s="11">
        <v>19363653</v>
      </c>
      <c r="K6" s="11">
        <v>4964594</v>
      </c>
      <c r="L6" s="11">
        <v>3814617</v>
      </c>
      <c r="M6" s="11">
        <v>6473169</v>
      </c>
      <c r="N6" s="11">
        <v>15252380</v>
      </c>
      <c r="O6" s="11"/>
      <c r="P6" s="11"/>
      <c r="Q6" s="11"/>
      <c r="R6" s="11"/>
      <c r="S6" s="11"/>
      <c r="T6" s="11"/>
      <c r="U6" s="11"/>
      <c r="V6" s="11"/>
      <c r="W6" s="11">
        <v>34616033</v>
      </c>
      <c r="X6" s="11">
        <v>35000000</v>
      </c>
      <c r="Y6" s="11">
        <v>-383967</v>
      </c>
      <c r="Z6" s="2">
        <v>-1.1</v>
      </c>
      <c r="AA6" s="15">
        <v>70000000</v>
      </c>
    </row>
    <row r="7" spans="1:27" ht="13.5">
      <c r="A7" s="46" t="s">
        <v>33</v>
      </c>
      <c r="B7" s="47"/>
      <c r="C7" s="9">
        <v>12446093</v>
      </c>
      <c r="D7" s="10"/>
      <c r="E7" s="11">
        <v>4758000</v>
      </c>
      <c r="F7" s="11">
        <v>4758000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2379000</v>
      </c>
      <c r="Y7" s="11">
        <v>-2379000</v>
      </c>
      <c r="Z7" s="2">
        <v>-100</v>
      </c>
      <c r="AA7" s="15">
        <v>4758000</v>
      </c>
    </row>
    <row r="8" spans="1:27" ht="13.5">
      <c r="A8" s="46" t="s">
        <v>34</v>
      </c>
      <c r="B8" s="47"/>
      <c r="C8" s="9">
        <v>91913328</v>
      </c>
      <c r="D8" s="10"/>
      <c r="E8" s="11">
        <v>157000000</v>
      </c>
      <c r="F8" s="11">
        <v>157000000</v>
      </c>
      <c r="G8" s="11">
        <v>1884443</v>
      </c>
      <c r="H8" s="11">
        <v>3036330</v>
      </c>
      <c r="I8" s="11">
        <v>8184865</v>
      </c>
      <c r="J8" s="11">
        <v>13105638</v>
      </c>
      <c r="K8" s="11">
        <v>7096494</v>
      </c>
      <c r="L8" s="11">
        <v>8381491</v>
      </c>
      <c r="M8" s="11">
        <v>5032219</v>
      </c>
      <c r="N8" s="11">
        <v>20510204</v>
      </c>
      <c r="O8" s="11"/>
      <c r="P8" s="11"/>
      <c r="Q8" s="11"/>
      <c r="R8" s="11"/>
      <c r="S8" s="11"/>
      <c r="T8" s="11"/>
      <c r="U8" s="11"/>
      <c r="V8" s="11"/>
      <c r="W8" s="11">
        <v>33615842</v>
      </c>
      <c r="X8" s="11">
        <v>78500000</v>
      </c>
      <c r="Y8" s="11">
        <v>-44884158</v>
      </c>
      <c r="Z8" s="2">
        <v>-57.18</v>
      </c>
      <c r="AA8" s="15">
        <v>157000000</v>
      </c>
    </row>
    <row r="9" spans="1:27" ht="13.5">
      <c r="A9" s="46" t="s">
        <v>35</v>
      </c>
      <c r="B9" s="47"/>
      <c r="C9" s="9">
        <v>10250122</v>
      </c>
      <c r="D9" s="10"/>
      <c r="E9" s="11">
        <v>44000000</v>
      </c>
      <c r="F9" s="11">
        <v>44000000</v>
      </c>
      <c r="G9" s="11"/>
      <c r="H9" s="11">
        <v>1395805</v>
      </c>
      <c r="I9" s="11">
        <v>2387538</v>
      </c>
      <c r="J9" s="11">
        <v>3783343</v>
      </c>
      <c r="K9" s="11">
        <v>900788</v>
      </c>
      <c r="L9" s="11">
        <v>2309651</v>
      </c>
      <c r="M9" s="11"/>
      <c r="N9" s="11">
        <v>3210439</v>
      </c>
      <c r="O9" s="11"/>
      <c r="P9" s="11"/>
      <c r="Q9" s="11"/>
      <c r="R9" s="11"/>
      <c r="S9" s="11"/>
      <c r="T9" s="11"/>
      <c r="U9" s="11"/>
      <c r="V9" s="11"/>
      <c r="W9" s="11">
        <v>6993782</v>
      </c>
      <c r="X9" s="11">
        <v>22000000</v>
      </c>
      <c r="Y9" s="11">
        <v>-15006218</v>
      </c>
      <c r="Z9" s="2">
        <v>-68.21</v>
      </c>
      <c r="AA9" s="15">
        <v>44000000</v>
      </c>
    </row>
    <row r="10" spans="1:27" ht="13.5">
      <c r="A10" s="46" t="s">
        <v>36</v>
      </c>
      <c r="B10" s="47"/>
      <c r="C10" s="9">
        <v>1029300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208960045</v>
      </c>
      <c r="D11" s="50">
        <f t="shared" si="1"/>
        <v>0</v>
      </c>
      <c r="E11" s="51">
        <f t="shared" si="1"/>
        <v>275758000</v>
      </c>
      <c r="F11" s="51">
        <f t="shared" si="1"/>
        <v>275758000</v>
      </c>
      <c r="G11" s="51">
        <f t="shared" si="1"/>
        <v>8171870</v>
      </c>
      <c r="H11" s="51">
        <f t="shared" si="1"/>
        <v>7090504</v>
      </c>
      <c r="I11" s="51">
        <f t="shared" si="1"/>
        <v>20990260</v>
      </c>
      <c r="J11" s="51">
        <f t="shared" si="1"/>
        <v>36252634</v>
      </c>
      <c r="K11" s="51">
        <f t="shared" si="1"/>
        <v>12961876</v>
      </c>
      <c r="L11" s="51">
        <f t="shared" si="1"/>
        <v>14505759</v>
      </c>
      <c r="M11" s="51">
        <f t="shared" si="1"/>
        <v>11505388</v>
      </c>
      <c r="N11" s="51">
        <f t="shared" si="1"/>
        <v>38973023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75225657</v>
      </c>
      <c r="X11" s="51">
        <f t="shared" si="1"/>
        <v>137879000</v>
      </c>
      <c r="Y11" s="51">
        <f t="shared" si="1"/>
        <v>-62653343</v>
      </c>
      <c r="Z11" s="52">
        <f>+IF(X11&lt;&gt;0,+(Y11/X11)*100,0)</f>
        <v>-45.44081622292009</v>
      </c>
      <c r="AA11" s="53">
        <f>SUM(AA6:AA10)</f>
        <v>275758000</v>
      </c>
    </row>
    <row r="12" spans="1:27" ht="13.5">
      <c r="A12" s="54" t="s">
        <v>38</v>
      </c>
      <c r="B12" s="35"/>
      <c r="C12" s="9">
        <v>5315385</v>
      </c>
      <c r="D12" s="10"/>
      <c r="E12" s="11">
        <v>9500000</v>
      </c>
      <c r="F12" s="11">
        <v>9500000</v>
      </c>
      <c r="G12" s="11"/>
      <c r="H12" s="11"/>
      <c r="I12" s="11"/>
      <c r="J12" s="11"/>
      <c r="K12" s="11"/>
      <c r="L12" s="11">
        <v>409265</v>
      </c>
      <c r="M12" s="11"/>
      <c r="N12" s="11">
        <v>409265</v>
      </c>
      <c r="O12" s="11"/>
      <c r="P12" s="11"/>
      <c r="Q12" s="11"/>
      <c r="R12" s="11"/>
      <c r="S12" s="11"/>
      <c r="T12" s="11"/>
      <c r="U12" s="11"/>
      <c r="V12" s="11"/>
      <c r="W12" s="11">
        <v>409265</v>
      </c>
      <c r="X12" s="11">
        <v>4750000</v>
      </c>
      <c r="Y12" s="11">
        <v>-4340735</v>
      </c>
      <c r="Z12" s="2">
        <v>-91.38</v>
      </c>
      <c r="AA12" s="15">
        <v>9500000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544022</v>
      </c>
      <c r="D15" s="10"/>
      <c r="E15" s="11"/>
      <c r="F15" s="11"/>
      <c r="G15" s="11"/>
      <c r="H15" s="11"/>
      <c r="I15" s="11">
        <v>27178</v>
      </c>
      <c r="J15" s="11">
        <v>27178</v>
      </c>
      <c r="K15" s="11">
        <v>399890</v>
      </c>
      <c r="L15" s="11">
        <v>337217</v>
      </c>
      <c r="M15" s="11">
        <v>24245961</v>
      </c>
      <c r="N15" s="11">
        <v>24983068</v>
      </c>
      <c r="O15" s="11"/>
      <c r="P15" s="11"/>
      <c r="Q15" s="11"/>
      <c r="R15" s="11"/>
      <c r="S15" s="11"/>
      <c r="T15" s="11"/>
      <c r="U15" s="11"/>
      <c r="V15" s="11"/>
      <c r="W15" s="11">
        <v>25010246</v>
      </c>
      <c r="X15" s="11"/>
      <c r="Y15" s="11">
        <v>25010246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93321202</v>
      </c>
      <c r="D36" s="10">
        <f t="shared" si="4"/>
        <v>0</v>
      </c>
      <c r="E36" s="11">
        <f t="shared" si="4"/>
        <v>70000000</v>
      </c>
      <c r="F36" s="11">
        <f t="shared" si="4"/>
        <v>70000000</v>
      </c>
      <c r="G36" s="11">
        <f t="shared" si="4"/>
        <v>6287427</v>
      </c>
      <c r="H36" s="11">
        <f t="shared" si="4"/>
        <v>2658369</v>
      </c>
      <c r="I36" s="11">
        <f t="shared" si="4"/>
        <v>10417857</v>
      </c>
      <c r="J36" s="11">
        <f t="shared" si="4"/>
        <v>19363653</v>
      </c>
      <c r="K36" s="11">
        <f t="shared" si="4"/>
        <v>4964594</v>
      </c>
      <c r="L36" s="11">
        <f t="shared" si="4"/>
        <v>3814617</v>
      </c>
      <c r="M36" s="11">
        <f t="shared" si="4"/>
        <v>6473169</v>
      </c>
      <c r="N36" s="11">
        <f t="shared" si="4"/>
        <v>15252380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34616033</v>
      </c>
      <c r="X36" s="11">
        <f t="shared" si="4"/>
        <v>35000000</v>
      </c>
      <c r="Y36" s="11">
        <f t="shared" si="4"/>
        <v>-383967</v>
      </c>
      <c r="Z36" s="2">
        <f aca="true" t="shared" si="5" ref="Z36:Z49">+IF(X36&lt;&gt;0,+(Y36/X36)*100,0)</f>
        <v>-1.0970485714285714</v>
      </c>
      <c r="AA36" s="15">
        <f>AA6+AA21</f>
        <v>70000000</v>
      </c>
    </row>
    <row r="37" spans="1:27" ht="13.5">
      <c r="A37" s="46" t="s">
        <v>33</v>
      </c>
      <c r="B37" s="47"/>
      <c r="C37" s="9">
        <f t="shared" si="4"/>
        <v>12446093</v>
      </c>
      <c r="D37" s="10">
        <f t="shared" si="4"/>
        <v>0</v>
      </c>
      <c r="E37" s="11">
        <f t="shared" si="4"/>
        <v>4758000</v>
      </c>
      <c r="F37" s="11">
        <f t="shared" si="4"/>
        <v>4758000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2379000</v>
      </c>
      <c r="Y37" s="11">
        <f t="shared" si="4"/>
        <v>-2379000</v>
      </c>
      <c r="Z37" s="2">
        <f t="shared" si="5"/>
        <v>-100</v>
      </c>
      <c r="AA37" s="15">
        <f>AA7+AA22</f>
        <v>4758000</v>
      </c>
    </row>
    <row r="38" spans="1:27" ht="13.5">
      <c r="A38" s="46" t="s">
        <v>34</v>
      </c>
      <c r="B38" s="47"/>
      <c r="C38" s="9">
        <f t="shared" si="4"/>
        <v>91913328</v>
      </c>
      <c r="D38" s="10">
        <f t="shared" si="4"/>
        <v>0</v>
      </c>
      <c r="E38" s="11">
        <f t="shared" si="4"/>
        <v>157000000</v>
      </c>
      <c r="F38" s="11">
        <f t="shared" si="4"/>
        <v>157000000</v>
      </c>
      <c r="G38" s="11">
        <f t="shared" si="4"/>
        <v>1884443</v>
      </c>
      <c r="H38" s="11">
        <f t="shared" si="4"/>
        <v>3036330</v>
      </c>
      <c r="I38" s="11">
        <f t="shared" si="4"/>
        <v>8184865</v>
      </c>
      <c r="J38" s="11">
        <f t="shared" si="4"/>
        <v>13105638</v>
      </c>
      <c r="K38" s="11">
        <f t="shared" si="4"/>
        <v>7096494</v>
      </c>
      <c r="L38" s="11">
        <f t="shared" si="4"/>
        <v>8381491</v>
      </c>
      <c r="M38" s="11">
        <f t="shared" si="4"/>
        <v>5032219</v>
      </c>
      <c r="N38" s="11">
        <f t="shared" si="4"/>
        <v>20510204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33615842</v>
      </c>
      <c r="X38" s="11">
        <f t="shared" si="4"/>
        <v>78500000</v>
      </c>
      <c r="Y38" s="11">
        <f t="shared" si="4"/>
        <v>-44884158</v>
      </c>
      <c r="Z38" s="2">
        <f t="shared" si="5"/>
        <v>-57.17727133757962</v>
      </c>
      <c r="AA38" s="15">
        <f>AA8+AA23</f>
        <v>157000000</v>
      </c>
    </row>
    <row r="39" spans="1:27" ht="13.5">
      <c r="A39" s="46" t="s">
        <v>35</v>
      </c>
      <c r="B39" s="47"/>
      <c r="C39" s="9">
        <f t="shared" si="4"/>
        <v>10250122</v>
      </c>
      <c r="D39" s="10">
        <f t="shared" si="4"/>
        <v>0</v>
      </c>
      <c r="E39" s="11">
        <f t="shared" si="4"/>
        <v>44000000</v>
      </c>
      <c r="F39" s="11">
        <f t="shared" si="4"/>
        <v>44000000</v>
      </c>
      <c r="G39" s="11">
        <f t="shared" si="4"/>
        <v>0</v>
      </c>
      <c r="H39" s="11">
        <f t="shared" si="4"/>
        <v>1395805</v>
      </c>
      <c r="I39" s="11">
        <f t="shared" si="4"/>
        <v>2387538</v>
      </c>
      <c r="J39" s="11">
        <f t="shared" si="4"/>
        <v>3783343</v>
      </c>
      <c r="K39" s="11">
        <f t="shared" si="4"/>
        <v>900788</v>
      </c>
      <c r="L39" s="11">
        <f t="shared" si="4"/>
        <v>2309651</v>
      </c>
      <c r="M39" s="11">
        <f t="shared" si="4"/>
        <v>0</v>
      </c>
      <c r="N39" s="11">
        <f t="shared" si="4"/>
        <v>3210439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6993782</v>
      </c>
      <c r="X39" s="11">
        <f t="shared" si="4"/>
        <v>22000000</v>
      </c>
      <c r="Y39" s="11">
        <f t="shared" si="4"/>
        <v>-15006218</v>
      </c>
      <c r="Z39" s="2">
        <f t="shared" si="5"/>
        <v>-68.21008181818182</v>
      </c>
      <c r="AA39" s="15">
        <f>AA9+AA24</f>
        <v>44000000</v>
      </c>
    </row>
    <row r="40" spans="1:27" ht="13.5">
      <c r="A40" s="46" t="s">
        <v>36</v>
      </c>
      <c r="B40" s="47"/>
      <c r="C40" s="9">
        <f t="shared" si="4"/>
        <v>1029300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208960045</v>
      </c>
      <c r="D41" s="50">
        <f t="shared" si="6"/>
        <v>0</v>
      </c>
      <c r="E41" s="51">
        <f t="shared" si="6"/>
        <v>275758000</v>
      </c>
      <c r="F41" s="51">
        <f t="shared" si="6"/>
        <v>275758000</v>
      </c>
      <c r="G41" s="51">
        <f t="shared" si="6"/>
        <v>8171870</v>
      </c>
      <c r="H41" s="51">
        <f t="shared" si="6"/>
        <v>7090504</v>
      </c>
      <c r="I41" s="51">
        <f t="shared" si="6"/>
        <v>20990260</v>
      </c>
      <c r="J41" s="51">
        <f t="shared" si="6"/>
        <v>36252634</v>
      </c>
      <c r="K41" s="51">
        <f t="shared" si="6"/>
        <v>12961876</v>
      </c>
      <c r="L41" s="51">
        <f t="shared" si="6"/>
        <v>14505759</v>
      </c>
      <c r="M41" s="51">
        <f t="shared" si="6"/>
        <v>11505388</v>
      </c>
      <c r="N41" s="51">
        <f t="shared" si="6"/>
        <v>38973023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75225657</v>
      </c>
      <c r="X41" s="51">
        <f t="shared" si="6"/>
        <v>137879000</v>
      </c>
      <c r="Y41" s="51">
        <f t="shared" si="6"/>
        <v>-62653343</v>
      </c>
      <c r="Z41" s="52">
        <f t="shared" si="5"/>
        <v>-45.44081622292009</v>
      </c>
      <c r="AA41" s="53">
        <f>SUM(AA36:AA40)</f>
        <v>275758000</v>
      </c>
    </row>
    <row r="42" spans="1:27" ht="13.5">
      <c r="A42" s="54" t="s">
        <v>38</v>
      </c>
      <c r="B42" s="35"/>
      <c r="C42" s="65">
        <f aca="true" t="shared" si="7" ref="C42:Y48">C12+C27</f>
        <v>5315385</v>
      </c>
      <c r="D42" s="66">
        <f t="shared" si="7"/>
        <v>0</v>
      </c>
      <c r="E42" s="67">
        <f t="shared" si="7"/>
        <v>9500000</v>
      </c>
      <c r="F42" s="67">
        <f t="shared" si="7"/>
        <v>9500000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409265</v>
      </c>
      <c r="M42" s="67">
        <f t="shared" si="7"/>
        <v>0</v>
      </c>
      <c r="N42" s="67">
        <f t="shared" si="7"/>
        <v>409265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409265</v>
      </c>
      <c r="X42" s="67">
        <f t="shared" si="7"/>
        <v>4750000</v>
      </c>
      <c r="Y42" s="67">
        <f t="shared" si="7"/>
        <v>-4340735</v>
      </c>
      <c r="Z42" s="69">
        <f t="shared" si="5"/>
        <v>-91.38389473684211</v>
      </c>
      <c r="AA42" s="68">
        <f aca="true" t="shared" si="8" ref="AA42:AA48">AA12+AA27</f>
        <v>9500000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544022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27178</v>
      </c>
      <c r="J45" s="67">
        <f t="shared" si="7"/>
        <v>27178</v>
      </c>
      <c r="K45" s="67">
        <f t="shared" si="7"/>
        <v>399890</v>
      </c>
      <c r="L45" s="67">
        <f t="shared" si="7"/>
        <v>337217</v>
      </c>
      <c r="M45" s="67">
        <f t="shared" si="7"/>
        <v>24245961</v>
      </c>
      <c r="N45" s="67">
        <f t="shared" si="7"/>
        <v>24983068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25010246</v>
      </c>
      <c r="X45" s="67">
        <f t="shared" si="7"/>
        <v>0</v>
      </c>
      <c r="Y45" s="67">
        <f t="shared" si="7"/>
        <v>25010246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214819452</v>
      </c>
      <c r="D49" s="78">
        <f t="shared" si="9"/>
        <v>0</v>
      </c>
      <c r="E49" s="79">
        <f t="shared" si="9"/>
        <v>285258000</v>
      </c>
      <c r="F49" s="79">
        <f t="shared" si="9"/>
        <v>285258000</v>
      </c>
      <c r="G49" s="79">
        <f t="shared" si="9"/>
        <v>8171870</v>
      </c>
      <c r="H49" s="79">
        <f t="shared" si="9"/>
        <v>7090504</v>
      </c>
      <c r="I49" s="79">
        <f t="shared" si="9"/>
        <v>21017438</v>
      </c>
      <c r="J49" s="79">
        <f t="shared" si="9"/>
        <v>36279812</v>
      </c>
      <c r="K49" s="79">
        <f t="shared" si="9"/>
        <v>13361766</v>
      </c>
      <c r="L49" s="79">
        <f t="shared" si="9"/>
        <v>15252241</v>
      </c>
      <c r="M49" s="79">
        <f t="shared" si="9"/>
        <v>35751349</v>
      </c>
      <c r="N49" s="79">
        <f t="shared" si="9"/>
        <v>64365356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100645168</v>
      </c>
      <c r="X49" s="79">
        <f t="shared" si="9"/>
        <v>142629000</v>
      </c>
      <c r="Y49" s="79">
        <f t="shared" si="9"/>
        <v>-41983832</v>
      </c>
      <c r="Z49" s="80">
        <f t="shared" si="5"/>
        <v>-29.435691198844555</v>
      </c>
      <c r="AA49" s="81">
        <f>SUM(AA41:AA48)</f>
        <v>285258000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101523160</v>
      </c>
      <c r="F51" s="67">
        <f t="shared" si="10"/>
        <v>101523160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50761581</v>
      </c>
      <c r="Y51" s="67">
        <f t="shared" si="10"/>
        <v>-50761581</v>
      </c>
      <c r="Z51" s="69">
        <f>+IF(X51&lt;&gt;0,+(Y51/X51)*100,0)</f>
        <v>-100</v>
      </c>
      <c r="AA51" s="68">
        <f>SUM(AA57:AA61)</f>
        <v>101523160</v>
      </c>
    </row>
    <row r="52" spans="1:27" ht="13.5">
      <c r="A52" s="84" t="s">
        <v>32</v>
      </c>
      <c r="B52" s="47"/>
      <c r="C52" s="9"/>
      <c r="D52" s="10"/>
      <c r="E52" s="11">
        <v>21712860</v>
      </c>
      <c r="F52" s="11">
        <v>21712860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10856430</v>
      </c>
      <c r="Y52" s="11">
        <v>-10856430</v>
      </c>
      <c r="Z52" s="2">
        <v>-100</v>
      </c>
      <c r="AA52" s="15">
        <v>21712860</v>
      </c>
    </row>
    <row r="53" spans="1:27" ht="13.5">
      <c r="A53" s="84" t="s">
        <v>33</v>
      </c>
      <c r="B53" s="47"/>
      <c r="C53" s="9"/>
      <c r="D53" s="10"/>
      <c r="E53" s="11">
        <v>26504051</v>
      </c>
      <c r="F53" s="11">
        <v>26504051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13252026</v>
      </c>
      <c r="Y53" s="11">
        <v>-13252026</v>
      </c>
      <c r="Z53" s="2">
        <v>-100</v>
      </c>
      <c r="AA53" s="15">
        <v>26504051</v>
      </c>
    </row>
    <row r="54" spans="1:27" ht="13.5">
      <c r="A54" s="84" t="s">
        <v>34</v>
      </c>
      <c r="B54" s="47"/>
      <c r="C54" s="9"/>
      <c r="D54" s="10"/>
      <c r="E54" s="11">
        <v>24271650</v>
      </c>
      <c r="F54" s="11">
        <v>24271650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12135825</v>
      </c>
      <c r="Y54" s="11">
        <v>-12135825</v>
      </c>
      <c r="Z54" s="2">
        <v>-100</v>
      </c>
      <c r="AA54" s="15">
        <v>24271650</v>
      </c>
    </row>
    <row r="55" spans="1:27" ht="13.5">
      <c r="A55" s="84" t="s">
        <v>35</v>
      </c>
      <c r="B55" s="47"/>
      <c r="C55" s="9"/>
      <c r="D55" s="10"/>
      <c r="E55" s="11">
        <v>7371000</v>
      </c>
      <c r="F55" s="11">
        <v>7371000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3685500</v>
      </c>
      <c r="Y55" s="11">
        <v>-3685500</v>
      </c>
      <c r="Z55" s="2">
        <v>-100</v>
      </c>
      <c r="AA55" s="15">
        <v>7371000</v>
      </c>
    </row>
    <row r="56" spans="1:27" ht="13.5">
      <c r="A56" s="84" t="s">
        <v>36</v>
      </c>
      <c r="B56" s="47"/>
      <c r="C56" s="9"/>
      <c r="D56" s="10"/>
      <c r="E56" s="11">
        <v>842400</v>
      </c>
      <c r="F56" s="11">
        <v>842400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421200</v>
      </c>
      <c r="Y56" s="11">
        <v>-421200</v>
      </c>
      <c r="Z56" s="2">
        <v>-100</v>
      </c>
      <c r="AA56" s="15">
        <v>842400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80701961</v>
      </c>
      <c r="F57" s="51">
        <f t="shared" si="11"/>
        <v>80701961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40350981</v>
      </c>
      <c r="Y57" s="51">
        <f t="shared" si="11"/>
        <v>-40350981</v>
      </c>
      <c r="Z57" s="52">
        <f>+IF(X57&lt;&gt;0,+(Y57/X57)*100,0)</f>
        <v>-100</v>
      </c>
      <c r="AA57" s="53">
        <f>SUM(AA52:AA56)</f>
        <v>80701961</v>
      </c>
    </row>
    <row r="58" spans="1:27" ht="13.5">
      <c r="A58" s="86" t="s">
        <v>38</v>
      </c>
      <c r="B58" s="35"/>
      <c r="C58" s="9"/>
      <c r="D58" s="10"/>
      <c r="E58" s="11">
        <v>5528300</v>
      </c>
      <c r="F58" s="11">
        <v>5528300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2764150</v>
      </c>
      <c r="Y58" s="11">
        <v>-2764150</v>
      </c>
      <c r="Z58" s="2">
        <v>-100</v>
      </c>
      <c r="AA58" s="15">
        <v>5528300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15292899</v>
      </c>
      <c r="F61" s="11">
        <v>15292899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7646450</v>
      </c>
      <c r="Y61" s="11">
        <v>-7646450</v>
      </c>
      <c r="Z61" s="2">
        <v>-100</v>
      </c>
      <c r="AA61" s="15">
        <v>15292899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19213971</v>
      </c>
      <c r="H65" s="11">
        <v>10213971</v>
      </c>
      <c r="I65" s="11"/>
      <c r="J65" s="11">
        <v>29427942</v>
      </c>
      <c r="K65" s="11">
        <v>1777381</v>
      </c>
      <c r="L65" s="11">
        <v>10762711</v>
      </c>
      <c r="M65" s="11"/>
      <c r="N65" s="11">
        <v>12540092</v>
      </c>
      <c r="O65" s="11"/>
      <c r="P65" s="11"/>
      <c r="Q65" s="11"/>
      <c r="R65" s="11"/>
      <c r="S65" s="11"/>
      <c r="T65" s="11"/>
      <c r="U65" s="11"/>
      <c r="V65" s="11"/>
      <c r="W65" s="11">
        <v>41968034</v>
      </c>
      <c r="X65" s="11"/>
      <c r="Y65" s="11">
        <v>41968034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101523110</v>
      </c>
      <c r="F66" s="14"/>
      <c r="G66" s="14">
        <v>584503</v>
      </c>
      <c r="H66" s="14">
        <v>584503</v>
      </c>
      <c r="I66" s="14">
        <v>1967645</v>
      </c>
      <c r="J66" s="14">
        <v>3136651</v>
      </c>
      <c r="K66" s="14">
        <v>123873</v>
      </c>
      <c r="L66" s="14">
        <v>1301534</v>
      </c>
      <c r="M66" s="14">
        <v>7690</v>
      </c>
      <c r="N66" s="14">
        <v>1433097</v>
      </c>
      <c r="O66" s="14"/>
      <c r="P66" s="14"/>
      <c r="Q66" s="14"/>
      <c r="R66" s="14"/>
      <c r="S66" s="14"/>
      <c r="T66" s="14"/>
      <c r="U66" s="14"/>
      <c r="V66" s="14"/>
      <c r="W66" s="14">
        <v>4569748</v>
      </c>
      <c r="X66" s="14"/>
      <c r="Y66" s="14">
        <v>4569748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4738194</v>
      </c>
      <c r="H67" s="11">
        <v>2738194</v>
      </c>
      <c r="I67" s="11">
        <v>8341148</v>
      </c>
      <c r="J67" s="11">
        <v>15817536</v>
      </c>
      <c r="K67" s="11">
        <v>3785783</v>
      </c>
      <c r="L67" s="11">
        <v>14672895</v>
      </c>
      <c r="M67" s="11">
        <v>6120087</v>
      </c>
      <c r="N67" s="11">
        <v>24578765</v>
      </c>
      <c r="O67" s="11"/>
      <c r="P67" s="11"/>
      <c r="Q67" s="11"/>
      <c r="R67" s="11"/>
      <c r="S67" s="11"/>
      <c r="T67" s="11"/>
      <c r="U67" s="11"/>
      <c r="V67" s="11"/>
      <c r="W67" s="11">
        <v>40396301</v>
      </c>
      <c r="X67" s="11"/>
      <c r="Y67" s="11">
        <v>40396301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56662</v>
      </c>
      <c r="H68" s="11">
        <v>56662</v>
      </c>
      <c r="I68" s="11">
        <v>30718</v>
      </c>
      <c r="J68" s="11">
        <v>144042</v>
      </c>
      <c r="K68" s="11">
        <v>56708</v>
      </c>
      <c r="L68" s="11">
        <v>249119</v>
      </c>
      <c r="M68" s="11">
        <v>79585</v>
      </c>
      <c r="N68" s="11">
        <v>385412</v>
      </c>
      <c r="O68" s="11"/>
      <c r="P68" s="11"/>
      <c r="Q68" s="11"/>
      <c r="R68" s="11"/>
      <c r="S68" s="11"/>
      <c r="T68" s="11"/>
      <c r="U68" s="11"/>
      <c r="V68" s="11"/>
      <c r="W68" s="11">
        <v>529454</v>
      </c>
      <c r="X68" s="11"/>
      <c r="Y68" s="11">
        <v>529454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101523110</v>
      </c>
      <c r="F69" s="79">
        <f t="shared" si="12"/>
        <v>0</v>
      </c>
      <c r="G69" s="79">
        <f t="shared" si="12"/>
        <v>24593330</v>
      </c>
      <c r="H69" s="79">
        <f t="shared" si="12"/>
        <v>13593330</v>
      </c>
      <c r="I69" s="79">
        <f t="shared" si="12"/>
        <v>10339511</v>
      </c>
      <c r="J69" s="79">
        <f t="shared" si="12"/>
        <v>48526171</v>
      </c>
      <c r="K69" s="79">
        <f t="shared" si="12"/>
        <v>5743745</v>
      </c>
      <c r="L69" s="79">
        <f t="shared" si="12"/>
        <v>26986259</v>
      </c>
      <c r="M69" s="79">
        <f t="shared" si="12"/>
        <v>6207362</v>
      </c>
      <c r="N69" s="79">
        <f t="shared" si="12"/>
        <v>38937366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87463537</v>
      </c>
      <c r="X69" s="79">
        <f t="shared" si="12"/>
        <v>0</v>
      </c>
      <c r="Y69" s="79">
        <f t="shared" si="12"/>
        <v>87463537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623416000</v>
      </c>
      <c r="D5" s="42">
        <f t="shared" si="0"/>
        <v>0</v>
      </c>
      <c r="E5" s="43">
        <f t="shared" si="0"/>
        <v>501542222</v>
      </c>
      <c r="F5" s="43">
        <f t="shared" si="0"/>
        <v>501542222</v>
      </c>
      <c r="G5" s="43">
        <f t="shared" si="0"/>
        <v>34416440</v>
      </c>
      <c r="H5" s="43">
        <f t="shared" si="0"/>
        <v>81696473</v>
      </c>
      <c r="I5" s="43">
        <f t="shared" si="0"/>
        <v>13816405</v>
      </c>
      <c r="J5" s="43">
        <f t="shared" si="0"/>
        <v>129929318</v>
      </c>
      <c r="K5" s="43">
        <f t="shared" si="0"/>
        <v>30305203</v>
      </c>
      <c r="L5" s="43">
        <f t="shared" si="0"/>
        <v>31490650</v>
      </c>
      <c r="M5" s="43">
        <f t="shared" si="0"/>
        <v>41245341</v>
      </c>
      <c r="N5" s="43">
        <f t="shared" si="0"/>
        <v>103041194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232970512</v>
      </c>
      <c r="X5" s="43">
        <f t="shared" si="0"/>
        <v>250771111</v>
      </c>
      <c r="Y5" s="43">
        <f t="shared" si="0"/>
        <v>-17800599</v>
      </c>
      <c r="Z5" s="44">
        <f>+IF(X5&lt;&gt;0,+(Y5/X5)*100,0)</f>
        <v>-7.098345151886335</v>
      </c>
      <c r="AA5" s="45">
        <f>SUM(AA11:AA18)</f>
        <v>501542222</v>
      </c>
    </row>
    <row r="6" spans="1:27" ht="13.5">
      <c r="A6" s="46" t="s">
        <v>32</v>
      </c>
      <c r="B6" s="47"/>
      <c r="C6" s="9">
        <v>153501400</v>
      </c>
      <c r="D6" s="10"/>
      <c r="E6" s="11">
        <v>223021000</v>
      </c>
      <c r="F6" s="11">
        <v>223021000</v>
      </c>
      <c r="G6" s="11">
        <v>1294350</v>
      </c>
      <c r="H6" s="11">
        <v>2278838</v>
      </c>
      <c r="I6" s="11">
        <v>581019</v>
      </c>
      <c r="J6" s="11">
        <v>4154207</v>
      </c>
      <c r="K6" s="11">
        <v>828018</v>
      </c>
      <c r="L6" s="11">
        <v>3714374</v>
      </c>
      <c r="M6" s="11">
        <v>1020245</v>
      </c>
      <c r="N6" s="11">
        <v>5562637</v>
      </c>
      <c r="O6" s="11"/>
      <c r="P6" s="11"/>
      <c r="Q6" s="11"/>
      <c r="R6" s="11"/>
      <c r="S6" s="11"/>
      <c r="T6" s="11"/>
      <c r="U6" s="11"/>
      <c r="V6" s="11"/>
      <c r="W6" s="11">
        <v>9716844</v>
      </c>
      <c r="X6" s="11">
        <v>111510500</v>
      </c>
      <c r="Y6" s="11">
        <v>-101793656</v>
      </c>
      <c r="Z6" s="2">
        <v>-91.29</v>
      </c>
      <c r="AA6" s="15">
        <v>223021000</v>
      </c>
    </row>
    <row r="7" spans="1:27" ht="13.5">
      <c r="A7" s="46" t="s">
        <v>33</v>
      </c>
      <c r="B7" s="47"/>
      <c r="C7" s="9">
        <v>20150853</v>
      </c>
      <c r="D7" s="10"/>
      <c r="E7" s="11">
        <v>35479000</v>
      </c>
      <c r="F7" s="11">
        <v>35479000</v>
      </c>
      <c r="G7" s="11"/>
      <c r="H7" s="11"/>
      <c r="I7" s="11">
        <v>241219</v>
      </c>
      <c r="J7" s="11">
        <v>241219</v>
      </c>
      <c r="K7" s="11"/>
      <c r="L7" s="11">
        <v>2219211</v>
      </c>
      <c r="M7" s="11">
        <v>296900</v>
      </c>
      <c r="N7" s="11">
        <v>2516111</v>
      </c>
      <c r="O7" s="11"/>
      <c r="P7" s="11"/>
      <c r="Q7" s="11"/>
      <c r="R7" s="11"/>
      <c r="S7" s="11"/>
      <c r="T7" s="11"/>
      <c r="U7" s="11"/>
      <c r="V7" s="11"/>
      <c r="W7" s="11">
        <v>2757330</v>
      </c>
      <c r="X7" s="11">
        <v>17739500</v>
      </c>
      <c r="Y7" s="11">
        <v>-14982170</v>
      </c>
      <c r="Z7" s="2">
        <v>-84.46</v>
      </c>
      <c r="AA7" s="15">
        <v>35479000</v>
      </c>
    </row>
    <row r="8" spans="1:27" ht="13.5">
      <c r="A8" s="46" t="s">
        <v>34</v>
      </c>
      <c r="B8" s="47"/>
      <c r="C8" s="9">
        <v>106807001</v>
      </c>
      <c r="D8" s="10"/>
      <c r="E8" s="11">
        <v>45000000</v>
      </c>
      <c r="F8" s="11">
        <v>45000000</v>
      </c>
      <c r="G8" s="11">
        <v>125525</v>
      </c>
      <c r="H8" s="11">
        <v>9991802</v>
      </c>
      <c r="I8" s="11">
        <v>2795831</v>
      </c>
      <c r="J8" s="11">
        <v>12913158</v>
      </c>
      <c r="K8" s="11">
        <v>637362</v>
      </c>
      <c r="L8" s="11">
        <v>2092144</v>
      </c>
      <c r="M8" s="11">
        <v>5871599</v>
      </c>
      <c r="N8" s="11">
        <v>8601105</v>
      </c>
      <c r="O8" s="11"/>
      <c r="P8" s="11"/>
      <c r="Q8" s="11"/>
      <c r="R8" s="11"/>
      <c r="S8" s="11"/>
      <c r="T8" s="11"/>
      <c r="U8" s="11"/>
      <c r="V8" s="11"/>
      <c r="W8" s="11">
        <v>21514263</v>
      </c>
      <c r="X8" s="11">
        <v>22500000</v>
      </c>
      <c r="Y8" s="11">
        <v>-985737</v>
      </c>
      <c r="Z8" s="2">
        <v>-4.38</v>
      </c>
      <c r="AA8" s="15">
        <v>45000000</v>
      </c>
    </row>
    <row r="9" spans="1:27" ht="13.5">
      <c r="A9" s="46" t="s">
        <v>35</v>
      </c>
      <c r="B9" s="47"/>
      <c r="C9" s="9">
        <v>12849167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282139259</v>
      </c>
      <c r="D10" s="10"/>
      <c r="E10" s="11">
        <v>5813500</v>
      </c>
      <c r="F10" s="11">
        <v>5813500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2906750</v>
      </c>
      <c r="Y10" s="11">
        <v>-2906750</v>
      </c>
      <c r="Z10" s="2">
        <v>-100</v>
      </c>
      <c r="AA10" s="15">
        <v>5813500</v>
      </c>
    </row>
    <row r="11" spans="1:27" ht="13.5">
      <c r="A11" s="48" t="s">
        <v>37</v>
      </c>
      <c r="B11" s="47"/>
      <c r="C11" s="49">
        <f aca="true" t="shared" si="1" ref="C11:Y11">SUM(C6:C10)</f>
        <v>575447680</v>
      </c>
      <c r="D11" s="50">
        <f t="shared" si="1"/>
        <v>0</v>
      </c>
      <c r="E11" s="51">
        <f t="shared" si="1"/>
        <v>309313500</v>
      </c>
      <c r="F11" s="51">
        <f t="shared" si="1"/>
        <v>309313500</v>
      </c>
      <c r="G11" s="51">
        <f t="shared" si="1"/>
        <v>1419875</v>
      </c>
      <c r="H11" s="51">
        <f t="shared" si="1"/>
        <v>12270640</v>
      </c>
      <c r="I11" s="51">
        <f t="shared" si="1"/>
        <v>3618069</v>
      </c>
      <c r="J11" s="51">
        <f t="shared" si="1"/>
        <v>17308584</v>
      </c>
      <c r="K11" s="51">
        <f t="shared" si="1"/>
        <v>1465380</v>
      </c>
      <c r="L11" s="51">
        <f t="shared" si="1"/>
        <v>8025729</v>
      </c>
      <c r="M11" s="51">
        <f t="shared" si="1"/>
        <v>7188744</v>
      </c>
      <c r="N11" s="51">
        <f t="shared" si="1"/>
        <v>16679853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33988437</v>
      </c>
      <c r="X11" s="51">
        <f t="shared" si="1"/>
        <v>154656750</v>
      </c>
      <c r="Y11" s="51">
        <f t="shared" si="1"/>
        <v>-120668313</v>
      </c>
      <c r="Z11" s="52">
        <f>+IF(X11&lt;&gt;0,+(Y11/X11)*100,0)</f>
        <v>-78.02330839100136</v>
      </c>
      <c r="AA11" s="53">
        <f>SUM(AA6:AA10)</f>
        <v>309313500</v>
      </c>
    </row>
    <row r="12" spans="1:27" ht="13.5">
      <c r="A12" s="54" t="s">
        <v>38</v>
      </c>
      <c r="B12" s="35"/>
      <c r="C12" s="9">
        <v>35893320</v>
      </c>
      <c r="D12" s="10"/>
      <c r="E12" s="11">
        <v>4318000</v>
      </c>
      <c r="F12" s="11">
        <v>4318000</v>
      </c>
      <c r="G12" s="11"/>
      <c r="H12" s="11"/>
      <c r="I12" s="11"/>
      <c r="J12" s="11"/>
      <c r="K12" s="11"/>
      <c r="L12" s="11">
        <v>6740037</v>
      </c>
      <c r="M12" s="11">
        <v>44855</v>
      </c>
      <c r="N12" s="11">
        <v>6784892</v>
      </c>
      <c r="O12" s="11"/>
      <c r="P12" s="11"/>
      <c r="Q12" s="11"/>
      <c r="R12" s="11"/>
      <c r="S12" s="11"/>
      <c r="T12" s="11"/>
      <c r="U12" s="11"/>
      <c r="V12" s="11"/>
      <c r="W12" s="11">
        <v>6784892</v>
      </c>
      <c r="X12" s="11">
        <v>2159000</v>
      </c>
      <c r="Y12" s="11">
        <v>4625892</v>
      </c>
      <c r="Z12" s="2">
        <v>214.26</v>
      </c>
      <c r="AA12" s="15">
        <v>4318000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12075000</v>
      </c>
      <c r="D15" s="10"/>
      <c r="E15" s="11">
        <v>187910722</v>
      </c>
      <c r="F15" s="11">
        <v>187910722</v>
      </c>
      <c r="G15" s="11">
        <v>32996565</v>
      </c>
      <c r="H15" s="11">
        <v>69425833</v>
      </c>
      <c r="I15" s="11">
        <v>10198336</v>
      </c>
      <c r="J15" s="11">
        <v>112620734</v>
      </c>
      <c r="K15" s="11">
        <v>28839823</v>
      </c>
      <c r="L15" s="11">
        <v>16724884</v>
      </c>
      <c r="M15" s="11">
        <v>34011742</v>
      </c>
      <c r="N15" s="11">
        <v>79576449</v>
      </c>
      <c r="O15" s="11"/>
      <c r="P15" s="11"/>
      <c r="Q15" s="11"/>
      <c r="R15" s="11"/>
      <c r="S15" s="11"/>
      <c r="T15" s="11"/>
      <c r="U15" s="11"/>
      <c r="V15" s="11"/>
      <c r="W15" s="11">
        <v>192197183</v>
      </c>
      <c r="X15" s="11">
        <v>93955361</v>
      </c>
      <c r="Y15" s="11">
        <v>98241822</v>
      </c>
      <c r="Z15" s="2">
        <v>104.56</v>
      </c>
      <c r="AA15" s="15">
        <v>187910722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327950232</v>
      </c>
      <c r="F20" s="60">
        <f t="shared" si="2"/>
        <v>327950232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163975116</v>
      </c>
      <c r="Y20" s="60">
        <f t="shared" si="2"/>
        <v>-163975116</v>
      </c>
      <c r="Z20" s="61">
        <f>+IF(X20&lt;&gt;0,+(Y20/X20)*100,0)</f>
        <v>-100</v>
      </c>
      <c r="AA20" s="62">
        <f>SUM(AA26:AA33)</f>
        <v>327950232</v>
      </c>
    </row>
    <row r="21" spans="1:27" ht="13.5">
      <c r="A21" s="46" t="s">
        <v>32</v>
      </c>
      <c r="B21" s="47"/>
      <c r="C21" s="9"/>
      <c r="D21" s="10"/>
      <c r="E21" s="11">
        <v>70906000</v>
      </c>
      <c r="F21" s="11">
        <v>70906000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35453000</v>
      </c>
      <c r="Y21" s="11">
        <v>-35453000</v>
      </c>
      <c r="Z21" s="2">
        <v>-100</v>
      </c>
      <c r="AA21" s="15">
        <v>70906000</v>
      </c>
    </row>
    <row r="22" spans="1:27" ht="13.5">
      <c r="A22" s="46" t="s">
        <v>33</v>
      </c>
      <c r="B22" s="47"/>
      <c r="C22" s="9"/>
      <c r="D22" s="10"/>
      <c r="E22" s="11">
        <v>37500000</v>
      </c>
      <c r="F22" s="11">
        <v>37500000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18750000</v>
      </c>
      <c r="Y22" s="11">
        <v>-18750000</v>
      </c>
      <c r="Z22" s="2">
        <v>-100</v>
      </c>
      <c r="AA22" s="15">
        <v>37500000</v>
      </c>
    </row>
    <row r="23" spans="1:27" ht="13.5">
      <c r="A23" s="46" t="s">
        <v>34</v>
      </c>
      <c r="B23" s="47"/>
      <c r="C23" s="9"/>
      <c r="D23" s="10"/>
      <c r="E23" s="11">
        <v>117234232</v>
      </c>
      <c r="F23" s="11">
        <v>117234232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58617116</v>
      </c>
      <c r="Y23" s="11">
        <v>-58617116</v>
      </c>
      <c r="Z23" s="2">
        <v>-100</v>
      </c>
      <c r="AA23" s="15">
        <v>117234232</v>
      </c>
    </row>
    <row r="24" spans="1:27" ht="13.5">
      <c r="A24" s="46" t="s">
        <v>35</v>
      </c>
      <c r="B24" s="47"/>
      <c r="C24" s="9"/>
      <c r="D24" s="10"/>
      <c r="E24" s="11">
        <v>84010000</v>
      </c>
      <c r="F24" s="11">
        <v>84010000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42005000</v>
      </c>
      <c r="Y24" s="11">
        <v>-42005000</v>
      </c>
      <c r="Z24" s="2">
        <v>-100</v>
      </c>
      <c r="AA24" s="15">
        <v>84010000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309650232</v>
      </c>
      <c r="F26" s="51">
        <f t="shared" si="3"/>
        <v>309650232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154825116</v>
      </c>
      <c r="Y26" s="51">
        <f t="shared" si="3"/>
        <v>-154825116</v>
      </c>
      <c r="Z26" s="52">
        <f>+IF(X26&lt;&gt;0,+(Y26/X26)*100,0)</f>
        <v>-100</v>
      </c>
      <c r="AA26" s="53">
        <f>SUM(AA21:AA25)</f>
        <v>309650232</v>
      </c>
    </row>
    <row r="27" spans="1:27" ht="13.5">
      <c r="A27" s="54" t="s">
        <v>38</v>
      </c>
      <c r="B27" s="64"/>
      <c r="C27" s="9"/>
      <c r="D27" s="10"/>
      <c r="E27" s="11">
        <v>9000000</v>
      </c>
      <c r="F27" s="11">
        <v>9000000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4500000</v>
      </c>
      <c r="Y27" s="11">
        <v>-4500000</v>
      </c>
      <c r="Z27" s="2">
        <v>-100</v>
      </c>
      <c r="AA27" s="15">
        <v>9000000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9300000</v>
      </c>
      <c r="F30" s="11">
        <v>9300000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4650000</v>
      </c>
      <c r="Y30" s="11">
        <v>-4650000</v>
      </c>
      <c r="Z30" s="2">
        <v>-100</v>
      </c>
      <c r="AA30" s="15">
        <v>9300000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153501400</v>
      </c>
      <c r="D36" s="10">
        <f t="shared" si="4"/>
        <v>0</v>
      </c>
      <c r="E36" s="11">
        <f t="shared" si="4"/>
        <v>293927000</v>
      </c>
      <c r="F36" s="11">
        <f t="shared" si="4"/>
        <v>293927000</v>
      </c>
      <c r="G36" s="11">
        <f t="shared" si="4"/>
        <v>1294350</v>
      </c>
      <c r="H36" s="11">
        <f t="shared" si="4"/>
        <v>2278838</v>
      </c>
      <c r="I36" s="11">
        <f t="shared" si="4"/>
        <v>581019</v>
      </c>
      <c r="J36" s="11">
        <f t="shared" si="4"/>
        <v>4154207</v>
      </c>
      <c r="K36" s="11">
        <f t="shared" si="4"/>
        <v>828018</v>
      </c>
      <c r="L36" s="11">
        <f t="shared" si="4"/>
        <v>3714374</v>
      </c>
      <c r="M36" s="11">
        <f t="shared" si="4"/>
        <v>1020245</v>
      </c>
      <c r="N36" s="11">
        <f t="shared" si="4"/>
        <v>5562637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9716844</v>
      </c>
      <c r="X36" s="11">
        <f t="shared" si="4"/>
        <v>146963500</v>
      </c>
      <c r="Y36" s="11">
        <f t="shared" si="4"/>
        <v>-137246656</v>
      </c>
      <c r="Z36" s="2">
        <f aca="true" t="shared" si="5" ref="Z36:Z49">+IF(X36&lt;&gt;0,+(Y36/X36)*100,0)</f>
        <v>-93.3882603503591</v>
      </c>
      <c r="AA36" s="15">
        <f>AA6+AA21</f>
        <v>293927000</v>
      </c>
    </row>
    <row r="37" spans="1:27" ht="13.5">
      <c r="A37" s="46" t="s">
        <v>33</v>
      </c>
      <c r="B37" s="47"/>
      <c r="C37" s="9">
        <f t="shared" si="4"/>
        <v>20150853</v>
      </c>
      <c r="D37" s="10">
        <f t="shared" si="4"/>
        <v>0</v>
      </c>
      <c r="E37" s="11">
        <f t="shared" si="4"/>
        <v>72979000</v>
      </c>
      <c r="F37" s="11">
        <f t="shared" si="4"/>
        <v>72979000</v>
      </c>
      <c r="G37" s="11">
        <f t="shared" si="4"/>
        <v>0</v>
      </c>
      <c r="H37" s="11">
        <f t="shared" si="4"/>
        <v>0</v>
      </c>
      <c r="I37" s="11">
        <f t="shared" si="4"/>
        <v>241219</v>
      </c>
      <c r="J37" s="11">
        <f t="shared" si="4"/>
        <v>241219</v>
      </c>
      <c r="K37" s="11">
        <f t="shared" si="4"/>
        <v>0</v>
      </c>
      <c r="L37" s="11">
        <f t="shared" si="4"/>
        <v>2219211</v>
      </c>
      <c r="M37" s="11">
        <f t="shared" si="4"/>
        <v>296900</v>
      </c>
      <c r="N37" s="11">
        <f t="shared" si="4"/>
        <v>2516111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2757330</v>
      </c>
      <c r="X37" s="11">
        <f t="shared" si="4"/>
        <v>36489500</v>
      </c>
      <c r="Y37" s="11">
        <f t="shared" si="4"/>
        <v>-33732170</v>
      </c>
      <c r="Z37" s="2">
        <f t="shared" si="5"/>
        <v>-92.44349744447032</v>
      </c>
      <c r="AA37" s="15">
        <f>AA7+AA22</f>
        <v>72979000</v>
      </c>
    </row>
    <row r="38" spans="1:27" ht="13.5">
      <c r="A38" s="46" t="s">
        <v>34</v>
      </c>
      <c r="B38" s="47"/>
      <c r="C38" s="9">
        <f t="shared" si="4"/>
        <v>106807001</v>
      </c>
      <c r="D38" s="10">
        <f t="shared" si="4"/>
        <v>0</v>
      </c>
      <c r="E38" s="11">
        <f t="shared" si="4"/>
        <v>162234232</v>
      </c>
      <c r="F38" s="11">
        <f t="shared" si="4"/>
        <v>162234232</v>
      </c>
      <c r="G38" s="11">
        <f t="shared" si="4"/>
        <v>125525</v>
      </c>
      <c r="H38" s="11">
        <f t="shared" si="4"/>
        <v>9991802</v>
      </c>
      <c r="I38" s="11">
        <f t="shared" si="4"/>
        <v>2795831</v>
      </c>
      <c r="J38" s="11">
        <f t="shared" si="4"/>
        <v>12913158</v>
      </c>
      <c r="K38" s="11">
        <f t="shared" si="4"/>
        <v>637362</v>
      </c>
      <c r="L38" s="11">
        <f t="shared" si="4"/>
        <v>2092144</v>
      </c>
      <c r="M38" s="11">
        <f t="shared" si="4"/>
        <v>5871599</v>
      </c>
      <c r="N38" s="11">
        <f t="shared" si="4"/>
        <v>8601105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21514263</v>
      </c>
      <c r="X38" s="11">
        <f t="shared" si="4"/>
        <v>81117116</v>
      </c>
      <c r="Y38" s="11">
        <f t="shared" si="4"/>
        <v>-59602853</v>
      </c>
      <c r="Z38" s="2">
        <f t="shared" si="5"/>
        <v>-73.47752969915746</v>
      </c>
      <c r="AA38" s="15">
        <f>AA8+AA23</f>
        <v>162234232</v>
      </c>
    </row>
    <row r="39" spans="1:27" ht="13.5">
      <c r="A39" s="46" t="s">
        <v>35</v>
      </c>
      <c r="B39" s="47"/>
      <c r="C39" s="9">
        <f t="shared" si="4"/>
        <v>12849167</v>
      </c>
      <c r="D39" s="10">
        <f t="shared" si="4"/>
        <v>0</v>
      </c>
      <c r="E39" s="11">
        <f t="shared" si="4"/>
        <v>84010000</v>
      </c>
      <c r="F39" s="11">
        <f t="shared" si="4"/>
        <v>84010000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42005000</v>
      </c>
      <c r="Y39" s="11">
        <f t="shared" si="4"/>
        <v>-42005000</v>
      </c>
      <c r="Z39" s="2">
        <f t="shared" si="5"/>
        <v>-100</v>
      </c>
      <c r="AA39" s="15">
        <f>AA9+AA24</f>
        <v>84010000</v>
      </c>
    </row>
    <row r="40" spans="1:27" ht="13.5">
      <c r="A40" s="46" t="s">
        <v>36</v>
      </c>
      <c r="B40" s="47"/>
      <c r="C40" s="9">
        <f t="shared" si="4"/>
        <v>282139259</v>
      </c>
      <c r="D40" s="10">
        <f t="shared" si="4"/>
        <v>0</v>
      </c>
      <c r="E40" s="11">
        <f t="shared" si="4"/>
        <v>5813500</v>
      </c>
      <c r="F40" s="11">
        <f t="shared" si="4"/>
        <v>5813500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2906750</v>
      </c>
      <c r="Y40" s="11">
        <f t="shared" si="4"/>
        <v>-2906750</v>
      </c>
      <c r="Z40" s="2">
        <f t="shared" si="5"/>
        <v>-100</v>
      </c>
      <c r="AA40" s="15">
        <f>AA10+AA25</f>
        <v>5813500</v>
      </c>
    </row>
    <row r="41" spans="1:27" ht="13.5">
      <c r="A41" s="48" t="s">
        <v>37</v>
      </c>
      <c r="B41" s="47"/>
      <c r="C41" s="49">
        <f aca="true" t="shared" si="6" ref="C41:Y41">SUM(C36:C40)</f>
        <v>575447680</v>
      </c>
      <c r="D41" s="50">
        <f t="shared" si="6"/>
        <v>0</v>
      </c>
      <c r="E41" s="51">
        <f t="shared" si="6"/>
        <v>618963732</v>
      </c>
      <c r="F41" s="51">
        <f t="shared" si="6"/>
        <v>618963732</v>
      </c>
      <c r="G41" s="51">
        <f t="shared" si="6"/>
        <v>1419875</v>
      </c>
      <c r="H41" s="51">
        <f t="shared" si="6"/>
        <v>12270640</v>
      </c>
      <c r="I41" s="51">
        <f t="shared" si="6"/>
        <v>3618069</v>
      </c>
      <c r="J41" s="51">
        <f t="shared" si="6"/>
        <v>17308584</v>
      </c>
      <c r="K41" s="51">
        <f t="shared" si="6"/>
        <v>1465380</v>
      </c>
      <c r="L41" s="51">
        <f t="shared" si="6"/>
        <v>8025729</v>
      </c>
      <c r="M41" s="51">
        <f t="shared" si="6"/>
        <v>7188744</v>
      </c>
      <c r="N41" s="51">
        <f t="shared" si="6"/>
        <v>16679853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33988437</v>
      </c>
      <c r="X41" s="51">
        <f t="shared" si="6"/>
        <v>309481866</v>
      </c>
      <c r="Y41" s="51">
        <f t="shared" si="6"/>
        <v>-275493429</v>
      </c>
      <c r="Z41" s="52">
        <f t="shared" si="5"/>
        <v>-89.01763213486635</v>
      </c>
      <c r="AA41" s="53">
        <f>SUM(AA36:AA40)</f>
        <v>618963732</v>
      </c>
    </row>
    <row r="42" spans="1:27" ht="13.5">
      <c r="A42" s="54" t="s">
        <v>38</v>
      </c>
      <c r="B42" s="35"/>
      <c r="C42" s="65">
        <f aca="true" t="shared" si="7" ref="C42:Y48">C12+C27</f>
        <v>35893320</v>
      </c>
      <c r="D42" s="66">
        <f t="shared" si="7"/>
        <v>0</v>
      </c>
      <c r="E42" s="67">
        <f t="shared" si="7"/>
        <v>13318000</v>
      </c>
      <c r="F42" s="67">
        <f t="shared" si="7"/>
        <v>13318000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6740037</v>
      </c>
      <c r="M42" s="67">
        <f t="shared" si="7"/>
        <v>44855</v>
      </c>
      <c r="N42" s="67">
        <f t="shared" si="7"/>
        <v>6784892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6784892</v>
      </c>
      <c r="X42" s="67">
        <f t="shared" si="7"/>
        <v>6659000</v>
      </c>
      <c r="Y42" s="67">
        <f t="shared" si="7"/>
        <v>125892</v>
      </c>
      <c r="Z42" s="69">
        <f t="shared" si="5"/>
        <v>1.8905541372578467</v>
      </c>
      <c r="AA42" s="68">
        <f aca="true" t="shared" si="8" ref="AA42:AA48">AA12+AA27</f>
        <v>13318000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12075000</v>
      </c>
      <c r="D45" s="66">
        <f t="shared" si="7"/>
        <v>0</v>
      </c>
      <c r="E45" s="67">
        <f t="shared" si="7"/>
        <v>197210722</v>
      </c>
      <c r="F45" s="67">
        <f t="shared" si="7"/>
        <v>197210722</v>
      </c>
      <c r="G45" s="67">
        <f t="shared" si="7"/>
        <v>32996565</v>
      </c>
      <c r="H45" s="67">
        <f t="shared" si="7"/>
        <v>69425833</v>
      </c>
      <c r="I45" s="67">
        <f t="shared" si="7"/>
        <v>10198336</v>
      </c>
      <c r="J45" s="67">
        <f t="shared" si="7"/>
        <v>112620734</v>
      </c>
      <c r="K45" s="67">
        <f t="shared" si="7"/>
        <v>28839823</v>
      </c>
      <c r="L45" s="67">
        <f t="shared" si="7"/>
        <v>16724884</v>
      </c>
      <c r="M45" s="67">
        <f t="shared" si="7"/>
        <v>34011742</v>
      </c>
      <c r="N45" s="67">
        <f t="shared" si="7"/>
        <v>79576449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192197183</v>
      </c>
      <c r="X45" s="67">
        <f t="shared" si="7"/>
        <v>98605361</v>
      </c>
      <c r="Y45" s="67">
        <f t="shared" si="7"/>
        <v>93591822</v>
      </c>
      <c r="Z45" s="69">
        <f t="shared" si="5"/>
        <v>94.91555129543109</v>
      </c>
      <c r="AA45" s="68">
        <f t="shared" si="8"/>
        <v>197210722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623416000</v>
      </c>
      <c r="D49" s="78">
        <f t="shared" si="9"/>
        <v>0</v>
      </c>
      <c r="E49" s="79">
        <f t="shared" si="9"/>
        <v>829492454</v>
      </c>
      <c r="F49" s="79">
        <f t="shared" si="9"/>
        <v>829492454</v>
      </c>
      <c r="G49" s="79">
        <f t="shared" si="9"/>
        <v>34416440</v>
      </c>
      <c r="H49" s="79">
        <f t="shared" si="9"/>
        <v>81696473</v>
      </c>
      <c r="I49" s="79">
        <f t="shared" si="9"/>
        <v>13816405</v>
      </c>
      <c r="J49" s="79">
        <f t="shared" si="9"/>
        <v>129929318</v>
      </c>
      <c r="K49" s="79">
        <f t="shared" si="9"/>
        <v>30305203</v>
      </c>
      <c r="L49" s="79">
        <f t="shared" si="9"/>
        <v>31490650</v>
      </c>
      <c r="M49" s="79">
        <f t="shared" si="9"/>
        <v>41245341</v>
      </c>
      <c r="N49" s="79">
        <f t="shared" si="9"/>
        <v>103041194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232970512</v>
      </c>
      <c r="X49" s="79">
        <f t="shared" si="9"/>
        <v>414746227</v>
      </c>
      <c r="Y49" s="79">
        <f t="shared" si="9"/>
        <v>-181775715</v>
      </c>
      <c r="Z49" s="80">
        <f t="shared" si="5"/>
        <v>-43.82817809214211</v>
      </c>
      <c r="AA49" s="81">
        <f>SUM(AA41:AA48)</f>
        <v>829492454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108460000</v>
      </c>
      <c r="D51" s="66">
        <f t="shared" si="10"/>
        <v>0</v>
      </c>
      <c r="E51" s="67">
        <f t="shared" si="10"/>
        <v>244626856</v>
      </c>
      <c r="F51" s="67">
        <f t="shared" si="10"/>
        <v>244626856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122313430</v>
      </c>
      <c r="Y51" s="67">
        <f t="shared" si="10"/>
        <v>-122313430</v>
      </c>
      <c r="Z51" s="69">
        <f>+IF(X51&lt;&gt;0,+(Y51/X51)*100,0)</f>
        <v>-100</v>
      </c>
      <c r="AA51" s="68">
        <f>SUM(AA57:AA61)</f>
        <v>244626856</v>
      </c>
    </row>
    <row r="52" spans="1:27" ht="13.5">
      <c r="A52" s="84" t="s">
        <v>32</v>
      </c>
      <c r="B52" s="47"/>
      <c r="C52" s="9">
        <v>9325932</v>
      </c>
      <c r="D52" s="10"/>
      <c r="E52" s="11">
        <v>25898910</v>
      </c>
      <c r="F52" s="11">
        <v>25898910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12949455</v>
      </c>
      <c r="Y52" s="11">
        <v>-12949455</v>
      </c>
      <c r="Z52" s="2">
        <v>-100</v>
      </c>
      <c r="AA52" s="15">
        <v>25898910</v>
      </c>
    </row>
    <row r="53" spans="1:27" ht="13.5">
      <c r="A53" s="84" t="s">
        <v>33</v>
      </c>
      <c r="B53" s="47"/>
      <c r="C53" s="9">
        <v>11497916</v>
      </c>
      <c r="D53" s="10"/>
      <c r="E53" s="11">
        <v>62930738</v>
      </c>
      <c r="F53" s="11">
        <v>62930738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31465369</v>
      </c>
      <c r="Y53" s="11">
        <v>-31465369</v>
      </c>
      <c r="Z53" s="2">
        <v>-100</v>
      </c>
      <c r="AA53" s="15">
        <v>62930738</v>
      </c>
    </row>
    <row r="54" spans="1:27" ht="13.5">
      <c r="A54" s="84" t="s">
        <v>34</v>
      </c>
      <c r="B54" s="47"/>
      <c r="C54" s="9">
        <v>14834735</v>
      </c>
      <c r="D54" s="10"/>
      <c r="E54" s="11">
        <v>26424249</v>
      </c>
      <c r="F54" s="11">
        <v>26424249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13212125</v>
      </c>
      <c r="Y54" s="11">
        <v>-13212125</v>
      </c>
      <c r="Z54" s="2">
        <v>-100</v>
      </c>
      <c r="AA54" s="15">
        <v>26424249</v>
      </c>
    </row>
    <row r="55" spans="1:27" ht="13.5">
      <c r="A55" s="84" t="s">
        <v>35</v>
      </c>
      <c r="B55" s="47"/>
      <c r="C55" s="9"/>
      <c r="D55" s="10"/>
      <c r="E55" s="11">
        <v>78058969</v>
      </c>
      <c r="F55" s="11">
        <v>78058969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39029485</v>
      </c>
      <c r="Y55" s="11">
        <v>-39029485</v>
      </c>
      <c r="Z55" s="2">
        <v>-100</v>
      </c>
      <c r="AA55" s="15">
        <v>78058969</v>
      </c>
    </row>
    <row r="56" spans="1:27" ht="13.5">
      <c r="A56" s="84" t="s">
        <v>36</v>
      </c>
      <c r="B56" s="47"/>
      <c r="C56" s="9"/>
      <c r="D56" s="10"/>
      <c r="E56" s="11">
        <v>10191040</v>
      </c>
      <c r="F56" s="11">
        <v>10191040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5095520</v>
      </c>
      <c r="Y56" s="11">
        <v>-5095520</v>
      </c>
      <c r="Z56" s="2">
        <v>-100</v>
      </c>
      <c r="AA56" s="15">
        <v>10191040</v>
      </c>
    </row>
    <row r="57" spans="1:27" ht="13.5">
      <c r="A57" s="85" t="s">
        <v>37</v>
      </c>
      <c r="B57" s="47"/>
      <c r="C57" s="49">
        <f aca="true" t="shared" si="11" ref="C57:Y57">SUM(C52:C56)</f>
        <v>35658583</v>
      </c>
      <c r="D57" s="50">
        <f t="shared" si="11"/>
        <v>0</v>
      </c>
      <c r="E57" s="51">
        <f t="shared" si="11"/>
        <v>203503906</v>
      </c>
      <c r="F57" s="51">
        <f t="shared" si="11"/>
        <v>203503906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101751954</v>
      </c>
      <c r="Y57" s="51">
        <f t="shared" si="11"/>
        <v>-101751954</v>
      </c>
      <c r="Z57" s="52">
        <f>+IF(X57&lt;&gt;0,+(Y57/X57)*100,0)</f>
        <v>-100</v>
      </c>
      <c r="AA57" s="53">
        <f>SUM(AA52:AA56)</f>
        <v>203503906</v>
      </c>
    </row>
    <row r="58" spans="1:27" ht="13.5">
      <c r="A58" s="86" t="s">
        <v>38</v>
      </c>
      <c r="B58" s="35"/>
      <c r="C58" s="9">
        <v>957872</v>
      </c>
      <c r="D58" s="10"/>
      <c r="E58" s="11">
        <v>9110567</v>
      </c>
      <c r="F58" s="11">
        <v>9110567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4555284</v>
      </c>
      <c r="Y58" s="11">
        <v>-4555284</v>
      </c>
      <c r="Z58" s="2">
        <v>-100</v>
      </c>
      <c r="AA58" s="15">
        <v>9110567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22817989</v>
      </c>
      <c r="F60" s="11">
        <v>22817989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11408995</v>
      </c>
      <c r="Y60" s="11">
        <v>-11408995</v>
      </c>
      <c r="Z60" s="2">
        <v>-100</v>
      </c>
      <c r="AA60" s="15">
        <v>22817989</v>
      </c>
    </row>
    <row r="61" spans="1:27" ht="13.5">
      <c r="A61" s="86" t="s">
        <v>41</v>
      </c>
      <c r="B61" s="35" t="s">
        <v>51</v>
      </c>
      <c r="C61" s="9">
        <v>71843545</v>
      </c>
      <c r="D61" s="10"/>
      <c r="E61" s="11">
        <v>9194394</v>
      </c>
      <c r="F61" s="11">
        <v>9194394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4597197</v>
      </c>
      <c r="Y61" s="11">
        <v>-4597197</v>
      </c>
      <c r="Z61" s="2">
        <v>-100</v>
      </c>
      <c r="AA61" s="15">
        <v>9194394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175241380</v>
      </c>
      <c r="D5" s="42">
        <f t="shared" si="0"/>
        <v>0</v>
      </c>
      <c r="E5" s="43">
        <f t="shared" si="0"/>
        <v>181389550</v>
      </c>
      <c r="F5" s="43">
        <f t="shared" si="0"/>
        <v>181389550</v>
      </c>
      <c r="G5" s="43">
        <f t="shared" si="0"/>
        <v>3379940</v>
      </c>
      <c r="H5" s="43">
        <f t="shared" si="0"/>
        <v>5843727</v>
      </c>
      <c r="I5" s="43">
        <f t="shared" si="0"/>
        <v>7999917</v>
      </c>
      <c r="J5" s="43">
        <f t="shared" si="0"/>
        <v>17223584</v>
      </c>
      <c r="K5" s="43">
        <f t="shared" si="0"/>
        <v>29552238</v>
      </c>
      <c r="L5" s="43">
        <f t="shared" si="0"/>
        <v>27598313</v>
      </c>
      <c r="M5" s="43">
        <f t="shared" si="0"/>
        <v>9703343</v>
      </c>
      <c r="N5" s="43">
        <f t="shared" si="0"/>
        <v>66853894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84077478</v>
      </c>
      <c r="X5" s="43">
        <f t="shared" si="0"/>
        <v>90694776</v>
      </c>
      <c r="Y5" s="43">
        <f t="shared" si="0"/>
        <v>-6617298</v>
      </c>
      <c r="Z5" s="44">
        <f>+IF(X5&lt;&gt;0,+(Y5/X5)*100,0)</f>
        <v>-7.296228395778827</v>
      </c>
      <c r="AA5" s="45">
        <f>SUM(AA11:AA18)</f>
        <v>181389550</v>
      </c>
    </row>
    <row r="6" spans="1:27" ht="13.5">
      <c r="A6" s="46" t="s">
        <v>32</v>
      </c>
      <c r="B6" s="47"/>
      <c r="C6" s="9">
        <v>64866319</v>
      </c>
      <c r="D6" s="10"/>
      <c r="E6" s="11">
        <v>18937789</v>
      </c>
      <c r="F6" s="11">
        <v>18937789</v>
      </c>
      <c r="G6" s="11">
        <v>3379940</v>
      </c>
      <c r="H6" s="11">
        <v>72656</v>
      </c>
      <c r="I6" s="11">
        <v>1014464</v>
      </c>
      <c r="J6" s="11">
        <v>4467060</v>
      </c>
      <c r="K6" s="11">
        <v>3716638</v>
      </c>
      <c r="L6" s="11">
        <v>4406854</v>
      </c>
      <c r="M6" s="11">
        <v>711713</v>
      </c>
      <c r="N6" s="11">
        <v>8835205</v>
      </c>
      <c r="O6" s="11"/>
      <c r="P6" s="11"/>
      <c r="Q6" s="11"/>
      <c r="R6" s="11"/>
      <c r="S6" s="11"/>
      <c r="T6" s="11"/>
      <c r="U6" s="11"/>
      <c r="V6" s="11"/>
      <c r="W6" s="11">
        <v>13302265</v>
      </c>
      <c r="X6" s="11">
        <v>9468895</v>
      </c>
      <c r="Y6" s="11">
        <v>3833370</v>
      </c>
      <c r="Z6" s="2">
        <v>40.48</v>
      </c>
      <c r="AA6" s="15">
        <v>18937789</v>
      </c>
    </row>
    <row r="7" spans="1:27" ht="13.5">
      <c r="A7" s="46" t="s">
        <v>33</v>
      </c>
      <c r="B7" s="47"/>
      <c r="C7" s="9">
        <v>23479904</v>
      </c>
      <c r="D7" s="10"/>
      <c r="E7" s="11">
        <v>19820922</v>
      </c>
      <c r="F7" s="11">
        <v>19820922</v>
      </c>
      <c r="G7" s="11"/>
      <c r="H7" s="11"/>
      <c r="I7" s="11"/>
      <c r="J7" s="11"/>
      <c r="K7" s="11"/>
      <c r="L7" s="11">
        <v>12848524</v>
      </c>
      <c r="M7" s="11">
        <v>7275803</v>
      </c>
      <c r="N7" s="11">
        <v>20124327</v>
      </c>
      <c r="O7" s="11"/>
      <c r="P7" s="11"/>
      <c r="Q7" s="11"/>
      <c r="R7" s="11"/>
      <c r="S7" s="11"/>
      <c r="T7" s="11"/>
      <c r="U7" s="11"/>
      <c r="V7" s="11"/>
      <c r="W7" s="11">
        <v>20124327</v>
      </c>
      <c r="X7" s="11">
        <v>9910461</v>
      </c>
      <c r="Y7" s="11">
        <v>10213866</v>
      </c>
      <c r="Z7" s="2">
        <v>103.06</v>
      </c>
      <c r="AA7" s="15">
        <v>19820922</v>
      </c>
    </row>
    <row r="8" spans="1:27" ht="13.5">
      <c r="A8" s="46" t="s">
        <v>34</v>
      </c>
      <c r="B8" s="47"/>
      <c r="C8" s="9">
        <v>67923974</v>
      </c>
      <c r="D8" s="10"/>
      <c r="E8" s="11">
        <v>62669408</v>
      </c>
      <c r="F8" s="11">
        <v>62669408</v>
      </c>
      <c r="G8" s="11"/>
      <c r="H8" s="11">
        <v>5317343</v>
      </c>
      <c r="I8" s="11">
        <v>6185636</v>
      </c>
      <c r="J8" s="11">
        <v>11502979</v>
      </c>
      <c r="K8" s="11">
        <v>25727963</v>
      </c>
      <c r="L8" s="11">
        <v>6463765</v>
      </c>
      <c r="M8" s="11">
        <v>1656608</v>
      </c>
      <c r="N8" s="11">
        <v>33848336</v>
      </c>
      <c r="O8" s="11"/>
      <c r="P8" s="11"/>
      <c r="Q8" s="11"/>
      <c r="R8" s="11"/>
      <c r="S8" s="11"/>
      <c r="T8" s="11"/>
      <c r="U8" s="11"/>
      <c r="V8" s="11"/>
      <c r="W8" s="11">
        <v>45351315</v>
      </c>
      <c r="X8" s="11">
        <v>31334704</v>
      </c>
      <c r="Y8" s="11">
        <v>14016611</v>
      </c>
      <c r="Z8" s="2">
        <v>44.73</v>
      </c>
      <c r="AA8" s="15">
        <v>62669408</v>
      </c>
    </row>
    <row r="9" spans="1:27" ht="13.5">
      <c r="A9" s="46" t="s">
        <v>35</v>
      </c>
      <c r="B9" s="47"/>
      <c r="C9" s="9">
        <v>9190154</v>
      </c>
      <c r="D9" s="10"/>
      <c r="E9" s="11">
        <v>16461431</v>
      </c>
      <c r="F9" s="11">
        <v>16461431</v>
      </c>
      <c r="G9" s="11"/>
      <c r="H9" s="11">
        <v>453728</v>
      </c>
      <c r="I9" s="11"/>
      <c r="J9" s="11">
        <v>453728</v>
      </c>
      <c r="K9" s="11"/>
      <c r="L9" s="11">
        <v>2831676</v>
      </c>
      <c r="M9" s="11"/>
      <c r="N9" s="11">
        <v>2831676</v>
      </c>
      <c r="O9" s="11"/>
      <c r="P9" s="11"/>
      <c r="Q9" s="11"/>
      <c r="R9" s="11"/>
      <c r="S9" s="11"/>
      <c r="T9" s="11"/>
      <c r="U9" s="11"/>
      <c r="V9" s="11"/>
      <c r="W9" s="11">
        <v>3285404</v>
      </c>
      <c r="X9" s="11">
        <v>8230716</v>
      </c>
      <c r="Y9" s="11">
        <v>-4945312</v>
      </c>
      <c r="Z9" s="2">
        <v>-60.08</v>
      </c>
      <c r="AA9" s="15">
        <v>16461431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165460351</v>
      </c>
      <c r="D11" s="50">
        <f t="shared" si="1"/>
        <v>0</v>
      </c>
      <c r="E11" s="51">
        <f t="shared" si="1"/>
        <v>117889550</v>
      </c>
      <c r="F11" s="51">
        <f t="shared" si="1"/>
        <v>117889550</v>
      </c>
      <c r="G11" s="51">
        <f t="shared" si="1"/>
        <v>3379940</v>
      </c>
      <c r="H11" s="51">
        <f t="shared" si="1"/>
        <v>5843727</v>
      </c>
      <c r="I11" s="51">
        <f t="shared" si="1"/>
        <v>7200100</v>
      </c>
      <c r="J11" s="51">
        <f t="shared" si="1"/>
        <v>16423767</v>
      </c>
      <c r="K11" s="51">
        <f t="shared" si="1"/>
        <v>29444601</v>
      </c>
      <c r="L11" s="51">
        <f t="shared" si="1"/>
        <v>26550819</v>
      </c>
      <c r="M11" s="51">
        <f t="shared" si="1"/>
        <v>9644124</v>
      </c>
      <c r="N11" s="51">
        <f t="shared" si="1"/>
        <v>65639544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82063311</v>
      </c>
      <c r="X11" s="51">
        <f t="shared" si="1"/>
        <v>58944776</v>
      </c>
      <c r="Y11" s="51">
        <f t="shared" si="1"/>
        <v>23118535</v>
      </c>
      <c r="Z11" s="52">
        <f>+IF(X11&lt;&gt;0,+(Y11/X11)*100,0)</f>
        <v>39.22066817252813</v>
      </c>
      <c r="AA11" s="53">
        <f>SUM(AA6:AA10)</f>
        <v>117889550</v>
      </c>
    </row>
    <row r="12" spans="1:27" ht="13.5">
      <c r="A12" s="54" t="s">
        <v>38</v>
      </c>
      <c r="B12" s="35"/>
      <c r="C12" s="9">
        <v>5175297</v>
      </c>
      <c r="D12" s="10"/>
      <c r="E12" s="11">
        <v>12000000</v>
      </c>
      <c r="F12" s="11">
        <v>12000000</v>
      </c>
      <c r="G12" s="11"/>
      <c r="H12" s="11"/>
      <c r="I12" s="11">
        <v>799817</v>
      </c>
      <c r="J12" s="11">
        <v>799817</v>
      </c>
      <c r="K12" s="11"/>
      <c r="L12" s="11">
        <v>307170</v>
      </c>
      <c r="M12" s="11"/>
      <c r="N12" s="11">
        <v>307170</v>
      </c>
      <c r="O12" s="11"/>
      <c r="P12" s="11"/>
      <c r="Q12" s="11"/>
      <c r="R12" s="11"/>
      <c r="S12" s="11"/>
      <c r="T12" s="11"/>
      <c r="U12" s="11"/>
      <c r="V12" s="11"/>
      <c r="W12" s="11">
        <v>1106987</v>
      </c>
      <c r="X12" s="11">
        <v>6000000</v>
      </c>
      <c r="Y12" s="11">
        <v>-4893013</v>
      </c>
      <c r="Z12" s="2">
        <v>-81.55</v>
      </c>
      <c r="AA12" s="15">
        <v>12000000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4605732</v>
      </c>
      <c r="D15" s="10"/>
      <c r="E15" s="11">
        <v>51500000</v>
      </c>
      <c r="F15" s="11">
        <v>51500000</v>
      </c>
      <c r="G15" s="11"/>
      <c r="H15" s="11"/>
      <c r="I15" s="11"/>
      <c r="J15" s="11"/>
      <c r="K15" s="11">
        <v>107637</v>
      </c>
      <c r="L15" s="11">
        <v>740324</v>
      </c>
      <c r="M15" s="11">
        <v>59219</v>
      </c>
      <c r="N15" s="11">
        <v>907180</v>
      </c>
      <c r="O15" s="11"/>
      <c r="P15" s="11"/>
      <c r="Q15" s="11"/>
      <c r="R15" s="11"/>
      <c r="S15" s="11"/>
      <c r="T15" s="11"/>
      <c r="U15" s="11"/>
      <c r="V15" s="11"/>
      <c r="W15" s="11">
        <v>907180</v>
      </c>
      <c r="X15" s="11">
        <v>25750000</v>
      </c>
      <c r="Y15" s="11">
        <v>-24842820</v>
      </c>
      <c r="Z15" s="2">
        <v>-96.48</v>
      </c>
      <c r="AA15" s="15">
        <v>51500000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39000000</v>
      </c>
      <c r="F20" s="60">
        <f t="shared" si="2"/>
        <v>39000000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19500000</v>
      </c>
      <c r="Y20" s="60">
        <f t="shared" si="2"/>
        <v>-19500000</v>
      </c>
      <c r="Z20" s="61">
        <f>+IF(X20&lt;&gt;0,+(Y20/X20)*100,0)</f>
        <v>-100</v>
      </c>
      <c r="AA20" s="62">
        <f>SUM(AA26:AA33)</f>
        <v>39000000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22000000</v>
      </c>
      <c r="F22" s="11">
        <v>22000000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11000000</v>
      </c>
      <c r="Y22" s="11">
        <v>-11000000</v>
      </c>
      <c r="Z22" s="2">
        <v>-100</v>
      </c>
      <c r="AA22" s="15">
        <v>22000000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17000000</v>
      </c>
      <c r="F24" s="11">
        <v>17000000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8500000</v>
      </c>
      <c r="Y24" s="11">
        <v>-8500000</v>
      </c>
      <c r="Z24" s="2">
        <v>-100</v>
      </c>
      <c r="AA24" s="15">
        <v>17000000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39000000</v>
      </c>
      <c r="F26" s="51">
        <f t="shared" si="3"/>
        <v>39000000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19500000</v>
      </c>
      <c r="Y26" s="51">
        <f t="shared" si="3"/>
        <v>-19500000</v>
      </c>
      <c r="Z26" s="52">
        <f>+IF(X26&lt;&gt;0,+(Y26/X26)*100,0)</f>
        <v>-100</v>
      </c>
      <c r="AA26" s="53">
        <f>SUM(AA21:AA25)</f>
        <v>39000000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64866319</v>
      </c>
      <c r="D36" s="10">
        <f t="shared" si="4"/>
        <v>0</v>
      </c>
      <c r="E36" s="11">
        <f t="shared" si="4"/>
        <v>18937789</v>
      </c>
      <c r="F36" s="11">
        <f t="shared" si="4"/>
        <v>18937789</v>
      </c>
      <c r="G36" s="11">
        <f t="shared" si="4"/>
        <v>3379940</v>
      </c>
      <c r="H36" s="11">
        <f t="shared" si="4"/>
        <v>72656</v>
      </c>
      <c r="I36" s="11">
        <f t="shared" si="4"/>
        <v>1014464</v>
      </c>
      <c r="J36" s="11">
        <f t="shared" si="4"/>
        <v>4467060</v>
      </c>
      <c r="K36" s="11">
        <f t="shared" si="4"/>
        <v>3716638</v>
      </c>
      <c r="L36" s="11">
        <f t="shared" si="4"/>
        <v>4406854</v>
      </c>
      <c r="M36" s="11">
        <f t="shared" si="4"/>
        <v>711713</v>
      </c>
      <c r="N36" s="11">
        <f t="shared" si="4"/>
        <v>8835205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13302265</v>
      </c>
      <c r="X36" s="11">
        <f t="shared" si="4"/>
        <v>9468895</v>
      </c>
      <c r="Y36" s="11">
        <f t="shared" si="4"/>
        <v>3833370</v>
      </c>
      <c r="Z36" s="2">
        <f aca="true" t="shared" si="5" ref="Z36:Z49">+IF(X36&lt;&gt;0,+(Y36/X36)*100,0)</f>
        <v>40.48381569338344</v>
      </c>
      <c r="AA36" s="15">
        <f>AA6+AA21</f>
        <v>18937789</v>
      </c>
    </row>
    <row r="37" spans="1:27" ht="13.5">
      <c r="A37" s="46" t="s">
        <v>33</v>
      </c>
      <c r="B37" s="47"/>
      <c r="C37" s="9">
        <f t="shared" si="4"/>
        <v>23479904</v>
      </c>
      <c r="D37" s="10">
        <f t="shared" si="4"/>
        <v>0</v>
      </c>
      <c r="E37" s="11">
        <f t="shared" si="4"/>
        <v>41820922</v>
      </c>
      <c r="F37" s="11">
        <f t="shared" si="4"/>
        <v>41820922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12848524</v>
      </c>
      <c r="M37" s="11">
        <f t="shared" si="4"/>
        <v>7275803</v>
      </c>
      <c r="N37" s="11">
        <f t="shared" si="4"/>
        <v>20124327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20124327</v>
      </c>
      <c r="X37" s="11">
        <f t="shared" si="4"/>
        <v>20910461</v>
      </c>
      <c r="Y37" s="11">
        <f t="shared" si="4"/>
        <v>-786134</v>
      </c>
      <c r="Z37" s="2">
        <f t="shared" si="5"/>
        <v>-3.759524957388553</v>
      </c>
      <c r="AA37" s="15">
        <f>AA7+AA22</f>
        <v>41820922</v>
      </c>
    </row>
    <row r="38" spans="1:27" ht="13.5">
      <c r="A38" s="46" t="s">
        <v>34</v>
      </c>
      <c r="B38" s="47"/>
      <c r="C38" s="9">
        <f t="shared" si="4"/>
        <v>67923974</v>
      </c>
      <c r="D38" s="10">
        <f t="shared" si="4"/>
        <v>0</v>
      </c>
      <c r="E38" s="11">
        <f t="shared" si="4"/>
        <v>62669408</v>
      </c>
      <c r="F38" s="11">
        <f t="shared" si="4"/>
        <v>62669408</v>
      </c>
      <c r="G38" s="11">
        <f t="shared" si="4"/>
        <v>0</v>
      </c>
      <c r="H38" s="11">
        <f t="shared" si="4"/>
        <v>5317343</v>
      </c>
      <c r="I38" s="11">
        <f t="shared" si="4"/>
        <v>6185636</v>
      </c>
      <c r="J38" s="11">
        <f t="shared" si="4"/>
        <v>11502979</v>
      </c>
      <c r="K38" s="11">
        <f t="shared" si="4"/>
        <v>25727963</v>
      </c>
      <c r="L38" s="11">
        <f t="shared" si="4"/>
        <v>6463765</v>
      </c>
      <c r="M38" s="11">
        <f t="shared" si="4"/>
        <v>1656608</v>
      </c>
      <c r="N38" s="11">
        <f t="shared" si="4"/>
        <v>33848336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45351315</v>
      </c>
      <c r="X38" s="11">
        <f t="shared" si="4"/>
        <v>31334704</v>
      </c>
      <c r="Y38" s="11">
        <f t="shared" si="4"/>
        <v>14016611</v>
      </c>
      <c r="Z38" s="2">
        <f t="shared" si="5"/>
        <v>44.73190811057287</v>
      </c>
      <c r="AA38" s="15">
        <f>AA8+AA23</f>
        <v>62669408</v>
      </c>
    </row>
    <row r="39" spans="1:27" ht="13.5">
      <c r="A39" s="46" t="s">
        <v>35</v>
      </c>
      <c r="B39" s="47"/>
      <c r="C39" s="9">
        <f t="shared" si="4"/>
        <v>9190154</v>
      </c>
      <c r="D39" s="10">
        <f t="shared" si="4"/>
        <v>0</v>
      </c>
      <c r="E39" s="11">
        <f t="shared" si="4"/>
        <v>33461431</v>
      </c>
      <c r="F39" s="11">
        <f t="shared" si="4"/>
        <v>33461431</v>
      </c>
      <c r="G39" s="11">
        <f t="shared" si="4"/>
        <v>0</v>
      </c>
      <c r="H39" s="11">
        <f t="shared" si="4"/>
        <v>453728</v>
      </c>
      <c r="I39" s="11">
        <f t="shared" si="4"/>
        <v>0</v>
      </c>
      <c r="J39" s="11">
        <f t="shared" si="4"/>
        <v>453728</v>
      </c>
      <c r="K39" s="11">
        <f t="shared" si="4"/>
        <v>0</v>
      </c>
      <c r="L39" s="11">
        <f t="shared" si="4"/>
        <v>2831676</v>
      </c>
      <c r="M39" s="11">
        <f t="shared" si="4"/>
        <v>0</v>
      </c>
      <c r="N39" s="11">
        <f t="shared" si="4"/>
        <v>2831676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3285404</v>
      </c>
      <c r="X39" s="11">
        <f t="shared" si="4"/>
        <v>16730716</v>
      </c>
      <c r="Y39" s="11">
        <f t="shared" si="4"/>
        <v>-13445312</v>
      </c>
      <c r="Z39" s="2">
        <f t="shared" si="5"/>
        <v>-80.36304005160329</v>
      </c>
      <c r="AA39" s="15">
        <f>AA9+AA24</f>
        <v>33461431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165460351</v>
      </c>
      <c r="D41" s="50">
        <f t="shared" si="6"/>
        <v>0</v>
      </c>
      <c r="E41" s="51">
        <f t="shared" si="6"/>
        <v>156889550</v>
      </c>
      <c r="F41" s="51">
        <f t="shared" si="6"/>
        <v>156889550</v>
      </c>
      <c r="G41" s="51">
        <f t="shared" si="6"/>
        <v>3379940</v>
      </c>
      <c r="H41" s="51">
        <f t="shared" si="6"/>
        <v>5843727</v>
      </c>
      <c r="I41" s="51">
        <f t="shared" si="6"/>
        <v>7200100</v>
      </c>
      <c r="J41" s="51">
        <f t="shared" si="6"/>
        <v>16423767</v>
      </c>
      <c r="K41" s="51">
        <f t="shared" si="6"/>
        <v>29444601</v>
      </c>
      <c r="L41" s="51">
        <f t="shared" si="6"/>
        <v>26550819</v>
      </c>
      <c r="M41" s="51">
        <f t="shared" si="6"/>
        <v>9644124</v>
      </c>
      <c r="N41" s="51">
        <f t="shared" si="6"/>
        <v>65639544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82063311</v>
      </c>
      <c r="X41" s="51">
        <f t="shared" si="6"/>
        <v>78444776</v>
      </c>
      <c r="Y41" s="51">
        <f t="shared" si="6"/>
        <v>3618535</v>
      </c>
      <c r="Z41" s="52">
        <f t="shared" si="5"/>
        <v>4.612843817668623</v>
      </c>
      <c r="AA41" s="53">
        <f>SUM(AA36:AA40)</f>
        <v>156889550</v>
      </c>
    </row>
    <row r="42" spans="1:27" ht="13.5">
      <c r="A42" s="54" t="s">
        <v>38</v>
      </c>
      <c r="B42" s="35"/>
      <c r="C42" s="65">
        <f aca="true" t="shared" si="7" ref="C42:Y48">C12+C27</f>
        <v>5175297</v>
      </c>
      <c r="D42" s="66">
        <f t="shared" si="7"/>
        <v>0</v>
      </c>
      <c r="E42" s="67">
        <f t="shared" si="7"/>
        <v>12000000</v>
      </c>
      <c r="F42" s="67">
        <f t="shared" si="7"/>
        <v>12000000</v>
      </c>
      <c r="G42" s="67">
        <f t="shared" si="7"/>
        <v>0</v>
      </c>
      <c r="H42" s="67">
        <f t="shared" si="7"/>
        <v>0</v>
      </c>
      <c r="I42" s="67">
        <f t="shared" si="7"/>
        <v>799817</v>
      </c>
      <c r="J42" s="67">
        <f t="shared" si="7"/>
        <v>799817</v>
      </c>
      <c r="K42" s="67">
        <f t="shared" si="7"/>
        <v>0</v>
      </c>
      <c r="L42" s="67">
        <f t="shared" si="7"/>
        <v>307170</v>
      </c>
      <c r="M42" s="67">
        <f t="shared" si="7"/>
        <v>0</v>
      </c>
      <c r="N42" s="67">
        <f t="shared" si="7"/>
        <v>307170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1106987</v>
      </c>
      <c r="X42" s="67">
        <f t="shared" si="7"/>
        <v>6000000</v>
      </c>
      <c r="Y42" s="67">
        <f t="shared" si="7"/>
        <v>-4893013</v>
      </c>
      <c r="Z42" s="69">
        <f t="shared" si="5"/>
        <v>-81.55021666666667</v>
      </c>
      <c r="AA42" s="68">
        <f aca="true" t="shared" si="8" ref="AA42:AA48">AA12+AA27</f>
        <v>12000000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4605732</v>
      </c>
      <c r="D45" s="66">
        <f t="shared" si="7"/>
        <v>0</v>
      </c>
      <c r="E45" s="67">
        <f t="shared" si="7"/>
        <v>51500000</v>
      </c>
      <c r="F45" s="67">
        <f t="shared" si="7"/>
        <v>51500000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107637</v>
      </c>
      <c r="L45" s="67">
        <f t="shared" si="7"/>
        <v>740324</v>
      </c>
      <c r="M45" s="67">
        <f t="shared" si="7"/>
        <v>59219</v>
      </c>
      <c r="N45" s="67">
        <f t="shared" si="7"/>
        <v>907180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907180</v>
      </c>
      <c r="X45" s="67">
        <f t="shared" si="7"/>
        <v>25750000</v>
      </c>
      <c r="Y45" s="67">
        <f t="shared" si="7"/>
        <v>-24842820</v>
      </c>
      <c r="Z45" s="69">
        <f t="shared" si="5"/>
        <v>-96.4769708737864</v>
      </c>
      <c r="AA45" s="68">
        <f t="shared" si="8"/>
        <v>51500000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175241380</v>
      </c>
      <c r="D49" s="78">
        <f t="shared" si="9"/>
        <v>0</v>
      </c>
      <c r="E49" s="79">
        <f t="shared" si="9"/>
        <v>220389550</v>
      </c>
      <c r="F49" s="79">
        <f t="shared" si="9"/>
        <v>220389550</v>
      </c>
      <c r="G49" s="79">
        <f t="shared" si="9"/>
        <v>3379940</v>
      </c>
      <c r="H49" s="79">
        <f t="shared" si="9"/>
        <v>5843727</v>
      </c>
      <c r="I49" s="79">
        <f t="shared" si="9"/>
        <v>7999917</v>
      </c>
      <c r="J49" s="79">
        <f t="shared" si="9"/>
        <v>17223584</v>
      </c>
      <c r="K49" s="79">
        <f t="shared" si="9"/>
        <v>29552238</v>
      </c>
      <c r="L49" s="79">
        <f t="shared" si="9"/>
        <v>27598313</v>
      </c>
      <c r="M49" s="79">
        <f t="shared" si="9"/>
        <v>9703343</v>
      </c>
      <c r="N49" s="79">
        <f t="shared" si="9"/>
        <v>66853894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84077478</v>
      </c>
      <c r="X49" s="79">
        <f t="shared" si="9"/>
        <v>110194776</v>
      </c>
      <c r="Y49" s="79">
        <f t="shared" si="9"/>
        <v>-26117298</v>
      </c>
      <c r="Z49" s="80">
        <f t="shared" si="5"/>
        <v>-23.701030981722763</v>
      </c>
      <c r="AA49" s="81">
        <f>SUM(AA41:AA48)</f>
        <v>220389550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85571355</v>
      </c>
      <c r="D51" s="66">
        <f t="shared" si="10"/>
        <v>0</v>
      </c>
      <c r="E51" s="67">
        <f t="shared" si="10"/>
        <v>153814920</v>
      </c>
      <c r="F51" s="67">
        <f t="shared" si="10"/>
        <v>153814920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76907461</v>
      </c>
      <c r="Y51" s="67">
        <f t="shared" si="10"/>
        <v>-76907461</v>
      </c>
      <c r="Z51" s="69">
        <f>+IF(X51&lt;&gt;0,+(Y51/X51)*100,0)</f>
        <v>-100</v>
      </c>
      <c r="AA51" s="68">
        <f>SUM(AA57:AA61)</f>
        <v>153814920</v>
      </c>
    </row>
    <row r="52" spans="1:27" ht="13.5">
      <c r="A52" s="84" t="s">
        <v>32</v>
      </c>
      <c r="B52" s="47"/>
      <c r="C52" s="9"/>
      <c r="D52" s="10"/>
      <c r="E52" s="11">
        <v>24636003</v>
      </c>
      <c r="F52" s="11">
        <v>24636003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12318002</v>
      </c>
      <c r="Y52" s="11">
        <v>-12318002</v>
      </c>
      <c r="Z52" s="2">
        <v>-100</v>
      </c>
      <c r="AA52" s="15">
        <v>24636003</v>
      </c>
    </row>
    <row r="53" spans="1:27" ht="13.5">
      <c r="A53" s="84" t="s">
        <v>33</v>
      </c>
      <c r="B53" s="47"/>
      <c r="C53" s="9"/>
      <c r="D53" s="10"/>
      <c r="E53" s="11">
        <v>36948900</v>
      </c>
      <c r="F53" s="11">
        <v>36948900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18474450</v>
      </c>
      <c r="Y53" s="11">
        <v>-18474450</v>
      </c>
      <c r="Z53" s="2">
        <v>-100</v>
      </c>
      <c r="AA53" s="15">
        <v>36948900</v>
      </c>
    </row>
    <row r="54" spans="1:27" ht="13.5">
      <c r="A54" s="84" t="s">
        <v>34</v>
      </c>
      <c r="B54" s="47"/>
      <c r="C54" s="9"/>
      <c r="D54" s="10"/>
      <c r="E54" s="11">
        <v>17230942</v>
      </c>
      <c r="F54" s="11">
        <v>17230942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8615471</v>
      </c>
      <c r="Y54" s="11">
        <v>-8615471</v>
      </c>
      <c r="Z54" s="2">
        <v>-100</v>
      </c>
      <c r="AA54" s="15">
        <v>17230942</v>
      </c>
    </row>
    <row r="55" spans="1:27" ht="13.5">
      <c r="A55" s="84" t="s">
        <v>35</v>
      </c>
      <c r="B55" s="47"/>
      <c r="C55" s="9"/>
      <c r="D55" s="10"/>
      <c r="E55" s="11">
        <v>3688027</v>
      </c>
      <c r="F55" s="11">
        <v>3688027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1844014</v>
      </c>
      <c r="Y55" s="11">
        <v>-1844014</v>
      </c>
      <c r="Z55" s="2">
        <v>-100</v>
      </c>
      <c r="AA55" s="15">
        <v>3688027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82503872</v>
      </c>
      <c r="F57" s="51">
        <f t="shared" si="11"/>
        <v>82503872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41251937</v>
      </c>
      <c r="Y57" s="51">
        <f t="shared" si="11"/>
        <v>-41251937</v>
      </c>
      <c r="Z57" s="52">
        <f>+IF(X57&lt;&gt;0,+(Y57/X57)*100,0)</f>
        <v>-100</v>
      </c>
      <c r="AA57" s="53">
        <f>SUM(AA52:AA56)</f>
        <v>82503872</v>
      </c>
    </row>
    <row r="58" spans="1:27" ht="13.5">
      <c r="A58" s="86" t="s">
        <v>38</v>
      </c>
      <c r="B58" s="35"/>
      <c r="C58" s="9">
        <v>5001656</v>
      </c>
      <c r="D58" s="10"/>
      <c r="E58" s="11">
        <v>12700680</v>
      </c>
      <c r="F58" s="11">
        <v>12700680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6350340</v>
      </c>
      <c r="Y58" s="11">
        <v>-6350340</v>
      </c>
      <c r="Z58" s="2">
        <v>-100</v>
      </c>
      <c r="AA58" s="15">
        <v>12700680</v>
      </c>
    </row>
    <row r="59" spans="1:27" ht="13.5">
      <c r="A59" s="86" t="s">
        <v>39</v>
      </c>
      <c r="B59" s="35"/>
      <c r="C59" s="12">
        <v>147268</v>
      </c>
      <c r="D59" s="13"/>
      <c r="E59" s="14">
        <v>262038</v>
      </c>
      <c r="F59" s="14">
        <v>262038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131019</v>
      </c>
      <c r="Y59" s="14">
        <v>-131019</v>
      </c>
      <c r="Z59" s="2">
        <v>-100</v>
      </c>
      <c r="AA59" s="22">
        <v>262038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80422431</v>
      </c>
      <c r="D61" s="10"/>
      <c r="E61" s="11">
        <v>58348330</v>
      </c>
      <c r="F61" s="11">
        <v>58348330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29174165</v>
      </c>
      <c r="Y61" s="11">
        <v>-29174165</v>
      </c>
      <c r="Z61" s="2">
        <v>-100</v>
      </c>
      <c r="AA61" s="15">
        <v>58348330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1259733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1568550</v>
      </c>
      <c r="F66" s="14"/>
      <c r="G66" s="14">
        <v>95176</v>
      </c>
      <c r="H66" s="14">
        <v>972528</v>
      </c>
      <c r="I66" s="14">
        <v>5558991</v>
      </c>
      <c r="J66" s="14">
        <v>6626695</v>
      </c>
      <c r="K66" s="14">
        <v>2761642</v>
      </c>
      <c r="L66" s="14">
        <v>6166120</v>
      </c>
      <c r="M66" s="14">
        <v>11647292</v>
      </c>
      <c r="N66" s="14">
        <v>20575054</v>
      </c>
      <c r="O66" s="14"/>
      <c r="P66" s="14"/>
      <c r="Q66" s="14"/>
      <c r="R66" s="14"/>
      <c r="S66" s="14"/>
      <c r="T66" s="14"/>
      <c r="U66" s="14"/>
      <c r="V66" s="14"/>
      <c r="W66" s="14">
        <v>27201749</v>
      </c>
      <c r="X66" s="14"/>
      <c r="Y66" s="14">
        <v>27201749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1338152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6318000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10484435</v>
      </c>
      <c r="F69" s="79">
        <f t="shared" si="12"/>
        <v>0</v>
      </c>
      <c r="G69" s="79">
        <f t="shared" si="12"/>
        <v>95176</v>
      </c>
      <c r="H69" s="79">
        <f t="shared" si="12"/>
        <v>972528</v>
      </c>
      <c r="I69" s="79">
        <f t="shared" si="12"/>
        <v>5558991</v>
      </c>
      <c r="J69" s="79">
        <f t="shared" si="12"/>
        <v>6626695</v>
      </c>
      <c r="K69" s="79">
        <f t="shared" si="12"/>
        <v>2761642</v>
      </c>
      <c r="L69" s="79">
        <f t="shared" si="12"/>
        <v>6166120</v>
      </c>
      <c r="M69" s="79">
        <f t="shared" si="12"/>
        <v>11647292</v>
      </c>
      <c r="N69" s="79">
        <f t="shared" si="12"/>
        <v>20575054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27201749</v>
      </c>
      <c r="X69" s="79">
        <f t="shared" si="12"/>
        <v>0</v>
      </c>
      <c r="Y69" s="79">
        <f t="shared" si="12"/>
        <v>27201749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178327283</v>
      </c>
      <c r="D5" s="42">
        <f t="shared" si="0"/>
        <v>0</v>
      </c>
      <c r="E5" s="43">
        <f t="shared" si="0"/>
        <v>102060500</v>
      </c>
      <c r="F5" s="43">
        <f t="shared" si="0"/>
        <v>102060500</v>
      </c>
      <c r="G5" s="43">
        <f t="shared" si="0"/>
        <v>486616</v>
      </c>
      <c r="H5" s="43">
        <f t="shared" si="0"/>
        <v>1941965</v>
      </c>
      <c r="I5" s="43">
        <f t="shared" si="0"/>
        <v>8023339</v>
      </c>
      <c r="J5" s="43">
        <f t="shared" si="0"/>
        <v>10451920</v>
      </c>
      <c r="K5" s="43">
        <f t="shared" si="0"/>
        <v>10360408</v>
      </c>
      <c r="L5" s="43">
        <f t="shared" si="0"/>
        <v>3834858</v>
      </c>
      <c r="M5" s="43">
        <f t="shared" si="0"/>
        <v>2668662</v>
      </c>
      <c r="N5" s="43">
        <f t="shared" si="0"/>
        <v>16863928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27315848</v>
      </c>
      <c r="X5" s="43">
        <f t="shared" si="0"/>
        <v>51030250</v>
      </c>
      <c r="Y5" s="43">
        <f t="shared" si="0"/>
        <v>-23714402</v>
      </c>
      <c r="Z5" s="44">
        <f>+IF(X5&lt;&gt;0,+(Y5/X5)*100,0)</f>
        <v>-46.471263613249</v>
      </c>
      <c r="AA5" s="45">
        <f>SUM(AA11:AA18)</f>
        <v>102060500</v>
      </c>
    </row>
    <row r="6" spans="1:27" ht="13.5">
      <c r="A6" s="46" t="s">
        <v>32</v>
      </c>
      <c r="B6" s="47"/>
      <c r="C6" s="9">
        <v>29069336</v>
      </c>
      <c r="D6" s="10"/>
      <c r="E6" s="11">
        <v>5000000</v>
      </c>
      <c r="F6" s="11">
        <v>5000000</v>
      </c>
      <c r="G6" s="11"/>
      <c r="H6" s="11"/>
      <c r="I6" s="11"/>
      <c r="J6" s="11"/>
      <c r="K6" s="11">
        <v>457477</v>
      </c>
      <c r="L6" s="11"/>
      <c r="M6" s="11">
        <v>79413</v>
      </c>
      <c r="N6" s="11">
        <v>536890</v>
      </c>
      <c r="O6" s="11"/>
      <c r="P6" s="11"/>
      <c r="Q6" s="11"/>
      <c r="R6" s="11"/>
      <c r="S6" s="11"/>
      <c r="T6" s="11"/>
      <c r="U6" s="11"/>
      <c r="V6" s="11"/>
      <c r="W6" s="11">
        <v>536890</v>
      </c>
      <c r="X6" s="11">
        <v>2500000</v>
      </c>
      <c r="Y6" s="11">
        <v>-1963110</v>
      </c>
      <c r="Z6" s="2">
        <v>-78.52</v>
      </c>
      <c r="AA6" s="15">
        <v>5000000</v>
      </c>
    </row>
    <row r="7" spans="1:27" ht="13.5">
      <c r="A7" s="46" t="s">
        <v>33</v>
      </c>
      <c r="B7" s="47"/>
      <c r="C7" s="9">
        <v>7258495</v>
      </c>
      <c r="D7" s="10"/>
      <c r="E7" s="11">
        <v>23916500</v>
      </c>
      <c r="F7" s="11">
        <v>23916500</v>
      </c>
      <c r="G7" s="11"/>
      <c r="H7" s="11"/>
      <c r="I7" s="11">
        <v>4189034</v>
      </c>
      <c r="J7" s="11">
        <v>4189034</v>
      </c>
      <c r="K7" s="11">
        <v>1170000</v>
      </c>
      <c r="L7" s="11">
        <v>301712</v>
      </c>
      <c r="M7" s="11">
        <v>277794</v>
      </c>
      <c r="N7" s="11">
        <v>1749506</v>
      </c>
      <c r="O7" s="11"/>
      <c r="P7" s="11"/>
      <c r="Q7" s="11"/>
      <c r="R7" s="11"/>
      <c r="S7" s="11"/>
      <c r="T7" s="11"/>
      <c r="U7" s="11"/>
      <c r="V7" s="11"/>
      <c r="W7" s="11">
        <v>5938540</v>
      </c>
      <c r="X7" s="11">
        <v>11958250</v>
      </c>
      <c r="Y7" s="11">
        <v>-6019710</v>
      </c>
      <c r="Z7" s="2">
        <v>-50.34</v>
      </c>
      <c r="AA7" s="15">
        <v>23916500</v>
      </c>
    </row>
    <row r="8" spans="1:27" ht="13.5">
      <c r="A8" s="46" t="s">
        <v>34</v>
      </c>
      <c r="B8" s="47"/>
      <c r="C8" s="9">
        <v>48879088</v>
      </c>
      <c r="D8" s="10"/>
      <c r="E8" s="11">
        <v>40000000</v>
      </c>
      <c r="F8" s="11">
        <v>40000000</v>
      </c>
      <c r="G8" s="11">
        <v>200281</v>
      </c>
      <c r="H8" s="11">
        <v>301967</v>
      </c>
      <c r="I8" s="11">
        <v>31995</v>
      </c>
      <c r="J8" s="11">
        <v>534243</v>
      </c>
      <c r="K8" s="11">
        <v>4683365</v>
      </c>
      <c r="L8" s="11">
        <v>1298744</v>
      </c>
      <c r="M8" s="11">
        <v>1589615</v>
      </c>
      <c r="N8" s="11">
        <v>7571724</v>
      </c>
      <c r="O8" s="11"/>
      <c r="P8" s="11"/>
      <c r="Q8" s="11"/>
      <c r="R8" s="11"/>
      <c r="S8" s="11"/>
      <c r="T8" s="11"/>
      <c r="U8" s="11"/>
      <c r="V8" s="11"/>
      <c r="W8" s="11">
        <v>8105967</v>
      </c>
      <c r="X8" s="11">
        <v>20000000</v>
      </c>
      <c r="Y8" s="11">
        <v>-11894033</v>
      </c>
      <c r="Z8" s="2">
        <v>-59.47</v>
      </c>
      <c r="AA8" s="15">
        <v>40000000</v>
      </c>
    </row>
    <row r="9" spans="1:27" ht="13.5">
      <c r="A9" s="46" t="s">
        <v>35</v>
      </c>
      <c r="B9" s="47"/>
      <c r="C9" s="9">
        <v>57729039</v>
      </c>
      <c r="D9" s="10"/>
      <c r="E9" s="11">
        <v>1405310</v>
      </c>
      <c r="F9" s="11">
        <v>1405310</v>
      </c>
      <c r="G9" s="11">
        <v>275362</v>
      </c>
      <c r="H9" s="11"/>
      <c r="I9" s="11"/>
      <c r="J9" s="11">
        <v>275362</v>
      </c>
      <c r="K9" s="11">
        <v>2524706</v>
      </c>
      <c r="L9" s="11"/>
      <c r="M9" s="11">
        <v>474300</v>
      </c>
      <c r="N9" s="11">
        <v>2999006</v>
      </c>
      <c r="O9" s="11"/>
      <c r="P9" s="11"/>
      <c r="Q9" s="11"/>
      <c r="R9" s="11"/>
      <c r="S9" s="11"/>
      <c r="T9" s="11"/>
      <c r="U9" s="11"/>
      <c r="V9" s="11"/>
      <c r="W9" s="11">
        <v>3274368</v>
      </c>
      <c r="X9" s="11">
        <v>702655</v>
      </c>
      <c r="Y9" s="11">
        <v>2571713</v>
      </c>
      <c r="Z9" s="2">
        <v>366</v>
      </c>
      <c r="AA9" s="15">
        <v>1405310</v>
      </c>
    </row>
    <row r="10" spans="1:27" ht="13.5">
      <c r="A10" s="46" t="s">
        <v>36</v>
      </c>
      <c r="B10" s="47"/>
      <c r="C10" s="9">
        <v>8448222</v>
      </c>
      <c r="D10" s="10"/>
      <c r="E10" s="11">
        <v>11246000</v>
      </c>
      <c r="F10" s="11">
        <v>11246000</v>
      </c>
      <c r="G10" s="11"/>
      <c r="H10" s="11">
        <v>609771</v>
      </c>
      <c r="I10" s="11">
        <v>979991</v>
      </c>
      <c r="J10" s="11">
        <v>1589762</v>
      </c>
      <c r="K10" s="11">
        <v>903099</v>
      </c>
      <c r="L10" s="11">
        <v>379273</v>
      </c>
      <c r="M10" s="11"/>
      <c r="N10" s="11">
        <v>1282372</v>
      </c>
      <c r="O10" s="11"/>
      <c r="P10" s="11"/>
      <c r="Q10" s="11"/>
      <c r="R10" s="11"/>
      <c r="S10" s="11"/>
      <c r="T10" s="11"/>
      <c r="U10" s="11"/>
      <c r="V10" s="11"/>
      <c r="W10" s="11">
        <v>2872134</v>
      </c>
      <c r="X10" s="11">
        <v>5623000</v>
      </c>
      <c r="Y10" s="11">
        <v>-2750866</v>
      </c>
      <c r="Z10" s="2">
        <v>-48.92</v>
      </c>
      <c r="AA10" s="15">
        <v>11246000</v>
      </c>
    </row>
    <row r="11" spans="1:27" ht="13.5">
      <c r="A11" s="48" t="s">
        <v>37</v>
      </c>
      <c r="B11" s="47"/>
      <c r="C11" s="49">
        <f aca="true" t="shared" si="1" ref="C11:Y11">SUM(C6:C10)</f>
        <v>151384180</v>
      </c>
      <c r="D11" s="50">
        <f t="shared" si="1"/>
        <v>0</v>
      </c>
      <c r="E11" s="51">
        <f t="shared" si="1"/>
        <v>81567810</v>
      </c>
      <c r="F11" s="51">
        <f t="shared" si="1"/>
        <v>81567810</v>
      </c>
      <c r="G11" s="51">
        <f t="shared" si="1"/>
        <v>475643</v>
      </c>
      <c r="H11" s="51">
        <f t="shared" si="1"/>
        <v>911738</v>
      </c>
      <c r="I11" s="51">
        <f t="shared" si="1"/>
        <v>5201020</v>
      </c>
      <c r="J11" s="51">
        <f t="shared" si="1"/>
        <v>6588401</v>
      </c>
      <c r="K11" s="51">
        <f t="shared" si="1"/>
        <v>9738647</v>
      </c>
      <c r="L11" s="51">
        <f t="shared" si="1"/>
        <v>1979729</v>
      </c>
      <c r="M11" s="51">
        <f t="shared" si="1"/>
        <v>2421122</v>
      </c>
      <c r="N11" s="51">
        <f t="shared" si="1"/>
        <v>14139498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20727899</v>
      </c>
      <c r="X11" s="51">
        <f t="shared" si="1"/>
        <v>40783905</v>
      </c>
      <c r="Y11" s="51">
        <f t="shared" si="1"/>
        <v>-20056006</v>
      </c>
      <c r="Z11" s="52">
        <f>+IF(X11&lt;&gt;0,+(Y11/X11)*100,0)</f>
        <v>-49.17627676898522</v>
      </c>
      <c r="AA11" s="53">
        <f>SUM(AA6:AA10)</f>
        <v>81567810</v>
      </c>
    </row>
    <row r="12" spans="1:27" ht="13.5">
      <c r="A12" s="54" t="s">
        <v>38</v>
      </c>
      <c r="B12" s="35"/>
      <c r="C12" s="9">
        <v>6875155</v>
      </c>
      <c r="D12" s="10"/>
      <c r="E12" s="11">
        <v>11762690</v>
      </c>
      <c r="F12" s="11">
        <v>11762690</v>
      </c>
      <c r="G12" s="11"/>
      <c r="H12" s="11">
        <v>1030227</v>
      </c>
      <c r="I12" s="11">
        <v>2328854</v>
      </c>
      <c r="J12" s="11">
        <v>3359081</v>
      </c>
      <c r="K12" s="11">
        <v>477199</v>
      </c>
      <c r="L12" s="11">
        <v>1016231</v>
      </c>
      <c r="M12" s="11">
        <v>247540</v>
      </c>
      <c r="N12" s="11">
        <v>1740970</v>
      </c>
      <c r="O12" s="11"/>
      <c r="P12" s="11"/>
      <c r="Q12" s="11"/>
      <c r="R12" s="11"/>
      <c r="S12" s="11"/>
      <c r="T12" s="11"/>
      <c r="U12" s="11"/>
      <c r="V12" s="11"/>
      <c r="W12" s="11">
        <v>5100051</v>
      </c>
      <c r="X12" s="11">
        <v>5881345</v>
      </c>
      <c r="Y12" s="11">
        <v>-781294</v>
      </c>
      <c r="Z12" s="2">
        <v>-13.28</v>
      </c>
      <c r="AA12" s="15">
        <v>11762690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20067948</v>
      </c>
      <c r="D15" s="10"/>
      <c r="E15" s="11">
        <v>8730000</v>
      </c>
      <c r="F15" s="11">
        <v>8730000</v>
      </c>
      <c r="G15" s="11">
        <v>10973</v>
      </c>
      <c r="H15" s="11"/>
      <c r="I15" s="11">
        <v>493465</v>
      </c>
      <c r="J15" s="11">
        <v>504438</v>
      </c>
      <c r="K15" s="11">
        <v>144562</v>
      </c>
      <c r="L15" s="11">
        <v>838898</v>
      </c>
      <c r="M15" s="11"/>
      <c r="N15" s="11">
        <v>983460</v>
      </c>
      <c r="O15" s="11"/>
      <c r="P15" s="11"/>
      <c r="Q15" s="11"/>
      <c r="R15" s="11"/>
      <c r="S15" s="11"/>
      <c r="T15" s="11"/>
      <c r="U15" s="11"/>
      <c r="V15" s="11"/>
      <c r="W15" s="11">
        <v>1487898</v>
      </c>
      <c r="X15" s="11">
        <v>4365000</v>
      </c>
      <c r="Y15" s="11">
        <v>-2877102</v>
      </c>
      <c r="Z15" s="2">
        <v>-65.91</v>
      </c>
      <c r="AA15" s="15">
        <v>8730000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30386000</v>
      </c>
      <c r="F20" s="60">
        <f t="shared" si="2"/>
        <v>30386000</v>
      </c>
      <c r="G20" s="60">
        <f t="shared" si="2"/>
        <v>2283146</v>
      </c>
      <c r="H20" s="60">
        <f t="shared" si="2"/>
        <v>-832102</v>
      </c>
      <c r="I20" s="60">
        <f t="shared" si="2"/>
        <v>0</v>
      </c>
      <c r="J20" s="60">
        <f t="shared" si="2"/>
        <v>1451044</v>
      </c>
      <c r="K20" s="60">
        <f t="shared" si="2"/>
        <v>6558197</v>
      </c>
      <c r="L20" s="60">
        <f t="shared" si="2"/>
        <v>4376799</v>
      </c>
      <c r="M20" s="60">
        <f t="shared" si="2"/>
        <v>929109</v>
      </c>
      <c r="N20" s="60">
        <f t="shared" si="2"/>
        <v>11864105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13315149</v>
      </c>
      <c r="X20" s="60">
        <f t="shared" si="2"/>
        <v>15193000</v>
      </c>
      <c r="Y20" s="60">
        <f t="shared" si="2"/>
        <v>-1877851</v>
      </c>
      <c r="Z20" s="61">
        <f>+IF(X20&lt;&gt;0,+(Y20/X20)*100,0)</f>
        <v>-12.359974988481536</v>
      </c>
      <c r="AA20" s="62">
        <f>SUM(AA26:AA33)</f>
        <v>30386000</v>
      </c>
    </row>
    <row r="21" spans="1:27" ht="13.5">
      <c r="A21" s="46" t="s">
        <v>32</v>
      </c>
      <c r="B21" s="47"/>
      <c r="C21" s="9"/>
      <c r="D21" s="10"/>
      <c r="E21" s="11">
        <v>6500000</v>
      </c>
      <c r="F21" s="11">
        <v>6500000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3250000</v>
      </c>
      <c r="Y21" s="11">
        <v>-3250000</v>
      </c>
      <c r="Z21" s="2">
        <v>-100</v>
      </c>
      <c r="AA21" s="15">
        <v>6500000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>
        <v>-832102</v>
      </c>
      <c r="I22" s="11"/>
      <c r="J22" s="11">
        <v>-832102</v>
      </c>
      <c r="K22" s="11"/>
      <c r="L22" s="11">
        <v>77120</v>
      </c>
      <c r="M22" s="11"/>
      <c r="N22" s="11">
        <v>77120</v>
      </c>
      <c r="O22" s="11"/>
      <c r="P22" s="11"/>
      <c r="Q22" s="11"/>
      <c r="R22" s="11"/>
      <c r="S22" s="11"/>
      <c r="T22" s="11"/>
      <c r="U22" s="11"/>
      <c r="V22" s="11"/>
      <c r="W22" s="11">
        <v>-754982</v>
      </c>
      <c r="X22" s="11"/>
      <c r="Y22" s="11">
        <v>-754982</v>
      </c>
      <c r="Z22" s="2"/>
      <c r="AA22" s="15"/>
    </row>
    <row r="23" spans="1:27" ht="13.5">
      <c r="A23" s="46" t="s">
        <v>34</v>
      </c>
      <c r="B23" s="47"/>
      <c r="C23" s="9"/>
      <c r="D23" s="10"/>
      <c r="E23" s="11">
        <v>12386000</v>
      </c>
      <c r="F23" s="11">
        <v>12386000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6193000</v>
      </c>
      <c r="Y23" s="11">
        <v>-6193000</v>
      </c>
      <c r="Z23" s="2">
        <v>-100</v>
      </c>
      <c r="AA23" s="15">
        <v>12386000</v>
      </c>
    </row>
    <row r="24" spans="1:27" ht="13.5">
      <c r="A24" s="46" t="s">
        <v>35</v>
      </c>
      <c r="B24" s="47"/>
      <c r="C24" s="9"/>
      <c r="D24" s="10"/>
      <c r="E24" s="11">
        <v>4500000</v>
      </c>
      <c r="F24" s="11">
        <v>4500000</v>
      </c>
      <c r="G24" s="11">
        <v>2283146</v>
      </c>
      <c r="H24" s="11"/>
      <c r="I24" s="11"/>
      <c r="J24" s="11">
        <v>2283146</v>
      </c>
      <c r="K24" s="11">
        <v>3645754</v>
      </c>
      <c r="L24" s="11">
        <v>4299679</v>
      </c>
      <c r="M24" s="11">
        <v>929109</v>
      </c>
      <c r="N24" s="11">
        <v>8874542</v>
      </c>
      <c r="O24" s="11"/>
      <c r="P24" s="11"/>
      <c r="Q24" s="11"/>
      <c r="R24" s="11"/>
      <c r="S24" s="11"/>
      <c r="T24" s="11"/>
      <c r="U24" s="11"/>
      <c r="V24" s="11"/>
      <c r="W24" s="11">
        <v>11157688</v>
      </c>
      <c r="X24" s="11">
        <v>2250000</v>
      </c>
      <c r="Y24" s="11">
        <v>8907688</v>
      </c>
      <c r="Z24" s="2">
        <v>395.9</v>
      </c>
      <c r="AA24" s="15">
        <v>4500000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23386000</v>
      </c>
      <c r="F26" s="51">
        <f t="shared" si="3"/>
        <v>23386000</v>
      </c>
      <c r="G26" s="51">
        <f t="shared" si="3"/>
        <v>2283146</v>
      </c>
      <c r="H26" s="51">
        <f t="shared" si="3"/>
        <v>-832102</v>
      </c>
      <c r="I26" s="51">
        <f t="shared" si="3"/>
        <v>0</v>
      </c>
      <c r="J26" s="51">
        <f t="shared" si="3"/>
        <v>1451044</v>
      </c>
      <c r="K26" s="51">
        <f t="shared" si="3"/>
        <v>3645754</v>
      </c>
      <c r="L26" s="51">
        <f t="shared" si="3"/>
        <v>4376799</v>
      </c>
      <c r="M26" s="51">
        <f t="shared" si="3"/>
        <v>929109</v>
      </c>
      <c r="N26" s="51">
        <f t="shared" si="3"/>
        <v>8951662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10402706</v>
      </c>
      <c r="X26" s="51">
        <f t="shared" si="3"/>
        <v>11693000</v>
      </c>
      <c r="Y26" s="51">
        <f t="shared" si="3"/>
        <v>-1290294</v>
      </c>
      <c r="Z26" s="52">
        <f>+IF(X26&lt;&gt;0,+(Y26/X26)*100,0)</f>
        <v>-11.03475583682545</v>
      </c>
      <c r="AA26" s="53">
        <f>SUM(AA21:AA25)</f>
        <v>23386000</v>
      </c>
    </row>
    <row r="27" spans="1:27" ht="13.5">
      <c r="A27" s="54" t="s">
        <v>38</v>
      </c>
      <c r="B27" s="64"/>
      <c r="C27" s="9"/>
      <c r="D27" s="10"/>
      <c r="E27" s="11">
        <v>7000000</v>
      </c>
      <c r="F27" s="11">
        <v>7000000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3500000</v>
      </c>
      <c r="Y27" s="11">
        <v>-3500000</v>
      </c>
      <c r="Z27" s="2">
        <v>-100</v>
      </c>
      <c r="AA27" s="15">
        <v>7000000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>
        <v>2912443</v>
      </c>
      <c r="L30" s="11"/>
      <c r="M30" s="11"/>
      <c r="N30" s="11">
        <v>2912443</v>
      </c>
      <c r="O30" s="11"/>
      <c r="P30" s="11"/>
      <c r="Q30" s="11"/>
      <c r="R30" s="11"/>
      <c r="S30" s="11"/>
      <c r="T30" s="11"/>
      <c r="U30" s="11"/>
      <c r="V30" s="11"/>
      <c r="W30" s="11">
        <v>2912443</v>
      </c>
      <c r="X30" s="11"/>
      <c r="Y30" s="11">
        <v>2912443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29069336</v>
      </c>
      <c r="D36" s="10">
        <f t="shared" si="4"/>
        <v>0</v>
      </c>
      <c r="E36" s="11">
        <f t="shared" si="4"/>
        <v>11500000</v>
      </c>
      <c r="F36" s="11">
        <f t="shared" si="4"/>
        <v>11500000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457477</v>
      </c>
      <c r="L36" s="11">
        <f t="shared" si="4"/>
        <v>0</v>
      </c>
      <c r="M36" s="11">
        <f t="shared" si="4"/>
        <v>79413</v>
      </c>
      <c r="N36" s="11">
        <f t="shared" si="4"/>
        <v>536890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536890</v>
      </c>
      <c r="X36" s="11">
        <f t="shared" si="4"/>
        <v>5750000</v>
      </c>
      <c r="Y36" s="11">
        <f t="shared" si="4"/>
        <v>-5213110</v>
      </c>
      <c r="Z36" s="2">
        <f aca="true" t="shared" si="5" ref="Z36:Z49">+IF(X36&lt;&gt;0,+(Y36/X36)*100,0)</f>
        <v>-90.66278260869565</v>
      </c>
      <c r="AA36" s="15">
        <f>AA6+AA21</f>
        <v>11500000</v>
      </c>
    </row>
    <row r="37" spans="1:27" ht="13.5">
      <c r="A37" s="46" t="s">
        <v>33</v>
      </c>
      <c r="B37" s="47"/>
      <c r="C37" s="9">
        <f t="shared" si="4"/>
        <v>7258495</v>
      </c>
      <c r="D37" s="10">
        <f t="shared" si="4"/>
        <v>0</v>
      </c>
      <c r="E37" s="11">
        <f t="shared" si="4"/>
        <v>23916500</v>
      </c>
      <c r="F37" s="11">
        <f t="shared" si="4"/>
        <v>23916500</v>
      </c>
      <c r="G37" s="11">
        <f t="shared" si="4"/>
        <v>0</v>
      </c>
      <c r="H37" s="11">
        <f t="shared" si="4"/>
        <v>-832102</v>
      </c>
      <c r="I37" s="11">
        <f t="shared" si="4"/>
        <v>4189034</v>
      </c>
      <c r="J37" s="11">
        <f t="shared" si="4"/>
        <v>3356932</v>
      </c>
      <c r="K37" s="11">
        <f t="shared" si="4"/>
        <v>1170000</v>
      </c>
      <c r="L37" s="11">
        <f t="shared" si="4"/>
        <v>378832</v>
      </c>
      <c r="M37" s="11">
        <f t="shared" si="4"/>
        <v>277794</v>
      </c>
      <c r="N37" s="11">
        <f t="shared" si="4"/>
        <v>1826626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5183558</v>
      </c>
      <c r="X37" s="11">
        <f t="shared" si="4"/>
        <v>11958250</v>
      </c>
      <c r="Y37" s="11">
        <f t="shared" si="4"/>
        <v>-6774692</v>
      </c>
      <c r="Z37" s="2">
        <f t="shared" si="5"/>
        <v>-56.65287144858152</v>
      </c>
      <c r="AA37" s="15">
        <f>AA7+AA22</f>
        <v>23916500</v>
      </c>
    </row>
    <row r="38" spans="1:27" ht="13.5">
      <c r="A38" s="46" t="s">
        <v>34</v>
      </c>
      <c r="B38" s="47"/>
      <c r="C38" s="9">
        <f t="shared" si="4"/>
        <v>48879088</v>
      </c>
      <c r="D38" s="10">
        <f t="shared" si="4"/>
        <v>0</v>
      </c>
      <c r="E38" s="11">
        <f t="shared" si="4"/>
        <v>52386000</v>
      </c>
      <c r="F38" s="11">
        <f t="shared" si="4"/>
        <v>52386000</v>
      </c>
      <c r="G38" s="11">
        <f t="shared" si="4"/>
        <v>200281</v>
      </c>
      <c r="H38" s="11">
        <f t="shared" si="4"/>
        <v>301967</v>
      </c>
      <c r="I38" s="11">
        <f t="shared" si="4"/>
        <v>31995</v>
      </c>
      <c r="J38" s="11">
        <f t="shared" si="4"/>
        <v>534243</v>
      </c>
      <c r="K38" s="11">
        <f t="shared" si="4"/>
        <v>4683365</v>
      </c>
      <c r="L38" s="11">
        <f t="shared" si="4"/>
        <v>1298744</v>
      </c>
      <c r="M38" s="11">
        <f t="shared" si="4"/>
        <v>1589615</v>
      </c>
      <c r="N38" s="11">
        <f t="shared" si="4"/>
        <v>7571724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8105967</v>
      </c>
      <c r="X38" s="11">
        <f t="shared" si="4"/>
        <v>26193000</v>
      </c>
      <c r="Y38" s="11">
        <f t="shared" si="4"/>
        <v>-18087033</v>
      </c>
      <c r="Z38" s="2">
        <f t="shared" si="5"/>
        <v>-69.05292635436949</v>
      </c>
      <c r="AA38" s="15">
        <f>AA8+AA23</f>
        <v>52386000</v>
      </c>
    </row>
    <row r="39" spans="1:27" ht="13.5">
      <c r="A39" s="46" t="s">
        <v>35</v>
      </c>
      <c r="B39" s="47"/>
      <c r="C39" s="9">
        <f t="shared" si="4"/>
        <v>57729039</v>
      </c>
      <c r="D39" s="10">
        <f t="shared" si="4"/>
        <v>0</v>
      </c>
      <c r="E39" s="11">
        <f t="shared" si="4"/>
        <v>5905310</v>
      </c>
      <c r="F39" s="11">
        <f t="shared" si="4"/>
        <v>5905310</v>
      </c>
      <c r="G39" s="11">
        <f t="shared" si="4"/>
        <v>2558508</v>
      </c>
      <c r="H39" s="11">
        <f t="shared" si="4"/>
        <v>0</v>
      </c>
      <c r="I39" s="11">
        <f t="shared" si="4"/>
        <v>0</v>
      </c>
      <c r="J39" s="11">
        <f t="shared" si="4"/>
        <v>2558508</v>
      </c>
      <c r="K39" s="11">
        <f t="shared" si="4"/>
        <v>6170460</v>
      </c>
      <c r="L39" s="11">
        <f t="shared" si="4"/>
        <v>4299679</v>
      </c>
      <c r="M39" s="11">
        <f t="shared" si="4"/>
        <v>1403409</v>
      </c>
      <c r="N39" s="11">
        <f t="shared" si="4"/>
        <v>11873548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14432056</v>
      </c>
      <c r="X39" s="11">
        <f t="shared" si="4"/>
        <v>2952655</v>
      </c>
      <c r="Y39" s="11">
        <f t="shared" si="4"/>
        <v>11479401</v>
      </c>
      <c r="Z39" s="2">
        <f t="shared" si="5"/>
        <v>388.78233318826614</v>
      </c>
      <c r="AA39" s="15">
        <f>AA9+AA24</f>
        <v>5905310</v>
      </c>
    </row>
    <row r="40" spans="1:27" ht="13.5">
      <c r="A40" s="46" t="s">
        <v>36</v>
      </c>
      <c r="B40" s="47"/>
      <c r="C40" s="9">
        <f t="shared" si="4"/>
        <v>8448222</v>
      </c>
      <c r="D40" s="10">
        <f t="shared" si="4"/>
        <v>0</v>
      </c>
      <c r="E40" s="11">
        <f t="shared" si="4"/>
        <v>11246000</v>
      </c>
      <c r="F40" s="11">
        <f t="shared" si="4"/>
        <v>11246000</v>
      </c>
      <c r="G40" s="11">
        <f t="shared" si="4"/>
        <v>0</v>
      </c>
      <c r="H40" s="11">
        <f t="shared" si="4"/>
        <v>609771</v>
      </c>
      <c r="I40" s="11">
        <f t="shared" si="4"/>
        <v>979991</v>
      </c>
      <c r="J40" s="11">
        <f t="shared" si="4"/>
        <v>1589762</v>
      </c>
      <c r="K40" s="11">
        <f t="shared" si="4"/>
        <v>903099</v>
      </c>
      <c r="L40" s="11">
        <f t="shared" si="4"/>
        <v>379273</v>
      </c>
      <c r="M40" s="11">
        <f t="shared" si="4"/>
        <v>0</v>
      </c>
      <c r="N40" s="11">
        <f t="shared" si="4"/>
        <v>1282372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2872134</v>
      </c>
      <c r="X40" s="11">
        <f t="shared" si="4"/>
        <v>5623000</v>
      </c>
      <c r="Y40" s="11">
        <f t="shared" si="4"/>
        <v>-2750866</v>
      </c>
      <c r="Z40" s="2">
        <f t="shared" si="5"/>
        <v>-48.92167881913569</v>
      </c>
      <c r="AA40" s="15">
        <f>AA10+AA25</f>
        <v>11246000</v>
      </c>
    </row>
    <row r="41" spans="1:27" ht="13.5">
      <c r="A41" s="48" t="s">
        <v>37</v>
      </c>
      <c r="B41" s="47"/>
      <c r="C41" s="49">
        <f aca="true" t="shared" si="6" ref="C41:Y41">SUM(C36:C40)</f>
        <v>151384180</v>
      </c>
      <c r="D41" s="50">
        <f t="shared" si="6"/>
        <v>0</v>
      </c>
      <c r="E41" s="51">
        <f t="shared" si="6"/>
        <v>104953810</v>
      </c>
      <c r="F41" s="51">
        <f t="shared" si="6"/>
        <v>104953810</v>
      </c>
      <c r="G41" s="51">
        <f t="shared" si="6"/>
        <v>2758789</v>
      </c>
      <c r="H41" s="51">
        <f t="shared" si="6"/>
        <v>79636</v>
      </c>
      <c r="I41" s="51">
        <f t="shared" si="6"/>
        <v>5201020</v>
      </c>
      <c r="J41" s="51">
        <f t="shared" si="6"/>
        <v>8039445</v>
      </c>
      <c r="K41" s="51">
        <f t="shared" si="6"/>
        <v>13384401</v>
      </c>
      <c r="L41" s="51">
        <f t="shared" si="6"/>
        <v>6356528</v>
      </c>
      <c r="M41" s="51">
        <f t="shared" si="6"/>
        <v>3350231</v>
      </c>
      <c r="N41" s="51">
        <f t="shared" si="6"/>
        <v>23091160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31130605</v>
      </c>
      <c r="X41" s="51">
        <f t="shared" si="6"/>
        <v>52476905</v>
      </c>
      <c r="Y41" s="51">
        <f t="shared" si="6"/>
        <v>-21346300</v>
      </c>
      <c r="Z41" s="52">
        <f t="shared" si="5"/>
        <v>-40.677513279413105</v>
      </c>
      <c r="AA41" s="53">
        <f>SUM(AA36:AA40)</f>
        <v>104953810</v>
      </c>
    </row>
    <row r="42" spans="1:27" ht="13.5">
      <c r="A42" s="54" t="s">
        <v>38</v>
      </c>
      <c r="B42" s="35"/>
      <c r="C42" s="65">
        <f aca="true" t="shared" si="7" ref="C42:Y48">C12+C27</f>
        <v>6875155</v>
      </c>
      <c r="D42" s="66">
        <f t="shared" si="7"/>
        <v>0</v>
      </c>
      <c r="E42" s="67">
        <f t="shared" si="7"/>
        <v>18762690</v>
      </c>
      <c r="F42" s="67">
        <f t="shared" si="7"/>
        <v>18762690</v>
      </c>
      <c r="G42" s="67">
        <f t="shared" si="7"/>
        <v>0</v>
      </c>
      <c r="H42" s="67">
        <f t="shared" si="7"/>
        <v>1030227</v>
      </c>
      <c r="I42" s="67">
        <f t="shared" si="7"/>
        <v>2328854</v>
      </c>
      <c r="J42" s="67">
        <f t="shared" si="7"/>
        <v>3359081</v>
      </c>
      <c r="K42" s="67">
        <f t="shared" si="7"/>
        <v>477199</v>
      </c>
      <c r="L42" s="67">
        <f t="shared" si="7"/>
        <v>1016231</v>
      </c>
      <c r="M42" s="67">
        <f t="shared" si="7"/>
        <v>247540</v>
      </c>
      <c r="N42" s="67">
        <f t="shared" si="7"/>
        <v>1740970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5100051</v>
      </c>
      <c r="X42" s="67">
        <f t="shared" si="7"/>
        <v>9381345</v>
      </c>
      <c r="Y42" s="67">
        <f t="shared" si="7"/>
        <v>-4281294</v>
      </c>
      <c r="Z42" s="69">
        <f t="shared" si="5"/>
        <v>-45.63624938641527</v>
      </c>
      <c r="AA42" s="68">
        <f aca="true" t="shared" si="8" ref="AA42:AA48">AA12+AA27</f>
        <v>18762690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20067948</v>
      </c>
      <c r="D45" s="66">
        <f t="shared" si="7"/>
        <v>0</v>
      </c>
      <c r="E45" s="67">
        <f t="shared" si="7"/>
        <v>8730000</v>
      </c>
      <c r="F45" s="67">
        <f t="shared" si="7"/>
        <v>8730000</v>
      </c>
      <c r="G45" s="67">
        <f t="shared" si="7"/>
        <v>10973</v>
      </c>
      <c r="H45" s="67">
        <f t="shared" si="7"/>
        <v>0</v>
      </c>
      <c r="I45" s="67">
        <f t="shared" si="7"/>
        <v>493465</v>
      </c>
      <c r="J45" s="67">
        <f t="shared" si="7"/>
        <v>504438</v>
      </c>
      <c r="K45" s="67">
        <f t="shared" si="7"/>
        <v>3057005</v>
      </c>
      <c r="L45" s="67">
        <f t="shared" si="7"/>
        <v>838898</v>
      </c>
      <c r="M45" s="67">
        <f t="shared" si="7"/>
        <v>0</v>
      </c>
      <c r="N45" s="67">
        <f t="shared" si="7"/>
        <v>3895903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4400341</v>
      </c>
      <c r="X45" s="67">
        <f t="shared" si="7"/>
        <v>4365000</v>
      </c>
      <c r="Y45" s="67">
        <f t="shared" si="7"/>
        <v>35341</v>
      </c>
      <c r="Z45" s="69">
        <f t="shared" si="5"/>
        <v>0.8096449026345933</v>
      </c>
      <c r="AA45" s="68">
        <f t="shared" si="8"/>
        <v>8730000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178327283</v>
      </c>
      <c r="D49" s="78">
        <f t="shared" si="9"/>
        <v>0</v>
      </c>
      <c r="E49" s="79">
        <f t="shared" si="9"/>
        <v>132446500</v>
      </c>
      <c r="F49" s="79">
        <f t="shared" si="9"/>
        <v>132446500</v>
      </c>
      <c r="G49" s="79">
        <f t="shared" si="9"/>
        <v>2769762</v>
      </c>
      <c r="H49" s="79">
        <f t="shared" si="9"/>
        <v>1109863</v>
      </c>
      <c r="I49" s="79">
        <f t="shared" si="9"/>
        <v>8023339</v>
      </c>
      <c r="J49" s="79">
        <f t="shared" si="9"/>
        <v>11902964</v>
      </c>
      <c r="K49" s="79">
        <f t="shared" si="9"/>
        <v>16918605</v>
      </c>
      <c r="L49" s="79">
        <f t="shared" si="9"/>
        <v>8211657</v>
      </c>
      <c r="M49" s="79">
        <f t="shared" si="9"/>
        <v>3597771</v>
      </c>
      <c r="N49" s="79">
        <f t="shared" si="9"/>
        <v>28728033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40630997</v>
      </c>
      <c r="X49" s="79">
        <f t="shared" si="9"/>
        <v>66223250</v>
      </c>
      <c r="Y49" s="79">
        <f t="shared" si="9"/>
        <v>-25592253</v>
      </c>
      <c r="Z49" s="80">
        <f t="shared" si="5"/>
        <v>-38.64541984876912</v>
      </c>
      <c r="AA49" s="81">
        <f>SUM(AA41:AA48)</f>
        <v>132446500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119358584</v>
      </c>
      <c r="F51" s="67">
        <f t="shared" si="10"/>
        <v>119358584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59679294</v>
      </c>
      <c r="Y51" s="67">
        <f t="shared" si="10"/>
        <v>-59679294</v>
      </c>
      <c r="Z51" s="69">
        <f>+IF(X51&lt;&gt;0,+(Y51/X51)*100,0)</f>
        <v>-100</v>
      </c>
      <c r="AA51" s="68">
        <f>SUM(AA57:AA61)</f>
        <v>119358584</v>
      </c>
    </row>
    <row r="52" spans="1:27" ht="13.5">
      <c r="A52" s="84" t="s">
        <v>32</v>
      </c>
      <c r="B52" s="47"/>
      <c r="C52" s="9"/>
      <c r="D52" s="10"/>
      <c r="E52" s="11">
        <v>22200828</v>
      </c>
      <c r="F52" s="11">
        <v>22200828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11100414</v>
      </c>
      <c r="Y52" s="11">
        <v>-11100414</v>
      </c>
      <c r="Z52" s="2">
        <v>-100</v>
      </c>
      <c r="AA52" s="15">
        <v>22200828</v>
      </c>
    </row>
    <row r="53" spans="1:27" ht="13.5">
      <c r="A53" s="84" t="s">
        <v>33</v>
      </c>
      <c r="B53" s="47"/>
      <c r="C53" s="9"/>
      <c r="D53" s="10"/>
      <c r="E53" s="11">
        <v>24275575</v>
      </c>
      <c r="F53" s="11">
        <v>24275575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12137788</v>
      </c>
      <c r="Y53" s="11">
        <v>-12137788</v>
      </c>
      <c r="Z53" s="2">
        <v>-100</v>
      </c>
      <c r="AA53" s="15">
        <v>24275575</v>
      </c>
    </row>
    <row r="54" spans="1:27" ht="13.5">
      <c r="A54" s="84" t="s">
        <v>34</v>
      </c>
      <c r="B54" s="47"/>
      <c r="C54" s="9"/>
      <c r="D54" s="10"/>
      <c r="E54" s="11">
        <v>6790977</v>
      </c>
      <c r="F54" s="11">
        <v>6790977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3395489</v>
      </c>
      <c r="Y54" s="11">
        <v>-3395489</v>
      </c>
      <c r="Z54" s="2">
        <v>-100</v>
      </c>
      <c r="AA54" s="15">
        <v>6790977</v>
      </c>
    </row>
    <row r="55" spans="1:27" ht="13.5">
      <c r="A55" s="84" t="s">
        <v>35</v>
      </c>
      <c r="B55" s="47"/>
      <c r="C55" s="9"/>
      <c r="D55" s="10"/>
      <c r="E55" s="11">
        <v>11460185</v>
      </c>
      <c r="F55" s="11">
        <v>11460185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5730093</v>
      </c>
      <c r="Y55" s="11">
        <v>-5730093</v>
      </c>
      <c r="Z55" s="2">
        <v>-100</v>
      </c>
      <c r="AA55" s="15">
        <v>11460185</v>
      </c>
    </row>
    <row r="56" spans="1:27" ht="13.5">
      <c r="A56" s="84" t="s">
        <v>36</v>
      </c>
      <c r="B56" s="47"/>
      <c r="C56" s="9"/>
      <c r="D56" s="10"/>
      <c r="E56" s="11">
        <v>6614358</v>
      </c>
      <c r="F56" s="11">
        <v>6614358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3307179</v>
      </c>
      <c r="Y56" s="11">
        <v>-3307179</v>
      </c>
      <c r="Z56" s="2">
        <v>-100</v>
      </c>
      <c r="AA56" s="15">
        <v>6614358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71341923</v>
      </c>
      <c r="F57" s="51">
        <f t="shared" si="11"/>
        <v>71341923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35670963</v>
      </c>
      <c r="Y57" s="51">
        <f t="shared" si="11"/>
        <v>-35670963</v>
      </c>
      <c r="Z57" s="52">
        <f>+IF(X57&lt;&gt;0,+(Y57/X57)*100,0)</f>
        <v>-100</v>
      </c>
      <c r="AA57" s="53">
        <f>SUM(AA52:AA56)</f>
        <v>71341923</v>
      </c>
    </row>
    <row r="58" spans="1:27" ht="13.5">
      <c r="A58" s="86" t="s">
        <v>38</v>
      </c>
      <c r="B58" s="35"/>
      <c r="C58" s="9"/>
      <c r="D58" s="10"/>
      <c r="E58" s="11">
        <v>17482806</v>
      </c>
      <c r="F58" s="11">
        <v>17482806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8741403</v>
      </c>
      <c r="Y58" s="11">
        <v>-8741403</v>
      </c>
      <c r="Z58" s="2">
        <v>-100</v>
      </c>
      <c r="AA58" s="15">
        <v>17482806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30533855</v>
      </c>
      <c r="F61" s="11">
        <v>30533855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15266928</v>
      </c>
      <c r="Y61" s="11">
        <v>-15266928</v>
      </c>
      <c r="Z61" s="2">
        <v>-100</v>
      </c>
      <c r="AA61" s="15">
        <v>30533855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119358584</v>
      </c>
      <c r="F66" s="14"/>
      <c r="G66" s="14">
        <v>365335</v>
      </c>
      <c r="H66" s="14">
        <v>557526</v>
      </c>
      <c r="I66" s="14">
        <v>3136714</v>
      </c>
      <c r="J66" s="14">
        <v>4059575</v>
      </c>
      <c r="K66" s="14">
        <v>2449306</v>
      </c>
      <c r="L66" s="14">
        <v>1845894</v>
      </c>
      <c r="M66" s="14">
        <v>7491403</v>
      </c>
      <c r="N66" s="14">
        <v>11786603</v>
      </c>
      <c r="O66" s="14"/>
      <c r="P66" s="14"/>
      <c r="Q66" s="14"/>
      <c r="R66" s="14"/>
      <c r="S66" s="14"/>
      <c r="T66" s="14"/>
      <c r="U66" s="14"/>
      <c r="V66" s="14"/>
      <c r="W66" s="14">
        <v>15846178</v>
      </c>
      <c r="X66" s="14"/>
      <c r="Y66" s="14">
        <v>15846178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119358584</v>
      </c>
      <c r="F69" s="79">
        <f t="shared" si="12"/>
        <v>0</v>
      </c>
      <c r="G69" s="79">
        <f t="shared" si="12"/>
        <v>365335</v>
      </c>
      <c r="H69" s="79">
        <f t="shared" si="12"/>
        <v>557526</v>
      </c>
      <c r="I69" s="79">
        <f t="shared" si="12"/>
        <v>3136714</v>
      </c>
      <c r="J69" s="79">
        <f t="shared" si="12"/>
        <v>4059575</v>
      </c>
      <c r="K69" s="79">
        <f t="shared" si="12"/>
        <v>2449306</v>
      </c>
      <c r="L69" s="79">
        <f t="shared" si="12"/>
        <v>1845894</v>
      </c>
      <c r="M69" s="79">
        <f t="shared" si="12"/>
        <v>7491403</v>
      </c>
      <c r="N69" s="79">
        <f t="shared" si="12"/>
        <v>11786603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15846178</v>
      </c>
      <c r="X69" s="79">
        <f t="shared" si="12"/>
        <v>0</v>
      </c>
      <c r="Y69" s="79">
        <f t="shared" si="12"/>
        <v>15846178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652978143</v>
      </c>
      <c r="D5" s="42">
        <f t="shared" si="0"/>
        <v>0</v>
      </c>
      <c r="E5" s="43">
        <f t="shared" si="0"/>
        <v>151059559</v>
      </c>
      <c r="F5" s="43">
        <f t="shared" si="0"/>
        <v>267458822</v>
      </c>
      <c r="G5" s="43">
        <f t="shared" si="0"/>
        <v>6404908</v>
      </c>
      <c r="H5" s="43">
        <f t="shared" si="0"/>
        <v>52243865</v>
      </c>
      <c r="I5" s="43">
        <f t="shared" si="0"/>
        <v>46702266</v>
      </c>
      <c r="J5" s="43">
        <f t="shared" si="0"/>
        <v>105351039</v>
      </c>
      <c r="K5" s="43">
        <f t="shared" si="0"/>
        <v>51522221</v>
      </c>
      <c r="L5" s="43">
        <f t="shared" si="0"/>
        <v>36174367</v>
      </c>
      <c r="M5" s="43">
        <f t="shared" si="0"/>
        <v>40033813</v>
      </c>
      <c r="N5" s="43">
        <f t="shared" si="0"/>
        <v>127730401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233081440</v>
      </c>
      <c r="X5" s="43">
        <f t="shared" si="0"/>
        <v>133729413</v>
      </c>
      <c r="Y5" s="43">
        <f t="shared" si="0"/>
        <v>99352027</v>
      </c>
      <c r="Z5" s="44">
        <f>+IF(X5&lt;&gt;0,+(Y5/X5)*100,0)</f>
        <v>74.29332468542279</v>
      </c>
      <c r="AA5" s="45">
        <f>SUM(AA11:AA18)</f>
        <v>267458822</v>
      </c>
    </row>
    <row r="6" spans="1:27" ht="13.5">
      <c r="A6" s="46" t="s">
        <v>32</v>
      </c>
      <c r="B6" s="47"/>
      <c r="C6" s="9">
        <v>71917765</v>
      </c>
      <c r="D6" s="10"/>
      <c r="E6" s="11">
        <v>13800000</v>
      </c>
      <c r="F6" s="11">
        <v>34235284</v>
      </c>
      <c r="G6" s="11"/>
      <c r="H6" s="11">
        <v>16804780</v>
      </c>
      <c r="I6" s="11">
        <v>9416376</v>
      </c>
      <c r="J6" s="11">
        <v>26221156</v>
      </c>
      <c r="K6" s="11">
        <v>7964646</v>
      </c>
      <c r="L6" s="11">
        <v>8197591</v>
      </c>
      <c r="M6" s="11">
        <v>7612973</v>
      </c>
      <c r="N6" s="11">
        <v>23775210</v>
      </c>
      <c r="O6" s="11"/>
      <c r="P6" s="11"/>
      <c r="Q6" s="11"/>
      <c r="R6" s="11"/>
      <c r="S6" s="11"/>
      <c r="T6" s="11"/>
      <c r="U6" s="11"/>
      <c r="V6" s="11"/>
      <c r="W6" s="11">
        <v>49996366</v>
      </c>
      <c r="X6" s="11">
        <v>17117642</v>
      </c>
      <c r="Y6" s="11">
        <v>32878724</v>
      </c>
      <c r="Z6" s="2">
        <v>192.08</v>
      </c>
      <c r="AA6" s="15">
        <v>34235284</v>
      </c>
    </row>
    <row r="7" spans="1:27" ht="13.5">
      <c r="A7" s="46" t="s">
        <v>33</v>
      </c>
      <c r="B7" s="47"/>
      <c r="C7" s="9">
        <v>137890971</v>
      </c>
      <c r="D7" s="10"/>
      <c r="E7" s="11">
        <v>53769565</v>
      </c>
      <c r="F7" s="11">
        <v>72462089</v>
      </c>
      <c r="G7" s="11">
        <v>324338</v>
      </c>
      <c r="H7" s="11">
        <v>26846478</v>
      </c>
      <c r="I7" s="11">
        <v>18196604</v>
      </c>
      <c r="J7" s="11">
        <v>45367420</v>
      </c>
      <c r="K7" s="11">
        <v>14029815</v>
      </c>
      <c r="L7" s="11">
        <v>10527799</v>
      </c>
      <c r="M7" s="11">
        <v>9586623</v>
      </c>
      <c r="N7" s="11">
        <v>34144237</v>
      </c>
      <c r="O7" s="11"/>
      <c r="P7" s="11"/>
      <c r="Q7" s="11"/>
      <c r="R7" s="11"/>
      <c r="S7" s="11"/>
      <c r="T7" s="11"/>
      <c r="U7" s="11"/>
      <c r="V7" s="11"/>
      <c r="W7" s="11">
        <v>79511657</v>
      </c>
      <c r="X7" s="11">
        <v>36231045</v>
      </c>
      <c r="Y7" s="11">
        <v>43280612</v>
      </c>
      <c r="Z7" s="2">
        <v>119.46</v>
      </c>
      <c r="AA7" s="15">
        <v>72462089</v>
      </c>
    </row>
    <row r="8" spans="1:27" ht="13.5">
      <c r="A8" s="46" t="s">
        <v>34</v>
      </c>
      <c r="B8" s="47"/>
      <c r="C8" s="9">
        <v>109615330</v>
      </c>
      <c r="D8" s="10"/>
      <c r="E8" s="11">
        <v>27080000</v>
      </c>
      <c r="F8" s="11">
        <v>93083914</v>
      </c>
      <c r="G8" s="11">
        <v>6080570</v>
      </c>
      <c r="H8" s="11">
        <v>8033405</v>
      </c>
      <c r="I8" s="11">
        <v>11584567</v>
      </c>
      <c r="J8" s="11">
        <v>25698542</v>
      </c>
      <c r="K8" s="11">
        <v>9544003</v>
      </c>
      <c r="L8" s="11">
        <v>11502943</v>
      </c>
      <c r="M8" s="11">
        <v>7866627</v>
      </c>
      <c r="N8" s="11">
        <v>28913573</v>
      </c>
      <c r="O8" s="11"/>
      <c r="P8" s="11"/>
      <c r="Q8" s="11"/>
      <c r="R8" s="11"/>
      <c r="S8" s="11"/>
      <c r="T8" s="11"/>
      <c r="U8" s="11"/>
      <c r="V8" s="11"/>
      <c r="W8" s="11">
        <v>54612115</v>
      </c>
      <c r="X8" s="11">
        <v>46541957</v>
      </c>
      <c r="Y8" s="11">
        <v>8070158</v>
      </c>
      <c r="Z8" s="2">
        <v>17.34</v>
      </c>
      <c r="AA8" s="15">
        <v>93083914</v>
      </c>
    </row>
    <row r="9" spans="1:27" ht="13.5">
      <c r="A9" s="46" t="s">
        <v>35</v>
      </c>
      <c r="B9" s="47"/>
      <c r="C9" s="9">
        <v>228369423</v>
      </c>
      <c r="D9" s="10"/>
      <c r="E9" s="11">
        <v>11484430</v>
      </c>
      <c r="F9" s="11">
        <v>11594794</v>
      </c>
      <c r="G9" s="11"/>
      <c r="H9" s="11"/>
      <c r="I9" s="11">
        <v>780978</v>
      </c>
      <c r="J9" s="11">
        <v>780978</v>
      </c>
      <c r="K9" s="11">
        <v>8521472</v>
      </c>
      <c r="L9" s="11">
        <v>1273339</v>
      </c>
      <c r="M9" s="11">
        <v>7054211</v>
      </c>
      <c r="N9" s="11">
        <v>16849022</v>
      </c>
      <c r="O9" s="11"/>
      <c r="P9" s="11"/>
      <c r="Q9" s="11"/>
      <c r="R9" s="11"/>
      <c r="S9" s="11"/>
      <c r="T9" s="11"/>
      <c r="U9" s="11"/>
      <c r="V9" s="11"/>
      <c r="W9" s="11">
        <v>17630000</v>
      </c>
      <c r="X9" s="11">
        <v>5797397</v>
      </c>
      <c r="Y9" s="11">
        <v>11832603</v>
      </c>
      <c r="Z9" s="2">
        <v>204.1</v>
      </c>
      <c r="AA9" s="15">
        <v>11594794</v>
      </c>
    </row>
    <row r="10" spans="1:27" ht="13.5">
      <c r="A10" s="46" t="s">
        <v>36</v>
      </c>
      <c r="B10" s="47"/>
      <c r="C10" s="9">
        <v>13277032</v>
      </c>
      <c r="D10" s="10"/>
      <c r="E10" s="11">
        <v>3811789</v>
      </c>
      <c r="F10" s="11">
        <v>4757015</v>
      </c>
      <c r="G10" s="11"/>
      <c r="H10" s="11"/>
      <c r="I10" s="11">
        <v>619320</v>
      </c>
      <c r="J10" s="11">
        <v>619320</v>
      </c>
      <c r="K10" s="11"/>
      <c r="L10" s="11">
        <v>-619320</v>
      </c>
      <c r="M10" s="11"/>
      <c r="N10" s="11">
        <v>-619320</v>
      </c>
      <c r="O10" s="11"/>
      <c r="P10" s="11"/>
      <c r="Q10" s="11"/>
      <c r="R10" s="11"/>
      <c r="S10" s="11"/>
      <c r="T10" s="11"/>
      <c r="U10" s="11"/>
      <c r="V10" s="11"/>
      <c r="W10" s="11"/>
      <c r="X10" s="11">
        <v>2378508</v>
      </c>
      <c r="Y10" s="11">
        <v>-2378508</v>
      </c>
      <c r="Z10" s="2">
        <v>-100</v>
      </c>
      <c r="AA10" s="15">
        <v>4757015</v>
      </c>
    </row>
    <row r="11" spans="1:27" ht="13.5">
      <c r="A11" s="48" t="s">
        <v>37</v>
      </c>
      <c r="B11" s="47"/>
      <c r="C11" s="49">
        <f aca="true" t="shared" si="1" ref="C11:Y11">SUM(C6:C10)</f>
        <v>561070521</v>
      </c>
      <c r="D11" s="50">
        <f t="shared" si="1"/>
        <v>0</v>
      </c>
      <c r="E11" s="51">
        <f t="shared" si="1"/>
        <v>109945784</v>
      </c>
      <c r="F11" s="51">
        <f t="shared" si="1"/>
        <v>216133096</v>
      </c>
      <c r="G11" s="51">
        <f t="shared" si="1"/>
        <v>6404908</v>
      </c>
      <c r="H11" s="51">
        <f t="shared" si="1"/>
        <v>51684663</v>
      </c>
      <c r="I11" s="51">
        <f t="shared" si="1"/>
        <v>40597845</v>
      </c>
      <c r="J11" s="51">
        <f t="shared" si="1"/>
        <v>98687416</v>
      </c>
      <c r="K11" s="51">
        <f t="shared" si="1"/>
        <v>40059936</v>
      </c>
      <c r="L11" s="51">
        <f t="shared" si="1"/>
        <v>30882352</v>
      </c>
      <c r="M11" s="51">
        <f t="shared" si="1"/>
        <v>32120434</v>
      </c>
      <c r="N11" s="51">
        <f t="shared" si="1"/>
        <v>103062722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201750138</v>
      </c>
      <c r="X11" s="51">
        <f t="shared" si="1"/>
        <v>108066549</v>
      </c>
      <c r="Y11" s="51">
        <f t="shared" si="1"/>
        <v>93683589</v>
      </c>
      <c r="Z11" s="52">
        <f>+IF(X11&lt;&gt;0,+(Y11/X11)*100,0)</f>
        <v>86.69064559468815</v>
      </c>
      <c r="AA11" s="53">
        <f>SUM(AA6:AA10)</f>
        <v>216133096</v>
      </c>
    </row>
    <row r="12" spans="1:27" ht="13.5">
      <c r="A12" s="54" t="s">
        <v>38</v>
      </c>
      <c r="B12" s="35"/>
      <c r="C12" s="9"/>
      <c r="D12" s="10"/>
      <c r="E12" s="11">
        <v>5100000</v>
      </c>
      <c r="F12" s="11">
        <v>10674657</v>
      </c>
      <c r="G12" s="11"/>
      <c r="H12" s="11"/>
      <c r="I12" s="11">
        <v>156417</v>
      </c>
      <c r="J12" s="11">
        <v>156417</v>
      </c>
      <c r="K12" s="11">
        <v>6873792</v>
      </c>
      <c r="L12" s="11">
        <v>2402887</v>
      </c>
      <c r="M12" s="11">
        <v>681203</v>
      </c>
      <c r="N12" s="11">
        <v>9957882</v>
      </c>
      <c r="O12" s="11"/>
      <c r="P12" s="11"/>
      <c r="Q12" s="11"/>
      <c r="R12" s="11"/>
      <c r="S12" s="11"/>
      <c r="T12" s="11"/>
      <c r="U12" s="11"/>
      <c r="V12" s="11"/>
      <c r="W12" s="11">
        <v>10114299</v>
      </c>
      <c r="X12" s="11">
        <v>5337329</v>
      </c>
      <c r="Y12" s="11">
        <v>4776970</v>
      </c>
      <c r="Z12" s="2">
        <v>89.5</v>
      </c>
      <c r="AA12" s="15">
        <v>10674657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91021497</v>
      </c>
      <c r="D15" s="10"/>
      <c r="E15" s="11">
        <v>35263775</v>
      </c>
      <c r="F15" s="11">
        <v>39735221</v>
      </c>
      <c r="G15" s="11"/>
      <c r="H15" s="11">
        <v>559202</v>
      </c>
      <c r="I15" s="11">
        <v>5948004</v>
      </c>
      <c r="J15" s="11">
        <v>6507206</v>
      </c>
      <c r="K15" s="11">
        <v>4588493</v>
      </c>
      <c r="L15" s="11">
        <v>2889128</v>
      </c>
      <c r="M15" s="11">
        <v>7232176</v>
      </c>
      <c r="N15" s="11">
        <v>14709797</v>
      </c>
      <c r="O15" s="11"/>
      <c r="P15" s="11"/>
      <c r="Q15" s="11"/>
      <c r="R15" s="11"/>
      <c r="S15" s="11"/>
      <c r="T15" s="11"/>
      <c r="U15" s="11"/>
      <c r="V15" s="11"/>
      <c r="W15" s="11">
        <v>21217003</v>
      </c>
      <c r="X15" s="11">
        <v>19867611</v>
      </c>
      <c r="Y15" s="11">
        <v>1349392</v>
      </c>
      <c r="Z15" s="2">
        <v>6.79</v>
      </c>
      <c r="AA15" s="15">
        <v>39735221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886125</v>
      </c>
      <c r="D18" s="17"/>
      <c r="E18" s="18">
        <v>750000</v>
      </c>
      <c r="F18" s="18">
        <v>915848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457924</v>
      </c>
      <c r="Y18" s="18">
        <v>-457924</v>
      </c>
      <c r="Z18" s="3">
        <v>-100</v>
      </c>
      <c r="AA18" s="23">
        <v>915848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302980807</v>
      </c>
      <c r="F20" s="60">
        <f t="shared" si="2"/>
        <v>387896628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193948316</v>
      </c>
      <c r="Y20" s="60">
        <f t="shared" si="2"/>
        <v>-193948316</v>
      </c>
      <c r="Z20" s="61">
        <f>+IF(X20&lt;&gt;0,+(Y20/X20)*100,0)</f>
        <v>-100</v>
      </c>
      <c r="AA20" s="62">
        <f>SUM(AA26:AA33)</f>
        <v>387896628</v>
      </c>
    </row>
    <row r="21" spans="1:27" ht="13.5">
      <c r="A21" s="46" t="s">
        <v>32</v>
      </c>
      <c r="B21" s="47"/>
      <c r="C21" s="9"/>
      <c r="D21" s="10"/>
      <c r="E21" s="11">
        <v>47872971</v>
      </c>
      <c r="F21" s="11">
        <v>59208511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29604256</v>
      </c>
      <c r="Y21" s="11">
        <v>-29604256</v>
      </c>
      <c r="Z21" s="2">
        <v>-100</v>
      </c>
      <c r="AA21" s="15">
        <v>59208511</v>
      </c>
    </row>
    <row r="22" spans="1:27" ht="13.5">
      <c r="A22" s="46" t="s">
        <v>33</v>
      </c>
      <c r="B22" s="47"/>
      <c r="C22" s="9"/>
      <c r="D22" s="10"/>
      <c r="E22" s="11">
        <v>75000000</v>
      </c>
      <c r="F22" s="11">
        <v>77884930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38942465</v>
      </c>
      <c r="Y22" s="11">
        <v>-38942465</v>
      </c>
      <c r="Z22" s="2">
        <v>-100</v>
      </c>
      <c r="AA22" s="15">
        <v>77884930</v>
      </c>
    </row>
    <row r="23" spans="1:27" ht="13.5">
      <c r="A23" s="46" t="s">
        <v>34</v>
      </c>
      <c r="B23" s="47"/>
      <c r="C23" s="9"/>
      <c r="D23" s="10"/>
      <c r="E23" s="11">
        <v>78202100</v>
      </c>
      <c r="F23" s="11">
        <v>88981549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44490775</v>
      </c>
      <c r="Y23" s="11">
        <v>-44490775</v>
      </c>
      <c r="Z23" s="2">
        <v>-100</v>
      </c>
      <c r="AA23" s="15">
        <v>88981549</v>
      </c>
    </row>
    <row r="24" spans="1:27" ht="13.5">
      <c r="A24" s="46" t="s">
        <v>35</v>
      </c>
      <c r="B24" s="47"/>
      <c r="C24" s="9"/>
      <c r="D24" s="10"/>
      <c r="E24" s="11">
        <v>35131843</v>
      </c>
      <c r="F24" s="11">
        <v>80368742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40184371</v>
      </c>
      <c r="Y24" s="11">
        <v>-40184371</v>
      </c>
      <c r="Z24" s="2">
        <v>-100</v>
      </c>
      <c r="AA24" s="15">
        <v>80368742</v>
      </c>
    </row>
    <row r="25" spans="1:27" ht="13.5">
      <c r="A25" s="46" t="s">
        <v>36</v>
      </c>
      <c r="B25" s="47"/>
      <c r="C25" s="9"/>
      <c r="D25" s="10"/>
      <c r="E25" s="11">
        <v>3000000</v>
      </c>
      <c r="F25" s="11">
        <v>500000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250000</v>
      </c>
      <c r="Y25" s="11">
        <v>-250000</v>
      </c>
      <c r="Z25" s="2">
        <v>-100</v>
      </c>
      <c r="AA25" s="15">
        <v>500000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239206914</v>
      </c>
      <c r="F26" s="51">
        <f t="shared" si="3"/>
        <v>306943732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153471867</v>
      </c>
      <c r="Y26" s="51">
        <f t="shared" si="3"/>
        <v>-153471867</v>
      </c>
      <c r="Z26" s="52">
        <f>+IF(X26&lt;&gt;0,+(Y26/X26)*100,0)</f>
        <v>-100</v>
      </c>
      <c r="AA26" s="53">
        <f>SUM(AA21:AA25)</f>
        <v>306943732</v>
      </c>
    </row>
    <row r="27" spans="1:27" ht="13.5">
      <c r="A27" s="54" t="s">
        <v>38</v>
      </c>
      <c r="B27" s="64"/>
      <c r="C27" s="9"/>
      <c r="D27" s="10"/>
      <c r="E27" s="11">
        <v>51323893</v>
      </c>
      <c r="F27" s="11">
        <v>64269853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32134927</v>
      </c>
      <c r="Y27" s="11">
        <v>-32134927</v>
      </c>
      <c r="Z27" s="2">
        <v>-100</v>
      </c>
      <c r="AA27" s="15">
        <v>64269853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12450000</v>
      </c>
      <c r="F30" s="11">
        <v>16383043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8191522</v>
      </c>
      <c r="Y30" s="11">
        <v>-8191522</v>
      </c>
      <c r="Z30" s="2">
        <v>-100</v>
      </c>
      <c r="AA30" s="15">
        <v>16383043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>
        <v>300000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150000</v>
      </c>
      <c r="Y33" s="18">
        <v>-150000</v>
      </c>
      <c r="Z33" s="3">
        <v>-100</v>
      </c>
      <c r="AA33" s="23">
        <v>300000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71917765</v>
      </c>
      <c r="D36" s="10">
        <f t="shared" si="4"/>
        <v>0</v>
      </c>
      <c r="E36" s="11">
        <f t="shared" si="4"/>
        <v>61672971</v>
      </c>
      <c r="F36" s="11">
        <f t="shared" si="4"/>
        <v>93443795</v>
      </c>
      <c r="G36" s="11">
        <f t="shared" si="4"/>
        <v>0</v>
      </c>
      <c r="H36" s="11">
        <f t="shared" si="4"/>
        <v>16804780</v>
      </c>
      <c r="I36" s="11">
        <f t="shared" si="4"/>
        <v>9416376</v>
      </c>
      <c r="J36" s="11">
        <f t="shared" si="4"/>
        <v>26221156</v>
      </c>
      <c r="K36" s="11">
        <f t="shared" si="4"/>
        <v>7964646</v>
      </c>
      <c r="L36" s="11">
        <f t="shared" si="4"/>
        <v>8197591</v>
      </c>
      <c r="M36" s="11">
        <f t="shared" si="4"/>
        <v>7612973</v>
      </c>
      <c r="N36" s="11">
        <f t="shared" si="4"/>
        <v>23775210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49996366</v>
      </c>
      <c r="X36" s="11">
        <f t="shared" si="4"/>
        <v>46721898</v>
      </c>
      <c r="Y36" s="11">
        <f t="shared" si="4"/>
        <v>3274468</v>
      </c>
      <c r="Z36" s="2">
        <f aca="true" t="shared" si="5" ref="Z36:Z49">+IF(X36&lt;&gt;0,+(Y36/X36)*100,0)</f>
        <v>7.008422474617791</v>
      </c>
      <c r="AA36" s="15">
        <f>AA6+AA21</f>
        <v>93443795</v>
      </c>
    </row>
    <row r="37" spans="1:27" ht="13.5">
      <c r="A37" s="46" t="s">
        <v>33</v>
      </c>
      <c r="B37" s="47"/>
      <c r="C37" s="9">
        <f t="shared" si="4"/>
        <v>137890971</v>
      </c>
      <c r="D37" s="10">
        <f t="shared" si="4"/>
        <v>0</v>
      </c>
      <c r="E37" s="11">
        <f t="shared" si="4"/>
        <v>128769565</v>
      </c>
      <c r="F37" s="11">
        <f t="shared" si="4"/>
        <v>150347019</v>
      </c>
      <c r="G37" s="11">
        <f t="shared" si="4"/>
        <v>324338</v>
      </c>
      <c r="H37" s="11">
        <f t="shared" si="4"/>
        <v>26846478</v>
      </c>
      <c r="I37" s="11">
        <f t="shared" si="4"/>
        <v>18196604</v>
      </c>
      <c r="J37" s="11">
        <f t="shared" si="4"/>
        <v>45367420</v>
      </c>
      <c r="K37" s="11">
        <f t="shared" si="4"/>
        <v>14029815</v>
      </c>
      <c r="L37" s="11">
        <f t="shared" si="4"/>
        <v>10527799</v>
      </c>
      <c r="M37" s="11">
        <f t="shared" si="4"/>
        <v>9586623</v>
      </c>
      <c r="N37" s="11">
        <f t="shared" si="4"/>
        <v>34144237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79511657</v>
      </c>
      <c r="X37" s="11">
        <f t="shared" si="4"/>
        <v>75173510</v>
      </c>
      <c r="Y37" s="11">
        <f t="shared" si="4"/>
        <v>4338147</v>
      </c>
      <c r="Z37" s="2">
        <f t="shared" si="5"/>
        <v>5.7708453416635725</v>
      </c>
      <c r="AA37" s="15">
        <f>AA7+AA22</f>
        <v>150347019</v>
      </c>
    </row>
    <row r="38" spans="1:27" ht="13.5">
      <c r="A38" s="46" t="s">
        <v>34</v>
      </c>
      <c r="B38" s="47"/>
      <c r="C38" s="9">
        <f t="shared" si="4"/>
        <v>109615330</v>
      </c>
      <c r="D38" s="10">
        <f t="shared" si="4"/>
        <v>0</v>
      </c>
      <c r="E38" s="11">
        <f t="shared" si="4"/>
        <v>105282100</v>
      </c>
      <c r="F38" s="11">
        <f t="shared" si="4"/>
        <v>182065463</v>
      </c>
      <c r="G38" s="11">
        <f t="shared" si="4"/>
        <v>6080570</v>
      </c>
      <c r="H38" s="11">
        <f t="shared" si="4"/>
        <v>8033405</v>
      </c>
      <c r="I38" s="11">
        <f t="shared" si="4"/>
        <v>11584567</v>
      </c>
      <c r="J38" s="11">
        <f t="shared" si="4"/>
        <v>25698542</v>
      </c>
      <c r="K38" s="11">
        <f t="shared" si="4"/>
        <v>9544003</v>
      </c>
      <c r="L38" s="11">
        <f t="shared" si="4"/>
        <v>11502943</v>
      </c>
      <c r="M38" s="11">
        <f t="shared" si="4"/>
        <v>7866627</v>
      </c>
      <c r="N38" s="11">
        <f t="shared" si="4"/>
        <v>28913573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54612115</v>
      </c>
      <c r="X38" s="11">
        <f t="shared" si="4"/>
        <v>91032732</v>
      </c>
      <c r="Y38" s="11">
        <f t="shared" si="4"/>
        <v>-36420617</v>
      </c>
      <c r="Z38" s="2">
        <f t="shared" si="5"/>
        <v>-40.008265378655224</v>
      </c>
      <c r="AA38" s="15">
        <f>AA8+AA23</f>
        <v>182065463</v>
      </c>
    </row>
    <row r="39" spans="1:27" ht="13.5">
      <c r="A39" s="46" t="s">
        <v>35</v>
      </c>
      <c r="B39" s="47"/>
      <c r="C39" s="9">
        <f t="shared" si="4"/>
        <v>228369423</v>
      </c>
      <c r="D39" s="10">
        <f t="shared" si="4"/>
        <v>0</v>
      </c>
      <c r="E39" s="11">
        <f t="shared" si="4"/>
        <v>46616273</v>
      </c>
      <c r="F39" s="11">
        <f t="shared" si="4"/>
        <v>91963536</v>
      </c>
      <c r="G39" s="11">
        <f t="shared" si="4"/>
        <v>0</v>
      </c>
      <c r="H39" s="11">
        <f t="shared" si="4"/>
        <v>0</v>
      </c>
      <c r="I39" s="11">
        <f t="shared" si="4"/>
        <v>780978</v>
      </c>
      <c r="J39" s="11">
        <f t="shared" si="4"/>
        <v>780978</v>
      </c>
      <c r="K39" s="11">
        <f t="shared" si="4"/>
        <v>8521472</v>
      </c>
      <c r="L39" s="11">
        <f t="shared" si="4"/>
        <v>1273339</v>
      </c>
      <c r="M39" s="11">
        <f t="shared" si="4"/>
        <v>7054211</v>
      </c>
      <c r="N39" s="11">
        <f t="shared" si="4"/>
        <v>16849022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17630000</v>
      </c>
      <c r="X39" s="11">
        <f t="shared" si="4"/>
        <v>45981768</v>
      </c>
      <c r="Y39" s="11">
        <f t="shared" si="4"/>
        <v>-28351768</v>
      </c>
      <c r="Z39" s="2">
        <f t="shared" si="5"/>
        <v>-61.6587165591371</v>
      </c>
      <c r="AA39" s="15">
        <f>AA9+AA24</f>
        <v>91963536</v>
      </c>
    </row>
    <row r="40" spans="1:27" ht="13.5">
      <c r="A40" s="46" t="s">
        <v>36</v>
      </c>
      <c r="B40" s="47"/>
      <c r="C40" s="9">
        <f t="shared" si="4"/>
        <v>13277032</v>
      </c>
      <c r="D40" s="10">
        <f t="shared" si="4"/>
        <v>0</v>
      </c>
      <c r="E40" s="11">
        <f t="shared" si="4"/>
        <v>6811789</v>
      </c>
      <c r="F40" s="11">
        <f t="shared" si="4"/>
        <v>5257015</v>
      </c>
      <c r="G40" s="11">
        <f t="shared" si="4"/>
        <v>0</v>
      </c>
      <c r="H40" s="11">
        <f t="shared" si="4"/>
        <v>0</v>
      </c>
      <c r="I40" s="11">
        <f t="shared" si="4"/>
        <v>619320</v>
      </c>
      <c r="J40" s="11">
        <f t="shared" si="4"/>
        <v>619320</v>
      </c>
      <c r="K40" s="11">
        <f t="shared" si="4"/>
        <v>0</v>
      </c>
      <c r="L40" s="11">
        <f t="shared" si="4"/>
        <v>-619320</v>
      </c>
      <c r="M40" s="11">
        <f t="shared" si="4"/>
        <v>0</v>
      </c>
      <c r="N40" s="11">
        <f t="shared" si="4"/>
        <v>-619320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2628508</v>
      </c>
      <c r="Y40" s="11">
        <f t="shared" si="4"/>
        <v>-2628508</v>
      </c>
      <c r="Z40" s="2">
        <f t="shared" si="5"/>
        <v>-100</v>
      </c>
      <c r="AA40" s="15">
        <f>AA10+AA25</f>
        <v>5257015</v>
      </c>
    </row>
    <row r="41" spans="1:27" ht="13.5">
      <c r="A41" s="48" t="s">
        <v>37</v>
      </c>
      <c r="B41" s="47"/>
      <c r="C41" s="49">
        <f aca="true" t="shared" si="6" ref="C41:Y41">SUM(C36:C40)</f>
        <v>561070521</v>
      </c>
      <c r="D41" s="50">
        <f t="shared" si="6"/>
        <v>0</v>
      </c>
      <c r="E41" s="51">
        <f t="shared" si="6"/>
        <v>349152698</v>
      </c>
      <c r="F41" s="51">
        <f t="shared" si="6"/>
        <v>523076828</v>
      </c>
      <c r="G41" s="51">
        <f t="shared" si="6"/>
        <v>6404908</v>
      </c>
      <c r="H41" s="51">
        <f t="shared" si="6"/>
        <v>51684663</v>
      </c>
      <c r="I41" s="51">
        <f t="shared" si="6"/>
        <v>40597845</v>
      </c>
      <c r="J41" s="51">
        <f t="shared" si="6"/>
        <v>98687416</v>
      </c>
      <c r="K41" s="51">
        <f t="shared" si="6"/>
        <v>40059936</v>
      </c>
      <c r="L41" s="51">
        <f t="shared" si="6"/>
        <v>30882352</v>
      </c>
      <c r="M41" s="51">
        <f t="shared" si="6"/>
        <v>32120434</v>
      </c>
      <c r="N41" s="51">
        <f t="shared" si="6"/>
        <v>103062722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201750138</v>
      </c>
      <c r="X41" s="51">
        <f t="shared" si="6"/>
        <v>261538416</v>
      </c>
      <c r="Y41" s="51">
        <f t="shared" si="6"/>
        <v>-59788278</v>
      </c>
      <c r="Z41" s="52">
        <f t="shared" si="5"/>
        <v>-22.86022792154557</v>
      </c>
      <c r="AA41" s="53">
        <f>SUM(AA36:AA40)</f>
        <v>523076828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56423893</v>
      </c>
      <c r="F42" s="67">
        <f t="shared" si="7"/>
        <v>74944510</v>
      </c>
      <c r="G42" s="67">
        <f t="shared" si="7"/>
        <v>0</v>
      </c>
      <c r="H42" s="67">
        <f t="shared" si="7"/>
        <v>0</v>
      </c>
      <c r="I42" s="67">
        <f t="shared" si="7"/>
        <v>156417</v>
      </c>
      <c r="J42" s="67">
        <f t="shared" si="7"/>
        <v>156417</v>
      </c>
      <c r="K42" s="67">
        <f t="shared" si="7"/>
        <v>6873792</v>
      </c>
      <c r="L42" s="67">
        <f t="shared" si="7"/>
        <v>2402887</v>
      </c>
      <c r="M42" s="67">
        <f t="shared" si="7"/>
        <v>681203</v>
      </c>
      <c r="N42" s="67">
        <f t="shared" si="7"/>
        <v>9957882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10114299</v>
      </c>
      <c r="X42" s="67">
        <f t="shared" si="7"/>
        <v>37472256</v>
      </c>
      <c r="Y42" s="67">
        <f t="shared" si="7"/>
        <v>-27357957</v>
      </c>
      <c r="Z42" s="69">
        <f t="shared" si="5"/>
        <v>-73.00856665795622</v>
      </c>
      <c r="AA42" s="68">
        <f aca="true" t="shared" si="8" ref="AA42:AA48">AA12+AA27</f>
        <v>74944510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91021497</v>
      </c>
      <c r="D45" s="66">
        <f t="shared" si="7"/>
        <v>0</v>
      </c>
      <c r="E45" s="67">
        <f t="shared" si="7"/>
        <v>47713775</v>
      </c>
      <c r="F45" s="67">
        <f t="shared" si="7"/>
        <v>56118264</v>
      </c>
      <c r="G45" s="67">
        <f t="shared" si="7"/>
        <v>0</v>
      </c>
      <c r="H45" s="67">
        <f t="shared" si="7"/>
        <v>559202</v>
      </c>
      <c r="I45" s="67">
        <f t="shared" si="7"/>
        <v>5948004</v>
      </c>
      <c r="J45" s="67">
        <f t="shared" si="7"/>
        <v>6507206</v>
      </c>
      <c r="K45" s="67">
        <f t="shared" si="7"/>
        <v>4588493</v>
      </c>
      <c r="L45" s="67">
        <f t="shared" si="7"/>
        <v>2889128</v>
      </c>
      <c r="M45" s="67">
        <f t="shared" si="7"/>
        <v>7232176</v>
      </c>
      <c r="N45" s="67">
        <f t="shared" si="7"/>
        <v>14709797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21217003</v>
      </c>
      <c r="X45" s="67">
        <f t="shared" si="7"/>
        <v>28059133</v>
      </c>
      <c r="Y45" s="67">
        <f t="shared" si="7"/>
        <v>-6842130</v>
      </c>
      <c r="Z45" s="69">
        <f t="shared" si="5"/>
        <v>-24.384680738353534</v>
      </c>
      <c r="AA45" s="68">
        <f t="shared" si="8"/>
        <v>56118264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886125</v>
      </c>
      <c r="D48" s="66">
        <f t="shared" si="7"/>
        <v>0</v>
      </c>
      <c r="E48" s="67">
        <f t="shared" si="7"/>
        <v>750000</v>
      </c>
      <c r="F48" s="67">
        <f t="shared" si="7"/>
        <v>1215848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607924</v>
      </c>
      <c r="Y48" s="67">
        <f t="shared" si="7"/>
        <v>-607924</v>
      </c>
      <c r="Z48" s="69">
        <f t="shared" si="5"/>
        <v>-100</v>
      </c>
      <c r="AA48" s="68">
        <f t="shared" si="8"/>
        <v>1215848</v>
      </c>
    </row>
    <row r="49" spans="1:27" ht="13.5">
      <c r="A49" s="75" t="s">
        <v>49</v>
      </c>
      <c r="B49" s="76"/>
      <c r="C49" s="77">
        <f aca="true" t="shared" si="9" ref="C49:Y49">SUM(C41:C48)</f>
        <v>652978143</v>
      </c>
      <c r="D49" s="78">
        <f t="shared" si="9"/>
        <v>0</v>
      </c>
      <c r="E49" s="79">
        <f t="shared" si="9"/>
        <v>454040366</v>
      </c>
      <c r="F49" s="79">
        <f t="shared" si="9"/>
        <v>655355450</v>
      </c>
      <c r="G49" s="79">
        <f t="shared" si="9"/>
        <v>6404908</v>
      </c>
      <c r="H49" s="79">
        <f t="shared" si="9"/>
        <v>52243865</v>
      </c>
      <c r="I49" s="79">
        <f t="shared" si="9"/>
        <v>46702266</v>
      </c>
      <c r="J49" s="79">
        <f t="shared" si="9"/>
        <v>105351039</v>
      </c>
      <c r="K49" s="79">
        <f t="shared" si="9"/>
        <v>51522221</v>
      </c>
      <c r="L49" s="79">
        <f t="shared" si="9"/>
        <v>36174367</v>
      </c>
      <c r="M49" s="79">
        <f t="shared" si="9"/>
        <v>40033813</v>
      </c>
      <c r="N49" s="79">
        <f t="shared" si="9"/>
        <v>127730401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233081440</v>
      </c>
      <c r="X49" s="79">
        <f t="shared" si="9"/>
        <v>327677729</v>
      </c>
      <c r="Y49" s="79">
        <f t="shared" si="9"/>
        <v>-94596289</v>
      </c>
      <c r="Z49" s="80">
        <f t="shared" si="5"/>
        <v>-28.86869647463896</v>
      </c>
      <c r="AA49" s="81">
        <f>SUM(AA41:AA48)</f>
        <v>655355450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251189788</v>
      </c>
      <c r="F51" s="67">
        <f t="shared" si="10"/>
        <v>260878221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130439112</v>
      </c>
      <c r="Y51" s="67">
        <f t="shared" si="10"/>
        <v>-130439112</v>
      </c>
      <c r="Z51" s="69">
        <f>+IF(X51&lt;&gt;0,+(Y51/X51)*100,0)</f>
        <v>-100</v>
      </c>
      <c r="AA51" s="68">
        <f>SUM(AA57:AA61)</f>
        <v>260878221</v>
      </c>
    </row>
    <row r="52" spans="1:27" ht="13.5">
      <c r="A52" s="84" t="s">
        <v>32</v>
      </c>
      <c r="B52" s="47"/>
      <c r="C52" s="9"/>
      <c r="D52" s="10"/>
      <c r="E52" s="11">
        <v>20931402</v>
      </c>
      <c r="F52" s="11">
        <v>21146061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10573031</v>
      </c>
      <c r="Y52" s="11">
        <v>-10573031</v>
      </c>
      <c r="Z52" s="2">
        <v>-100</v>
      </c>
      <c r="AA52" s="15">
        <v>21146061</v>
      </c>
    </row>
    <row r="53" spans="1:27" ht="13.5">
      <c r="A53" s="84" t="s">
        <v>33</v>
      </c>
      <c r="B53" s="47"/>
      <c r="C53" s="9"/>
      <c r="D53" s="10"/>
      <c r="E53" s="11">
        <v>44951557</v>
      </c>
      <c r="F53" s="11">
        <v>48354899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24177450</v>
      </c>
      <c r="Y53" s="11">
        <v>-24177450</v>
      </c>
      <c r="Z53" s="2">
        <v>-100</v>
      </c>
      <c r="AA53" s="15">
        <v>48354899</v>
      </c>
    </row>
    <row r="54" spans="1:27" ht="13.5">
      <c r="A54" s="84" t="s">
        <v>34</v>
      </c>
      <c r="B54" s="47"/>
      <c r="C54" s="9"/>
      <c r="D54" s="10"/>
      <c r="E54" s="11">
        <v>25391842</v>
      </c>
      <c r="F54" s="11">
        <v>25446098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12723049</v>
      </c>
      <c r="Y54" s="11">
        <v>-12723049</v>
      </c>
      <c r="Z54" s="2">
        <v>-100</v>
      </c>
      <c r="AA54" s="15">
        <v>25446098</v>
      </c>
    </row>
    <row r="55" spans="1:27" ht="13.5">
      <c r="A55" s="84" t="s">
        <v>35</v>
      </c>
      <c r="B55" s="47"/>
      <c r="C55" s="9"/>
      <c r="D55" s="10"/>
      <c r="E55" s="11">
        <v>26409756</v>
      </c>
      <c r="F55" s="11">
        <v>27275835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13637918</v>
      </c>
      <c r="Y55" s="11">
        <v>-13637918</v>
      </c>
      <c r="Z55" s="2">
        <v>-100</v>
      </c>
      <c r="AA55" s="15">
        <v>27275835</v>
      </c>
    </row>
    <row r="56" spans="1:27" ht="13.5">
      <c r="A56" s="84" t="s">
        <v>36</v>
      </c>
      <c r="B56" s="47"/>
      <c r="C56" s="9"/>
      <c r="D56" s="10"/>
      <c r="E56" s="11">
        <v>30396709</v>
      </c>
      <c r="F56" s="11">
        <v>30209638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15104819</v>
      </c>
      <c r="Y56" s="11">
        <v>-15104819</v>
      </c>
      <c r="Z56" s="2">
        <v>-100</v>
      </c>
      <c r="AA56" s="15">
        <v>30209638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148081266</v>
      </c>
      <c r="F57" s="51">
        <f t="shared" si="11"/>
        <v>152432531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76216267</v>
      </c>
      <c r="Y57" s="51">
        <f t="shared" si="11"/>
        <v>-76216267</v>
      </c>
      <c r="Z57" s="52">
        <f>+IF(X57&lt;&gt;0,+(Y57/X57)*100,0)</f>
        <v>-100</v>
      </c>
      <c r="AA57" s="53">
        <f>SUM(AA52:AA56)</f>
        <v>152432531</v>
      </c>
    </row>
    <row r="58" spans="1:27" ht="13.5">
      <c r="A58" s="86" t="s">
        <v>38</v>
      </c>
      <c r="B58" s="35"/>
      <c r="C58" s="9"/>
      <c r="D58" s="10"/>
      <c r="E58" s="11"/>
      <c r="F58" s="11">
        <v>62793114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31396557</v>
      </c>
      <c r="Y58" s="11">
        <v>-31396557</v>
      </c>
      <c r="Z58" s="2">
        <v>-100</v>
      </c>
      <c r="AA58" s="15">
        <v>62793114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103108522</v>
      </c>
      <c r="F61" s="11">
        <v>45652576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22826288</v>
      </c>
      <c r="Y61" s="11">
        <v>-22826288</v>
      </c>
      <c r="Z61" s="2">
        <v>-100</v>
      </c>
      <c r="AA61" s="15">
        <v>45652576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158728449</v>
      </c>
      <c r="F65" s="11"/>
      <c r="G65" s="11">
        <v>444</v>
      </c>
      <c r="H65" s="11">
        <v>25892982</v>
      </c>
      <c r="I65" s="11">
        <v>13308808</v>
      </c>
      <c r="J65" s="11">
        <v>39202234</v>
      </c>
      <c r="K65" s="11">
        <v>13964917</v>
      </c>
      <c r="L65" s="11">
        <v>14323719</v>
      </c>
      <c r="M65" s="11">
        <v>790334</v>
      </c>
      <c r="N65" s="11">
        <v>29078970</v>
      </c>
      <c r="O65" s="11"/>
      <c r="P65" s="11"/>
      <c r="Q65" s="11"/>
      <c r="R65" s="11"/>
      <c r="S65" s="11"/>
      <c r="T65" s="11"/>
      <c r="U65" s="11"/>
      <c r="V65" s="11"/>
      <c r="W65" s="11">
        <v>68281204</v>
      </c>
      <c r="X65" s="11"/>
      <c r="Y65" s="11">
        <v>68281204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1970299</v>
      </c>
      <c r="F66" s="14"/>
      <c r="G66" s="14">
        <v>6371</v>
      </c>
      <c r="H66" s="14">
        <v>55722</v>
      </c>
      <c r="I66" s="14">
        <v>75279</v>
      </c>
      <c r="J66" s="14">
        <v>137372</v>
      </c>
      <c r="K66" s="14">
        <v>70872</v>
      </c>
      <c r="L66" s="14">
        <v>313181</v>
      </c>
      <c r="M66" s="14">
        <v>14316</v>
      </c>
      <c r="N66" s="14">
        <v>398369</v>
      </c>
      <c r="O66" s="14"/>
      <c r="P66" s="14"/>
      <c r="Q66" s="14"/>
      <c r="R66" s="14"/>
      <c r="S66" s="14"/>
      <c r="T66" s="14"/>
      <c r="U66" s="14"/>
      <c r="V66" s="14"/>
      <c r="W66" s="14">
        <v>535741</v>
      </c>
      <c r="X66" s="14"/>
      <c r="Y66" s="14">
        <v>535741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87442960</v>
      </c>
      <c r="F67" s="11"/>
      <c r="G67" s="11">
        <v>1041962</v>
      </c>
      <c r="H67" s="11">
        <v>5433444</v>
      </c>
      <c r="I67" s="11">
        <v>6097821</v>
      </c>
      <c r="J67" s="11">
        <v>12573227</v>
      </c>
      <c r="K67" s="11">
        <v>8303161</v>
      </c>
      <c r="L67" s="11">
        <v>7144245</v>
      </c>
      <c r="M67" s="11">
        <v>6890117</v>
      </c>
      <c r="N67" s="11">
        <v>22337523</v>
      </c>
      <c r="O67" s="11"/>
      <c r="P67" s="11"/>
      <c r="Q67" s="11"/>
      <c r="R67" s="11"/>
      <c r="S67" s="11"/>
      <c r="T67" s="11"/>
      <c r="U67" s="11"/>
      <c r="V67" s="11"/>
      <c r="W67" s="11">
        <v>34910750</v>
      </c>
      <c r="X67" s="11"/>
      <c r="Y67" s="11">
        <v>34910750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3048080</v>
      </c>
      <c r="F68" s="11"/>
      <c r="G68" s="11">
        <v>259724</v>
      </c>
      <c r="H68" s="11">
        <v>259724</v>
      </c>
      <c r="I68" s="11">
        <v>264348</v>
      </c>
      <c r="J68" s="11">
        <v>783796</v>
      </c>
      <c r="K68" s="11">
        <v>259724</v>
      </c>
      <c r="L68" s="11">
        <v>323044</v>
      </c>
      <c r="M68" s="11">
        <v>266024</v>
      </c>
      <c r="N68" s="11">
        <v>848792</v>
      </c>
      <c r="O68" s="11"/>
      <c r="P68" s="11"/>
      <c r="Q68" s="11"/>
      <c r="R68" s="11"/>
      <c r="S68" s="11"/>
      <c r="T68" s="11"/>
      <c r="U68" s="11"/>
      <c r="V68" s="11"/>
      <c r="W68" s="11">
        <v>1632588</v>
      </c>
      <c r="X68" s="11"/>
      <c r="Y68" s="11">
        <v>1632588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251189788</v>
      </c>
      <c r="F69" s="79">
        <f t="shared" si="12"/>
        <v>0</v>
      </c>
      <c r="G69" s="79">
        <f t="shared" si="12"/>
        <v>1308501</v>
      </c>
      <c r="H69" s="79">
        <f t="shared" si="12"/>
        <v>31641872</v>
      </c>
      <c r="I69" s="79">
        <f t="shared" si="12"/>
        <v>19746256</v>
      </c>
      <c r="J69" s="79">
        <f t="shared" si="12"/>
        <v>52696629</v>
      </c>
      <c r="K69" s="79">
        <f t="shared" si="12"/>
        <v>22598674</v>
      </c>
      <c r="L69" s="79">
        <f t="shared" si="12"/>
        <v>22104189</v>
      </c>
      <c r="M69" s="79">
        <f t="shared" si="12"/>
        <v>7960791</v>
      </c>
      <c r="N69" s="79">
        <f t="shared" si="12"/>
        <v>52663654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105360283</v>
      </c>
      <c r="X69" s="79">
        <f t="shared" si="12"/>
        <v>0</v>
      </c>
      <c r="Y69" s="79">
        <f t="shared" si="12"/>
        <v>105360283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426977122</v>
      </c>
      <c r="D5" s="42">
        <f t="shared" si="0"/>
        <v>0</v>
      </c>
      <c r="E5" s="43">
        <f t="shared" si="0"/>
        <v>338645751</v>
      </c>
      <c r="F5" s="43">
        <f t="shared" si="0"/>
        <v>371046855</v>
      </c>
      <c r="G5" s="43">
        <f t="shared" si="0"/>
        <v>140605</v>
      </c>
      <c r="H5" s="43">
        <f t="shared" si="0"/>
        <v>864021</v>
      </c>
      <c r="I5" s="43">
        <f t="shared" si="0"/>
        <v>12173894</v>
      </c>
      <c r="J5" s="43">
        <f t="shared" si="0"/>
        <v>13178520</v>
      </c>
      <c r="K5" s="43">
        <f t="shared" si="0"/>
        <v>60090280</v>
      </c>
      <c r="L5" s="43">
        <f t="shared" si="0"/>
        <v>33747894</v>
      </c>
      <c r="M5" s="43">
        <f t="shared" si="0"/>
        <v>40483252</v>
      </c>
      <c r="N5" s="43">
        <f t="shared" si="0"/>
        <v>134321426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147499946</v>
      </c>
      <c r="X5" s="43">
        <f t="shared" si="0"/>
        <v>185523429</v>
      </c>
      <c r="Y5" s="43">
        <f t="shared" si="0"/>
        <v>-38023483</v>
      </c>
      <c r="Z5" s="44">
        <f>+IF(X5&lt;&gt;0,+(Y5/X5)*100,0)</f>
        <v>-20.495245913118605</v>
      </c>
      <c r="AA5" s="45">
        <f>SUM(AA11:AA18)</f>
        <v>371046855</v>
      </c>
    </row>
    <row r="6" spans="1:27" ht="13.5">
      <c r="A6" s="46" t="s">
        <v>32</v>
      </c>
      <c r="B6" s="47"/>
      <c r="C6" s="9">
        <v>79196580</v>
      </c>
      <c r="D6" s="10"/>
      <c r="E6" s="11">
        <v>61532150</v>
      </c>
      <c r="F6" s="11">
        <v>60832150</v>
      </c>
      <c r="G6" s="11"/>
      <c r="H6" s="11"/>
      <c r="I6" s="11">
        <v>5093138</v>
      </c>
      <c r="J6" s="11">
        <v>5093138</v>
      </c>
      <c r="K6" s="11">
        <v>5735156</v>
      </c>
      <c r="L6" s="11">
        <v>2016494</v>
      </c>
      <c r="M6" s="11">
        <v>4687615</v>
      </c>
      <c r="N6" s="11">
        <v>12439265</v>
      </c>
      <c r="O6" s="11"/>
      <c r="P6" s="11"/>
      <c r="Q6" s="11"/>
      <c r="R6" s="11"/>
      <c r="S6" s="11"/>
      <c r="T6" s="11"/>
      <c r="U6" s="11"/>
      <c r="V6" s="11"/>
      <c r="W6" s="11">
        <v>17532403</v>
      </c>
      <c r="X6" s="11">
        <v>30416075</v>
      </c>
      <c r="Y6" s="11">
        <v>-12883672</v>
      </c>
      <c r="Z6" s="2">
        <v>-42.36</v>
      </c>
      <c r="AA6" s="15">
        <v>60832150</v>
      </c>
    </row>
    <row r="7" spans="1:27" ht="13.5">
      <c r="A7" s="46" t="s">
        <v>33</v>
      </c>
      <c r="B7" s="47"/>
      <c r="C7" s="9">
        <v>45782737</v>
      </c>
      <c r="D7" s="10"/>
      <c r="E7" s="11">
        <v>38400000</v>
      </c>
      <c r="F7" s="11">
        <v>41785580</v>
      </c>
      <c r="G7" s="11">
        <v>86092</v>
      </c>
      <c r="H7" s="11">
        <v>181053</v>
      </c>
      <c r="I7" s="11">
        <v>142426</v>
      </c>
      <c r="J7" s="11">
        <v>409571</v>
      </c>
      <c r="K7" s="11">
        <v>16537683</v>
      </c>
      <c r="L7" s="11">
        <v>2066959</v>
      </c>
      <c r="M7" s="11">
        <v>3095859</v>
      </c>
      <c r="N7" s="11">
        <v>21700501</v>
      </c>
      <c r="O7" s="11"/>
      <c r="P7" s="11"/>
      <c r="Q7" s="11"/>
      <c r="R7" s="11"/>
      <c r="S7" s="11"/>
      <c r="T7" s="11"/>
      <c r="U7" s="11"/>
      <c r="V7" s="11"/>
      <c r="W7" s="11">
        <v>22110072</v>
      </c>
      <c r="X7" s="11">
        <v>20892790</v>
      </c>
      <c r="Y7" s="11">
        <v>1217282</v>
      </c>
      <c r="Z7" s="2">
        <v>5.83</v>
      </c>
      <c r="AA7" s="15">
        <v>41785580</v>
      </c>
    </row>
    <row r="8" spans="1:27" ht="13.5">
      <c r="A8" s="46" t="s">
        <v>34</v>
      </c>
      <c r="B8" s="47"/>
      <c r="C8" s="9">
        <v>127930872</v>
      </c>
      <c r="D8" s="10"/>
      <c r="E8" s="11">
        <v>57530000</v>
      </c>
      <c r="F8" s="11">
        <v>57530000</v>
      </c>
      <c r="G8" s="11">
        <v>54513</v>
      </c>
      <c r="H8" s="11">
        <v>610468</v>
      </c>
      <c r="I8" s="11">
        <v>1842133</v>
      </c>
      <c r="J8" s="11">
        <v>2507114</v>
      </c>
      <c r="K8" s="11">
        <v>9344532</v>
      </c>
      <c r="L8" s="11">
        <v>7639848</v>
      </c>
      <c r="M8" s="11">
        <v>6267542</v>
      </c>
      <c r="N8" s="11">
        <v>23251922</v>
      </c>
      <c r="O8" s="11"/>
      <c r="P8" s="11"/>
      <c r="Q8" s="11"/>
      <c r="R8" s="11"/>
      <c r="S8" s="11"/>
      <c r="T8" s="11"/>
      <c r="U8" s="11"/>
      <c r="V8" s="11"/>
      <c r="W8" s="11">
        <v>25759036</v>
      </c>
      <c r="X8" s="11">
        <v>28765000</v>
      </c>
      <c r="Y8" s="11">
        <v>-3005964</v>
      </c>
      <c r="Z8" s="2">
        <v>-10.45</v>
      </c>
      <c r="AA8" s="15">
        <v>57530000</v>
      </c>
    </row>
    <row r="9" spans="1:27" ht="13.5">
      <c r="A9" s="46" t="s">
        <v>35</v>
      </c>
      <c r="B9" s="47"/>
      <c r="C9" s="9">
        <v>82845903</v>
      </c>
      <c r="D9" s="10"/>
      <c r="E9" s="11">
        <v>97750097</v>
      </c>
      <c r="F9" s="11">
        <v>97750097</v>
      </c>
      <c r="G9" s="11"/>
      <c r="H9" s="11"/>
      <c r="I9" s="11">
        <v>3177753</v>
      </c>
      <c r="J9" s="11">
        <v>3177753</v>
      </c>
      <c r="K9" s="11">
        <v>23427427</v>
      </c>
      <c r="L9" s="11">
        <v>12561086</v>
      </c>
      <c r="M9" s="11">
        <v>9935875</v>
      </c>
      <c r="N9" s="11">
        <v>45924388</v>
      </c>
      <c r="O9" s="11"/>
      <c r="P9" s="11"/>
      <c r="Q9" s="11"/>
      <c r="R9" s="11"/>
      <c r="S9" s="11"/>
      <c r="T9" s="11"/>
      <c r="U9" s="11"/>
      <c r="V9" s="11"/>
      <c r="W9" s="11">
        <v>49102141</v>
      </c>
      <c r="X9" s="11">
        <v>48875049</v>
      </c>
      <c r="Y9" s="11">
        <v>227092</v>
      </c>
      <c r="Z9" s="2">
        <v>0.46</v>
      </c>
      <c r="AA9" s="15">
        <v>97750097</v>
      </c>
    </row>
    <row r="10" spans="1:27" ht="13.5">
      <c r="A10" s="46" t="s">
        <v>36</v>
      </c>
      <c r="B10" s="47"/>
      <c r="C10" s="9">
        <v>4852331</v>
      </c>
      <c r="D10" s="10"/>
      <c r="E10" s="11">
        <v>9200000</v>
      </c>
      <c r="F10" s="11">
        <v>39624310</v>
      </c>
      <c r="G10" s="11"/>
      <c r="H10" s="11">
        <v>72500</v>
      </c>
      <c r="I10" s="11">
        <v>70822</v>
      </c>
      <c r="J10" s="11">
        <v>143322</v>
      </c>
      <c r="K10" s="11">
        <v>537985</v>
      </c>
      <c r="L10" s="11">
        <v>476484</v>
      </c>
      <c r="M10" s="11">
        <v>1759910</v>
      </c>
      <c r="N10" s="11">
        <v>2774379</v>
      </c>
      <c r="O10" s="11"/>
      <c r="P10" s="11"/>
      <c r="Q10" s="11"/>
      <c r="R10" s="11"/>
      <c r="S10" s="11"/>
      <c r="T10" s="11"/>
      <c r="U10" s="11"/>
      <c r="V10" s="11"/>
      <c r="W10" s="11">
        <v>2917701</v>
      </c>
      <c r="X10" s="11">
        <v>19812155</v>
      </c>
      <c r="Y10" s="11">
        <v>-16894454</v>
      </c>
      <c r="Z10" s="2">
        <v>-85.27</v>
      </c>
      <c r="AA10" s="15">
        <v>39624310</v>
      </c>
    </row>
    <row r="11" spans="1:27" ht="13.5">
      <c r="A11" s="48" t="s">
        <v>37</v>
      </c>
      <c r="B11" s="47"/>
      <c r="C11" s="49">
        <f aca="true" t="shared" si="1" ref="C11:Y11">SUM(C6:C10)</f>
        <v>340608423</v>
      </c>
      <c r="D11" s="50">
        <f t="shared" si="1"/>
        <v>0</v>
      </c>
      <c r="E11" s="51">
        <f t="shared" si="1"/>
        <v>264412247</v>
      </c>
      <c r="F11" s="51">
        <f t="shared" si="1"/>
        <v>297522137</v>
      </c>
      <c r="G11" s="51">
        <f t="shared" si="1"/>
        <v>140605</v>
      </c>
      <c r="H11" s="51">
        <f t="shared" si="1"/>
        <v>864021</v>
      </c>
      <c r="I11" s="51">
        <f t="shared" si="1"/>
        <v>10326272</v>
      </c>
      <c r="J11" s="51">
        <f t="shared" si="1"/>
        <v>11330898</v>
      </c>
      <c r="K11" s="51">
        <f t="shared" si="1"/>
        <v>55582783</v>
      </c>
      <c r="L11" s="51">
        <f t="shared" si="1"/>
        <v>24760871</v>
      </c>
      <c r="M11" s="51">
        <f t="shared" si="1"/>
        <v>25746801</v>
      </c>
      <c r="N11" s="51">
        <f t="shared" si="1"/>
        <v>106090455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117421353</v>
      </c>
      <c r="X11" s="51">
        <f t="shared" si="1"/>
        <v>148761069</v>
      </c>
      <c r="Y11" s="51">
        <f t="shared" si="1"/>
        <v>-31339716</v>
      </c>
      <c r="Z11" s="52">
        <f>+IF(X11&lt;&gt;0,+(Y11/X11)*100,0)</f>
        <v>-21.06714895951709</v>
      </c>
      <c r="AA11" s="53">
        <f>SUM(AA6:AA10)</f>
        <v>297522137</v>
      </c>
    </row>
    <row r="12" spans="1:27" ht="13.5">
      <c r="A12" s="54" t="s">
        <v>38</v>
      </c>
      <c r="B12" s="35"/>
      <c r="C12" s="9">
        <v>31638918</v>
      </c>
      <c r="D12" s="10"/>
      <c r="E12" s="11">
        <v>22063504</v>
      </c>
      <c r="F12" s="11">
        <v>22849971</v>
      </c>
      <c r="G12" s="11"/>
      <c r="H12" s="11"/>
      <c r="I12" s="11">
        <v>64800</v>
      </c>
      <c r="J12" s="11">
        <v>64800</v>
      </c>
      <c r="K12" s="11">
        <v>638463</v>
      </c>
      <c r="L12" s="11">
        <v>2871401</v>
      </c>
      <c r="M12" s="11">
        <v>1268601</v>
      </c>
      <c r="N12" s="11">
        <v>4778465</v>
      </c>
      <c r="O12" s="11"/>
      <c r="P12" s="11"/>
      <c r="Q12" s="11"/>
      <c r="R12" s="11"/>
      <c r="S12" s="11"/>
      <c r="T12" s="11"/>
      <c r="U12" s="11"/>
      <c r="V12" s="11"/>
      <c r="W12" s="11">
        <v>4843265</v>
      </c>
      <c r="X12" s="11">
        <v>11424986</v>
      </c>
      <c r="Y12" s="11">
        <v>-6581721</v>
      </c>
      <c r="Z12" s="2">
        <v>-57.61</v>
      </c>
      <c r="AA12" s="15">
        <v>22849971</v>
      </c>
    </row>
    <row r="13" spans="1:27" ht="13.5">
      <c r="A13" s="54" t="s">
        <v>39</v>
      </c>
      <c r="B13" s="35"/>
      <c r="C13" s="12">
        <v>50000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2400000</v>
      </c>
      <c r="F14" s="11">
        <v>13300000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6650000</v>
      </c>
      <c r="Y14" s="11">
        <v>-6650000</v>
      </c>
      <c r="Z14" s="2">
        <v>-100</v>
      </c>
      <c r="AA14" s="15">
        <v>13300000</v>
      </c>
    </row>
    <row r="15" spans="1:27" ht="13.5">
      <c r="A15" s="54" t="s">
        <v>41</v>
      </c>
      <c r="B15" s="35" t="s">
        <v>42</v>
      </c>
      <c r="C15" s="9">
        <v>54679781</v>
      </c>
      <c r="D15" s="10"/>
      <c r="E15" s="11">
        <v>49320000</v>
      </c>
      <c r="F15" s="11">
        <v>36924747</v>
      </c>
      <c r="G15" s="11"/>
      <c r="H15" s="11"/>
      <c r="I15" s="11">
        <v>1782822</v>
      </c>
      <c r="J15" s="11">
        <v>1782822</v>
      </c>
      <c r="K15" s="11">
        <v>2603650</v>
      </c>
      <c r="L15" s="11">
        <v>6115622</v>
      </c>
      <c r="M15" s="11">
        <v>13467850</v>
      </c>
      <c r="N15" s="11">
        <v>22187122</v>
      </c>
      <c r="O15" s="11"/>
      <c r="P15" s="11"/>
      <c r="Q15" s="11"/>
      <c r="R15" s="11"/>
      <c r="S15" s="11"/>
      <c r="T15" s="11"/>
      <c r="U15" s="11"/>
      <c r="V15" s="11"/>
      <c r="W15" s="11">
        <v>23969944</v>
      </c>
      <c r="X15" s="11">
        <v>18462374</v>
      </c>
      <c r="Y15" s="11">
        <v>5507570</v>
      </c>
      <c r="Z15" s="2">
        <v>29.83</v>
      </c>
      <c r="AA15" s="15">
        <v>36924747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450000</v>
      </c>
      <c r="F18" s="18">
        <v>450000</v>
      </c>
      <c r="G18" s="18"/>
      <c r="H18" s="18"/>
      <c r="I18" s="18"/>
      <c r="J18" s="18"/>
      <c r="K18" s="18">
        <v>1265384</v>
      </c>
      <c r="L18" s="18"/>
      <c r="M18" s="18"/>
      <c r="N18" s="18">
        <v>1265384</v>
      </c>
      <c r="O18" s="18"/>
      <c r="P18" s="18"/>
      <c r="Q18" s="18"/>
      <c r="R18" s="18"/>
      <c r="S18" s="18"/>
      <c r="T18" s="18"/>
      <c r="U18" s="18"/>
      <c r="V18" s="18"/>
      <c r="W18" s="18">
        <v>1265384</v>
      </c>
      <c r="X18" s="18">
        <v>225000</v>
      </c>
      <c r="Y18" s="18">
        <v>1040384</v>
      </c>
      <c r="Z18" s="3">
        <v>462.39</v>
      </c>
      <c r="AA18" s="23">
        <v>450000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6704714</v>
      </c>
      <c r="D20" s="59">
        <f t="shared" si="2"/>
        <v>0</v>
      </c>
      <c r="E20" s="60">
        <f t="shared" si="2"/>
        <v>189395000</v>
      </c>
      <c r="F20" s="60">
        <f t="shared" si="2"/>
        <v>216701425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108350714</v>
      </c>
      <c r="Y20" s="60">
        <f t="shared" si="2"/>
        <v>-108350714</v>
      </c>
      <c r="Z20" s="61">
        <f>+IF(X20&lt;&gt;0,+(Y20/X20)*100,0)</f>
        <v>-100</v>
      </c>
      <c r="AA20" s="62">
        <f>SUM(AA26:AA33)</f>
        <v>216701425</v>
      </c>
    </row>
    <row r="21" spans="1:27" ht="13.5">
      <c r="A21" s="46" t="s">
        <v>32</v>
      </c>
      <c r="B21" s="47"/>
      <c r="C21" s="9"/>
      <c r="D21" s="10"/>
      <c r="E21" s="11">
        <v>25400000</v>
      </c>
      <c r="F21" s="11">
        <v>28032684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14016342</v>
      </c>
      <c r="Y21" s="11">
        <v>-14016342</v>
      </c>
      <c r="Z21" s="2">
        <v>-100</v>
      </c>
      <c r="AA21" s="15">
        <v>28032684</v>
      </c>
    </row>
    <row r="22" spans="1:27" ht="13.5">
      <c r="A22" s="46" t="s">
        <v>33</v>
      </c>
      <c r="B22" s="47"/>
      <c r="C22" s="9"/>
      <c r="D22" s="10"/>
      <c r="E22" s="11">
        <v>40500000</v>
      </c>
      <c r="F22" s="11">
        <v>37900000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18950000</v>
      </c>
      <c r="Y22" s="11">
        <v>-18950000</v>
      </c>
      <c r="Z22" s="2">
        <v>-100</v>
      </c>
      <c r="AA22" s="15">
        <v>37900000</v>
      </c>
    </row>
    <row r="23" spans="1:27" ht="13.5">
      <c r="A23" s="46" t="s">
        <v>34</v>
      </c>
      <c r="B23" s="47"/>
      <c r="C23" s="9"/>
      <c r="D23" s="10"/>
      <c r="E23" s="11">
        <v>23600000</v>
      </c>
      <c r="F23" s="11">
        <v>33155309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16577655</v>
      </c>
      <c r="Y23" s="11">
        <v>-16577655</v>
      </c>
      <c r="Z23" s="2">
        <v>-100</v>
      </c>
      <c r="AA23" s="15">
        <v>33155309</v>
      </c>
    </row>
    <row r="24" spans="1:27" ht="13.5">
      <c r="A24" s="46" t="s">
        <v>35</v>
      </c>
      <c r="B24" s="47"/>
      <c r="C24" s="9">
        <v>4010310</v>
      </c>
      <c r="D24" s="10"/>
      <c r="E24" s="11">
        <v>62700000</v>
      </c>
      <c r="F24" s="11">
        <v>66742620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33371310</v>
      </c>
      <c r="Y24" s="11">
        <v>-33371310</v>
      </c>
      <c r="Z24" s="2">
        <v>-100</v>
      </c>
      <c r="AA24" s="15">
        <v>66742620</v>
      </c>
    </row>
    <row r="25" spans="1:27" ht="13.5">
      <c r="A25" s="46" t="s">
        <v>36</v>
      </c>
      <c r="B25" s="47"/>
      <c r="C25" s="9">
        <v>2694404</v>
      </c>
      <c r="D25" s="10"/>
      <c r="E25" s="11">
        <v>2000000</v>
      </c>
      <c r="F25" s="11">
        <v>9139511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4569756</v>
      </c>
      <c r="Y25" s="11">
        <v>-4569756</v>
      </c>
      <c r="Z25" s="2">
        <v>-100</v>
      </c>
      <c r="AA25" s="15">
        <v>9139511</v>
      </c>
    </row>
    <row r="26" spans="1:27" ht="13.5">
      <c r="A26" s="48" t="s">
        <v>37</v>
      </c>
      <c r="B26" s="63"/>
      <c r="C26" s="49">
        <f aca="true" t="shared" si="3" ref="C26:Y26">SUM(C21:C25)</f>
        <v>6704714</v>
      </c>
      <c r="D26" s="50">
        <f t="shared" si="3"/>
        <v>0</v>
      </c>
      <c r="E26" s="51">
        <f t="shared" si="3"/>
        <v>154200000</v>
      </c>
      <c r="F26" s="51">
        <f t="shared" si="3"/>
        <v>174970124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87485063</v>
      </c>
      <c r="Y26" s="51">
        <f t="shared" si="3"/>
        <v>-87485063</v>
      </c>
      <c r="Z26" s="52">
        <f>+IF(X26&lt;&gt;0,+(Y26/X26)*100,0)</f>
        <v>-100</v>
      </c>
      <c r="AA26" s="53">
        <f>SUM(AA21:AA25)</f>
        <v>174970124</v>
      </c>
    </row>
    <row r="27" spans="1:27" ht="13.5">
      <c r="A27" s="54" t="s">
        <v>38</v>
      </c>
      <c r="B27" s="64"/>
      <c r="C27" s="9"/>
      <c r="D27" s="10"/>
      <c r="E27" s="11">
        <v>13975000</v>
      </c>
      <c r="F27" s="11">
        <v>25711222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12855611</v>
      </c>
      <c r="Y27" s="11">
        <v>-12855611</v>
      </c>
      <c r="Z27" s="2">
        <v>-100</v>
      </c>
      <c r="AA27" s="15">
        <v>25711222</v>
      </c>
    </row>
    <row r="28" spans="1:27" ht="13.5">
      <c r="A28" s="54" t="s">
        <v>39</v>
      </c>
      <c r="B28" s="64"/>
      <c r="C28" s="12"/>
      <c r="D28" s="13"/>
      <c r="E28" s="14">
        <v>100000</v>
      </c>
      <c r="F28" s="14">
        <v>100000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50000</v>
      </c>
      <c r="Y28" s="14">
        <v>-50000</v>
      </c>
      <c r="Z28" s="2">
        <v>-100</v>
      </c>
      <c r="AA28" s="22">
        <v>100000</v>
      </c>
    </row>
    <row r="29" spans="1:27" ht="13.5">
      <c r="A29" s="54" t="s">
        <v>40</v>
      </c>
      <c r="B29" s="64"/>
      <c r="C29" s="9"/>
      <c r="D29" s="10"/>
      <c r="E29" s="11">
        <v>2100000</v>
      </c>
      <c r="F29" s="11">
        <v>2100000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1050000</v>
      </c>
      <c r="Y29" s="11">
        <v>-1050000</v>
      </c>
      <c r="Z29" s="2">
        <v>-100</v>
      </c>
      <c r="AA29" s="15">
        <v>2100000</v>
      </c>
    </row>
    <row r="30" spans="1:27" ht="13.5">
      <c r="A30" s="54" t="s">
        <v>41</v>
      </c>
      <c r="B30" s="35" t="s">
        <v>42</v>
      </c>
      <c r="C30" s="9"/>
      <c r="D30" s="10"/>
      <c r="E30" s="11">
        <v>19020000</v>
      </c>
      <c r="F30" s="11">
        <v>13820079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6910040</v>
      </c>
      <c r="Y30" s="11">
        <v>-6910040</v>
      </c>
      <c r="Z30" s="2">
        <v>-100</v>
      </c>
      <c r="AA30" s="15">
        <v>13820079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79196580</v>
      </c>
      <c r="D36" s="10">
        <f t="shared" si="4"/>
        <v>0</v>
      </c>
      <c r="E36" s="11">
        <f t="shared" si="4"/>
        <v>86932150</v>
      </c>
      <c r="F36" s="11">
        <f t="shared" si="4"/>
        <v>88864834</v>
      </c>
      <c r="G36" s="11">
        <f t="shared" si="4"/>
        <v>0</v>
      </c>
      <c r="H36" s="11">
        <f t="shared" si="4"/>
        <v>0</v>
      </c>
      <c r="I36" s="11">
        <f t="shared" si="4"/>
        <v>5093138</v>
      </c>
      <c r="J36" s="11">
        <f t="shared" si="4"/>
        <v>5093138</v>
      </c>
      <c r="K36" s="11">
        <f t="shared" si="4"/>
        <v>5735156</v>
      </c>
      <c r="L36" s="11">
        <f t="shared" si="4"/>
        <v>2016494</v>
      </c>
      <c r="M36" s="11">
        <f t="shared" si="4"/>
        <v>4687615</v>
      </c>
      <c r="N36" s="11">
        <f t="shared" si="4"/>
        <v>12439265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17532403</v>
      </c>
      <c r="X36" s="11">
        <f t="shared" si="4"/>
        <v>44432417</v>
      </c>
      <c r="Y36" s="11">
        <f t="shared" si="4"/>
        <v>-26900014</v>
      </c>
      <c r="Z36" s="2">
        <f aca="true" t="shared" si="5" ref="Z36:Z49">+IF(X36&lt;&gt;0,+(Y36/X36)*100,0)</f>
        <v>-60.54141506639172</v>
      </c>
      <c r="AA36" s="15">
        <f>AA6+AA21</f>
        <v>88864834</v>
      </c>
    </row>
    <row r="37" spans="1:27" ht="13.5">
      <c r="A37" s="46" t="s">
        <v>33</v>
      </c>
      <c r="B37" s="47"/>
      <c r="C37" s="9">
        <f t="shared" si="4"/>
        <v>45782737</v>
      </c>
      <c r="D37" s="10">
        <f t="shared" si="4"/>
        <v>0</v>
      </c>
      <c r="E37" s="11">
        <f t="shared" si="4"/>
        <v>78900000</v>
      </c>
      <c r="F37" s="11">
        <f t="shared" si="4"/>
        <v>79685580</v>
      </c>
      <c r="G37" s="11">
        <f t="shared" si="4"/>
        <v>86092</v>
      </c>
      <c r="H37" s="11">
        <f t="shared" si="4"/>
        <v>181053</v>
      </c>
      <c r="I37" s="11">
        <f t="shared" si="4"/>
        <v>142426</v>
      </c>
      <c r="J37" s="11">
        <f t="shared" si="4"/>
        <v>409571</v>
      </c>
      <c r="K37" s="11">
        <f t="shared" si="4"/>
        <v>16537683</v>
      </c>
      <c r="L37" s="11">
        <f t="shared" si="4"/>
        <v>2066959</v>
      </c>
      <c r="M37" s="11">
        <f t="shared" si="4"/>
        <v>3095859</v>
      </c>
      <c r="N37" s="11">
        <f t="shared" si="4"/>
        <v>21700501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22110072</v>
      </c>
      <c r="X37" s="11">
        <f t="shared" si="4"/>
        <v>39842790</v>
      </c>
      <c r="Y37" s="11">
        <f t="shared" si="4"/>
        <v>-17732718</v>
      </c>
      <c r="Z37" s="2">
        <f t="shared" si="5"/>
        <v>-44.50671752655876</v>
      </c>
      <c r="AA37" s="15">
        <f>AA7+AA22</f>
        <v>79685580</v>
      </c>
    </row>
    <row r="38" spans="1:27" ht="13.5">
      <c r="A38" s="46" t="s">
        <v>34</v>
      </c>
      <c r="B38" s="47"/>
      <c r="C38" s="9">
        <f t="shared" si="4"/>
        <v>127930872</v>
      </c>
      <c r="D38" s="10">
        <f t="shared" si="4"/>
        <v>0</v>
      </c>
      <c r="E38" s="11">
        <f t="shared" si="4"/>
        <v>81130000</v>
      </c>
      <c r="F38" s="11">
        <f t="shared" si="4"/>
        <v>90685309</v>
      </c>
      <c r="G38" s="11">
        <f t="shared" si="4"/>
        <v>54513</v>
      </c>
      <c r="H38" s="11">
        <f t="shared" si="4"/>
        <v>610468</v>
      </c>
      <c r="I38" s="11">
        <f t="shared" si="4"/>
        <v>1842133</v>
      </c>
      <c r="J38" s="11">
        <f t="shared" si="4"/>
        <v>2507114</v>
      </c>
      <c r="K38" s="11">
        <f t="shared" si="4"/>
        <v>9344532</v>
      </c>
      <c r="L38" s="11">
        <f t="shared" si="4"/>
        <v>7639848</v>
      </c>
      <c r="M38" s="11">
        <f t="shared" si="4"/>
        <v>6267542</v>
      </c>
      <c r="N38" s="11">
        <f t="shared" si="4"/>
        <v>23251922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25759036</v>
      </c>
      <c r="X38" s="11">
        <f t="shared" si="4"/>
        <v>45342655</v>
      </c>
      <c r="Y38" s="11">
        <f t="shared" si="4"/>
        <v>-19583619</v>
      </c>
      <c r="Z38" s="2">
        <f t="shared" si="5"/>
        <v>-43.19027855779508</v>
      </c>
      <c r="AA38" s="15">
        <f>AA8+AA23</f>
        <v>90685309</v>
      </c>
    </row>
    <row r="39" spans="1:27" ht="13.5">
      <c r="A39" s="46" t="s">
        <v>35</v>
      </c>
      <c r="B39" s="47"/>
      <c r="C39" s="9">
        <f t="shared" si="4"/>
        <v>86856213</v>
      </c>
      <c r="D39" s="10">
        <f t="shared" si="4"/>
        <v>0</v>
      </c>
      <c r="E39" s="11">
        <f t="shared" si="4"/>
        <v>160450097</v>
      </c>
      <c r="F39" s="11">
        <f t="shared" si="4"/>
        <v>164492717</v>
      </c>
      <c r="G39" s="11">
        <f t="shared" si="4"/>
        <v>0</v>
      </c>
      <c r="H39" s="11">
        <f t="shared" si="4"/>
        <v>0</v>
      </c>
      <c r="I39" s="11">
        <f t="shared" si="4"/>
        <v>3177753</v>
      </c>
      <c r="J39" s="11">
        <f t="shared" si="4"/>
        <v>3177753</v>
      </c>
      <c r="K39" s="11">
        <f t="shared" si="4"/>
        <v>23427427</v>
      </c>
      <c r="L39" s="11">
        <f t="shared" si="4"/>
        <v>12561086</v>
      </c>
      <c r="M39" s="11">
        <f t="shared" si="4"/>
        <v>9935875</v>
      </c>
      <c r="N39" s="11">
        <f t="shared" si="4"/>
        <v>45924388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49102141</v>
      </c>
      <c r="X39" s="11">
        <f t="shared" si="4"/>
        <v>82246359</v>
      </c>
      <c r="Y39" s="11">
        <f t="shared" si="4"/>
        <v>-33144218</v>
      </c>
      <c r="Z39" s="2">
        <f t="shared" si="5"/>
        <v>-40.298705502574286</v>
      </c>
      <c r="AA39" s="15">
        <f>AA9+AA24</f>
        <v>164492717</v>
      </c>
    </row>
    <row r="40" spans="1:27" ht="13.5">
      <c r="A40" s="46" t="s">
        <v>36</v>
      </c>
      <c r="B40" s="47"/>
      <c r="C40" s="9">
        <f t="shared" si="4"/>
        <v>7546735</v>
      </c>
      <c r="D40" s="10">
        <f t="shared" si="4"/>
        <v>0</v>
      </c>
      <c r="E40" s="11">
        <f t="shared" si="4"/>
        <v>11200000</v>
      </c>
      <c r="F40" s="11">
        <f t="shared" si="4"/>
        <v>48763821</v>
      </c>
      <c r="G40" s="11">
        <f t="shared" si="4"/>
        <v>0</v>
      </c>
      <c r="H40" s="11">
        <f t="shared" si="4"/>
        <v>72500</v>
      </c>
      <c r="I40" s="11">
        <f t="shared" si="4"/>
        <v>70822</v>
      </c>
      <c r="J40" s="11">
        <f t="shared" si="4"/>
        <v>143322</v>
      </c>
      <c r="K40" s="11">
        <f t="shared" si="4"/>
        <v>537985</v>
      </c>
      <c r="L40" s="11">
        <f t="shared" si="4"/>
        <v>476484</v>
      </c>
      <c r="M40" s="11">
        <f t="shared" si="4"/>
        <v>1759910</v>
      </c>
      <c r="N40" s="11">
        <f t="shared" si="4"/>
        <v>2774379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2917701</v>
      </c>
      <c r="X40" s="11">
        <f t="shared" si="4"/>
        <v>24381911</v>
      </c>
      <c r="Y40" s="11">
        <f t="shared" si="4"/>
        <v>-21464210</v>
      </c>
      <c r="Z40" s="2">
        <f t="shared" si="5"/>
        <v>-88.03333750172413</v>
      </c>
      <c r="AA40" s="15">
        <f>AA10+AA25</f>
        <v>48763821</v>
      </c>
    </row>
    <row r="41" spans="1:27" ht="13.5">
      <c r="A41" s="48" t="s">
        <v>37</v>
      </c>
      <c r="B41" s="47"/>
      <c r="C41" s="49">
        <f aca="true" t="shared" si="6" ref="C41:Y41">SUM(C36:C40)</f>
        <v>347313137</v>
      </c>
      <c r="D41" s="50">
        <f t="shared" si="6"/>
        <v>0</v>
      </c>
      <c r="E41" s="51">
        <f t="shared" si="6"/>
        <v>418612247</v>
      </c>
      <c r="F41" s="51">
        <f t="shared" si="6"/>
        <v>472492261</v>
      </c>
      <c r="G41" s="51">
        <f t="shared" si="6"/>
        <v>140605</v>
      </c>
      <c r="H41" s="51">
        <f t="shared" si="6"/>
        <v>864021</v>
      </c>
      <c r="I41" s="51">
        <f t="shared" si="6"/>
        <v>10326272</v>
      </c>
      <c r="J41" s="51">
        <f t="shared" si="6"/>
        <v>11330898</v>
      </c>
      <c r="K41" s="51">
        <f t="shared" si="6"/>
        <v>55582783</v>
      </c>
      <c r="L41" s="51">
        <f t="shared" si="6"/>
        <v>24760871</v>
      </c>
      <c r="M41" s="51">
        <f t="shared" si="6"/>
        <v>25746801</v>
      </c>
      <c r="N41" s="51">
        <f t="shared" si="6"/>
        <v>106090455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117421353</v>
      </c>
      <c r="X41" s="51">
        <f t="shared" si="6"/>
        <v>236246132</v>
      </c>
      <c r="Y41" s="51">
        <f t="shared" si="6"/>
        <v>-118824779</v>
      </c>
      <c r="Z41" s="52">
        <f t="shared" si="5"/>
        <v>-50.297026238719546</v>
      </c>
      <c r="AA41" s="53">
        <f>SUM(AA36:AA40)</f>
        <v>472492261</v>
      </c>
    </row>
    <row r="42" spans="1:27" ht="13.5">
      <c r="A42" s="54" t="s">
        <v>38</v>
      </c>
      <c r="B42" s="35"/>
      <c r="C42" s="65">
        <f aca="true" t="shared" si="7" ref="C42:Y48">C12+C27</f>
        <v>31638918</v>
      </c>
      <c r="D42" s="66">
        <f t="shared" si="7"/>
        <v>0</v>
      </c>
      <c r="E42" s="67">
        <f t="shared" si="7"/>
        <v>36038504</v>
      </c>
      <c r="F42" s="67">
        <f t="shared" si="7"/>
        <v>48561193</v>
      </c>
      <c r="G42" s="67">
        <f t="shared" si="7"/>
        <v>0</v>
      </c>
      <c r="H42" s="67">
        <f t="shared" si="7"/>
        <v>0</v>
      </c>
      <c r="I42" s="67">
        <f t="shared" si="7"/>
        <v>64800</v>
      </c>
      <c r="J42" s="67">
        <f t="shared" si="7"/>
        <v>64800</v>
      </c>
      <c r="K42" s="67">
        <f t="shared" si="7"/>
        <v>638463</v>
      </c>
      <c r="L42" s="67">
        <f t="shared" si="7"/>
        <v>2871401</v>
      </c>
      <c r="M42" s="67">
        <f t="shared" si="7"/>
        <v>1268601</v>
      </c>
      <c r="N42" s="67">
        <f t="shared" si="7"/>
        <v>4778465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4843265</v>
      </c>
      <c r="X42" s="67">
        <f t="shared" si="7"/>
        <v>24280597</v>
      </c>
      <c r="Y42" s="67">
        <f t="shared" si="7"/>
        <v>-19437332</v>
      </c>
      <c r="Z42" s="69">
        <f t="shared" si="5"/>
        <v>-80.05294103765242</v>
      </c>
      <c r="AA42" s="68">
        <f aca="true" t="shared" si="8" ref="AA42:AA48">AA12+AA27</f>
        <v>48561193</v>
      </c>
    </row>
    <row r="43" spans="1:27" ht="13.5">
      <c r="A43" s="54" t="s">
        <v>39</v>
      </c>
      <c r="B43" s="35"/>
      <c r="C43" s="70">
        <f t="shared" si="7"/>
        <v>50000</v>
      </c>
      <c r="D43" s="71">
        <f t="shared" si="7"/>
        <v>0</v>
      </c>
      <c r="E43" s="72">
        <f t="shared" si="7"/>
        <v>100000</v>
      </c>
      <c r="F43" s="72">
        <f t="shared" si="7"/>
        <v>100000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50000</v>
      </c>
      <c r="Y43" s="72">
        <f t="shared" si="7"/>
        <v>-50000</v>
      </c>
      <c r="Z43" s="73">
        <f t="shared" si="5"/>
        <v>-100</v>
      </c>
      <c r="AA43" s="74">
        <f t="shared" si="8"/>
        <v>100000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4500000</v>
      </c>
      <c r="F44" s="67">
        <f t="shared" si="7"/>
        <v>15400000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7700000</v>
      </c>
      <c r="Y44" s="67">
        <f t="shared" si="7"/>
        <v>-7700000</v>
      </c>
      <c r="Z44" s="69">
        <f t="shared" si="5"/>
        <v>-100</v>
      </c>
      <c r="AA44" s="68">
        <f t="shared" si="8"/>
        <v>15400000</v>
      </c>
    </row>
    <row r="45" spans="1:27" ht="13.5">
      <c r="A45" s="54" t="s">
        <v>41</v>
      </c>
      <c r="B45" s="35" t="s">
        <v>42</v>
      </c>
      <c r="C45" s="65">
        <f t="shared" si="7"/>
        <v>54679781</v>
      </c>
      <c r="D45" s="66">
        <f t="shared" si="7"/>
        <v>0</v>
      </c>
      <c r="E45" s="67">
        <f t="shared" si="7"/>
        <v>68340000</v>
      </c>
      <c r="F45" s="67">
        <f t="shared" si="7"/>
        <v>50744826</v>
      </c>
      <c r="G45" s="67">
        <f t="shared" si="7"/>
        <v>0</v>
      </c>
      <c r="H45" s="67">
        <f t="shared" si="7"/>
        <v>0</v>
      </c>
      <c r="I45" s="67">
        <f t="shared" si="7"/>
        <v>1782822</v>
      </c>
      <c r="J45" s="67">
        <f t="shared" si="7"/>
        <v>1782822</v>
      </c>
      <c r="K45" s="67">
        <f t="shared" si="7"/>
        <v>2603650</v>
      </c>
      <c r="L45" s="67">
        <f t="shared" si="7"/>
        <v>6115622</v>
      </c>
      <c r="M45" s="67">
        <f t="shared" si="7"/>
        <v>13467850</v>
      </c>
      <c r="N45" s="67">
        <f t="shared" si="7"/>
        <v>22187122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23969944</v>
      </c>
      <c r="X45" s="67">
        <f t="shared" si="7"/>
        <v>25372414</v>
      </c>
      <c r="Y45" s="67">
        <f t="shared" si="7"/>
        <v>-1402470</v>
      </c>
      <c r="Z45" s="69">
        <f t="shared" si="5"/>
        <v>-5.527538688277749</v>
      </c>
      <c r="AA45" s="68">
        <f t="shared" si="8"/>
        <v>50744826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450000</v>
      </c>
      <c r="F48" s="67">
        <f t="shared" si="7"/>
        <v>450000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1265384</v>
      </c>
      <c r="L48" s="67">
        <f t="shared" si="7"/>
        <v>0</v>
      </c>
      <c r="M48" s="67">
        <f t="shared" si="7"/>
        <v>0</v>
      </c>
      <c r="N48" s="67">
        <f t="shared" si="7"/>
        <v>1265384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1265384</v>
      </c>
      <c r="X48" s="67">
        <f t="shared" si="7"/>
        <v>225000</v>
      </c>
      <c r="Y48" s="67">
        <f t="shared" si="7"/>
        <v>1040384</v>
      </c>
      <c r="Z48" s="69">
        <f t="shared" si="5"/>
        <v>462.3928888888889</v>
      </c>
      <c r="AA48" s="68">
        <f t="shared" si="8"/>
        <v>450000</v>
      </c>
    </row>
    <row r="49" spans="1:27" ht="13.5">
      <c r="A49" s="75" t="s">
        <v>49</v>
      </c>
      <c r="B49" s="76"/>
      <c r="C49" s="77">
        <f aca="true" t="shared" si="9" ref="C49:Y49">SUM(C41:C48)</f>
        <v>433681836</v>
      </c>
      <c r="D49" s="78">
        <f t="shared" si="9"/>
        <v>0</v>
      </c>
      <c r="E49" s="79">
        <f t="shared" si="9"/>
        <v>528040751</v>
      </c>
      <c r="F49" s="79">
        <f t="shared" si="9"/>
        <v>587748280</v>
      </c>
      <c r="G49" s="79">
        <f t="shared" si="9"/>
        <v>140605</v>
      </c>
      <c r="H49" s="79">
        <f t="shared" si="9"/>
        <v>864021</v>
      </c>
      <c r="I49" s="79">
        <f t="shared" si="9"/>
        <v>12173894</v>
      </c>
      <c r="J49" s="79">
        <f t="shared" si="9"/>
        <v>13178520</v>
      </c>
      <c r="K49" s="79">
        <f t="shared" si="9"/>
        <v>60090280</v>
      </c>
      <c r="L49" s="79">
        <f t="shared" si="9"/>
        <v>33747894</v>
      </c>
      <c r="M49" s="79">
        <f t="shared" si="9"/>
        <v>40483252</v>
      </c>
      <c r="N49" s="79">
        <f t="shared" si="9"/>
        <v>134321426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147499946</v>
      </c>
      <c r="X49" s="79">
        <f t="shared" si="9"/>
        <v>293874143</v>
      </c>
      <c r="Y49" s="79">
        <f t="shared" si="9"/>
        <v>-146374197</v>
      </c>
      <c r="Z49" s="80">
        <f t="shared" si="5"/>
        <v>-49.808464094780874</v>
      </c>
      <c r="AA49" s="81">
        <f>SUM(AA41:AA48)</f>
        <v>587748280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43055648</v>
      </c>
      <c r="D51" s="66">
        <f t="shared" si="10"/>
        <v>0</v>
      </c>
      <c r="E51" s="67">
        <f t="shared" si="10"/>
        <v>91426880</v>
      </c>
      <c r="F51" s="67">
        <f t="shared" si="10"/>
        <v>91426880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45713441</v>
      </c>
      <c r="Y51" s="67">
        <f t="shared" si="10"/>
        <v>-45713441</v>
      </c>
      <c r="Z51" s="69">
        <f>+IF(X51&lt;&gt;0,+(Y51/X51)*100,0)</f>
        <v>-100</v>
      </c>
      <c r="AA51" s="68">
        <f>SUM(AA57:AA61)</f>
        <v>91426880</v>
      </c>
    </row>
    <row r="52" spans="1:27" ht="13.5">
      <c r="A52" s="84" t="s">
        <v>32</v>
      </c>
      <c r="B52" s="47"/>
      <c r="C52" s="9">
        <v>5670516</v>
      </c>
      <c r="D52" s="10"/>
      <c r="E52" s="11">
        <v>13693730</v>
      </c>
      <c r="F52" s="11">
        <v>13693730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6846865</v>
      </c>
      <c r="Y52" s="11">
        <v>-6846865</v>
      </c>
      <c r="Z52" s="2">
        <v>-100</v>
      </c>
      <c r="AA52" s="15">
        <v>13693730</v>
      </c>
    </row>
    <row r="53" spans="1:27" ht="13.5">
      <c r="A53" s="84" t="s">
        <v>33</v>
      </c>
      <c r="B53" s="47"/>
      <c r="C53" s="9">
        <v>7510215</v>
      </c>
      <c r="D53" s="10"/>
      <c r="E53" s="11">
        <v>15098280</v>
      </c>
      <c r="F53" s="11">
        <v>15098280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7549140</v>
      </c>
      <c r="Y53" s="11">
        <v>-7549140</v>
      </c>
      <c r="Z53" s="2">
        <v>-100</v>
      </c>
      <c r="AA53" s="15">
        <v>15098280</v>
      </c>
    </row>
    <row r="54" spans="1:27" ht="13.5">
      <c r="A54" s="84" t="s">
        <v>34</v>
      </c>
      <c r="B54" s="47"/>
      <c r="C54" s="9">
        <v>1215475</v>
      </c>
      <c r="D54" s="10"/>
      <c r="E54" s="11">
        <v>9475770</v>
      </c>
      <c r="F54" s="11">
        <v>9475770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4737885</v>
      </c>
      <c r="Y54" s="11">
        <v>-4737885</v>
      </c>
      <c r="Z54" s="2">
        <v>-100</v>
      </c>
      <c r="AA54" s="15">
        <v>9475770</v>
      </c>
    </row>
    <row r="55" spans="1:27" ht="13.5">
      <c r="A55" s="84" t="s">
        <v>35</v>
      </c>
      <c r="B55" s="47"/>
      <c r="C55" s="9">
        <v>6219768</v>
      </c>
      <c r="D55" s="10"/>
      <c r="E55" s="11">
        <v>9568772</v>
      </c>
      <c r="F55" s="11">
        <v>9568772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4784386</v>
      </c>
      <c r="Y55" s="11">
        <v>-4784386</v>
      </c>
      <c r="Z55" s="2">
        <v>-100</v>
      </c>
      <c r="AA55" s="15">
        <v>9568772</v>
      </c>
    </row>
    <row r="56" spans="1:27" ht="13.5">
      <c r="A56" s="84" t="s">
        <v>36</v>
      </c>
      <c r="B56" s="47"/>
      <c r="C56" s="9">
        <v>7649959</v>
      </c>
      <c r="D56" s="10"/>
      <c r="E56" s="11">
        <v>1053560</v>
      </c>
      <c r="F56" s="11">
        <v>1053560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526780</v>
      </c>
      <c r="Y56" s="11">
        <v>-526780</v>
      </c>
      <c r="Z56" s="2">
        <v>-100</v>
      </c>
      <c r="AA56" s="15">
        <v>1053560</v>
      </c>
    </row>
    <row r="57" spans="1:27" ht="13.5">
      <c r="A57" s="85" t="s">
        <v>37</v>
      </c>
      <c r="B57" s="47"/>
      <c r="C57" s="49">
        <f aca="true" t="shared" si="11" ref="C57:Y57">SUM(C52:C56)</f>
        <v>28265933</v>
      </c>
      <c r="D57" s="50">
        <f t="shared" si="11"/>
        <v>0</v>
      </c>
      <c r="E57" s="51">
        <f t="shared" si="11"/>
        <v>48890112</v>
      </c>
      <c r="F57" s="51">
        <f t="shared" si="11"/>
        <v>48890112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24445056</v>
      </c>
      <c r="Y57" s="51">
        <f t="shared" si="11"/>
        <v>-24445056</v>
      </c>
      <c r="Z57" s="52">
        <f>+IF(X57&lt;&gt;0,+(Y57/X57)*100,0)</f>
        <v>-100</v>
      </c>
      <c r="AA57" s="53">
        <f>SUM(AA52:AA56)</f>
        <v>48890112</v>
      </c>
    </row>
    <row r="58" spans="1:27" ht="13.5">
      <c r="A58" s="86" t="s">
        <v>38</v>
      </c>
      <c r="B58" s="35"/>
      <c r="C58" s="9">
        <v>47615</v>
      </c>
      <c r="D58" s="10"/>
      <c r="E58" s="11">
        <v>30069247</v>
      </c>
      <c r="F58" s="11">
        <v>30069247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15034624</v>
      </c>
      <c r="Y58" s="11">
        <v>-15034624</v>
      </c>
      <c r="Z58" s="2">
        <v>-100</v>
      </c>
      <c r="AA58" s="15">
        <v>30069247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500000</v>
      </c>
      <c r="F60" s="11">
        <v>500000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250000</v>
      </c>
      <c r="Y60" s="11">
        <v>-250000</v>
      </c>
      <c r="Z60" s="2">
        <v>-100</v>
      </c>
      <c r="AA60" s="15">
        <v>500000</v>
      </c>
    </row>
    <row r="61" spans="1:27" ht="13.5">
      <c r="A61" s="86" t="s">
        <v>41</v>
      </c>
      <c r="B61" s="35" t="s">
        <v>51</v>
      </c>
      <c r="C61" s="9">
        <v>14742100</v>
      </c>
      <c r="D61" s="10"/>
      <c r="E61" s="11">
        <v>11967521</v>
      </c>
      <c r="F61" s="11">
        <v>11967521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5983761</v>
      </c>
      <c r="Y61" s="11">
        <v>-5983761</v>
      </c>
      <c r="Z61" s="2">
        <v>-100</v>
      </c>
      <c r="AA61" s="15">
        <v>11967521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372254</v>
      </c>
      <c r="H67" s="11">
        <v>1744481</v>
      </c>
      <c r="I67" s="11">
        <v>1793803</v>
      </c>
      <c r="J67" s="11">
        <v>3910538</v>
      </c>
      <c r="K67" s="11">
        <v>5200415</v>
      </c>
      <c r="L67" s="11">
        <v>5178296</v>
      </c>
      <c r="M67" s="11">
        <v>6372868</v>
      </c>
      <c r="N67" s="11">
        <v>16751579</v>
      </c>
      <c r="O67" s="11"/>
      <c r="P67" s="11"/>
      <c r="Q67" s="11"/>
      <c r="R67" s="11"/>
      <c r="S67" s="11"/>
      <c r="T67" s="11"/>
      <c r="U67" s="11"/>
      <c r="V67" s="11"/>
      <c r="W67" s="11">
        <v>20662117</v>
      </c>
      <c r="X67" s="11"/>
      <c r="Y67" s="11">
        <v>20662117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91426880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91426880</v>
      </c>
      <c r="F69" s="79">
        <f t="shared" si="12"/>
        <v>0</v>
      </c>
      <c r="G69" s="79">
        <f t="shared" si="12"/>
        <v>372254</v>
      </c>
      <c r="H69" s="79">
        <f t="shared" si="12"/>
        <v>1744481</v>
      </c>
      <c r="I69" s="79">
        <f t="shared" si="12"/>
        <v>1793803</v>
      </c>
      <c r="J69" s="79">
        <f t="shared" si="12"/>
        <v>3910538</v>
      </c>
      <c r="K69" s="79">
        <f t="shared" si="12"/>
        <v>5200415</v>
      </c>
      <c r="L69" s="79">
        <f t="shared" si="12"/>
        <v>5178296</v>
      </c>
      <c r="M69" s="79">
        <f t="shared" si="12"/>
        <v>6372868</v>
      </c>
      <c r="N69" s="79">
        <f t="shared" si="12"/>
        <v>16751579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20662117</v>
      </c>
      <c r="X69" s="79">
        <f t="shared" si="12"/>
        <v>0</v>
      </c>
      <c r="Y69" s="79">
        <f t="shared" si="12"/>
        <v>20662117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170249094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11052965</v>
      </c>
      <c r="H5" s="43">
        <f t="shared" si="0"/>
        <v>0</v>
      </c>
      <c r="I5" s="43">
        <f t="shared" si="0"/>
        <v>0</v>
      </c>
      <c r="J5" s="43">
        <f t="shared" si="0"/>
        <v>11052965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11052965</v>
      </c>
      <c r="X5" s="43">
        <f t="shared" si="0"/>
        <v>0</v>
      </c>
      <c r="Y5" s="43">
        <f t="shared" si="0"/>
        <v>11052965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>
        <v>29961782</v>
      </c>
      <c r="D6" s="10"/>
      <c r="E6" s="11"/>
      <c r="F6" s="11"/>
      <c r="G6" s="11">
        <v>1482744</v>
      </c>
      <c r="H6" s="11"/>
      <c r="I6" s="11"/>
      <c r="J6" s="11">
        <v>1482744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1482744</v>
      </c>
      <c r="X6" s="11"/>
      <c r="Y6" s="11">
        <v>1482744</v>
      </c>
      <c r="Z6" s="2"/>
      <c r="AA6" s="15"/>
    </row>
    <row r="7" spans="1:27" ht="13.5">
      <c r="A7" s="46" t="s">
        <v>33</v>
      </c>
      <c r="B7" s="47"/>
      <c r="C7" s="9">
        <v>2065034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832905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85397478</v>
      </c>
      <c r="D9" s="10"/>
      <c r="E9" s="11"/>
      <c r="F9" s="11"/>
      <c r="G9" s="11">
        <v>9186293</v>
      </c>
      <c r="H9" s="11"/>
      <c r="I9" s="11"/>
      <c r="J9" s="11">
        <v>9186293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9186293</v>
      </c>
      <c r="X9" s="11"/>
      <c r="Y9" s="11">
        <v>9186293</v>
      </c>
      <c r="Z9" s="2"/>
      <c r="AA9" s="15"/>
    </row>
    <row r="10" spans="1:27" ht="13.5">
      <c r="A10" s="46" t="s">
        <v>36</v>
      </c>
      <c r="B10" s="47"/>
      <c r="C10" s="9">
        <v>25161481</v>
      </c>
      <c r="D10" s="10"/>
      <c r="E10" s="11"/>
      <c r="F10" s="11"/>
      <c r="G10" s="11">
        <v>383928</v>
      </c>
      <c r="H10" s="11"/>
      <c r="I10" s="11"/>
      <c r="J10" s="11">
        <v>383928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383928</v>
      </c>
      <c r="X10" s="11"/>
      <c r="Y10" s="11">
        <v>383928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143418680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11052965</v>
      </c>
      <c r="H11" s="51">
        <f t="shared" si="1"/>
        <v>0</v>
      </c>
      <c r="I11" s="51">
        <f t="shared" si="1"/>
        <v>0</v>
      </c>
      <c r="J11" s="51">
        <f t="shared" si="1"/>
        <v>11052965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11052965</v>
      </c>
      <c r="X11" s="51">
        <f t="shared" si="1"/>
        <v>0</v>
      </c>
      <c r="Y11" s="51">
        <f t="shared" si="1"/>
        <v>11052965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22901344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3929070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163406000</v>
      </c>
      <c r="F20" s="60">
        <f t="shared" si="2"/>
        <v>163406000</v>
      </c>
      <c r="G20" s="60">
        <f t="shared" si="2"/>
        <v>0</v>
      </c>
      <c r="H20" s="60">
        <f t="shared" si="2"/>
        <v>5308382</v>
      </c>
      <c r="I20" s="60">
        <f t="shared" si="2"/>
        <v>6727156</v>
      </c>
      <c r="J20" s="60">
        <f t="shared" si="2"/>
        <v>12035538</v>
      </c>
      <c r="K20" s="60">
        <f t="shared" si="2"/>
        <v>14408882</v>
      </c>
      <c r="L20" s="60">
        <f t="shared" si="2"/>
        <v>14477530</v>
      </c>
      <c r="M20" s="60">
        <f t="shared" si="2"/>
        <v>6611018</v>
      </c>
      <c r="N20" s="60">
        <f t="shared" si="2"/>
        <v>35497430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47532968</v>
      </c>
      <c r="X20" s="60">
        <f t="shared" si="2"/>
        <v>81703000</v>
      </c>
      <c r="Y20" s="60">
        <f t="shared" si="2"/>
        <v>-34170032</v>
      </c>
      <c r="Z20" s="61">
        <f>+IF(X20&lt;&gt;0,+(Y20/X20)*100,0)</f>
        <v>-41.82224887703022</v>
      </c>
      <c r="AA20" s="62">
        <f>SUM(AA26:AA33)</f>
        <v>163406000</v>
      </c>
    </row>
    <row r="21" spans="1:27" ht="13.5">
      <c r="A21" s="46" t="s">
        <v>32</v>
      </c>
      <c r="B21" s="47"/>
      <c r="C21" s="9"/>
      <c r="D21" s="10"/>
      <c r="E21" s="11">
        <v>13158936</v>
      </c>
      <c r="F21" s="11">
        <v>13158936</v>
      </c>
      <c r="G21" s="11"/>
      <c r="H21" s="11">
        <v>676168</v>
      </c>
      <c r="I21" s="11">
        <v>3901174</v>
      </c>
      <c r="J21" s="11">
        <v>4577342</v>
      </c>
      <c r="K21" s="11">
        <v>483563</v>
      </c>
      <c r="L21" s="11">
        <v>948004</v>
      </c>
      <c r="M21" s="11">
        <v>1871251</v>
      </c>
      <c r="N21" s="11">
        <v>3302818</v>
      </c>
      <c r="O21" s="11"/>
      <c r="P21" s="11"/>
      <c r="Q21" s="11"/>
      <c r="R21" s="11"/>
      <c r="S21" s="11"/>
      <c r="T21" s="11"/>
      <c r="U21" s="11"/>
      <c r="V21" s="11"/>
      <c r="W21" s="11">
        <v>7880160</v>
      </c>
      <c r="X21" s="11">
        <v>6579468</v>
      </c>
      <c r="Y21" s="11">
        <v>1300692</v>
      </c>
      <c r="Z21" s="2">
        <v>19.77</v>
      </c>
      <c r="AA21" s="15">
        <v>13158936</v>
      </c>
    </row>
    <row r="22" spans="1:27" ht="13.5">
      <c r="A22" s="46" t="s">
        <v>33</v>
      </c>
      <c r="B22" s="47"/>
      <c r="C22" s="9"/>
      <c r="D22" s="10"/>
      <c r="E22" s="11">
        <v>12912200</v>
      </c>
      <c r="F22" s="11">
        <v>12912200</v>
      </c>
      <c r="G22" s="11"/>
      <c r="H22" s="11"/>
      <c r="I22" s="11"/>
      <c r="J22" s="11"/>
      <c r="K22" s="11">
        <v>248103</v>
      </c>
      <c r="L22" s="11"/>
      <c r="M22" s="11"/>
      <c r="N22" s="11">
        <v>248103</v>
      </c>
      <c r="O22" s="11"/>
      <c r="P22" s="11"/>
      <c r="Q22" s="11"/>
      <c r="R22" s="11"/>
      <c r="S22" s="11"/>
      <c r="T22" s="11"/>
      <c r="U22" s="11"/>
      <c r="V22" s="11"/>
      <c r="W22" s="11">
        <v>248103</v>
      </c>
      <c r="X22" s="11">
        <v>6456100</v>
      </c>
      <c r="Y22" s="11">
        <v>-6207997</v>
      </c>
      <c r="Z22" s="2">
        <v>-96.16</v>
      </c>
      <c r="AA22" s="15">
        <v>12912200</v>
      </c>
    </row>
    <row r="23" spans="1:27" ht="13.5">
      <c r="A23" s="46" t="s">
        <v>34</v>
      </c>
      <c r="B23" s="47"/>
      <c r="C23" s="9"/>
      <c r="D23" s="10"/>
      <c r="E23" s="11">
        <v>44202424</v>
      </c>
      <c r="F23" s="11">
        <v>44202424</v>
      </c>
      <c r="G23" s="11"/>
      <c r="H23" s="11">
        <v>205850</v>
      </c>
      <c r="I23" s="11"/>
      <c r="J23" s="11">
        <v>205850</v>
      </c>
      <c r="K23" s="11"/>
      <c r="L23" s="11"/>
      <c r="M23" s="11">
        <v>1708294</v>
      </c>
      <c r="N23" s="11">
        <v>1708294</v>
      </c>
      <c r="O23" s="11"/>
      <c r="P23" s="11"/>
      <c r="Q23" s="11"/>
      <c r="R23" s="11"/>
      <c r="S23" s="11"/>
      <c r="T23" s="11"/>
      <c r="U23" s="11"/>
      <c r="V23" s="11"/>
      <c r="W23" s="11">
        <v>1914144</v>
      </c>
      <c r="X23" s="11">
        <v>22101212</v>
      </c>
      <c r="Y23" s="11">
        <v>-20187068</v>
      </c>
      <c r="Z23" s="2">
        <v>-91.34</v>
      </c>
      <c r="AA23" s="15">
        <v>44202424</v>
      </c>
    </row>
    <row r="24" spans="1:27" ht="13.5">
      <c r="A24" s="46" t="s">
        <v>35</v>
      </c>
      <c r="B24" s="47"/>
      <c r="C24" s="9"/>
      <c r="D24" s="10"/>
      <c r="E24" s="11">
        <v>41141336</v>
      </c>
      <c r="F24" s="11">
        <v>41141336</v>
      </c>
      <c r="G24" s="11"/>
      <c r="H24" s="11">
        <v>2469065</v>
      </c>
      <c r="I24" s="11">
        <v>1638493</v>
      </c>
      <c r="J24" s="11">
        <v>4107558</v>
      </c>
      <c r="K24" s="11">
        <v>10144680</v>
      </c>
      <c r="L24" s="11">
        <v>9707698</v>
      </c>
      <c r="M24" s="11">
        <v>917775</v>
      </c>
      <c r="N24" s="11">
        <v>20770153</v>
      </c>
      <c r="O24" s="11"/>
      <c r="P24" s="11"/>
      <c r="Q24" s="11"/>
      <c r="R24" s="11"/>
      <c r="S24" s="11"/>
      <c r="T24" s="11"/>
      <c r="U24" s="11"/>
      <c r="V24" s="11"/>
      <c r="W24" s="11">
        <v>24877711</v>
      </c>
      <c r="X24" s="11">
        <v>20570668</v>
      </c>
      <c r="Y24" s="11">
        <v>4307043</v>
      </c>
      <c r="Z24" s="2">
        <v>20.94</v>
      </c>
      <c r="AA24" s="15">
        <v>41141336</v>
      </c>
    </row>
    <row r="25" spans="1:27" ht="13.5">
      <c r="A25" s="46" t="s">
        <v>36</v>
      </c>
      <c r="B25" s="47"/>
      <c r="C25" s="9"/>
      <c r="D25" s="10"/>
      <c r="E25" s="11">
        <v>3198516</v>
      </c>
      <c r="F25" s="11">
        <v>3198516</v>
      </c>
      <c r="G25" s="11"/>
      <c r="H25" s="11">
        <v>1062772</v>
      </c>
      <c r="I25" s="11">
        <v>924400</v>
      </c>
      <c r="J25" s="11">
        <v>1987172</v>
      </c>
      <c r="K25" s="11">
        <v>878173</v>
      </c>
      <c r="L25" s="11">
        <v>1849007</v>
      </c>
      <c r="M25" s="11">
        <v>933833</v>
      </c>
      <c r="N25" s="11">
        <v>3661013</v>
      </c>
      <c r="O25" s="11"/>
      <c r="P25" s="11"/>
      <c r="Q25" s="11"/>
      <c r="R25" s="11"/>
      <c r="S25" s="11"/>
      <c r="T25" s="11"/>
      <c r="U25" s="11"/>
      <c r="V25" s="11"/>
      <c r="W25" s="11">
        <v>5648185</v>
      </c>
      <c r="X25" s="11">
        <v>1599258</v>
      </c>
      <c r="Y25" s="11">
        <v>4048927</v>
      </c>
      <c r="Z25" s="2">
        <v>253.18</v>
      </c>
      <c r="AA25" s="15">
        <v>3198516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114613412</v>
      </c>
      <c r="F26" s="51">
        <f t="shared" si="3"/>
        <v>114613412</v>
      </c>
      <c r="G26" s="51">
        <f t="shared" si="3"/>
        <v>0</v>
      </c>
      <c r="H26" s="51">
        <f t="shared" si="3"/>
        <v>4413855</v>
      </c>
      <c r="I26" s="51">
        <f t="shared" si="3"/>
        <v>6464067</v>
      </c>
      <c r="J26" s="51">
        <f t="shared" si="3"/>
        <v>10877922</v>
      </c>
      <c r="K26" s="51">
        <f t="shared" si="3"/>
        <v>11754519</v>
      </c>
      <c r="L26" s="51">
        <f t="shared" si="3"/>
        <v>12504709</v>
      </c>
      <c r="M26" s="51">
        <f t="shared" si="3"/>
        <v>5431153</v>
      </c>
      <c r="N26" s="51">
        <f t="shared" si="3"/>
        <v>29690381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40568303</v>
      </c>
      <c r="X26" s="51">
        <f t="shared" si="3"/>
        <v>57306706</v>
      </c>
      <c r="Y26" s="51">
        <f t="shared" si="3"/>
        <v>-16738403</v>
      </c>
      <c r="Z26" s="52">
        <f>+IF(X26&lt;&gt;0,+(Y26/X26)*100,0)</f>
        <v>-29.208454242684965</v>
      </c>
      <c r="AA26" s="53">
        <f>SUM(AA21:AA25)</f>
        <v>114613412</v>
      </c>
    </row>
    <row r="27" spans="1:27" ht="13.5">
      <c r="A27" s="54" t="s">
        <v>38</v>
      </c>
      <c r="B27" s="64"/>
      <c r="C27" s="9"/>
      <c r="D27" s="10"/>
      <c r="E27" s="11">
        <v>41454798</v>
      </c>
      <c r="F27" s="11">
        <v>41454798</v>
      </c>
      <c r="G27" s="11"/>
      <c r="H27" s="11">
        <v>894527</v>
      </c>
      <c r="I27" s="11">
        <v>263089</v>
      </c>
      <c r="J27" s="11">
        <v>1157616</v>
      </c>
      <c r="K27" s="11">
        <v>2654363</v>
      </c>
      <c r="L27" s="11">
        <v>1972821</v>
      </c>
      <c r="M27" s="11">
        <v>1179865</v>
      </c>
      <c r="N27" s="11">
        <v>5807049</v>
      </c>
      <c r="O27" s="11"/>
      <c r="P27" s="11"/>
      <c r="Q27" s="11"/>
      <c r="R27" s="11"/>
      <c r="S27" s="11"/>
      <c r="T27" s="11"/>
      <c r="U27" s="11"/>
      <c r="V27" s="11"/>
      <c r="W27" s="11">
        <v>6964665</v>
      </c>
      <c r="X27" s="11">
        <v>20727399</v>
      </c>
      <c r="Y27" s="11">
        <v>-13762734</v>
      </c>
      <c r="Z27" s="2">
        <v>-66.4</v>
      </c>
      <c r="AA27" s="15">
        <v>41454798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7337790</v>
      </c>
      <c r="F30" s="11">
        <v>7337790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3668895</v>
      </c>
      <c r="Y30" s="11">
        <v>-3668895</v>
      </c>
      <c r="Z30" s="2">
        <v>-100</v>
      </c>
      <c r="AA30" s="15">
        <v>7337790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29961782</v>
      </c>
      <c r="D36" s="10">
        <f t="shared" si="4"/>
        <v>0</v>
      </c>
      <c r="E36" s="11">
        <f t="shared" si="4"/>
        <v>13158936</v>
      </c>
      <c r="F36" s="11">
        <f t="shared" si="4"/>
        <v>13158936</v>
      </c>
      <c r="G36" s="11">
        <f t="shared" si="4"/>
        <v>1482744</v>
      </c>
      <c r="H36" s="11">
        <f t="shared" si="4"/>
        <v>676168</v>
      </c>
      <c r="I36" s="11">
        <f t="shared" si="4"/>
        <v>3901174</v>
      </c>
      <c r="J36" s="11">
        <f t="shared" si="4"/>
        <v>6060086</v>
      </c>
      <c r="K36" s="11">
        <f t="shared" si="4"/>
        <v>483563</v>
      </c>
      <c r="L36" s="11">
        <f t="shared" si="4"/>
        <v>948004</v>
      </c>
      <c r="M36" s="11">
        <f t="shared" si="4"/>
        <v>1871251</v>
      </c>
      <c r="N36" s="11">
        <f t="shared" si="4"/>
        <v>3302818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9362904</v>
      </c>
      <c r="X36" s="11">
        <f t="shared" si="4"/>
        <v>6579468</v>
      </c>
      <c r="Y36" s="11">
        <f t="shared" si="4"/>
        <v>2783436</v>
      </c>
      <c r="Z36" s="2">
        <f aca="true" t="shared" si="5" ref="Z36:Z49">+IF(X36&lt;&gt;0,+(Y36/X36)*100,0)</f>
        <v>42.30487936106688</v>
      </c>
      <c r="AA36" s="15">
        <f>AA6+AA21</f>
        <v>13158936</v>
      </c>
    </row>
    <row r="37" spans="1:27" ht="13.5">
      <c r="A37" s="46" t="s">
        <v>33</v>
      </c>
      <c r="B37" s="47"/>
      <c r="C37" s="9">
        <f t="shared" si="4"/>
        <v>2065034</v>
      </c>
      <c r="D37" s="10">
        <f t="shared" si="4"/>
        <v>0</v>
      </c>
      <c r="E37" s="11">
        <f t="shared" si="4"/>
        <v>12912200</v>
      </c>
      <c r="F37" s="11">
        <f t="shared" si="4"/>
        <v>12912200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248103</v>
      </c>
      <c r="L37" s="11">
        <f t="shared" si="4"/>
        <v>0</v>
      </c>
      <c r="M37" s="11">
        <f t="shared" si="4"/>
        <v>0</v>
      </c>
      <c r="N37" s="11">
        <f t="shared" si="4"/>
        <v>248103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248103</v>
      </c>
      <c r="X37" s="11">
        <f t="shared" si="4"/>
        <v>6456100</v>
      </c>
      <c r="Y37" s="11">
        <f t="shared" si="4"/>
        <v>-6207997</v>
      </c>
      <c r="Z37" s="2">
        <f t="shared" si="5"/>
        <v>-96.15707625346572</v>
      </c>
      <c r="AA37" s="15">
        <f>AA7+AA22</f>
        <v>12912200</v>
      </c>
    </row>
    <row r="38" spans="1:27" ht="13.5">
      <c r="A38" s="46" t="s">
        <v>34</v>
      </c>
      <c r="B38" s="47"/>
      <c r="C38" s="9">
        <f t="shared" si="4"/>
        <v>832905</v>
      </c>
      <c r="D38" s="10">
        <f t="shared" si="4"/>
        <v>0</v>
      </c>
      <c r="E38" s="11">
        <f t="shared" si="4"/>
        <v>44202424</v>
      </c>
      <c r="F38" s="11">
        <f t="shared" si="4"/>
        <v>44202424</v>
      </c>
      <c r="G38" s="11">
        <f t="shared" si="4"/>
        <v>0</v>
      </c>
      <c r="H38" s="11">
        <f t="shared" si="4"/>
        <v>205850</v>
      </c>
      <c r="I38" s="11">
        <f t="shared" si="4"/>
        <v>0</v>
      </c>
      <c r="J38" s="11">
        <f t="shared" si="4"/>
        <v>205850</v>
      </c>
      <c r="K38" s="11">
        <f t="shared" si="4"/>
        <v>0</v>
      </c>
      <c r="L38" s="11">
        <f t="shared" si="4"/>
        <v>0</v>
      </c>
      <c r="M38" s="11">
        <f t="shared" si="4"/>
        <v>1708294</v>
      </c>
      <c r="N38" s="11">
        <f t="shared" si="4"/>
        <v>1708294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1914144</v>
      </c>
      <c r="X38" s="11">
        <f t="shared" si="4"/>
        <v>22101212</v>
      </c>
      <c r="Y38" s="11">
        <f t="shared" si="4"/>
        <v>-20187068</v>
      </c>
      <c r="Z38" s="2">
        <f t="shared" si="5"/>
        <v>-91.33918990506041</v>
      </c>
      <c r="AA38" s="15">
        <f>AA8+AA23</f>
        <v>44202424</v>
      </c>
    </row>
    <row r="39" spans="1:27" ht="13.5">
      <c r="A39" s="46" t="s">
        <v>35</v>
      </c>
      <c r="B39" s="47"/>
      <c r="C39" s="9">
        <f t="shared" si="4"/>
        <v>85397478</v>
      </c>
      <c r="D39" s="10">
        <f t="shared" si="4"/>
        <v>0</v>
      </c>
      <c r="E39" s="11">
        <f t="shared" si="4"/>
        <v>41141336</v>
      </c>
      <c r="F39" s="11">
        <f t="shared" si="4"/>
        <v>41141336</v>
      </c>
      <c r="G39" s="11">
        <f t="shared" si="4"/>
        <v>9186293</v>
      </c>
      <c r="H39" s="11">
        <f t="shared" si="4"/>
        <v>2469065</v>
      </c>
      <c r="I39" s="11">
        <f t="shared" si="4"/>
        <v>1638493</v>
      </c>
      <c r="J39" s="11">
        <f t="shared" si="4"/>
        <v>13293851</v>
      </c>
      <c r="K39" s="11">
        <f t="shared" si="4"/>
        <v>10144680</v>
      </c>
      <c r="L39" s="11">
        <f t="shared" si="4"/>
        <v>9707698</v>
      </c>
      <c r="M39" s="11">
        <f t="shared" si="4"/>
        <v>917775</v>
      </c>
      <c r="N39" s="11">
        <f t="shared" si="4"/>
        <v>20770153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34064004</v>
      </c>
      <c r="X39" s="11">
        <f t="shared" si="4"/>
        <v>20570668</v>
      </c>
      <c r="Y39" s="11">
        <f t="shared" si="4"/>
        <v>13493336</v>
      </c>
      <c r="Z39" s="2">
        <f t="shared" si="5"/>
        <v>65.59503074960911</v>
      </c>
      <c r="AA39" s="15">
        <f>AA9+AA24</f>
        <v>41141336</v>
      </c>
    </row>
    <row r="40" spans="1:27" ht="13.5">
      <c r="A40" s="46" t="s">
        <v>36</v>
      </c>
      <c r="B40" s="47"/>
      <c r="C40" s="9">
        <f t="shared" si="4"/>
        <v>25161481</v>
      </c>
      <c r="D40" s="10">
        <f t="shared" si="4"/>
        <v>0</v>
      </c>
      <c r="E40" s="11">
        <f t="shared" si="4"/>
        <v>3198516</v>
      </c>
      <c r="F40" s="11">
        <f t="shared" si="4"/>
        <v>3198516</v>
      </c>
      <c r="G40" s="11">
        <f t="shared" si="4"/>
        <v>383928</v>
      </c>
      <c r="H40" s="11">
        <f t="shared" si="4"/>
        <v>1062772</v>
      </c>
      <c r="I40" s="11">
        <f t="shared" si="4"/>
        <v>924400</v>
      </c>
      <c r="J40" s="11">
        <f t="shared" si="4"/>
        <v>2371100</v>
      </c>
      <c r="K40" s="11">
        <f t="shared" si="4"/>
        <v>878173</v>
      </c>
      <c r="L40" s="11">
        <f t="shared" si="4"/>
        <v>1849007</v>
      </c>
      <c r="M40" s="11">
        <f t="shared" si="4"/>
        <v>933833</v>
      </c>
      <c r="N40" s="11">
        <f t="shared" si="4"/>
        <v>3661013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6032113</v>
      </c>
      <c r="X40" s="11">
        <f t="shared" si="4"/>
        <v>1599258</v>
      </c>
      <c r="Y40" s="11">
        <f t="shared" si="4"/>
        <v>4432855</v>
      </c>
      <c r="Z40" s="2">
        <f t="shared" si="5"/>
        <v>277.18198064352345</v>
      </c>
      <c r="AA40" s="15">
        <f>AA10+AA25</f>
        <v>3198516</v>
      </c>
    </row>
    <row r="41" spans="1:27" ht="13.5">
      <c r="A41" s="48" t="s">
        <v>37</v>
      </c>
      <c r="B41" s="47"/>
      <c r="C41" s="49">
        <f aca="true" t="shared" si="6" ref="C41:Y41">SUM(C36:C40)</f>
        <v>143418680</v>
      </c>
      <c r="D41" s="50">
        <f t="shared" si="6"/>
        <v>0</v>
      </c>
      <c r="E41" s="51">
        <f t="shared" si="6"/>
        <v>114613412</v>
      </c>
      <c r="F41" s="51">
        <f t="shared" si="6"/>
        <v>114613412</v>
      </c>
      <c r="G41" s="51">
        <f t="shared" si="6"/>
        <v>11052965</v>
      </c>
      <c r="H41" s="51">
        <f t="shared" si="6"/>
        <v>4413855</v>
      </c>
      <c r="I41" s="51">
        <f t="shared" si="6"/>
        <v>6464067</v>
      </c>
      <c r="J41" s="51">
        <f t="shared" si="6"/>
        <v>21930887</v>
      </c>
      <c r="K41" s="51">
        <f t="shared" si="6"/>
        <v>11754519</v>
      </c>
      <c r="L41" s="51">
        <f t="shared" si="6"/>
        <v>12504709</v>
      </c>
      <c r="M41" s="51">
        <f t="shared" si="6"/>
        <v>5431153</v>
      </c>
      <c r="N41" s="51">
        <f t="shared" si="6"/>
        <v>29690381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51621268</v>
      </c>
      <c r="X41" s="51">
        <f t="shared" si="6"/>
        <v>57306706</v>
      </c>
      <c r="Y41" s="51">
        <f t="shared" si="6"/>
        <v>-5685438</v>
      </c>
      <c r="Z41" s="52">
        <f t="shared" si="5"/>
        <v>-9.92106927241639</v>
      </c>
      <c r="AA41" s="53">
        <f>SUM(AA36:AA40)</f>
        <v>114613412</v>
      </c>
    </row>
    <row r="42" spans="1:27" ht="13.5">
      <c r="A42" s="54" t="s">
        <v>38</v>
      </c>
      <c r="B42" s="35"/>
      <c r="C42" s="65">
        <f aca="true" t="shared" si="7" ref="C42:Y48">C12+C27</f>
        <v>22901344</v>
      </c>
      <c r="D42" s="66">
        <f t="shared" si="7"/>
        <v>0</v>
      </c>
      <c r="E42" s="67">
        <f t="shared" si="7"/>
        <v>41454798</v>
      </c>
      <c r="F42" s="67">
        <f t="shared" si="7"/>
        <v>41454798</v>
      </c>
      <c r="G42" s="67">
        <f t="shared" si="7"/>
        <v>0</v>
      </c>
      <c r="H42" s="67">
        <f t="shared" si="7"/>
        <v>894527</v>
      </c>
      <c r="I42" s="67">
        <f t="shared" si="7"/>
        <v>263089</v>
      </c>
      <c r="J42" s="67">
        <f t="shared" si="7"/>
        <v>1157616</v>
      </c>
      <c r="K42" s="67">
        <f t="shared" si="7"/>
        <v>2654363</v>
      </c>
      <c r="L42" s="67">
        <f t="shared" si="7"/>
        <v>1972821</v>
      </c>
      <c r="M42" s="67">
        <f t="shared" si="7"/>
        <v>1179865</v>
      </c>
      <c r="N42" s="67">
        <f t="shared" si="7"/>
        <v>5807049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6964665</v>
      </c>
      <c r="X42" s="67">
        <f t="shared" si="7"/>
        <v>20727399</v>
      </c>
      <c r="Y42" s="67">
        <f t="shared" si="7"/>
        <v>-13762734</v>
      </c>
      <c r="Z42" s="69">
        <f t="shared" si="5"/>
        <v>-66.39875075497895</v>
      </c>
      <c r="AA42" s="68">
        <f aca="true" t="shared" si="8" ref="AA42:AA48">AA12+AA27</f>
        <v>41454798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3929070</v>
      </c>
      <c r="D45" s="66">
        <f t="shared" si="7"/>
        <v>0</v>
      </c>
      <c r="E45" s="67">
        <f t="shared" si="7"/>
        <v>7337790</v>
      </c>
      <c r="F45" s="67">
        <f t="shared" si="7"/>
        <v>7337790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3668895</v>
      </c>
      <c r="Y45" s="67">
        <f t="shared" si="7"/>
        <v>-3668895</v>
      </c>
      <c r="Z45" s="69">
        <f t="shared" si="5"/>
        <v>-100</v>
      </c>
      <c r="AA45" s="68">
        <f t="shared" si="8"/>
        <v>7337790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170249094</v>
      </c>
      <c r="D49" s="78">
        <f t="shared" si="9"/>
        <v>0</v>
      </c>
      <c r="E49" s="79">
        <f t="shared" si="9"/>
        <v>163406000</v>
      </c>
      <c r="F49" s="79">
        <f t="shared" si="9"/>
        <v>163406000</v>
      </c>
      <c r="G49" s="79">
        <f t="shared" si="9"/>
        <v>11052965</v>
      </c>
      <c r="H49" s="79">
        <f t="shared" si="9"/>
        <v>5308382</v>
      </c>
      <c r="I49" s="79">
        <f t="shared" si="9"/>
        <v>6727156</v>
      </c>
      <c r="J49" s="79">
        <f t="shared" si="9"/>
        <v>23088503</v>
      </c>
      <c r="K49" s="79">
        <f t="shared" si="9"/>
        <v>14408882</v>
      </c>
      <c r="L49" s="79">
        <f t="shared" si="9"/>
        <v>14477530</v>
      </c>
      <c r="M49" s="79">
        <f t="shared" si="9"/>
        <v>6611018</v>
      </c>
      <c r="N49" s="79">
        <f t="shared" si="9"/>
        <v>35497430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58585933</v>
      </c>
      <c r="X49" s="79">
        <f t="shared" si="9"/>
        <v>81703000</v>
      </c>
      <c r="Y49" s="79">
        <f t="shared" si="9"/>
        <v>-23117067</v>
      </c>
      <c r="Z49" s="80">
        <f t="shared" si="5"/>
        <v>-28.294024699215452</v>
      </c>
      <c r="AA49" s="81">
        <f>SUM(AA41:AA48)</f>
        <v>163406000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98354118</v>
      </c>
      <c r="F51" s="67">
        <f t="shared" si="10"/>
        <v>98354118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49177061</v>
      </c>
      <c r="Y51" s="67">
        <f t="shared" si="10"/>
        <v>-49177061</v>
      </c>
      <c r="Z51" s="69">
        <f>+IF(X51&lt;&gt;0,+(Y51/X51)*100,0)</f>
        <v>-100</v>
      </c>
      <c r="AA51" s="68">
        <f>SUM(AA57:AA61)</f>
        <v>98354118</v>
      </c>
    </row>
    <row r="52" spans="1:27" ht="13.5">
      <c r="A52" s="84" t="s">
        <v>32</v>
      </c>
      <c r="B52" s="47"/>
      <c r="C52" s="9"/>
      <c r="D52" s="10"/>
      <c r="E52" s="11">
        <v>29048173</v>
      </c>
      <c r="F52" s="11">
        <v>29048173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14524087</v>
      </c>
      <c r="Y52" s="11">
        <v>-14524087</v>
      </c>
      <c r="Z52" s="2">
        <v>-100</v>
      </c>
      <c r="AA52" s="15">
        <v>29048173</v>
      </c>
    </row>
    <row r="53" spans="1:27" ht="13.5">
      <c r="A53" s="84" t="s">
        <v>33</v>
      </c>
      <c r="B53" s="47"/>
      <c r="C53" s="9"/>
      <c r="D53" s="10"/>
      <c r="E53" s="11">
        <v>22343592</v>
      </c>
      <c r="F53" s="11">
        <v>22343592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11171796</v>
      </c>
      <c r="Y53" s="11">
        <v>-11171796</v>
      </c>
      <c r="Z53" s="2">
        <v>-100</v>
      </c>
      <c r="AA53" s="15">
        <v>22343592</v>
      </c>
    </row>
    <row r="54" spans="1:27" ht="13.5">
      <c r="A54" s="84" t="s">
        <v>34</v>
      </c>
      <c r="B54" s="47"/>
      <c r="C54" s="9"/>
      <c r="D54" s="10"/>
      <c r="E54" s="11">
        <v>11780351</v>
      </c>
      <c r="F54" s="11">
        <v>11780351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5890176</v>
      </c>
      <c r="Y54" s="11">
        <v>-5890176</v>
      </c>
      <c r="Z54" s="2">
        <v>-100</v>
      </c>
      <c r="AA54" s="15">
        <v>11780351</v>
      </c>
    </row>
    <row r="55" spans="1:27" ht="13.5">
      <c r="A55" s="84" t="s">
        <v>35</v>
      </c>
      <c r="B55" s="47"/>
      <c r="C55" s="9"/>
      <c r="D55" s="10"/>
      <c r="E55" s="11">
        <v>14735162</v>
      </c>
      <c r="F55" s="11">
        <v>14735162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7367581</v>
      </c>
      <c r="Y55" s="11">
        <v>-7367581</v>
      </c>
      <c r="Z55" s="2">
        <v>-100</v>
      </c>
      <c r="AA55" s="15">
        <v>14735162</v>
      </c>
    </row>
    <row r="56" spans="1:27" ht="13.5">
      <c r="A56" s="84" t="s">
        <v>36</v>
      </c>
      <c r="B56" s="47"/>
      <c r="C56" s="9"/>
      <c r="D56" s="10"/>
      <c r="E56" s="11">
        <v>6737801</v>
      </c>
      <c r="F56" s="11">
        <v>6737801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3368901</v>
      </c>
      <c r="Y56" s="11">
        <v>-3368901</v>
      </c>
      <c r="Z56" s="2">
        <v>-100</v>
      </c>
      <c r="AA56" s="15">
        <v>6737801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84645079</v>
      </c>
      <c r="F57" s="51">
        <f t="shared" si="11"/>
        <v>84645079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42322541</v>
      </c>
      <c r="Y57" s="51">
        <f t="shared" si="11"/>
        <v>-42322541</v>
      </c>
      <c r="Z57" s="52">
        <f>+IF(X57&lt;&gt;0,+(Y57/X57)*100,0)</f>
        <v>-100</v>
      </c>
      <c r="AA57" s="53">
        <f>SUM(AA52:AA56)</f>
        <v>84645079</v>
      </c>
    </row>
    <row r="58" spans="1:27" ht="13.5">
      <c r="A58" s="86" t="s">
        <v>38</v>
      </c>
      <c r="B58" s="35"/>
      <c r="C58" s="9"/>
      <c r="D58" s="10"/>
      <c r="E58" s="11">
        <v>2270636</v>
      </c>
      <c r="F58" s="11">
        <v>2270636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1135318</v>
      </c>
      <c r="Y58" s="11">
        <v>-1135318</v>
      </c>
      <c r="Z58" s="2">
        <v>-100</v>
      </c>
      <c r="AA58" s="15">
        <v>2270636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11438403</v>
      </c>
      <c r="F61" s="11">
        <v>11438403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5719202</v>
      </c>
      <c r="Y61" s="11">
        <v>-5719202</v>
      </c>
      <c r="Z61" s="2">
        <v>-100</v>
      </c>
      <c r="AA61" s="15">
        <v>11438403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577066</v>
      </c>
      <c r="H65" s="11">
        <v>1050785</v>
      </c>
      <c r="I65" s="11">
        <v>801389</v>
      </c>
      <c r="J65" s="11">
        <v>2429240</v>
      </c>
      <c r="K65" s="11">
        <v>643772</v>
      </c>
      <c r="L65" s="11">
        <v>635185</v>
      </c>
      <c r="M65" s="11">
        <v>635185</v>
      </c>
      <c r="N65" s="11">
        <v>1914142</v>
      </c>
      <c r="O65" s="11"/>
      <c r="P65" s="11"/>
      <c r="Q65" s="11"/>
      <c r="R65" s="11"/>
      <c r="S65" s="11"/>
      <c r="T65" s="11"/>
      <c r="U65" s="11"/>
      <c r="V65" s="11"/>
      <c r="W65" s="11">
        <v>4343382</v>
      </c>
      <c r="X65" s="11"/>
      <c r="Y65" s="11">
        <v>4343382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3649164</v>
      </c>
      <c r="H66" s="14">
        <v>9754576</v>
      </c>
      <c r="I66" s="14">
        <v>9381449</v>
      </c>
      <c r="J66" s="14">
        <v>22785189</v>
      </c>
      <c r="K66" s="14">
        <v>8768817</v>
      </c>
      <c r="L66" s="14">
        <v>461870</v>
      </c>
      <c r="M66" s="14">
        <v>33020674</v>
      </c>
      <c r="N66" s="14">
        <v>42251361</v>
      </c>
      <c r="O66" s="14"/>
      <c r="P66" s="14"/>
      <c r="Q66" s="14"/>
      <c r="R66" s="14"/>
      <c r="S66" s="14"/>
      <c r="T66" s="14"/>
      <c r="U66" s="14"/>
      <c r="V66" s="14"/>
      <c r="W66" s="14">
        <v>65036550</v>
      </c>
      <c r="X66" s="14"/>
      <c r="Y66" s="14">
        <v>65036550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123424289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33310</v>
      </c>
      <c r="I68" s="11">
        <v>83299</v>
      </c>
      <c r="J68" s="11">
        <v>116609</v>
      </c>
      <c r="K68" s="11">
        <v>381955</v>
      </c>
      <c r="L68" s="11">
        <v>5563</v>
      </c>
      <c r="M68" s="11">
        <v>491864</v>
      </c>
      <c r="N68" s="11">
        <v>879382</v>
      </c>
      <c r="O68" s="11"/>
      <c r="P68" s="11"/>
      <c r="Q68" s="11"/>
      <c r="R68" s="11"/>
      <c r="S68" s="11"/>
      <c r="T68" s="11"/>
      <c r="U68" s="11"/>
      <c r="V68" s="11"/>
      <c r="W68" s="11">
        <v>995991</v>
      </c>
      <c r="X68" s="11"/>
      <c r="Y68" s="11">
        <v>995991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123424289</v>
      </c>
      <c r="F69" s="79">
        <f t="shared" si="12"/>
        <v>0</v>
      </c>
      <c r="G69" s="79">
        <f t="shared" si="12"/>
        <v>4226230</v>
      </c>
      <c r="H69" s="79">
        <f t="shared" si="12"/>
        <v>10838671</v>
      </c>
      <c r="I69" s="79">
        <f t="shared" si="12"/>
        <v>10266137</v>
      </c>
      <c r="J69" s="79">
        <f t="shared" si="12"/>
        <v>25331038</v>
      </c>
      <c r="K69" s="79">
        <f t="shared" si="12"/>
        <v>9794544</v>
      </c>
      <c r="L69" s="79">
        <f t="shared" si="12"/>
        <v>1102618</v>
      </c>
      <c r="M69" s="79">
        <f t="shared" si="12"/>
        <v>34147723</v>
      </c>
      <c r="N69" s="79">
        <f t="shared" si="12"/>
        <v>45044885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70375923</v>
      </c>
      <c r="X69" s="79">
        <f t="shared" si="12"/>
        <v>0</v>
      </c>
      <c r="Y69" s="79">
        <f t="shared" si="12"/>
        <v>70375923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191607381</v>
      </c>
      <c r="D5" s="42">
        <f t="shared" si="0"/>
        <v>0</v>
      </c>
      <c r="E5" s="43">
        <f t="shared" si="0"/>
        <v>252500646</v>
      </c>
      <c r="F5" s="43">
        <f t="shared" si="0"/>
        <v>252500646</v>
      </c>
      <c r="G5" s="43">
        <f t="shared" si="0"/>
        <v>444913</v>
      </c>
      <c r="H5" s="43">
        <f t="shared" si="0"/>
        <v>8638225</v>
      </c>
      <c r="I5" s="43">
        <f t="shared" si="0"/>
        <v>15272331</v>
      </c>
      <c r="J5" s="43">
        <f t="shared" si="0"/>
        <v>24355469</v>
      </c>
      <c r="K5" s="43">
        <f t="shared" si="0"/>
        <v>12079978</v>
      </c>
      <c r="L5" s="43">
        <f t="shared" si="0"/>
        <v>13202696</v>
      </c>
      <c r="M5" s="43">
        <f t="shared" si="0"/>
        <v>19751999</v>
      </c>
      <c r="N5" s="43">
        <f t="shared" si="0"/>
        <v>45034673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69390142</v>
      </c>
      <c r="X5" s="43">
        <f t="shared" si="0"/>
        <v>126250324</v>
      </c>
      <c r="Y5" s="43">
        <f t="shared" si="0"/>
        <v>-56860182</v>
      </c>
      <c r="Z5" s="44">
        <f>+IF(X5&lt;&gt;0,+(Y5/X5)*100,0)</f>
        <v>-45.03765233901499</v>
      </c>
      <c r="AA5" s="45">
        <f>SUM(AA11:AA18)</f>
        <v>252500646</v>
      </c>
    </row>
    <row r="6" spans="1:27" ht="13.5">
      <c r="A6" s="46" t="s">
        <v>32</v>
      </c>
      <c r="B6" s="47"/>
      <c r="C6" s="9">
        <v>48365369</v>
      </c>
      <c r="D6" s="10"/>
      <c r="E6" s="11">
        <v>72921165</v>
      </c>
      <c r="F6" s="11">
        <v>72921165</v>
      </c>
      <c r="G6" s="11"/>
      <c r="H6" s="11">
        <v>2795429</v>
      </c>
      <c r="I6" s="11">
        <v>7100600</v>
      </c>
      <c r="J6" s="11">
        <v>9896029</v>
      </c>
      <c r="K6" s="11">
        <v>4265295</v>
      </c>
      <c r="L6" s="11">
        <v>4867489</v>
      </c>
      <c r="M6" s="11">
        <v>4438207</v>
      </c>
      <c r="N6" s="11">
        <v>13570991</v>
      </c>
      <c r="O6" s="11"/>
      <c r="P6" s="11"/>
      <c r="Q6" s="11"/>
      <c r="R6" s="11"/>
      <c r="S6" s="11"/>
      <c r="T6" s="11"/>
      <c r="U6" s="11"/>
      <c r="V6" s="11"/>
      <c r="W6" s="11">
        <v>23467020</v>
      </c>
      <c r="X6" s="11">
        <v>36460583</v>
      </c>
      <c r="Y6" s="11">
        <v>-12993563</v>
      </c>
      <c r="Z6" s="2">
        <v>-35.64</v>
      </c>
      <c r="AA6" s="15">
        <v>72921165</v>
      </c>
    </row>
    <row r="7" spans="1:27" ht="13.5">
      <c r="A7" s="46" t="s">
        <v>33</v>
      </c>
      <c r="B7" s="47"/>
      <c r="C7" s="9">
        <v>18888344</v>
      </c>
      <c r="D7" s="10"/>
      <c r="E7" s="11">
        <v>39767110</v>
      </c>
      <c r="F7" s="11">
        <v>39767110</v>
      </c>
      <c r="G7" s="11">
        <v>12073</v>
      </c>
      <c r="H7" s="11">
        <v>98598</v>
      </c>
      <c r="I7" s="11">
        <v>1631394</v>
      </c>
      <c r="J7" s="11">
        <v>1742065</v>
      </c>
      <c r="K7" s="11">
        <v>1337429</v>
      </c>
      <c r="L7" s="11">
        <v>2926819</v>
      </c>
      <c r="M7" s="11">
        <v>6191417</v>
      </c>
      <c r="N7" s="11">
        <v>10455665</v>
      </c>
      <c r="O7" s="11"/>
      <c r="P7" s="11"/>
      <c r="Q7" s="11"/>
      <c r="R7" s="11"/>
      <c r="S7" s="11"/>
      <c r="T7" s="11"/>
      <c r="U7" s="11"/>
      <c r="V7" s="11"/>
      <c r="W7" s="11">
        <v>12197730</v>
      </c>
      <c r="X7" s="11">
        <v>19883555</v>
      </c>
      <c r="Y7" s="11">
        <v>-7685825</v>
      </c>
      <c r="Z7" s="2">
        <v>-38.65</v>
      </c>
      <c r="AA7" s="15">
        <v>39767110</v>
      </c>
    </row>
    <row r="8" spans="1:27" ht="13.5">
      <c r="A8" s="46" t="s">
        <v>34</v>
      </c>
      <c r="B8" s="47"/>
      <c r="C8" s="9">
        <v>26238012</v>
      </c>
      <c r="D8" s="10"/>
      <c r="E8" s="11">
        <v>21983508</v>
      </c>
      <c r="F8" s="11">
        <v>21983508</v>
      </c>
      <c r="G8" s="11"/>
      <c r="H8" s="11">
        <v>639430</v>
      </c>
      <c r="I8" s="11">
        <v>2164821</v>
      </c>
      <c r="J8" s="11">
        <v>2804251</v>
      </c>
      <c r="K8" s="11">
        <v>768823</v>
      </c>
      <c r="L8" s="11">
        <v>111349</v>
      </c>
      <c r="M8" s="11">
        <v>47796</v>
      </c>
      <c r="N8" s="11">
        <v>927968</v>
      </c>
      <c r="O8" s="11"/>
      <c r="P8" s="11"/>
      <c r="Q8" s="11"/>
      <c r="R8" s="11"/>
      <c r="S8" s="11"/>
      <c r="T8" s="11"/>
      <c r="U8" s="11"/>
      <c r="V8" s="11"/>
      <c r="W8" s="11">
        <v>3732219</v>
      </c>
      <c r="X8" s="11">
        <v>10991754</v>
      </c>
      <c r="Y8" s="11">
        <v>-7259535</v>
      </c>
      <c r="Z8" s="2">
        <v>-66.05</v>
      </c>
      <c r="AA8" s="15">
        <v>21983508</v>
      </c>
    </row>
    <row r="9" spans="1:27" ht="13.5">
      <c r="A9" s="46" t="s">
        <v>35</v>
      </c>
      <c r="B9" s="47"/>
      <c r="C9" s="9">
        <v>34666949</v>
      </c>
      <c r="D9" s="10"/>
      <c r="E9" s="11">
        <v>48659027</v>
      </c>
      <c r="F9" s="11">
        <v>48659027</v>
      </c>
      <c r="G9" s="11"/>
      <c r="H9" s="11">
        <v>3290241</v>
      </c>
      <c r="I9" s="11">
        <v>3133613</v>
      </c>
      <c r="J9" s="11">
        <v>6423854</v>
      </c>
      <c r="K9" s="11">
        <v>4338431</v>
      </c>
      <c r="L9" s="11">
        <v>2855270</v>
      </c>
      <c r="M9" s="11">
        <v>3921797</v>
      </c>
      <c r="N9" s="11">
        <v>11115498</v>
      </c>
      <c r="O9" s="11"/>
      <c r="P9" s="11"/>
      <c r="Q9" s="11"/>
      <c r="R9" s="11"/>
      <c r="S9" s="11"/>
      <c r="T9" s="11"/>
      <c r="U9" s="11"/>
      <c r="V9" s="11"/>
      <c r="W9" s="11">
        <v>17539352</v>
      </c>
      <c r="X9" s="11">
        <v>24329514</v>
      </c>
      <c r="Y9" s="11">
        <v>-6790162</v>
      </c>
      <c r="Z9" s="2">
        <v>-27.91</v>
      </c>
      <c r="AA9" s="15">
        <v>48659027</v>
      </c>
    </row>
    <row r="10" spans="1:27" ht="13.5">
      <c r="A10" s="46" t="s">
        <v>36</v>
      </c>
      <c r="B10" s="47"/>
      <c r="C10" s="9">
        <v>16497215</v>
      </c>
      <c r="D10" s="10"/>
      <c r="E10" s="11">
        <v>4500000</v>
      </c>
      <c r="F10" s="11">
        <v>4500000</v>
      </c>
      <c r="G10" s="11"/>
      <c r="H10" s="11"/>
      <c r="I10" s="11">
        <v>365727</v>
      </c>
      <c r="J10" s="11">
        <v>365727</v>
      </c>
      <c r="K10" s="11">
        <v>684516</v>
      </c>
      <c r="L10" s="11">
        <v>345511</v>
      </c>
      <c r="M10" s="11">
        <v>284251</v>
      </c>
      <c r="N10" s="11">
        <v>1314278</v>
      </c>
      <c r="O10" s="11"/>
      <c r="P10" s="11"/>
      <c r="Q10" s="11"/>
      <c r="R10" s="11"/>
      <c r="S10" s="11"/>
      <c r="T10" s="11"/>
      <c r="U10" s="11"/>
      <c r="V10" s="11"/>
      <c r="W10" s="11">
        <v>1680005</v>
      </c>
      <c r="X10" s="11">
        <v>2250000</v>
      </c>
      <c r="Y10" s="11">
        <v>-569995</v>
      </c>
      <c r="Z10" s="2">
        <v>-25.33</v>
      </c>
      <c r="AA10" s="15">
        <v>4500000</v>
      </c>
    </row>
    <row r="11" spans="1:27" ht="13.5">
      <c r="A11" s="48" t="s">
        <v>37</v>
      </c>
      <c r="B11" s="47"/>
      <c r="C11" s="49">
        <f aca="true" t="shared" si="1" ref="C11:Y11">SUM(C6:C10)</f>
        <v>144655889</v>
      </c>
      <c r="D11" s="50">
        <f t="shared" si="1"/>
        <v>0</v>
      </c>
      <c r="E11" s="51">
        <f t="shared" si="1"/>
        <v>187830810</v>
      </c>
      <c r="F11" s="51">
        <f t="shared" si="1"/>
        <v>187830810</v>
      </c>
      <c r="G11" s="51">
        <f t="shared" si="1"/>
        <v>12073</v>
      </c>
      <c r="H11" s="51">
        <f t="shared" si="1"/>
        <v>6823698</v>
      </c>
      <c r="I11" s="51">
        <f t="shared" si="1"/>
        <v>14396155</v>
      </c>
      <c r="J11" s="51">
        <f t="shared" si="1"/>
        <v>21231926</v>
      </c>
      <c r="K11" s="51">
        <f t="shared" si="1"/>
        <v>11394494</v>
      </c>
      <c r="L11" s="51">
        <f t="shared" si="1"/>
        <v>11106438</v>
      </c>
      <c r="M11" s="51">
        <f t="shared" si="1"/>
        <v>14883468</v>
      </c>
      <c r="N11" s="51">
        <f t="shared" si="1"/>
        <v>37384400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58616326</v>
      </c>
      <c r="X11" s="51">
        <f t="shared" si="1"/>
        <v>93915406</v>
      </c>
      <c r="Y11" s="51">
        <f t="shared" si="1"/>
        <v>-35299080</v>
      </c>
      <c r="Z11" s="52">
        <f>+IF(X11&lt;&gt;0,+(Y11/X11)*100,0)</f>
        <v>-37.586037800869434</v>
      </c>
      <c r="AA11" s="53">
        <f>SUM(AA6:AA10)</f>
        <v>187830810</v>
      </c>
    </row>
    <row r="12" spans="1:27" ht="13.5">
      <c r="A12" s="54" t="s">
        <v>38</v>
      </c>
      <c r="B12" s="35"/>
      <c r="C12" s="9">
        <v>8863440</v>
      </c>
      <c r="D12" s="10"/>
      <c r="E12" s="11">
        <v>19399236</v>
      </c>
      <c r="F12" s="11">
        <v>19399236</v>
      </c>
      <c r="G12" s="11">
        <v>432840</v>
      </c>
      <c r="H12" s="11">
        <v>35582</v>
      </c>
      <c r="I12" s="11">
        <v>263007</v>
      </c>
      <c r="J12" s="11">
        <v>731429</v>
      </c>
      <c r="K12" s="11">
        <v>5112</v>
      </c>
      <c r="L12" s="11">
        <v>473450</v>
      </c>
      <c r="M12" s="11">
        <v>1893877</v>
      </c>
      <c r="N12" s="11">
        <v>2372439</v>
      </c>
      <c r="O12" s="11"/>
      <c r="P12" s="11"/>
      <c r="Q12" s="11"/>
      <c r="R12" s="11"/>
      <c r="S12" s="11"/>
      <c r="T12" s="11"/>
      <c r="U12" s="11"/>
      <c r="V12" s="11"/>
      <c r="W12" s="11">
        <v>3103868</v>
      </c>
      <c r="X12" s="11">
        <v>9699618</v>
      </c>
      <c r="Y12" s="11">
        <v>-6595750</v>
      </c>
      <c r="Z12" s="2">
        <v>-68</v>
      </c>
      <c r="AA12" s="15">
        <v>19399236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>
        <v>400000</v>
      </c>
      <c r="I13" s="14">
        <v>200000</v>
      </c>
      <c r="J13" s="14">
        <v>600000</v>
      </c>
      <c r="K13" s="14"/>
      <c r="L13" s="14">
        <v>50000</v>
      </c>
      <c r="M13" s="14">
        <v>75000</v>
      </c>
      <c r="N13" s="14">
        <v>125000</v>
      </c>
      <c r="O13" s="14"/>
      <c r="P13" s="14"/>
      <c r="Q13" s="14"/>
      <c r="R13" s="14"/>
      <c r="S13" s="14"/>
      <c r="T13" s="14"/>
      <c r="U13" s="14"/>
      <c r="V13" s="14"/>
      <c r="W13" s="14">
        <v>725000</v>
      </c>
      <c r="X13" s="14"/>
      <c r="Y13" s="14">
        <v>725000</v>
      </c>
      <c r="Z13" s="2"/>
      <c r="AA13" s="22"/>
    </row>
    <row r="14" spans="1:27" ht="13.5">
      <c r="A14" s="54" t="s">
        <v>40</v>
      </c>
      <c r="B14" s="35"/>
      <c r="C14" s="9">
        <v>225000</v>
      </c>
      <c r="D14" s="10"/>
      <c r="E14" s="11">
        <v>300000</v>
      </c>
      <c r="F14" s="11">
        <v>300000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150000</v>
      </c>
      <c r="Y14" s="11">
        <v>-150000</v>
      </c>
      <c r="Z14" s="2">
        <v>-100</v>
      </c>
      <c r="AA14" s="15">
        <v>300000</v>
      </c>
    </row>
    <row r="15" spans="1:27" ht="13.5">
      <c r="A15" s="54" t="s">
        <v>41</v>
      </c>
      <c r="B15" s="35" t="s">
        <v>42</v>
      </c>
      <c r="C15" s="9">
        <v>37863052</v>
      </c>
      <c r="D15" s="10"/>
      <c r="E15" s="11">
        <v>42518100</v>
      </c>
      <c r="F15" s="11">
        <v>42518100</v>
      </c>
      <c r="G15" s="11"/>
      <c r="H15" s="11">
        <v>1378945</v>
      </c>
      <c r="I15" s="11">
        <v>406659</v>
      </c>
      <c r="J15" s="11">
        <v>1785604</v>
      </c>
      <c r="K15" s="11">
        <v>665792</v>
      </c>
      <c r="L15" s="11">
        <v>1572808</v>
      </c>
      <c r="M15" s="11">
        <v>2899654</v>
      </c>
      <c r="N15" s="11">
        <v>5138254</v>
      </c>
      <c r="O15" s="11"/>
      <c r="P15" s="11"/>
      <c r="Q15" s="11"/>
      <c r="R15" s="11"/>
      <c r="S15" s="11"/>
      <c r="T15" s="11"/>
      <c r="U15" s="11"/>
      <c r="V15" s="11"/>
      <c r="W15" s="11">
        <v>6923858</v>
      </c>
      <c r="X15" s="11">
        <v>21259050</v>
      </c>
      <c r="Y15" s="11">
        <v>-14335192</v>
      </c>
      <c r="Z15" s="2">
        <v>-67.43</v>
      </c>
      <c r="AA15" s="15">
        <v>42518100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2452500</v>
      </c>
      <c r="F18" s="18">
        <v>2452500</v>
      </c>
      <c r="G18" s="18"/>
      <c r="H18" s="18"/>
      <c r="I18" s="18">
        <v>6510</v>
      </c>
      <c r="J18" s="18">
        <v>6510</v>
      </c>
      <c r="K18" s="18">
        <v>14580</v>
      </c>
      <c r="L18" s="18"/>
      <c r="M18" s="18"/>
      <c r="N18" s="18">
        <v>14580</v>
      </c>
      <c r="O18" s="18"/>
      <c r="P18" s="18"/>
      <c r="Q18" s="18"/>
      <c r="R18" s="18"/>
      <c r="S18" s="18"/>
      <c r="T18" s="18"/>
      <c r="U18" s="18"/>
      <c r="V18" s="18"/>
      <c r="W18" s="18">
        <v>21090</v>
      </c>
      <c r="X18" s="18">
        <v>1226250</v>
      </c>
      <c r="Y18" s="18">
        <v>-1205160</v>
      </c>
      <c r="Z18" s="3">
        <v>-98.28</v>
      </c>
      <c r="AA18" s="23">
        <v>2452500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77748984</v>
      </c>
      <c r="D20" s="59">
        <f t="shared" si="2"/>
        <v>0</v>
      </c>
      <c r="E20" s="60">
        <f t="shared" si="2"/>
        <v>176610019</v>
      </c>
      <c r="F20" s="60">
        <f t="shared" si="2"/>
        <v>176610019</v>
      </c>
      <c r="G20" s="60">
        <f t="shared" si="2"/>
        <v>25578</v>
      </c>
      <c r="H20" s="60">
        <f t="shared" si="2"/>
        <v>1461299</v>
      </c>
      <c r="I20" s="60">
        <f t="shared" si="2"/>
        <v>2004193</v>
      </c>
      <c r="J20" s="60">
        <f t="shared" si="2"/>
        <v>3491070</v>
      </c>
      <c r="K20" s="60">
        <f t="shared" si="2"/>
        <v>3356502</v>
      </c>
      <c r="L20" s="60">
        <f t="shared" si="2"/>
        <v>2184533</v>
      </c>
      <c r="M20" s="60">
        <f t="shared" si="2"/>
        <v>1932836</v>
      </c>
      <c r="N20" s="60">
        <f t="shared" si="2"/>
        <v>7473871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10964941</v>
      </c>
      <c r="X20" s="60">
        <f t="shared" si="2"/>
        <v>88305010</v>
      </c>
      <c r="Y20" s="60">
        <f t="shared" si="2"/>
        <v>-77340069</v>
      </c>
      <c r="Z20" s="61">
        <f>+IF(X20&lt;&gt;0,+(Y20/X20)*100,0)</f>
        <v>-87.58287780047814</v>
      </c>
      <c r="AA20" s="62">
        <f>SUM(AA26:AA33)</f>
        <v>176610019</v>
      </c>
    </row>
    <row r="21" spans="1:27" ht="13.5">
      <c r="A21" s="46" t="s">
        <v>32</v>
      </c>
      <c r="B21" s="47"/>
      <c r="C21" s="9">
        <v>54882582</v>
      </c>
      <c r="D21" s="10"/>
      <c r="E21" s="11">
        <v>46155536</v>
      </c>
      <c r="F21" s="11">
        <v>46155536</v>
      </c>
      <c r="G21" s="11"/>
      <c r="H21" s="11">
        <v>1194154</v>
      </c>
      <c r="I21" s="11">
        <v>1434161</v>
      </c>
      <c r="J21" s="11">
        <v>2628315</v>
      </c>
      <c r="K21" s="11">
        <v>2750245</v>
      </c>
      <c r="L21" s="11">
        <v>1594586</v>
      </c>
      <c r="M21" s="11">
        <v>1500256</v>
      </c>
      <c r="N21" s="11">
        <v>5845087</v>
      </c>
      <c r="O21" s="11"/>
      <c r="P21" s="11"/>
      <c r="Q21" s="11"/>
      <c r="R21" s="11"/>
      <c r="S21" s="11"/>
      <c r="T21" s="11"/>
      <c r="U21" s="11"/>
      <c r="V21" s="11"/>
      <c r="W21" s="11">
        <v>8473402</v>
      </c>
      <c r="X21" s="11">
        <v>23077768</v>
      </c>
      <c r="Y21" s="11">
        <v>-14604366</v>
      </c>
      <c r="Z21" s="2">
        <v>-63.28</v>
      </c>
      <c r="AA21" s="15">
        <v>46155536</v>
      </c>
    </row>
    <row r="22" spans="1:27" ht="13.5">
      <c r="A22" s="46" t="s">
        <v>33</v>
      </c>
      <c r="B22" s="47"/>
      <c r="C22" s="9">
        <v>8945778</v>
      </c>
      <c r="D22" s="10"/>
      <c r="E22" s="11">
        <v>2600000</v>
      </c>
      <c r="F22" s="11">
        <v>2600000</v>
      </c>
      <c r="G22" s="11"/>
      <c r="H22" s="11">
        <v>93445</v>
      </c>
      <c r="I22" s="11">
        <v>394541</v>
      </c>
      <c r="J22" s="11">
        <v>487986</v>
      </c>
      <c r="K22" s="11">
        <v>548788</v>
      </c>
      <c r="L22" s="11">
        <v>41846</v>
      </c>
      <c r="M22" s="11">
        <v>256393</v>
      </c>
      <c r="N22" s="11">
        <v>847027</v>
      </c>
      <c r="O22" s="11"/>
      <c r="P22" s="11"/>
      <c r="Q22" s="11"/>
      <c r="R22" s="11"/>
      <c r="S22" s="11"/>
      <c r="T22" s="11"/>
      <c r="U22" s="11"/>
      <c r="V22" s="11"/>
      <c r="W22" s="11">
        <v>1335013</v>
      </c>
      <c r="X22" s="11">
        <v>1300000</v>
      </c>
      <c r="Y22" s="11">
        <v>35013</v>
      </c>
      <c r="Z22" s="2">
        <v>2.69</v>
      </c>
      <c r="AA22" s="15">
        <v>2600000</v>
      </c>
    </row>
    <row r="23" spans="1:27" ht="13.5">
      <c r="A23" s="46" t="s">
        <v>34</v>
      </c>
      <c r="B23" s="47"/>
      <c r="C23" s="9">
        <v>3935251</v>
      </c>
      <c r="D23" s="10"/>
      <c r="E23" s="11">
        <v>39748983</v>
      </c>
      <c r="F23" s="11">
        <v>39748983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19874492</v>
      </c>
      <c r="Y23" s="11">
        <v>-19874492</v>
      </c>
      <c r="Z23" s="2">
        <v>-100</v>
      </c>
      <c r="AA23" s="15">
        <v>39748983</v>
      </c>
    </row>
    <row r="24" spans="1:27" ht="13.5">
      <c r="A24" s="46" t="s">
        <v>35</v>
      </c>
      <c r="B24" s="47"/>
      <c r="C24" s="9">
        <v>2821938</v>
      </c>
      <c r="D24" s="10"/>
      <c r="E24" s="11">
        <v>84160000</v>
      </c>
      <c r="F24" s="11">
        <v>84160000</v>
      </c>
      <c r="G24" s="11"/>
      <c r="H24" s="11"/>
      <c r="I24" s="11">
        <v>163045</v>
      </c>
      <c r="J24" s="11">
        <v>163045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163045</v>
      </c>
      <c r="X24" s="11">
        <v>42080000</v>
      </c>
      <c r="Y24" s="11">
        <v>-41916955</v>
      </c>
      <c r="Z24" s="2">
        <v>-99.61</v>
      </c>
      <c r="AA24" s="15">
        <v>84160000</v>
      </c>
    </row>
    <row r="25" spans="1:27" ht="13.5">
      <c r="A25" s="46" t="s">
        <v>36</v>
      </c>
      <c r="B25" s="47"/>
      <c r="C25" s="9"/>
      <c r="D25" s="10"/>
      <c r="E25" s="11">
        <v>3000000</v>
      </c>
      <c r="F25" s="11">
        <v>3000000</v>
      </c>
      <c r="G25" s="11"/>
      <c r="H25" s="11">
        <v>173700</v>
      </c>
      <c r="I25" s="11"/>
      <c r="J25" s="11">
        <v>173700</v>
      </c>
      <c r="K25" s="11">
        <v>43896</v>
      </c>
      <c r="L25" s="11">
        <v>139166</v>
      </c>
      <c r="M25" s="11"/>
      <c r="N25" s="11">
        <v>183062</v>
      </c>
      <c r="O25" s="11"/>
      <c r="P25" s="11"/>
      <c r="Q25" s="11"/>
      <c r="R25" s="11"/>
      <c r="S25" s="11"/>
      <c r="T25" s="11"/>
      <c r="U25" s="11"/>
      <c r="V25" s="11"/>
      <c r="W25" s="11">
        <v>356762</v>
      </c>
      <c r="X25" s="11">
        <v>1500000</v>
      </c>
      <c r="Y25" s="11">
        <v>-1143238</v>
      </c>
      <c r="Z25" s="2">
        <v>-76.22</v>
      </c>
      <c r="AA25" s="15">
        <v>3000000</v>
      </c>
    </row>
    <row r="26" spans="1:27" ht="13.5">
      <c r="A26" s="48" t="s">
        <v>37</v>
      </c>
      <c r="B26" s="63"/>
      <c r="C26" s="49">
        <f aca="true" t="shared" si="3" ref="C26:Y26">SUM(C21:C25)</f>
        <v>70585549</v>
      </c>
      <c r="D26" s="50">
        <f t="shared" si="3"/>
        <v>0</v>
      </c>
      <c r="E26" s="51">
        <f t="shared" si="3"/>
        <v>175664519</v>
      </c>
      <c r="F26" s="51">
        <f t="shared" si="3"/>
        <v>175664519</v>
      </c>
      <c r="G26" s="51">
        <f t="shared" si="3"/>
        <v>0</v>
      </c>
      <c r="H26" s="51">
        <f t="shared" si="3"/>
        <v>1461299</v>
      </c>
      <c r="I26" s="51">
        <f t="shared" si="3"/>
        <v>1991747</v>
      </c>
      <c r="J26" s="51">
        <f t="shared" si="3"/>
        <v>3453046</v>
      </c>
      <c r="K26" s="51">
        <f t="shared" si="3"/>
        <v>3342929</v>
      </c>
      <c r="L26" s="51">
        <f t="shared" si="3"/>
        <v>1775598</v>
      </c>
      <c r="M26" s="51">
        <f t="shared" si="3"/>
        <v>1756649</v>
      </c>
      <c r="N26" s="51">
        <f t="shared" si="3"/>
        <v>6875176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10328222</v>
      </c>
      <c r="X26" s="51">
        <f t="shared" si="3"/>
        <v>87832260</v>
      </c>
      <c r="Y26" s="51">
        <f t="shared" si="3"/>
        <v>-77504038</v>
      </c>
      <c r="Z26" s="52">
        <f>+IF(X26&lt;&gt;0,+(Y26/X26)*100,0)</f>
        <v>-88.24096977579764</v>
      </c>
      <c r="AA26" s="53">
        <f>SUM(AA21:AA25)</f>
        <v>175664519</v>
      </c>
    </row>
    <row r="27" spans="1:27" ht="13.5">
      <c r="A27" s="54" t="s">
        <v>38</v>
      </c>
      <c r="B27" s="64"/>
      <c r="C27" s="9">
        <v>1623137</v>
      </c>
      <c r="D27" s="10"/>
      <c r="E27" s="11">
        <v>850000</v>
      </c>
      <c r="F27" s="11">
        <v>850000</v>
      </c>
      <c r="G27" s="11">
        <v>25578</v>
      </c>
      <c r="H27" s="11"/>
      <c r="I27" s="11"/>
      <c r="J27" s="11">
        <v>25578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25578</v>
      </c>
      <c r="X27" s="11">
        <v>425000</v>
      </c>
      <c r="Y27" s="11">
        <v>-399422</v>
      </c>
      <c r="Z27" s="2">
        <v>-93.98</v>
      </c>
      <c r="AA27" s="15">
        <v>850000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5540298</v>
      </c>
      <c r="D30" s="10"/>
      <c r="E30" s="11">
        <v>95500</v>
      </c>
      <c r="F30" s="11">
        <v>95500</v>
      </c>
      <c r="G30" s="11"/>
      <c r="H30" s="11"/>
      <c r="I30" s="11">
        <v>12446</v>
      </c>
      <c r="J30" s="11">
        <v>12446</v>
      </c>
      <c r="K30" s="11">
        <v>13573</v>
      </c>
      <c r="L30" s="11">
        <v>408935</v>
      </c>
      <c r="M30" s="11">
        <v>176187</v>
      </c>
      <c r="N30" s="11">
        <v>598695</v>
      </c>
      <c r="O30" s="11"/>
      <c r="P30" s="11"/>
      <c r="Q30" s="11"/>
      <c r="R30" s="11"/>
      <c r="S30" s="11"/>
      <c r="T30" s="11"/>
      <c r="U30" s="11"/>
      <c r="V30" s="11"/>
      <c r="W30" s="11">
        <v>611141</v>
      </c>
      <c r="X30" s="11">
        <v>47750</v>
      </c>
      <c r="Y30" s="11">
        <v>563391</v>
      </c>
      <c r="Z30" s="2">
        <v>1179.88</v>
      </c>
      <c r="AA30" s="15">
        <v>95500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103247951</v>
      </c>
      <c r="D36" s="10">
        <f t="shared" si="4"/>
        <v>0</v>
      </c>
      <c r="E36" s="11">
        <f t="shared" si="4"/>
        <v>119076701</v>
      </c>
      <c r="F36" s="11">
        <f t="shared" si="4"/>
        <v>119076701</v>
      </c>
      <c r="G36" s="11">
        <f t="shared" si="4"/>
        <v>0</v>
      </c>
      <c r="H36" s="11">
        <f t="shared" si="4"/>
        <v>3989583</v>
      </c>
      <c r="I36" s="11">
        <f t="shared" si="4"/>
        <v>8534761</v>
      </c>
      <c r="J36" s="11">
        <f t="shared" si="4"/>
        <v>12524344</v>
      </c>
      <c r="K36" s="11">
        <f t="shared" si="4"/>
        <v>7015540</v>
      </c>
      <c r="L36" s="11">
        <f t="shared" si="4"/>
        <v>6462075</v>
      </c>
      <c r="M36" s="11">
        <f t="shared" si="4"/>
        <v>5938463</v>
      </c>
      <c r="N36" s="11">
        <f t="shared" si="4"/>
        <v>19416078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31940422</v>
      </c>
      <c r="X36" s="11">
        <f t="shared" si="4"/>
        <v>59538351</v>
      </c>
      <c r="Y36" s="11">
        <f t="shared" si="4"/>
        <v>-27597929</v>
      </c>
      <c r="Z36" s="2">
        <f aca="true" t="shared" si="5" ref="Z36:Z49">+IF(X36&lt;&gt;0,+(Y36/X36)*100,0)</f>
        <v>-46.3531967823563</v>
      </c>
      <c r="AA36" s="15">
        <f>AA6+AA21</f>
        <v>119076701</v>
      </c>
    </row>
    <row r="37" spans="1:27" ht="13.5">
      <c r="A37" s="46" t="s">
        <v>33</v>
      </c>
      <c r="B37" s="47"/>
      <c r="C37" s="9">
        <f t="shared" si="4"/>
        <v>27834122</v>
      </c>
      <c r="D37" s="10">
        <f t="shared" si="4"/>
        <v>0</v>
      </c>
      <c r="E37" s="11">
        <f t="shared" si="4"/>
        <v>42367110</v>
      </c>
      <c r="F37" s="11">
        <f t="shared" si="4"/>
        <v>42367110</v>
      </c>
      <c r="G37" s="11">
        <f t="shared" si="4"/>
        <v>12073</v>
      </c>
      <c r="H37" s="11">
        <f t="shared" si="4"/>
        <v>192043</v>
      </c>
      <c r="I37" s="11">
        <f t="shared" si="4"/>
        <v>2025935</v>
      </c>
      <c r="J37" s="11">
        <f t="shared" si="4"/>
        <v>2230051</v>
      </c>
      <c r="K37" s="11">
        <f t="shared" si="4"/>
        <v>1886217</v>
      </c>
      <c r="L37" s="11">
        <f t="shared" si="4"/>
        <v>2968665</v>
      </c>
      <c r="M37" s="11">
        <f t="shared" si="4"/>
        <v>6447810</v>
      </c>
      <c r="N37" s="11">
        <f t="shared" si="4"/>
        <v>11302692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13532743</v>
      </c>
      <c r="X37" s="11">
        <f t="shared" si="4"/>
        <v>21183555</v>
      </c>
      <c r="Y37" s="11">
        <f t="shared" si="4"/>
        <v>-7650812</v>
      </c>
      <c r="Z37" s="2">
        <f t="shared" si="5"/>
        <v>-36.11675188607389</v>
      </c>
      <c r="AA37" s="15">
        <f>AA7+AA22</f>
        <v>42367110</v>
      </c>
    </row>
    <row r="38" spans="1:27" ht="13.5">
      <c r="A38" s="46" t="s">
        <v>34</v>
      </c>
      <c r="B38" s="47"/>
      <c r="C38" s="9">
        <f t="shared" si="4"/>
        <v>30173263</v>
      </c>
      <c r="D38" s="10">
        <f t="shared" si="4"/>
        <v>0</v>
      </c>
      <c r="E38" s="11">
        <f t="shared" si="4"/>
        <v>61732491</v>
      </c>
      <c r="F38" s="11">
        <f t="shared" si="4"/>
        <v>61732491</v>
      </c>
      <c r="G38" s="11">
        <f t="shared" si="4"/>
        <v>0</v>
      </c>
      <c r="H38" s="11">
        <f t="shared" si="4"/>
        <v>639430</v>
      </c>
      <c r="I38" s="11">
        <f t="shared" si="4"/>
        <v>2164821</v>
      </c>
      <c r="J38" s="11">
        <f t="shared" si="4"/>
        <v>2804251</v>
      </c>
      <c r="K38" s="11">
        <f t="shared" si="4"/>
        <v>768823</v>
      </c>
      <c r="L38" s="11">
        <f t="shared" si="4"/>
        <v>111349</v>
      </c>
      <c r="M38" s="11">
        <f t="shared" si="4"/>
        <v>47796</v>
      </c>
      <c r="N38" s="11">
        <f t="shared" si="4"/>
        <v>927968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3732219</v>
      </c>
      <c r="X38" s="11">
        <f t="shared" si="4"/>
        <v>30866246</v>
      </c>
      <c r="Y38" s="11">
        <f t="shared" si="4"/>
        <v>-27134027</v>
      </c>
      <c r="Z38" s="2">
        <f t="shared" si="5"/>
        <v>-87.90841296346825</v>
      </c>
      <c r="AA38" s="15">
        <f>AA8+AA23</f>
        <v>61732491</v>
      </c>
    </row>
    <row r="39" spans="1:27" ht="13.5">
      <c r="A39" s="46" t="s">
        <v>35</v>
      </c>
      <c r="B39" s="47"/>
      <c r="C39" s="9">
        <f t="shared" si="4"/>
        <v>37488887</v>
      </c>
      <c r="D39" s="10">
        <f t="shared" si="4"/>
        <v>0</v>
      </c>
      <c r="E39" s="11">
        <f t="shared" si="4"/>
        <v>132819027</v>
      </c>
      <c r="F39" s="11">
        <f t="shared" si="4"/>
        <v>132819027</v>
      </c>
      <c r="G39" s="11">
        <f t="shared" si="4"/>
        <v>0</v>
      </c>
      <c r="H39" s="11">
        <f t="shared" si="4"/>
        <v>3290241</v>
      </c>
      <c r="I39" s="11">
        <f t="shared" si="4"/>
        <v>3296658</v>
      </c>
      <c r="J39" s="11">
        <f t="shared" si="4"/>
        <v>6586899</v>
      </c>
      <c r="K39" s="11">
        <f t="shared" si="4"/>
        <v>4338431</v>
      </c>
      <c r="L39" s="11">
        <f t="shared" si="4"/>
        <v>2855270</v>
      </c>
      <c r="M39" s="11">
        <f t="shared" si="4"/>
        <v>3921797</v>
      </c>
      <c r="N39" s="11">
        <f t="shared" si="4"/>
        <v>11115498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17702397</v>
      </c>
      <c r="X39" s="11">
        <f t="shared" si="4"/>
        <v>66409514</v>
      </c>
      <c r="Y39" s="11">
        <f t="shared" si="4"/>
        <v>-48707117</v>
      </c>
      <c r="Z39" s="2">
        <f t="shared" si="5"/>
        <v>-73.34358296915107</v>
      </c>
      <c r="AA39" s="15">
        <f>AA9+AA24</f>
        <v>132819027</v>
      </c>
    </row>
    <row r="40" spans="1:27" ht="13.5">
      <c r="A40" s="46" t="s">
        <v>36</v>
      </c>
      <c r="B40" s="47"/>
      <c r="C40" s="9">
        <f t="shared" si="4"/>
        <v>16497215</v>
      </c>
      <c r="D40" s="10">
        <f t="shared" si="4"/>
        <v>0</v>
      </c>
      <c r="E40" s="11">
        <f t="shared" si="4"/>
        <v>7500000</v>
      </c>
      <c r="F40" s="11">
        <f t="shared" si="4"/>
        <v>7500000</v>
      </c>
      <c r="G40" s="11">
        <f t="shared" si="4"/>
        <v>0</v>
      </c>
      <c r="H40" s="11">
        <f t="shared" si="4"/>
        <v>173700</v>
      </c>
      <c r="I40" s="11">
        <f t="shared" si="4"/>
        <v>365727</v>
      </c>
      <c r="J40" s="11">
        <f t="shared" si="4"/>
        <v>539427</v>
      </c>
      <c r="K40" s="11">
        <f t="shared" si="4"/>
        <v>728412</v>
      </c>
      <c r="L40" s="11">
        <f t="shared" si="4"/>
        <v>484677</v>
      </c>
      <c r="M40" s="11">
        <f t="shared" si="4"/>
        <v>284251</v>
      </c>
      <c r="N40" s="11">
        <f t="shared" si="4"/>
        <v>1497340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2036767</v>
      </c>
      <c r="X40" s="11">
        <f t="shared" si="4"/>
        <v>3750000</v>
      </c>
      <c r="Y40" s="11">
        <f t="shared" si="4"/>
        <v>-1713233</v>
      </c>
      <c r="Z40" s="2">
        <f t="shared" si="5"/>
        <v>-45.68621333333333</v>
      </c>
      <c r="AA40" s="15">
        <f>AA10+AA25</f>
        <v>7500000</v>
      </c>
    </row>
    <row r="41" spans="1:27" ht="13.5">
      <c r="A41" s="48" t="s">
        <v>37</v>
      </c>
      <c r="B41" s="47"/>
      <c r="C41" s="49">
        <f aca="true" t="shared" si="6" ref="C41:Y41">SUM(C36:C40)</f>
        <v>215241438</v>
      </c>
      <c r="D41" s="50">
        <f t="shared" si="6"/>
        <v>0</v>
      </c>
      <c r="E41" s="51">
        <f t="shared" si="6"/>
        <v>363495329</v>
      </c>
      <c r="F41" s="51">
        <f t="shared" si="6"/>
        <v>363495329</v>
      </c>
      <c r="G41" s="51">
        <f t="shared" si="6"/>
        <v>12073</v>
      </c>
      <c r="H41" s="51">
        <f t="shared" si="6"/>
        <v>8284997</v>
      </c>
      <c r="I41" s="51">
        <f t="shared" si="6"/>
        <v>16387902</v>
      </c>
      <c r="J41" s="51">
        <f t="shared" si="6"/>
        <v>24684972</v>
      </c>
      <c r="K41" s="51">
        <f t="shared" si="6"/>
        <v>14737423</v>
      </c>
      <c r="L41" s="51">
        <f t="shared" si="6"/>
        <v>12882036</v>
      </c>
      <c r="M41" s="51">
        <f t="shared" si="6"/>
        <v>16640117</v>
      </c>
      <c r="N41" s="51">
        <f t="shared" si="6"/>
        <v>44259576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68944548</v>
      </c>
      <c r="X41" s="51">
        <f t="shared" si="6"/>
        <v>181747666</v>
      </c>
      <c r="Y41" s="51">
        <f t="shared" si="6"/>
        <v>-112803118</v>
      </c>
      <c r="Z41" s="52">
        <f t="shared" si="5"/>
        <v>-62.06578630836448</v>
      </c>
      <c r="AA41" s="53">
        <f>SUM(AA36:AA40)</f>
        <v>363495329</v>
      </c>
    </row>
    <row r="42" spans="1:27" ht="13.5">
      <c r="A42" s="54" t="s">
        <v>38</v>
      </c>
      <c r="B42" s="35"/>
      <c r="C42" s="65">
        <f aca="true" t="shared" si="7" ref="C42:Y48">C12+C27</f>
        <v>10486577</v>
      </c>
      <c r="D42" s="66">
        <f t="shared" si="7"/>
        <v>0</v>
      </c>
      <c r="E42" s="67">
        <f t="shared" si="7"/>
        <v>20249236</v>
      </c>
      <c r="F42" s="67">
        <f t="shared" si="7"/>
        <v>20249236</v>
      </c>
      <c r="G42" s="67">
        <f t="shared" si="7"/>
        <v>458418</v>
      </c>
      <c r="H42" s="67">
        <f t="shared" si="7"/>
        <v>35582</v>
      </c>
      <c r="I42" s="67">
        <f t="shared" si="7"/>
        <v>263007</v>
      </c>
      <c r="J42" s="67">
        <f t="shared" si="7"/>
        <v>757007</v>
      </c>
      <c r="K42" s="67">
        <f t="shared" si="7"/>
        <v>5112</v>
      </c>
      <c r="L42" s="67">
        <f t="shared" si="7"/>
        <v>473450</v>
      </c>
      <c r="M42" s="67">
        <f t="shared" si="7"/>
        <v>1893877</v>
      </c>
      <c r="N42" s="67">
        <f t="shared" si="7"/>
        <v>2372439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3129446</v>
      </c>
      <c r="X42" s="67">
        <f t="shared" si="7"/>
        <v>10124618</v>
      </c>
      <c r="Y42" s="67">
        <f t="shared" si="7"/>
        <v>-6995172</v>
      </c>
      <c r="Z42" s="69">
        <f t="shared" si="5"/>
        <v>-69.090725200694</v>
      </c>
      <c r="AA42" s="68">
        <f aca="true" t="shared" si="8" ref="AA42:AA48">AA12+AA27</f>
        <v>20249236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400000</v>
      </c>
      <c r="I43" s="72">
        <f t="shared" si="7"/>
        <v>200000</v>
      </c>
      <c r="J43" s="72">
        <f t="shared" si="7"/>
        <v>600000</v>
      </c>
      <c r="K43" s="72">
        <f t="shared" si="7"/>
        <v>0</v>
      </c>
      <c r="L43" s="72">
        <f t="shared" si="7"/>
        <v>50000</v>
      </c>
      <c r="M43" s="72">
        <f t="shared" si="7"/>
        <v>75000</v>
      </c>
      <c r="N43" s="72">
        <f t="shared" si="7"/>
        <v>125000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725000</v>
      </c>
      <c r="X43" s="72">
        <f t="shared" si="7"/>
        <v>0</v>
      </c>
      <c r="Y43" s="72">
        <f t="shared" si="7"/>
        <v>725000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225000</v>
      </c>
      <c r="D44" s="66">
        <f t="shared" si="7"/>
        <v>0</v>
      </c>
      <c r="E44" s="67">
        <f t="shared" si="7"/>
        <v>300000</v>
      </c>
      <c r="F44" s="67">
        <f t="shared" si="7"/>
        <v>300000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150000</v>
      </c>
      <c r="Y44" s="67">
        <f t="shared" si="7"/>
        <v>-150000</v>
      </c>
      <c r="Z44" s="69">
        <f t="shared" si="5"/>
        <v>-100</v>
      </c>
      <c r="AA44" s="68">
        <f t="shared" si="8"/>
        <v>300000</v>
      </c>
    </row>
    <row r="45" spans="1:27" ht="13.5">
      <c r="A45" s="54" t="s">
        <v>41</v>
      </c>
      <c r="B45" s="35" t="s">
        <v>42</v>
      </c>
      <c r="C45" s="65">
        <f t="shared" si="7"/>
        <v>43403350</v>
      </c>
      <c r="D45" s="66">
        <f t="shared" si="7"/>
        <v>0</v>
      </c>
      <c r="E45" s="67">
        <f t="shared" si="7"/>
        <v>42613600</v>
      </c>
      <c r="F45" s="67">
        <f t="shared" si="7"/>
        <v>42613600</v>
      </c>
      <c r="G45" s="67">
        <f t="shared" si="7"/>
        <v>0</v>
      </c>
      <c r="H45" s="67">
        <f t="shared" si="7"/>
        <v>1378945</v>
      </c>
      <c r="I45" s="67">
        <f t="shared" si="7"/>
        <v>419105</v>
      </c>
      <c r="J45" s="67">
        <f t="shared" si="7"/>
        <v>1798050</v>
      </c>
      <c r="K45" s="67">
        <f t="shared" si="7"/>
        <v>679365</v>
      </c>
      <c r="L45" s="67">
        <f t="shared" si="7"/>
        <v>1981743</v>
      </c>
      <c r="M45" s="67">
        <f t="shared" si="7"/>
        <v>3075841</v>
      </c>
      <c r="N45" s="67">
        <f t="shared" si="7"/>
        <v>5736949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7534999</v>
      </c>
      <c r="X45" s="67">
        <f t="shared" si="7"/>
        <v>21306800</v>
      </c>
      <c r="Y45" s="67">
        <f t="shared" si="7"/>
        <v>-13771801</v>
      </c>
      <c r="Z45" s="69">
        <f t="shared" si="5"/>
        <v>-64.63570784913738</v>
      </c>
      <c r="AA45" s="68">
        <f t="shared" si="8"/>
        <v>42613600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2452500</v>
      </c>
      <c r="F48" s="67">
        <f t="shared" si="7"/>
        <v>2452500</v>
      </c>
      <c r="G48" s="67">
        <f t="shared" si="7"/>
        <v>0</v>
      </c>
      <c r="H48" s="67">
        <f t="shared" si="7"/>
        <v>0</v>
      </c>
      <c r="I48" s="67">
        <f t="shared" si="7"/>
        <v>6510</v>
      </c>
      <c r="J48" s="67">
        <f t="shared" si="7"/>
        <v>6510</v>
      </c>
      <c r="K48" s="67">
        <f t="shared" si="7"/>
        <v>14580</v>
      </c>
      <c r="L48" s="67">
        <f t="shared" si="7"/>
        <v>0</v>
      </c>
      <c r="M48" s="67">
        <f t="shared" si="7"/>
        <v>0</v>
      </c>
      <c r="N48" s="67">
        <f t="shared" si="7"/>
        <v>14580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21090</v>
      </c>
      <c r="X48" s="67">
        <f t="shared" si="7"/>
        <v>1226250</v>
      </c>
      <c r="Y48" s="67">
        <f t="shared" si="7"/>
        <v>-1205160</v>
      </c>
      <c r="Z48" s="69">
        <f t="shared" si="5"/>
        <v>-98.28012232415902</v>
      </c>
      <c r="AA48" s="68">
        <f t="shared" si="8"/>
        <v>2452500</v>
      </c>
    </row>
    <row r="49" spans="1:27" ht="13.5">
      <c r="A49" s="75" t="s">
        <v>49</v>
      </c>
      <c r="B49" s="76"/>
      <c r="C49" s="77">
        <f aca="true" t="shared" si="9" ref="C49:Y49">SUM(C41:C48)</f>
        <v>269356365</v>
      </c>
      <c r="D49" s="78">
        <f t="shared" si="9"/>
        <v>0</v>
      </c>
      <c r="E49" s="79">
        <f t="shared" si="9"/>
        <v>429110665</v>
      </c>
      <c r="F49" s="79">
        <f t="shared" si="9"/>
        <v>429110665</v>
      </c>
      <c r="G49" s="79">
        <f t="shared" si="9"/>
        <v>470491</v>
      </c>
      <c r="H49" s="79">
        <f t="shared" si="9"/>
        <v>10099524</v>
      </c>
      <c r="I49" s="79">
        <f t="shared" si="9"/>
        <v>17276524</v>
      </c>
      <c r="J49" s="79">
        <f t="shared" si="9"/>
        <v>27846539</v>
      </c>
      <c r="K49" s="79">
        <f t="shared" si="9"/>
        <v>15436480</v>
      </c>
      <c r="L49" s="79">
        <f t="shared" si="9"/>
        <v>15387229</v>
      </c>
      <c r="M49" s="79">
        <f t="shared" si="9"/>
        <v>21684835</v>
      </c>
      <c r="N49" s="79">
        <f t="shared" si="9"/>
        <v>52508544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80355083</v>
      </c>
      <c r="X49" s="79">
        <f t="shared" si="9"/>
        <v>214555334</v>
      </c>
      <c r="Y49" s="79">
        <f t="shared" si="9"/>
        <v>-134200251</v>
      </c>
      <c r="Z49" s="80">
        <f t="shared" si="5"/>
        <v>-62.5480842158881</v>
      </c>
      <c r="AA49" s="81">
        <f>SUM(AA41:AA48)</f>
        <v>429110665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111717484</v>
      </c>
      <c r="F51" s="67">
        <f t="shared" si="10"/>
        <v>111717484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55858742</v>
      </c>
      <c r="Y51" s="67">
        <f t="shared" si="10"/>
        <v>-55858742</v>
      </c>
      <c r="Z51" s="69">
        <f>+IF(X51&lt;&gt;0,+(Y51/X51)*100,0)</f>
        <v>-100</v>
      </c>
      <c r="AA51" s="68">
        <f>SUM(AA57:AA61)</f>
        <v>111717484</v>
      </c>
    </row>
    <row r="52" spans="1:27" ht="13.5">
      <c r="A52" s="84" t="s">
        <v>32</v>
      </c>
      <c r="B52" s="47"/>
      <c r="C52" s="9"/>
      <c r="D52" s="10"/>
      <c r="E52" s="11">
        <v>18987322</v>
      </c>
      <c r="F52" s="11">
        <v>18987322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9493661</v>
      </c>
      <c r="Y52" s="11">
        <v>-9493661</v>
      </c>
      <c r="Z52" s="2">
        <v>-100</v>
      </c>
      <c r="AA52" s="15">
        <v>18987322</v>
      </c>
    </row>
    <row r="53" spans="1:27" ht="13.5">
      <c r="A53" s="84" t="s">
        <v>33</v>
      </c>
      <c r="B53" s="47"/>
      <c r="C53" s="9"/>
      <c r="D53" s="10"/>
      <c r="E53" s="11">
        <v>7189460</v>
      </c>
      <c r="F53" s="11">
        <v>7189460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3594730</v>
      </c>
      <c r="Y53" s="11">
        <v>-3594730</v>
      </c>
      <c r="Z53" s="2">
        <v>-100</v>
      </c>
      <c r="AA53" s="15">
        <v>7189460</v>
      </c>
    </row>
    <row r="54" spans="1:27" ht="13.5">
      <c r="A54" s="84" t="s">
        <v>34</v>
      </c>
      <c r="B54" s="47"/>
      <c r="C54" s="9"/>
      <c r="D54" s="10"/>
      <c r="E54" s="11">
        <v>9268640</v>
      </c>
      <c r="F54" s="11">
        <v>9268640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4634320</v>
      </c>
      <c r="Y54" s="11">
        <v>-4634320</v>
      </c>
      <c r="Z54" s="2">
        <v>-100</v>
      </c>
      <c r="AA54" s="15">
        <v>9268640</v>
      </c>
    </row>
    <row r="55" spans="1:27" ht="13.5">
      <c r="A55" s="84" t="s">
        <v>35</v>
      </c>
      <c r="B55" s="47"/>
      <c r="C55" s="9"/>
      <c r="D55" s="10"/>
      <c r="E55" s="11">
        <v>2480840</v>
      </c>
      <c r="F55" s="11">
        <v>2480840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1240420</v>
      </c>
      <c r="Y55" s="11">
        <v>-1240420</v>
      </c>
      <c r="Z55" s="2">
        <v>-100</v>
      </c>
      <c r="AA55" s="15">
        <v>2480840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37926262</v>
      </c>
      <c r="F57" s="51">
        <f t="shared" si="11"/>
        <v>37926262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18963131</v>
      </c>
      <c r="Y57" s="51">
        <f t="shared" si="11"/>
        <v>-18963131</v>
      </c>
      <c r="Z57" s="52">
        <f>+IF(X57&lt;&gt;0,+(Y57/X57)*100,0)</f>
        <v>-100</v>
      </c>
      <c r="AA57" s="53">
        <f>SUM(AA52:AA56)</f>
        <v>37926262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73791222</v>
      </c>
      <c r="F61" s="11">
        <v>73791222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36895611</v>
      </c>
      <c r="Y61" s="11">
        <v>-36895611</v>
      </c>
      <c r="Z61" s="2">
        <v>-100</v>
      </c>
      <c r="AA61" s="15">
        <v>73791222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944559</v>
      </c>
      <c r="H66" s="14">
        <v>944559</v>
      </c>
      <c r="I66" s="14">
        <v>944559</v>
      </c>
      <c r="J66" s="14">
        <v>2833677</v>
      </c>
      <c r="K66" s="14">
        <v>944559</v>
      </c>
      <c r="L66" s="14">
        <v>944559</v>
      </c>
      <c r="M66" s="14">
        <v>944559</v>
      </c>
      <c r="N66" s="14">
        <v>2833677</v>
      </c>
      <c r="O66" s="14"/>
      <c r="P66" s="14"/>
      <c r="Q66" s="14"/>
      <c r="R66" s="14"/>
      <c r="S66" s="14"/>
      <c r="T66" s="14"/>
      <c r="U66" s="14"/>
      <c r="V66" s="14"/>
      <c r="W66" s="14">
        <v>5667354</v>
      </c>
      <c r="X66" s="14"/>
      <c r="Y66" s="14">
        <v>5667354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404811</v>
      </c>
      <c r="H67" s="11">
        <v>404811</v>
      </c>
      <c r="I67" s="11">
        <v>404811</v>
      </c>
      <c r="J67" s="11">
        <v>1214433</v>
      </c>
      <c r="K67" s="11">
        <v>404811</v>
      </c>
      <c r="L67" s="11">
        <v>404811</v>
      </c>
      <c r="M67" s="11">
        <v>404811</v>
      </c>
      <c r="N67" s="11">
        <v>1214433</v>
      </c>
      <c r="O67" s="11"/>
      <c r="P67" s="11"/>
      <c r="Q67" s="11"/>
      <c r="R67" s="11"/>
      <c r="S67" s="11"/>
      <c r="T67" s="11"/>
      <c r="U67" s="11"/>
      <c r="V67" s="11"/>
      <c r="W67" s="11">
        <v>2428866</v>
      </c>
      <c r="X67" s="11"/>
      <c r="Y67" s="11">
        <v>2428866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111717484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111717484</v>
      </c>
      <c r="F69" s="79">
        <f t="shared" si="12"/>
        <v>0</v>
      </c>
      <c r="G69" s="79">
        <f t="shared" si="12"/>
        <v>1349370</v>
      </c>
      <c r="H69" s="79">
        <f t="shared" si="12"/>
        <v>1349370</v>
      </c>
      <c r="I69" s="79">
        <f t="shared" si="12"/>
        <v>1349370</v>
      </c>
      <c r="J69" s="79">
        <f t="shared" si="12"/>
        <v>4048110</v>
      </c>
      <c r="K69" s="79">
        <f t="shared" si="12"/>
        <v>1349370</v>
      </c>
      <c r="L69" s="79">
        <f t="shared" si="12"/>
        <v>1349370</v>
      </c>
      <c r="M69" s="79">
        <f t="shared" si="12"/>
        <v>1349370</v>
      </c>
      <c r="N69" s="79">
        <f t="shared" si="12"/>
        <v>4048110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8096220</v>
      </c>
      <c r="X69" s="79">
        <f t="shared" si="12"/>
        <v>0</v>
      </c>
      <c r="Y69" s="79">
        <f t="shared" si="12"/>
        <v>8096220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198323974</v>
      </c>
      <c r="D5" s="42">
        <f t="shared" si="0"/>
        <v>0</v>
      </c>
      <c r="E5" s="43">
        <f t="shared" si="0"/>
        <v>149695360</v>
      </c>
      <c r="F5" s="43">
        <f t="shared" si="0"/>
        <v>149695360</v>
      </c>
      <c r="G5" s="43">
        <f t="shared" si="0"/>
        <v>0</v>
      </c>
      <c r="H5" s="43">
        <f t="shared" si="0"/>
        <v>10945489</v>
      </c>
      <c r="I5" s="43">
        <f t="shared" si="0"/>
        <v>4690313</v>
      </c>
      <c r="J5" s="43">
        <f t="shared" si="0"/>
        <v>15635802</v>
      </c>
      <c r="K5" s="43">
        <f t="shared" si="0"/>
        <v>11820638</v>
      </c>
      <c r="L5" s="43">
        <f t="shared" si="0"/>
        <v>9016293</v>
      </c>
      <c r="M5" s="43">
        <f t="shared" si="0"/>
        <v>14781071</v>
      </c>
      <c r="N5" s="43">
        <f t="shared" si="0"/>
        <v>35618002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51253804</v>
      </c>
      <c r="X5" s="43">
        <f t="shared" si="0"/>
        <v>74847681</v>
      </c>
      <c r="Y5" s="43">
        <f t="shared" si="0"/>
        <v>-23593877</v>
      </c>
      <c r="Z5" s="44">
        <f>+IF(X5&lt;&gt;0,+(Y5/X5)*100,0)</f>
        <v>-31.522522387834567</v>
      </c>
      <c r="AA5" s="45">
        <f>SUM(AA11:AA18)</f>
        <v>149695360</v>
      </c>
    </row>
    <row r="6" spans="1:27" ht="13.5">
      <c r="A6" s="46" t="s">
        <v>32</v>
      </c>
      <c r="B6" s="47"/>
      <c r="C6" s="9">
        <v>90227584</v>
      </c>
      <c r="D6" s="10"/>
      <c r="E6" s="11">
        <v>33080973</v>
      </c>
      <c r="F6" s="11">
        <v>33080973</v>
      </c>
      <c r="G6" s="11"/>
      <c r="H6" s="11">
        <v>6603629</v>
      </c>
      <c r="I6" s="11">
        <v>3951863</v>
      </c>
      <c r="J6" s="11">
        <v>10555492</v>
      </c>
      <c r="K6" s="11">
        <v>4132164</v>
      </c>
      <c r="L6" s="11">
        <v>5009953</v>
      </c>
      <c r="M6" s="11">
        <v>8871224</v>
      </c>
      <c r="N6" s="11">
        <v>18013341</v>
      </c>
      <c r="O6" s="11"/>
      <c r="P6" s="11"/>
      <c r="Q6" s="11"/>
      <c r="R6" s="11"/>
      <c r="S6" s="11"/>
      <c r="T6" s="11"/>
      <c r="U6" s="11"/>
      <c r="V6" s="11"/>
      <c r="W6" s="11">
        <v>28568833</v>
      </c>
      <c r="X6" s="11">
        <v>16540487</v>
      </c>
      <c r="Y6" s="11">
        <v>12028346</v>
      </c>
      <c r="Z6" s="2">
        <v>72.72</v>
      </c>
      <c r="AA6" s="15">
        <v>33080973</v>
      </c>
    </row>
    <row r="7" spans="1:27" ht="13.5">
      <c r="A7" s="46" t="s">
        <v>33</v>
      </c>
      <c r="B7" s="47"/>
      <c r="C7" s="9">
        <v>7908259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43538637</v>
      </c>
      <c r="D8" s="10"/>
      <c r="E8" s="11">
        <v>39838592</v>
      </c>
      <c r="F8" s="11">
        <v>39838592</v>
      </c>
      <c r="G8" s="11"/>
      <c r="H8" s="11"/>
      <c r="I8" s="11"/>
      <c r="J8" s="11"/>
      <c r="K8" s="11"/>
      <c r="L8" s="11"/>
      <c r="M8" s="11">
        <v>1792507</v>
      </c>
      <c r="N8" s="11">
        <v>1792507</v>
      </c>
      <c r="O8" s="11"/>
      <c r="P8" s="11"/>
      <c r="Q8" s="11"/>
      <c r="R8" s="11"/>
      <c r="S8" s="11"/>
      <c r="T8" s="11"/>
      <c r="U8" s="11"/>
      <c r="V8" s="11"/>
      <c r="W8" s="11">
        <v>1792507</v>
      </c>
      <c r="X8" s="11">
        <v>19919296</v>
      </c>
      <c r="Y8" s="11">
        <v>-18126789</v>
      </c>
      <c r="Z8" s="2">
        <v>-91</v>
      </c>
      <c r="AA8" s="15">
        <v>39838592</v>
      </c>
    </row>
    <row r="9" spans="1:27" ht="13.5">
      <c r="A9" s="46" t="s">
        <v>35</v>
      </c>
      <c r="B9" s="47"/>
      <c r="C9" s="9">
        <v>13548683</v>
      </c>
      <c r="D9" s="10"/>
      <c r="E9" s="11">
        <v>3000000</v>
      </c>
      <c r="F9" s="11">
        <v>3000000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1500000</v>
      </c>
      <c r="Y9" s="11">
        <v>-1500000</v>
      </c>
      <c r="Z9" s="2">
        <v>-100</v>
      </c>
      <c r="AA9" s="15">
        <v>3000000</v>
      </c>
    </row>
    <row r="10" spans="1:27" ht="13.5">
      <c r="A10" s="46" t="s">
        <v>36</v>
      </c>
      <c r="B10" s="47"/>
      <c r="C10" s="9">
        <v>513000</v>
      </c>
      <c r="D10" s="10"/>
      <c r="E10" s="11">
        <v>4131795</v>
      </c>
      <c r="F10" s="11">
        <v>4131795</v>
      </c>
      <c r="G10" s="11"/>
      <c r="H10" s="11"/>
      <c r="I10" s="11"/>
      <c r="J10" s="11"/>
      <c r="K10" s="11"/>
      <c r="L10" s="11">
        <v>156066</v>
      </c>
      <c r="M10" s="11"/>
      <c r="N10" s="11">
        <v>156066</v>
      </c>
      <c r="O10" s="11"/>
      <c r="P10" s="11"/>
      <c r="Q10" s="11"/>
      <c r="R10" s="11"/>
      <c r="S10" s="11"/>
      <c r="T10" s="11"/>
      <c r="U10" s="11"/>
      <c r="V10" s="11"/>
      <c r="W10" s="11">
        <v>156066</v>
      </c>
      <c r="X10" s="11">
        <v>2065898</v>
      </c>
      <c r="Y10" s="11">
        <v>-1909832</v>
      </c>
      <c r="Z10" s="2">
        <v>-92.45</v>
      </c>
      <c r="AA10" s="15">
        <v>4131795</v>
      </c>
    </row>
    <row r="11" spans="1:27" ht="13.5">
      <c r="A11" s="48" t="s">
        <v>37</v>
      </c>
      <c r="B11" s="47"/>
      <c r="C11" s="49">
        <f aca="true" t="shared" si="1" ref="C11:Y11">SUM(C6:C10)</f>
        <v>155736163</v>
      </c>
      <c r="D11" s="50">
        <f t="shared" si="1"/>
        <v>0</v>
      </c>
      <c r="E11" s="51">
        <f t="shared" si="1"/>
        <v>80051360</v>
      </c>
      <c r="F11" s="51">
        <f t="shared" si="1"/>
        <v>80051360</v>
      </c>
      <c r="G11" s="51">
        <f t="shared" si="1"/>
        <v>0</v>
      </c>
      <c r="H11" s="51">
        <f t="shared" si="1"/>
        <v>6603629</v>
      </c>
      <c r="I11" s="51">
        <f t="shared" si="1"/>
        <v>3951863</v>
      </c>
      <c r="J11" s="51">
        <f t="shared" si="1"/>
        <v>10555492</v>
      </c>
      <c r="K11" s="51">
        <f t="shared" si="1"/>
        <v>4132164</v>
      </c>
      <c r="L11" s="51">
        <f t="shared" si="1"/>
        <v>5166019</v>
      </c>
      <c r="M11" s="51">
        <f t="shared" si="1"/>
        <v>10663731</v>
      </c>
      <c r="N11" s="51">
        <f t="shared" si="1"/>
        <v>19961914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30517406</v>
      </c>
      <c r="X11" s="51">
        <f t="shared" si="1"/>
        <v>40025681</v>
      </c>
      <c r="Y11" s="51">
        <f t="shared" si="1"/>
        <v>-9508275</v>
      </c>
      <c r="Z11" s="52">
        <f>+IF(X11&lt;&gt;0,+(Y11/X11)*100,0)</f>
        <v>-23.755435916255866</v>
      </c>
      <c r="AA11" s="53">
        <f>SUM(AA6:AA10)</f>
        <v>80051360</v>
      </c>
    </row>
    <row r="12" spans="1:27" ht="13.5">
      <c r="A12" s="54" t="s">
        <v>38</v>
      </c>
      <c r="B12" s="35"/>
      <c r="C12" s="9">
        <v>32198313</v>
      </c>
      <c r="D12" s="10"/>
      <c r="E12" s="11">
        <v>29644000</v>
      </c>
      <c r="F12" s="11">
        <v>29644000</v>
      </c>
      <c r="G12" s="11"/>
      <c r="H12" s="11">
        <v>4341860</v>
      </c>
      <c r="I12" s="11">
        <v>738450</v>
      </c>
      <c r="J12" s="11">
        <v>5080310</v>
      </c>
      <c r="K12" s="11">
        <v>6138562</v>
      </c>
      <c r="L12" s="11">
        <v>3850274</v>
      </c>
      <c r="M12" s="11">
        <v>4117340</v>
      </c>
      <c r="N12" s="11">
        <v>14106176</v>
      </c>
      <c r="O12" s="11"/>
      <c r="P12" s="11"/>
      <c r="Q12" s="11"/>
      <c r="R12" s="11"/>
      <c r="S12" s="11"/>
      <c r="T12" s="11"/>
      <c r="U12" s="11"/>
      <c r="V12" s="11"/>
      <c r="W12" s="11">
        <v>19186486</v>
      </c>
      <c r="X12" s="11">
        <v>14822000</v>
      </c>
      <c r="Y12" s="11">
        <v>4364486</v>
      </c>
      <c r="Z12" s="2">
        <v>29.45</v>
      </c>
      <c r="AA12" s="15">
        <v>29644000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1745772</v>
      </c>
      <c r="D15" s="10"/>
      <c r="E15" s="11">
        <v>39000000</v>
      </c>
      <c r="F15" s="11">
        <v>39000000</v>
      </c>
      <c r="G15" s="11"/>
      <c r="H15" s="11"/>
      <c r="I15" s="11"/>
      <c r="J15" s="11"/>
      <c r="K15" s="11">
        <v>1549912</v>
      </c>
      <c r="L15" s="11"/>
      <c r="M15" s="11"/>
      <c r="N15" s="11">
        <v>1549912</v>
      </c>
      <c r="O15" s="11"/>
      <c r="P15" s="11"/>
      <c r="Q15" s="11"/>
      <c r="R15" s="11"/>
      <c r="S15" s="11"/>
      <c r="T15" s="11"/>
      <c r="U15" s="11"/>
      <c r="V15" s="11"/>
      <c r="W15" s="11">
        <v>1549912</v>
      </c>
      <c r="X15" s="11">
        <v>19500000</v>
      </c>
      <c r="Y15" s="11">
        <v>-17950088</v>
      </c>
      <c r="Z15" s="2">
        <v>-92.05</v>
      </c>
      <c r="AA15" s="15">
        <v>39000000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8643726</v>
      </c>
      <c r="D18" s="17"/>
      <c r="E18" s="18">
        <v>1000000</v>
      </c>
      <c r="F18" s="18">
        <v>1000000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500000</v>
      </c>
      <c r="Y18" s="18">
        <v>-500000</v>
      </c>
      <c r="Z18" s="3">
        <v>-100</v>
      </c>
      <c r="AA18" s="23">
        <v>1000000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30967658</v>
      </c>
      <c r="D20" s="59">
        <f t="shared" si="2"/>
        <v>0</v>
      </c>
      <c r="E20" s="60">
        <f t="shared" si="2"/>
        <v>137917140</v>
      </c>
      <c r="F20" s="60">
        <f t="shared" si="2"/>
        <v>137917140</v>
      </c>
      <c r="G20" s="60">
        <f t="shared" si="2"/>
        <v>0</v>
      </c>
      <c r="H20" s="60">
        <f t="shared" si="2"/>
        <v>5921208</v>
      </c>
      <c r="I20" s="60">
        <f t="shared" si="2"/>
        <v>7816284</v>
      </c>
      <c r="J20" s="60">
        <f t="shared" si="2"/>
        <v>13737492</v>
      </c>
      <c r="K20" s="60">
        <f t="shared" si="2"/>
        <v>4028560</v>
      </c>
      <c r="L20" s="60">
        <f t="shared" si="2"/>
        <v>3484323</v>
      </c>
      <c r="M20" s="60">
        <f t="shared" si="2"/>
        <v>3392945</v>
      </c>
      <c r="N20" s="60">
        <f t="shared" si="2"/>
        <v>10905828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24643320</v>
      </c>
      <c r="X20" s="60">
        <f t="shared" si="2"/>
        <v>68958570</v>
      </c>
      <c r="Y20" s="60">
        <f t="shared" si="2"/>
        <v>-44315250</v>
      </c>
      <c r="Z20" s="61">
        <f>+IF(X20&lt;&gt;0,+(Y20/X20)*100,0)</f>
        <v>-64.26358609234501</v>
      </c>
      <c r="AA20" s="62">
        <f>SUM(AA26:AA33)</f>
        <v>137917140</v>
      </c>
    </row>
    <row r="21" spans="1:27" ht="13.5">
      <c r="A21" s="46" t="s">
        <v>32</v>
      </c>
      <c r="B21" s="47"/>
      <c r="C21" s="9">
        <v>18559443</v>
      </c>
      <c r="D21" s="10"/>
      <c r="E21" s="11">
        <v>70238080</v>
      </c>
      <c r="F21" s="11">
        <v>70238080</v>
      </c>
      <c r="G21" s="11"/>
      <c r="H21" s="11">
        <v>5921208</v>
      </c>
      <c r="I21" s="11">
        <v>7816284</v>
      </c>
      <c r="J21" s="11">
        <v>13737492</v>
      </c>
      <c r="K21" s="11">
        <v>4028560</v>
      </c>
      <c r="L21" s="11">
        <v>3484323</v>
      </c>
      <c r="M21" s="11">
        <v>3392945</v>
      </c>
      <c r="N21" s="11">
        <v>10905828</v>
      </c>
      <c r="O21" s="11"/>
      <c r="P21" s="11"/>
      <c r="Q21" s="11"/>
      <c r="R21" s="11"/>
      <c r="S21" s="11"/>
      <c r="T21" s="11"/>
      <c r="U21" s="11"/>
      <c r="V21" s="11"/>
      <c r="W21" s="11">
        <v>24643320</v>
      </c>
      <c r="X21" s="11">
        <v>35119040</v>
      </c>
      <c r="Y21" s="11">
        <v>-10475720</v>
      </c>
      <c r="Z21" s="2">
        <v>-29.83</v>
      </c>
      <c r="AA21" s="15">
        <v>70238080</v>
      </c>
    </row>
    <row r="22" spans="1:27" ht="13.5">
      <c r="A22" s="46" t="s">
        <v>33</v>
      </c>
      <c r="B22" s="47"/>
      <c r="C22" s="9">
        <v>2512571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20000000</v>
      </c>
      <c r="F23" s="11">
        <v>20000000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10000000</v>
      </c>
      <c r="Y23" s="11">
        <v>-10000000</v>
      </c>
      <c r="Z23" s="2">
        <v>-100</v>
      </c>
      <c r="AA23" s="15">
        <v>20000000</v>
      </c>
    </row>
    <row r="24" spans="1:27" ht="13.5">
      <c r="A24" s="46" t="s">
        <v>35</v>
      </c>
      <c r="B24" s="47"/>
      <c r="C24" s="9"/>
      <c r="D24" s="10"/>
      <c r="E24" s="11">
        <v>1000000</v>
      </c>
      <c r="F24" s="11">
        <v>1000000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500000</v>
      </c>
      <c r="Y24" s="11">
        <v>-500000</v>
      </c>
      <c r="Z24" s="2">
        <v>-100</v>
      </c>
      <c r="AA24" s="15">
        <v>1000000</v>
      </c>
    </row>
    <row r="25" spans="1:27" ht="13.5">
      <c r="A25" s="46" t="s">
        <v>36</v>
      </c>
      <c r="B25" s="47"/>
      <c r="C25" s="9">
        <v>1374064</v>
      </c>
      <c r="D25" s="10"/>
      <c r="E25" s="11">
        <v>1000000</v>
      </c>
      <c r="F25" s="11">
        <v>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500000</v>
      </c>
      <c r="Y25" s="11">
        <v>-500000</v>
      </c>
      <c r="Z25" s="2">
        <v>-100</v>
      </c>
      <c r="AA25" s="15">
        <v>1000000</v>
      </c>
    </row>
    <row r="26" spans="1:27" ht="13.5">
      <c r="A26" s="48" t="s">
        <v>37</v>
      </c>
      <c r="B26" s="63"/>
      <c r="C26" s="49">
        <f aca="true" t="shared" si="3" ref="C26:Y26">SUM(C21:C25)</f>
        <v>22446078</v>
      </c>
      <c r="D26" s="50">
        <f t="shared" si="3"/>
        <v>0</v>
      </c>
      <c r="E26" s="51">
        <f t="shared" si="3"/>
        <v>92238080</v>
      </c>
      <c r="F26" s="51">
        <f t="shared" si="3"/>
        <v>92238080</v>
      </c>
      <c r="G26" s="51">
        <f t="shared" si="3"/>
        <v>0</v>
      </c>
      <c r="H26" s="51">
        <f t="shared" si="3"/>
        <v>5921208</v>
      </c>
      <c r="I26" s="51">
        <f t="shared" si="3"/>
        <v>7816284</v>
      </c>
      <c r="J26" s="51">
        <f t="shared" si="3"/>
        <v>13737492</v>
      </c>
      <c r="K26" s="51">
        <f t="shared" si="3"/>
        <v>4028560</v>
      </c>
      <c r="L26" s="51">
        <f t="shared" si="3"/>
        <v>3484323</v>
      </c>
      <c r="M26" s="51">
        <f t="shared" si="3"/>
        <v>3392945</v>
      </c>
      <c r="N26" s="51">
        <f t="shared" si="3"/>
        <v>10905828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24643320</v>
      </c>
      <c r="X26" s="51">
        <f t="shared" si="3"/>
        <v>46119040</v>
      </c>
      <c r="Y26" s="51">
        <f t="shared" si="3"/>
        <v>-21475720</v>
      </c>
      <c r="Z26" s="52">
        <f>+IF(X26&lt;&gt;0,+(Y26/X26)*100,0)</f>
        <v>-46.565843521460984</v>
      </c>
      <c r="AA26" s="53">
        <f>SUM(AA21:AA25)</f>
        <v>92238080</v>
      </c>
    </row>
    <row r="27" spans="1:27" ht="13.5">
      <c r="A27" s="54" t="s">
        <v>38</v>
      </c>
      <c r="B27" s="64"/>
      <c r="C27" s="9">
        <v>8521580</v>
      </c>
      <c r="D27" s="10"/>
      <c r="E27" s="11">
        <v>41679060</v>
      </c>
      <c r="F27" s="11">
        <v>41679060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20839530</v>
      </c>
      <c r="Y27" s="11">
        <v>-20839530</v>
      </c>
      <c r="Z27" s="2">
        <v>-100</v>
      </c>
      <c r="AA27" s="15">
        <v>41679060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4000000</v>
      </c>
      <c r="F30" s="11">
        <v>4000000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2000000</v>
      </c>
      <c r="Y30" s="11">
        <v>-2000000</v>
      </c>
      <c r="Z30" s="2">
        <v>-100</v>
      </c>
      <c r="AA30" s="15">
        <v>4000000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108787027</v>
      </c>
      <c r="D36" s="10">
        <f t="shared" si="4"/>
        <v>0</v>
      </c>
      <c r="E36" s="11">
        <f t="shared" si="4"/>
        <v>103319053</v>
      </c>
      <c r="F36" s="11">
        <f t="shared" si="4"/>
        <v>103319053</v>
      </c>
      <c r="G36" s="11">
        <f t="shared" si="4"/>
        <v>0</v>
      </c>
      <c r="H36" s="11">
        <f t="shared" si="4"/>
        <v>12524837</v>
      </c>
      <c r="I36" s="11">
        <f t="shared" si="4"/>
        <v>11768147</v>
      </c>
      <c r="J36" s="11">
        <f t="shared" si="4"/>
        <v>24292984</v>
      </c>
      <c r="K36" s="11">
        <f t="shared" si="4"/>
        <v>8160724</v>
      </c>
      <c r="L36" s="11">
        <f t="shared" si="4"/>
        <v>8494276</v>
      </c>
      <c r="M36" s="11">
        <f t="shared" si="4"/>
        <v>12264169</v>
      </c>
      <c r="N36" s="11">
        <f t="shared" si="4"/>
        <v>28919169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53212153</v>
      </c>
      <c r="X36" s="11">
        <f t="shared" si="4"/>
        <v>51659527</v>
      </c>
      <c r="Y36" s="11">
        <f t="shared" si="4"/>
        <v>1552626</v>
      </c>
      <c r="Z36" s="2">
        <f aca="true" t="shared" si="5" ref="Z36:Z49">+IF(X36&lt;&gt;0,+(Y36/X36)*100,0)</f>
        <v>3.0054979016745547</v>
      </c>
      <c r="AA36" s="15">
        <f>AA6+AA21</f>
        <v>103319053</v>
      </c>
    </row>
    <row r="37" spans="1:27" ht="13.5">
      <c r="A37" s="46" t="s">
        <v>33</v>
      </c>
      <c r="B37" s="47"/>
      <c r="C37" s="9">
        <f t="shared" si="4"/>
        <v>10420830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43538637</v>
      </c>
      <c r="D38" s="10">
        <f t="shared" si="4"/>
        <v>0</v>
      </c>
      <c r="E38" s="11">
        <f t="shared" si="4"/>
        <v>59838592</v>
      </c>
      <c r="F38" s="11">
        <f t="shared" si="4"/>
        <v>59838592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1792507</v>
      </c>
      <c r="N38" s="11">
        <f t="shared" si="4"/>
        <v>1792507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1792507</v>
      </c>
      <c r="X38" s="11">
        <f t="shared" si="4"/>
        <v>29919296</v>
      </c>
      <c r="Y38" s="11">
        <f t="shared" si="4"/>
        <v>-28126789</v>
      </c>
      <c r="Z38" s="2">
        <f t="shared" si="5"/>
        <v>-94.00885970044214</v>
      </c>
      <c r="AA38" s="15">
        <f>AA8+AA23</f>
        <v>59838592</v>
      </c>
    </row>
    <row r="39" spans="1:27" ht="13.5">
      <c r="A39" s="46" t="s">
        <v>35</v>
      </c>
      <c r="B39" s="47"/>
      <c r="C39" s="9">
        <f t="shared" si="4"/>
        <v>13548683</v>
      </c>
      <c r="D39" s="10">
        <f t="shared" si="4"/>
        <v>0</v>
      </c>
      <c r="E39" s="11">
        <f t="shared" si="4"/>
        <v>4000000</v>
      </c>
      <c r="F39" s="11">
        <f t="shared" si="4"/>
        <v>4000000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2000000</v>
      </c>
      <c r="Y39" s="11">
        <f t="shared" si="4"/>
        <v>-2000000</v>
      </c>
      <c r="Z39" s="2">
        <f t="shared" si="5"/>
        <v>-100</v>
      </c>
      <c r="AA39" s="15">
        <f>AA9+AA24</f>
        <v>4000000</v>
      </c>
    </row>
    <row r="40" spans="1:27" ht="13.5">
      <c r="A40" s="46" t="s">
        <v>36</v>
      </c>
      <c r="B40" s="47"/>
      <c r="C40" s="9">
        <f t="shared" si="4"/>
        <v>1887064</v>
      </c>
      <c r="D40" s="10">
        <f t="shared" si="4"/>
        <v>0</v>
      </c>
      <c r="E40" s="11">
        <f t="shared" si="4"/>
        <v>5131795</v>
      </c>
      <c r="F40" s="11">
        <f t="shared" si="4"/>
        <v>5131795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156066</v>
      </c>
      <c r="M40" s="11">
        <f t="shared" si="4"/>
        <v>0</v>
      </c>
      <c r="N40" s="11">
        <f t="shared" si="4"/>
        <v>156066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156066</v>
      </c>
      <c r="X40" s="11">
        <f t="shared" si="4"/>
        <v>2565898</v>
      </c>
      <c r="Y40" s="11">
        <f t="shared" si="4"/>
        <v>-2409832</v>
      </c>
      <c r="Z40" s="2">
        <f t="shared" si="5"/>
        <v>-93.91768495863826</v>
      </c>
      <c r="AA40" s="15">
        <f>AA10+AA25</f>
        <v>5131795</v>
      </c>
    </row>
    <row r="41" spans="1:27" ht="13.5">
      <c r="A41" s="48" t="s">
        <v>37</v>
      </c>
      <c r="B41" s="47"/>
      <c r="C41" s="49">
        <f aca="true" t="shared" si="6" ref="C41:Y41">SUM(C36:C40)</f>
        <v>178182241</v>
      </c>
      <c r="D41" s="50">
        <f t="shared" si="6"/>
        <v>0</v>
      </c>
      <c r="E41" s="51">
        <f t="shared" si="6"/>
        <v>172289440</v>
      </c>
      <c r="F41" s="51">
        <f t="shared" si="6"/>
        <v>172289440</v>
      </c>
      <c r="G41" s="51">
        <f t="shared" si="6"/>
        <v>0</v>
      </c>
      <c r="H41" s="51">
        <f t="shared" si="6"/>
        <v>12524837</v>
      </c>
      <c r="I41" s="51">
        <f t="shared" si="6"/>
        <v>11768147</v>
      </c>
      <c r="J41" s="51">
        <f t="shared" si="6"/>
        <v>24292984</v>
      </c>
      <c r="K41" s="51">
        <f t="shared" si="6"/>
        <v>8160724</v>
      </c>
      <c r="L41" s="51">
        <f t="shared" si="6"/>
        <v>8650342</v>
      </c>
      <c r="M41" s="51">
        <f t="shared" si="6"/>
        <v>14056676</v>
      </c>
      <c r="N41" s="51">
        <f t="shared" si="6"/>
        <v>30867742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55160726</v>
      </c>
      <c r="X41" s="51">
        <f t="shared" si="6"/>
        <v>86144721</v>
      </c>
      <c r="Y41" s="51">
        <f t="shared" si="6"/>
        <v>-30983995</v>
      </c>
      <c r="Z41" s="52">
        <f t="shared" si="5"/>
        <v>-35.96737518019241</v>
      </c>
      <c r="AA41" s="53">
        <f>SUM(AA36:AA40)</f>
        <v>172289440</v>
      </c>
    </row>
    <row r="42" spans="1:27" ht="13.5">
      <c r="A42" s="54" t="s">
        <v>38</v>
      </c>
      <c r="B42" s="35"/>
      <c r="C42" s="65">
        <f aca="true" t="shared" si="7" ref="C42:Y48">C12+C27</f>
        <v>40719893</v>
      </c>
      <c r="D42" s="66">
        <f t="shared" si="7"/>
        <v>0</v>
      </c>
      <c r="E42" s="67">
        <f t="shared" si="7"/>
        <v>71323060</v>
      </c>
      <c r="F42" s="67">
        <f t="shared" si="7"/>
        <v>71323060</v>
      </c>
      <c r="G42" s="67">
        <f t="shared" si="7"/>
        <v>0</v>
      </c>
      <c r="H42" s="67">
        <f t="shared" si="7"/>
        <v>4341860</v>
      </c>
      <c r="I42" s="67">
        <f t="shared" si="7"/>
        <v>738450</v>
      </c>
      <c r="J42" s="67">
        <f t="shared" si="7"/>
        <v>5080310</v>
      </c>
      <c r="K42" s="67">
        <f t="shared" si="7"/>
        <v>6138562</v>
      </c>
      <c r="L42" s="67">
        <f t="shared" si="7"/>
        <v>3850274</v>
      </c>
      <c r="M42" s="67">
        <f t="shared" si="7"/>
        <v>4117340</v>
      </c>
      <c r="N42" s="67">
        <f t="shared" si="7"/>
        <v>14106176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19186486</v>
      </c>
      <c r="X42" s="67">
        <f t="shared" si="7"/>
        <v>35661530</v>
      </c>
      <c r="Y42" s="67">
        <f t="shared" si="7"/>
        <v>-16475044</v>
      </c>
      <c r="Z42" s="69">
        <f t="shared" si="5"/>
        <v>-46.19836557769675</v>
      </c>
      <c r="AA42" s="68">
        <f aca="true" t="shared" si="8" ref="AA42:AA48">AA12+AA27</f>
        <v>71323060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1745772</v>
      </c>
      <c r="D45" s="66">
        <f t="shared" si="7"/>
        <v>0</v>
      </c>
      <c r="E45" s="67">
        <f t="shared" si="7"/>
        <v>43000000</v>
      </c>
      <c r="F45" s="67">
        <f t="shared" si="7"/>
        <v>43000000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1549912</v>
      </c>
      <c r="L45" s="67">
        <f t="shared" si="7"/>
        <v>0</v>
      </c>
      <c r="M45" s="67">
        <f t="shared" si="7"/>
        <v>0</v>
      </c>
      <c r="N45" s="67">
        <f t="shared" si="7"/>
        <v>1549912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1549912</v>
      </c>
      <c r="X45" s="67">
        <f t="shared" si="7"/>
        <v>21500000</v>
      </c>
      <c r="Y45" s="67">
        <f t="shared" si="7"/>
        <v>-19950088</v>
      </c>
      <c r="Z45" s="69">
        <f t="shared" si="5"/>
        <v>-92.79110697674419</v>
      </c>
      <c r="AA45" s="68">
        <f t="shared" si="8"/>
        <v>43000000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8643726</v>
      </c>
      <c r="D48" s="66">
        <f t="shared" si="7"/>
        <v>0</v>
      </c>
      <c r="E48" s="67">
        <f t="shared" si="7"/>
        <v>1000000</v>
      </c>
      <c r="F48" s="67">
        <f t="shared" si="7"/>
        <v>1000000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500000</v>
      </c>
      <c r="Y48" s="67">
        <f t="shared" si="7"/>
        <v>-500000</v>
      </c>
      <c r="Z48" s="69">
        <f t="shared" si="5"/>
        <v>-100</v>
      </c>
      <c r="AA48" s="68">
        <f t="shared" si="8"/>
        <v>1000000</v>
      </c>
    </row>
    <row r="49" spans="1:27" ht="13.5">
      <c r="A49" s="75" t="s">
        <v>49</v>
      </c>
      <c r="B49" s="76"/>
      <c r="C49" s="77">
        <f aca="true" t="shared" si="9" ref="C49:Y49">SUM(C41:C48)</f>
        <v>229291632</v>
      </c>
      <c r="D49" s="78">
        <f t="shared" si="9"/>
        <v>0</v>
      </c>
      <c r="E49" s="79">
        <f t="shared" si="9"/>
        <v>287612500</v>
      </c>
      <c r="F49" s="79">
        <f t="shared" si="9"/>
        <v>287612500</v>
      </c>
      <c r="G49" s="79">
        <f t="shared" si="9"/>
        <v>0</v>
      </c>
      <c r="H49" s="79">
        <f t="shared" si="9"/>
        <v>16866697</v>
      </c>
      <c r="I49" s="79">
        <f t="shared" si="9"/>
        <v>12506597</v>
      </c>
      <c r="J49" s="79">
        <f t="shared" si="9"/>
        <v>29373294</v>
      </c>
      <c r="K49" s="79">
        <f t="shared" si="9"/>
        <v>15849198</v>
      </c>
      <c r="L49" s="79">
        <f t="shared" si="9"/>
        <v>12500616</v>
      </c>
      <c r="M49" s="79">
        <f t="shared" si="9"/>
        <v>18174016</v>
      </c>
      <c r="N49" s="79">
        <f t="shared" si="9"/>
        <v>46523830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75897124</v>
      </c>
      <c r="X49" s="79">
        <f t="shared" si="9"/>
        <v>143806251</v>
      </c>
      <c r="Y49" s="79">
        <f t="shared" si="9"/>
        <v>-67909127</v>
      </c>
      <c r="Z49" s="80">
        <f t="shared" si="5"/>
        <v>-47.22265306812011</v>
      </c>
      <c r="AA49" s="81">
        <f>SUM(AA41:AA48)</f>
        <v>287612500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139005967</v>
      </c>
      <c r="F51" s="67">
        <f t="shared" si="10"/>
        <v>139005967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69502985</v>
      </c>
      <c r="Y51" s="67">
        <f t="shared" si="10"/>
        <v>-69502985</v>
      </c>
      <c r="Z51" s="69">
        <f>+IF(X51&lt;&gt;0,+(Y51/X51)*100,0)</f>
        <v>-100</v>
      </c>
      <c r="AA51" s="68">
        <f>SUM(AA57:AA61)</f>
        <v>139005967</v>
      </c>
    </row>
    <row r="52" spans="1:27" ht="13.5">
      <c r="A52" s="84" t="s">
        <v>32</v>
      </c>
      <c r="B52" s="47"/>
      <c r="C52" s="9"/>
      <c r="D52" s="10"/>
      <c r="E52" s="11">
        <v>57527000</v>
      </c>
      <c r="F52" s="11">
        <v>57527000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28763500</v>
      </c>
      <c r="Y52" s="11">
        <v>-28763500</v>
      </c>
      <c r="Z52" s="2">
        <v>-100</v>
      </c>
      <c r="AA52" s="15">
        <v>57527000</v>
      </c>
    </row>
    <row r="53" spans="1:27" ht="13.5">
      <c r="A53" s="84" t="s">
        <v>33</v>
      </c>
      <c r="B53" s="47"/>
      <c r="C53" s="9"/>
      <c r="D53" s="10"/>
      <c r="E53" s="11">
        <v>22272129</v>
      </c>
      <c r="F53" s="11">
        <v>22272129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11136065</v>
      </c>
      <c r="Y53" s="11">
        <v>-11136065</v>
      </c>
      <c r="Z53" s="2">
        <v>-100</v>
      </c>
      <c r="AA53" s="15">
        <v>22272129</v>
      </c>
    </row>
    <row r="54" spans="1:27" ht="13.5">
      <c r="A54" s="84" t="s">
        <v>34</v>
      </c>
      <c r="B54" s="47"/>
      <c r="C54" s="9"/>
      <c r="D54" s="10"/>
      <c r="E54" s="11">
        <v>30615313</v>
      </c>
      <c r="F54" s="11">
        <v>30615313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15307657</v>
      </c>
      <c r="Y54" s="11">
        <v>-15307657</v>
      </c>
      <c r="Z54" s="2">
        <v>-100</v>
      </c>
      <c r="AA54" s="15">
        <v>30615313</v>
      </c>
    </row>
    <row r="55" spans="1:27" ht="13.5">
      <c r="A55" s="84" t="s">
        <v>35</v>
      </c>
      <c r="B55" s="47"/>
      <c r="C55" s="9"/>
      <c r="D55" s="10"/>
      <c r="E55" s="11">
        <v>2552296</v>
      </c>
      <c r="F55" s="11">
        <v>2552296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1276148</v>
      </c>
      <c r="Y55" s="11">
        <v>-1276148</v>
      </c>
      <c r="Z55" s="2">
        <v>-100</v>
      </c>
      <c r="AA55" s="15">
        <v>2552296</v>
      </c>
    </row>
    <row r="56" spans="1:27" ht="13.5">
      <c r="A56" s="84" t="s">
        <v>36</v>
      </c>
      <c r="B56" s="47"/>
      <c r="C56" s="9"/>
      <c r="D56" s="10"/>
      <c r="E56" s="11">
        <v>327934</v>
      </c>
      <c r="F56" s="11">
        <v>327934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163967</v>
      </c>
      <c r="Y56" s="11">
        <v>-163967</v>
      </c>
      <c r="Z56" s="2">
        <v>-100</v>
      </c>
      <c r="AA56" s="15">
        <v>327934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113294672</v>
      </c>
      <c r="F57" s="51">
        <f t="shared" si="11"/>
        <v>113294672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56647337</v>
      </c>
      <c r="Y57" s="51">
        <f t="shared" si="11"/>
        <v>-56647337</v>
      </c>
      <c r="Z57" s="52">
        <f>+IF(X57&lt;&gt;0,+(Y57/X57)*100,0)</f>
        <v>-100</v>
      </c>
      <c r="AA57" s="53">
        <f>SUM(AA52:AA56)</f>
        <v>113294672</v>
      </c>
    </row>
    <row r="58" spans="1:27" ht="13.5">
      <c r="A58" s="86" t="s">
        <v>38</v>
      </c>
      <c r="B58" s="35"/>
      <c r="C58" s="9"/>
      <c r="D58" s="10"/>
      <c r="E58" s="11">
        <v>111036</v>
      </c>
      <c r="F58" s="11">
        <v>111036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55518</v>
      </c>
      <c r="Y58" s="11">
        <v>-55518</v>
      </c>
      <c r="Z58" s="2">
        <v>-100</v>
      </c>
      <c r="AA58" s="15">
        <v>111036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25600259</v>
      </c>
      <c r="F61" s="11">
        <v>25600259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12800130</v>
      </c>
      <c r="Y61" s="11">
        <v>-12800130</v>
      </c>
      <c r="Z61" s="2">
        <v>-100</v>
      </c>
      <c r="AA61" s="15">
        <v>25600259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223841</v>
      </c>
      <c r="I66" s="14"/>
      <c r="J66" s="14">
        <v>223841</v>
      </c>
      <c r="K66" s="14">
        <v>88286</v>
      </c>
      <c r="L66" s="14">
        <v>125946</v>
      </c>
      <c r="M66" s="14"/>
      <c r="N66" s="14">
        <v>214232</v>
      </c>
      <c r="O66" s="14"/>
      <c r="P66" s="14"/>
      <c r="Q66" s="14"/>
      <c r="R66" s="14"/>
      <c r="S66" s="14"/>
      <c r="T66" s="14"/>
      <c r="U66" s="14"/>
      <c r="V66" s="14"/>
      <c r="W66" s="14">
        <v>438073</v>
      </c>
      <c r="X66" s="14"/>
      <c r="Y66" s="14">
        <v>438073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1980074</v>
      </c>
      <c r="I67" s="11">
        <v>1630601</v>
      </c>
      <c r="J67" s="11">
        <v>3610675</v>
      </c>
      <c r="K67" s="11">
        <v>8166497</v>
      </c>
      <c r="L67" s="11">
        <v>658157</v>
      </c>
      <c r="M67" s="11"/>
      <c r="N67" s="11">
        <v>8824654</v>
      </c>
      <c r="O67" s="11"/>
      <c r="P67" s="11"/>
      <c r="Q67" s="11"/>
      <c r="R67" s="11"/>
      <c r="S67" s="11"/>
      <c r="T67" s="11"/>
      <c r="U67" s="11"/>
      <c r="V67" s="11"/>
      <c r="W67" s="11">
        <v>12435329</v>
      </c>
      <c r="X67" s="11"/>
      <c r="Y67" s="11">
        <v>12435329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190238</v>
      </c>
      <c r="I68" s="11"/>
      <c r="J68" s="11">
        <v>190238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190238</v>
      </c>
      <c r="X68" s="11"/>
      <c r="Y68" s="11">
        <v>190238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2394153</v>
      </c>
      <c r="I69" s="79">
        <f t="shared" si="12"/>
        <v>1630601</v>
      </c>
      <c r="J69" s="79">
        <f t="shared" si="12"/>
        <v>4024754</v>
      </c>
      <c r="K69" s="79">
        <f t="shared" si="12"/>
        <v>8254783</v>
      </c>
      <c r="L69" s="79">
        <f t="shared" si="12"/>
        <v>784103</v>
      </c>
      <c r="M69" s="79">
        <f t="shared" si="12"/>
        <v>0</v>
      </c>
      <c r="N69" s="79">
        <f t="shared" si="12"/>
        <v>9038886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13063640</v>
      </c>
      <c r="X69" s="79">
        <f t="shared" si="12"/>
        <v>0</v>
      </c>
      <c r="Y69" s="79">
        <f t="shared" si="12"/>
        <v>13063640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350430282</v>
      </c>
      <c r="D5" s="42">
        <f t="shared" si="0"/>
        <v>0</v>
      </c>
      <c r="E5" s="43">
        <f t="shared" si="0"/>
        <v>285034048</v>
      </c>
      <c r="F5" s="43">
        <f t="shared" si="0"/>
        <v>285034048</v>
      </c>
      <c r="G5" s="43">
        <f t="shared" si="0"/>
        <v>1755635</v>
      </c>
      <c r="H5" s="43">
        <f t="shared" si="0"/>
        <v>17220175</v>
      </c>
      <c r="I5" s="43">
        <f t="shared" si="0"/>
        <v>5983153</v>
      </c>
      <c r="J5" s="43">
        <f t="shared" si="0"/>
        <v>24958963</v>
      </c>
      <c r="K5" s="43">
        <f t="shared" si="0"/>
        <v>18430661</v>
      </c>
      <c r="L5" s="43">
        <f t="shared" si="0"/>
        <v>20743065</v>
      </c>
      <c r="M5" s="43">
        <f t="shared" si="0"/>
        <v>35225377</v>
      </c>
      <c r="N5" s="43">
        <f t="shared" si="0"/>
        <v>74399103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99358066</v>
      </c>
      <c r="X5" s="43">
        <f t="shared" si="0"/>
        <v>142517025</v>
      </c>
      <c r="Y5" s="43">
        <f t="shared" si="0"/>
        <v>-43158959</v>
      </c>
      <c r="Z5" s="44">
        <f>+IF(X5&lt;&gt;0,+(Y5/X5)*100,0)</f>
        <v>-30.28337070606126</v>
      </c>
      <c r="AA5" s="45">
        <f>SUM(AA11:AA18)</f>
        <v>285034048</v>
      </c>
    </row>
    <row r="6" spans="1:27" ht="13.5">
      <c r="A6" s="46" t="s">
        <v>32</v>
      </c>
      <c r="B6" s="47"/>
      <c r="C6" s="9">
        <v>21277237</v>
      </c>
      <c r="D6" s="10"/>
      <c r="E6" s="11">
        <v>37018273</v>
      </c>
      <c r="F6" s="11">
        <v>37018273</v>
      </c>
      <c r="G6" s="11"/>
      <c r="H6" s="11"/>
      <c r="I6" s="11">
        <v>430825</v>
      </c>
      <c r="J6" s="11">
        <v>430825</v>
      </c>
      <c r="K6" s="11">
        <v>1232999</v>
      </c>
      <c r="L6" s="11">
        <v>346258</v>
      </c>
      <c r="M6" s="11">
        <v>875009</v>
      </c>
      <c r="N6" s="11">
        <v>2454266</v>
      </c>
      <c r="O6" s="11"/>
      <c r="P6" s="11"/>
      <c r="Q6" s="11"/>
      <c r="R6" s="11"/>
      <c r="S6" s="11"/>
      <c r="T6" s="11"/>
      <c r="U6" s="11"/>
      <c r="V6" s="11"/>
      <c r="W6" s="11">
        <v>2885091</v>
      </c>
      <c r="X6" s="11">
        <v>18509137</v>
      </c>
      <c r="Y6" s="11">
        <v>-15624046</v>
      </c>
      <c r="Z6" s="2">
        <v>-84.41</v>
      </c>
      <c r="AA6" s="15">
        <v>37018273</v>
      </c>
    </row>
    <row r="7" spans="1:27" ht="13.5">
      <c r="A7" s="46" t="s">
        <v>33</v>
      </c>
      <c r="B7" s="47"/>
      <c r="C7" s="9">
        <v>19211412</v>
      </c>
      <c r="D7" s="10"/>
      <c r="E7" s="11">
        <v>13000000</v>
      </c>
      <c r="F7" s="11">
        <v>13000000</v>
      </c>
      <c r="G7" s="11"/>
      <c r="H7" s="11"/>
      <c r="I7" s="11">
        <v>255907</v>
      </c>
      <c r="J7" s="11">
        <v>255907</v>
      </c>
      <c r="K7" s="11">
        <v>7818</v>
      </c>
      <c r="L7" s="11">
        <v>200408</v>
      </c>
      <c r="M7" s="11">
        <v>887107</v>
      </c>
      <c r="N7" s="11">
        <v>1095333</v>
      </c>
      <c r="O7" s="11"/>
      <c r="P7" s="11"/>
      <c r="Q7" s="11"/>
      <c r="R7" s="11"/>
      <c r="S7" s="11"/>
      <c r="T7" s="11"/>
      <c r="U7" s="11"/>
      <c r="V7" s="11"/>
      <c r="W7" s="11">
        <v>1351240</v>
      </c>
      <c r="X7" s="11">
        <v>6500000</v>
      </c>
      <c r="Y7" s="11">
        <v>-5148760</v>
      </c>
      <c r="Z7" s="2">
        <v>-79.21</v>
      </c>
      <c r="AA7" s="15">
        <v>13000000</v>
      </c>
    </row>
    <row r="8" spans="1:27" ht="13.5">
      <c r="A8" s="46" t="s">
        <v>34</v>
      </c>
      <c r="B8" s="47"/>
      <c r="C8" s="9">
        <v>40347527</v>
      </c>
      <c r="D8" s="10"/>
      <c r="E8" s="11">
        <v>41385000</v>
      </c>
      <c r="F8" s="11">
        <v>41385000</v>
      </c>
      <c r="G8" s="11"/>
      <c r="H8" s="11"/>
      <c r="I8" s="11"/>
      <c r="J8" s="11"/>
      <c r="K8" s="11">
        <v>1310310</v>
      </c>
      <c r="L8" s="11">
        <v>9099584</v>
      </c>
      <c r="M8" s="11">
        <v>26098893</v>
      </c>
      <c r="N8" s="11">
        <v>36508787</v>
      </c>
      <c r="O8" s="11"/>
      <c r="P8" s="11"/>
      <c r="Q8" s="11"/>
      <c r="R8" s="11"/>
      <c r="S8" s="11"/>
      <c r="T8" s="11"/>
      <c r="U8" s="11"/>
      <c r="V8" s="11"/>
      <c r="W8" s="11">
        <v>36508787</v>
      </c>
      <c r="X8" s="11">
        <v>20692500</v>
      </c>
      <c r="Y8" s="11">
        <v>15816287</v>
      </c>
      <c r="Z8" s="2">
        <v>76.43</v>
      </c>
      <c r="AA8" s="15">
        <v>41385000</v>
      </c>
    </row>
    <row r="9" spans="1:27" ht="13.5">
      <c r="A9" s="46" t="s">
        <v>35</v>
      </c>
      <c r="B9" s="47"/>
      <c r="C9" s="9">
        <v>78828946</v>
      </c>
      <c r="D9" s="10"/>
      <c r="E9" s="11">
        <v>20500000</v>
      </c>
      <c r="F9" s="11">
        <v>20500000</v>
      </c>
      <c r="G9" s="11"/>
      <c r="H9" s="11">
        <v>12235325</v>
      </c>
      <c r="I9" s="11">
        <v>612129</v>
      </c>
      <c r="J9" s="11">
        <v>12847454</v>
      </c>
      <c r="K9" s="11">
        <v>13988061</v>
      </c>
      <c r="L9" s="11">
        <v>7096061</v>
      </c>
      <c r="M9" s="11">
        <v>1881071</v>
      </c>
      <c r="N9" s="11">
        <v>22965193</v>
      </c>
      <c r="O9" s="11"/>
      <c r="P9" s="11"/>
      <c r="Q9" s="11"/>
      <c r="R9" s="11"/>
      <c r="S9" s="11"/>
      <c r="T9" s="11"/>
      <c r="U9" s="11"/>
      <c r="V9" s="11"/>
      <c r="W9" s="11">
        <v>35812647</v>
      </c>
      <c r="X9" s="11">
        <v>10250000</v>
      </c>
      <c r="Y9" s="11">
        <v>25562647</v>
      </c>
      <c r="Z9" s="2">
        <v>249.39</v>
      </c>
      <c r="AA9" s="15">
        <v>20500000</v>
      </c>
    </row>
    <row r="10" spans="1:27" ht="13.5">
      <c r="A10" s="46" t="s">
        <v>36</v>
      </c>
      <c r="B10" s="47"/>
      <c r="C10" s="9"/>
      <c r="D10" s="10"/>
      <c r="E10" s="11">
        <v>5000000</v>
      </c>
      <c r="F10" s="11">
        <v>5000000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2500000</v>
      </c>
      <c r="Y10" s="11">
        <v>-2500000</v>
      </c>
      <c r="Z10" s="2">
        <v>-100</v>
      </c>
      <c r="AA10" s="15">
        <v>5000000</v>
      </c>
    </row>
    <row r="11" spans="1:27" ht="13.5">
      <c r="A11" s="48" t="s">
        <v>37</v>
      </c>
      <c r="B11" s="47"/>
      <c r="C11" s="49">
        <f aca="true" t="shared" si="1" ref="C11:Y11">SUM(C6:C10)</f>
        <v>159665122</v>
      </c>
      <c r="D11" s="50">
        <f t="shared" si="1"/>
        <v>0</v>
      </c>
      <c r="E11" s="51">
        <f t="shared" si="1"/>
        <v>116903273</v>
      </c>
      <c r="F11" s="51">
        <f t="shared" si="1"/>
        <v>116903273</v>
      </c>
      <c r="G11" s="51">
        <f t="shared" si="1"/>
        <v>0</v>
      </c>
      <c r="H11" s="51">
        <f t="shared" si="1"/>
        <v>12235325</v>
      </c>
      <c r="I11" s="51">
        <f t="shared" si="1"/>
        <v>1298861</v>
      </c>
      <c r="J11" s="51">
        <f t="shared" si="1"/>
        <v>13534186</v>
      </c>
      <c r="K11" s="51">
        <f t="shared" si="1"/>
        <v>16539188</v>
      </c>
      <c r="L11" s="51">
        <f t="shared" si="1"/>
        <v>16742311</v>
      </c>
      <c r="M11" s="51">
        <f t="shared" si="1"/>
        <v>29742080</v>
      </c>
      <c r="N11" s="51">
        <f t="shared" si="1"/>
        <v>63023579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76557765</v>
      </c>
      <c r="X11" s="51">
        <f t="shared" si="1"/>
        <v>58451637</v>
      </c>
      <c r="Y11" s="51">
        <f t="shared" si="1"/>
        <v>18106128</v>
      </c>
      <c r="Z11" s="52">
        <f>+IF(X11&lt;&gt;0,+(Y11/X11)*100,0)</f>
        <v>30.976254779656553</v>
      </c>
      <c r="AA11" s="53">
        <f>SUM(AA6:AA10)</f>
        <v>116903273</v>
      </c>
    </row>
    <row r="12" spans="1:27" ht="13.5">
      <c r="A12" s="54" t="s">
        <v>38</v>
      </c>
      <c r="B12" s="35"/>
      <c r="C12" s="9">
        <v>17893483</v>
      </c>
      <c r="D12" s="10"/>
      <c r="E12" s="11">
        <v>12446662</v>
      </c>
      <c r="F12" s="11">
        <v>12446662</v>
      </c>
      <c r="G12" s="11"/>
      <c r="H12" s="11">
        <v>2313178</v>
      </c>
      <c r="I12" s="11">
        <v>925936</v>
      </c>
      <c r="J12" s="11">
        <v>3239114</v>
      </c>
      <c r="K12" s="11"/>
      <c r="L12" s="11">
        <v>2073654</v>
      </c>
      <c r="M12" s="11">
        <v>3196852</v>
      </c>
      <c r="N12" s="11">
        <v>5270506</v>
      </c>
      <c r="O12" s="11"/>
      <c r="P12" s="11"/>
      <c r="Q12" s="11"/>
      <c r="R12" s="11"/>
      <c r="S12" s="11"/>
      <c r="T12" s="11"/>
      <c r="U12" s="11"/>
      <c r="V12" s="11"/>
      <c r="W12" s="11">
        <v>8509620</v>
      </c>
      <c r="X12" s="11">
        <v>6223331</v>
      </c>
      <c r="Y12" s="11">
        <v>2286289</v>
      </c>
      <c r="Z12" s="2">
        <v>36.74</v>
      </c>
      <c r="AA12" s="15">
        <v>12446662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166830497</v>
      </c>
      <c r="D15" s="10"/>
      <c r="E15" s="11">
        <v>151184113</v>
      </c>
      <c r="F15" s="11">
        <v>151184113</v>
      </c>
      <c r="G15" s="11">
        <v>1755635</v>
      </c>
      <c r="H15" s="11">
        <v>2671672</v>
      </c>
      <c r="I15" s="11">
        <v>3758356</v>
      </c>
      <c r="J15" s="11">
        <v>8185663</v>
      </c>
      <c r="K15" s="11">
        <v>1806416</v>
      </c>
      <c r="L15" s="11">
        <v>1927100</v>
      </c>
      <c r="M15" s="11">
        <v>2286445</v>
      </c>
      <c r="N15" s="11">
        <v>6019961</v>
      </c>
      <c r="O15" s="11"/>
      <c r="P15" s="11"/>
      <c r="Q15" s="11"/>
      <c r="R15" s="11"/>
      <c r="S15" s="11"/>
      <c r="T15" s="11"/>
      <c r="U15" s="11"/>
      <c r="V15" s="11"/>
      <c r="W15" s="11">
        <v>14205624</v>
      </c>
      <c r="X15" s="11">
        <v>75592057</v>
      </c>
      <c r="Y15" s="11">
        <v>-61386433</v>
      </c>
      <c r="Z15" s="2">
        <v>-81.21</v>
      </c>
      <c r="AA15" s="15">
        <v>151184113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6041180</v>
      </c>
      <c r="D18" s="17"/>
      <c r="E18" s="18">
        <v>4500000</v>
      </c>
      <c r="F18" s="18">
        <v>4500000</v>
      </c>
      <c r="G18" s="18"/>
      <c r="H18" s="18"/>
      <c r="I18" s="18"/>
      <c r="J18" s="18"/>
      <c r="K18" s="18">
        <v>85057</v>
      </c>
      <c r="L18" s="18"/>
      <c r="M18" s="18"/>
      <c r="N18" s="18">
        <v>85057</v>
      </c>
      <c r="O18" s="18"/>
      <c r="P18" s="18"/>
      <c r="Q18" s="18"/>
      <c r="R18" s="18"/>
      <c r="S18" s="18"/>
      <c r="T18" s="18"/>
      <c r="U18" s="18"/>
      <c r="V18" s="18"/>
      <c r="W18" s="18">
        <v>85057</v>
      </c>
      <c r="X18" s="18">
        <v>2250000</v>
      </c>
      <c r="Y18" s="18">
        <v>-2164943</v>
      </c>
      <c r="Z18" s="3">
        <v>-96.22</v>
      </c>
      <c r="AA18" s="23">
        <v>4500000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24462919</v>
      </c>
      <c r="D20" s="59">
        <f t="shared" si="2"/>
        <v>0</v>
      </c>
      <c r="E20" s="60">
        <f t="shared" si="2"/>
        <v>101705065</v>
      </c>
      <c r="F20" s="60">
        <f t="shared" si="2"/>
        <v>101705065</v>
      </c>
      <c r="G20" s="60">
        <f t="shared" si="2"/>
        <v>543878</v>
      </c>
      <c r="H20" s="60">
        <f t="shared" si="2"/>
        <v>259977</v>
      </c>
      <c r="I20" s="60">
        <f t="shared" si="2"/>
        <v>1776541</v>
      </c>
      <c r="J20" s="60">
        <f t="shared" si="2"/>
        <v>2580396</v>
      </c>
      <c r="K20" s="60">
        <f t="shared" si="2"/>
        <v>4898254</v>
      </c>
      <c r="L20" s="60">
        <f t="shared" si="2"/>
        <v>2226963</v>
      </c>
      <c r="M20" s="60">
        <f t="shared" si="2"/>
        <v>15437526</v>
      </c>
      <c r="N20" s="60">
        <f t="shared" si="2"/>
        <v>22562743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25143139</v>
      </c>
      <c r="X20" s="60">
        <f t="shared" si="2"/>
        <v>50852533</v>
      </c>
      <c r="Y20" s="60">
        <f t="shared" si="2"/>
        <v>-25709394</v>
      </c>
      <c r="Z20" s="61">
        <f>+IF(X20&lt;&gt;0,+(Y20/X20)*100,0)</f>
        <v>-50.55676184311212</v>
      </c>
      <c r="AA20" s="62">
        <f>SUM(AA26:AA33)</f>
        <v>101705065</v>
      </c>
    </row>
    <row r="21" spans="1:27" ht="13.5">
      <c r="A21" s="46" t="s">
        <v>32</v>
      </c>
      <c r="B21" s="47"/>
      <c r="C21" s="9"/>
      <c r="D21" s="10"/>
      <c r="E21" s="11">
        <v>32700000</v>
      </c>
      <c r="F21" s="11">
        <v>32700000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16350000</v>
      </c>
      <c r="Y21" s="11">
        <v>-16350000</v>
      </c>
      <c r="Z21" s="2">
        <v>-100</v>
      </c>
      <c r="AA21" s="15">
        <v>32700000</v>
      </c>
    </row>
    <row r="22" spans="1:27" ht="13.5">
      <c r="A22" s="46" t="s">
        <v>33</v>
      </c>
      <c r="B22" s="47"/>
      <c r="C22" s="9"/>
      <c r="D22" s="10"/>
      <c r="E22" s="11">
        <v>12000000</v>
      </c>
      <c r="F22" s="11">
        <v>12000000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6000000</v>
      </c>
      <c r="Y22" s="11">
        <v>-6000000</v>
      </c>
      <c r="Z22" s="2">
        <v>-100</v>
      </c>
      <c r="AA22" s="15">
        <v>12000000</v>
      </c>
    </row>
    <row r="23" spans="1:27" ht="13.5">
      <c r="A23" s="46" t="s">
        <v>34</v>
      </c>
      <c r="B23" s="47"/>
      <c r="C23" s="9">
        <v>530169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>
        <v>176582</v>
      </c>
      <c r="I24" s="11"/>
      <c r="J24" s="11">
        <v>176582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176582</v>
      </c>
      <c r="X24" s="11"/>
      <c r="Y24" s="11">
        <v>176582</v>
      </c>
      <c r="Z24" s="2"/>
      <c r="AA24" s="15"/>
    </row>
    <row r="25" spans="1:27" ht="13.5">
      <c r="A25" s="46" t="s">
        <v>36</v>
      </c>
      <c r="B25" s="47"/>
      <c r="C25" s="9"/>
      <c r="D25" s="10"/>
      <c r="E25" s="11">
        <v>22856766</v>
      </c>
      <c r="F25" s="11">
        <v>22856766</v>
      </c>
      <c r="G25" s="11"/>
      <c r="H25" s="11"/>
      <c r="I25" s="11"/>
      <c r="J25" s="11"/>
      <c r="K25" s="11">
        <v>4157250</v>
      </c>
      <c r="L25" s="11"/>
      <c r="M25" s="11">
        <v>12799006</v>
      </c>
      <c r="N25" s="11">
        <v>16956256</v>
      </c>
      <c r="O25" s="11"/>
      <c r="P25" s="11"/>
      <c r="Q25" s="11"/>
      <c r="R25" s="11"/>
      <c r="S25" s="11"/>
      <c r="T25" s="11"/>
      <c r="U25" s="11"/>
      <c r="V25" s="11"/>
      <c r="W25" s="11">
        <v>16956256</v>
      </c>
      <c r="X25" s="11">
        <v>11428383</v>
      </c>
      <c r="Y25" s="11">
        <v>5527873</v>
      </c>
      <c r="Z25" s="2">
        <v>48.37</v>
      </c>
      <c r="AA25" s="15">
        <v>22856766</v>
      </c>
    </row>
    <row r="26" spans="1:27" ht="13.5">
      <c r="A26" s="48" t="s">
        <v>37</v>
      </c>
      <c r="B26" s="63"/>
      <c r="C26" s="49">
        <f aca="true" t="shared" si="3" ref="C26:Y26">SUM(C21:C25)</f>
        <v>530169</v>
      </c>
      <c r="D26" s="50">
        <f t="shared" si="3"/>
        <v>0</v>
      </c>
      <c r="E26" s="51">
        <f t="shared" si="3"/>
        <v>67556766</v>
      </c>
      <c r="F26" s="51">
        <f t="shared" si="3"/>
        <v>67556766</v>
      </c>
      <c r="G26" s="51">
        <f t="shared" si="3"/>
        <v>0</v>
      </c>
      <c r="H26" s="51">
        <f t="shared" si="3"/>
        <v>176582</v>
      </c>
      <c r="I26" s="51">
        <f t="shared" si="3"/>
        <v>0</v>
      </c>
      <c r="J26" s="51">
        <f t="shared" si="3"/>
        <v>176582</v>
      </c>
      <c r="K26" s="51">
        <f t="shared" si="3"/>
        <v>4157250</v>
      </c>
      <c r="L26" s="51">
        <f t="shared" si="3"/>
        <v>0</v>
      </c>
      <c r="M26" s="51">
        <f t="shared" si="3"/>
        <v>12799006</v>
      </c>
      <c r="N26" s="51">
        <f t="shared" si="3"/>
        <v>16956256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17132838</v>
      </c>
      <c r="X26" s="51">
        <f t="shared" si="3"/>
        <v>33778383</v>
      </c>
      <c r="Y26" s="51">
        <f t="shared" si="3"/>
        <v>-16645545</v>
      </c>
      <c r="Z26" s="52">
        <f>+IF(X26&lt;&gt;0,+(Y26/X26)*100,0)</f>
        <v>-49.278691049242944</v>
      </c>
      <c r="AA26" s="53">
        <f>SUM(AA21:AA25)</f>
        <v>67556766</v>
      </c>
    </row>
    <row r="27" spans="1:27" ht="13.5">
      <c r="A27" s="54" t="s">
        <v>38</v>
      </c>
      <c r="B27" s="64"/>
      <c r="C27" s="9">
        <v>13837058</v>
      </c>
      <c r="D27" s="10"/>
      <c r="E27" s="11">
        <v>33148299</v>
      </c>
      <c r="F27" s="11">
        <v>33148299</v>
      </c>
      <c r="G27" s="11">
        <v>543878</v>
      </c>
      <c r="H27" s="11">
        <v>83395</v>
      </c>
      <c r="I27" s="11">
        <v>1776541</v>
      </c>
      <c r="J27" s="11">
        <v>2403814</v>
      </c>
      <c r="K27" s="11">
        <v>741004</v>
      </c>
      <c r="L27" s="11">
        <v>2226963</v>
      </c>
      <c r="M27" s="11">
        <v>2638520</v>
      </c>
      <c r="N27" s="11">
        <v>5606487</v>
      </c>
      <c r="O27" s="11"/>
      <c r="P27" s="11"/>
      <c r="Q27" s="11"/>
      <c r="R27" s="11"/>
      <c r="S27" s="11"/>
      <c r="T27" s="11"/>
      <c r="U27" s="11"/>
      <c r="V27" s="11"/>
      <c r="W27" s="11">
        <v>8010301</v>
      </c>
      <c r="X27" s="11">
        <v>16574150</v>
      </c>
      <c r="Y27" s="11">
        <v>-8563849</v>
      </c>
      <c r="Z27" s="2">
        <v>-51.67</v>
      </c>
      <c r="AA27" s="15">
        <v>33148299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6900692</v>
      </c>
      <c r="D30" s="10"/>
      <c r="E30" s="11">
        <v>1000000</v>
      </c>
      <c r="F30" s="11">
        <v>1000000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500000</v>
      </c>
      <c r="Y30" s="11">
        <v>-500000</v>
      </c>
      <c r="Z30" s="2">
        <v>-100</v>
      </c>
      <c r="AA30" s="15">
        <v>1000000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3195000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21277237</v>
      </c>
      <c r="D36" s="10">
        <f t="shared" si="4"/>
        <v>0</v>
      </c>
      <c r="E36" s="11">
        <f t="shared" si="4"/>
        <v>69718273</v>
      </c>
      <c r="F36" s="11">
        <f t="shared" si="4"/>
        <v>69718273</v>
      </c>
      <c r="G36" s="11">
        <f t="shared" si="4"/>
        <v>0</v>
      </c>
      <c r="H36" s="11">
        <f t="shared" si="4"/>
        <v>0</v>
      </c>
      <c r="I36" s="11">
        <f t="shared" si="4"/>
        <v>430825</v>
      </c>
      <c r="J36" s="11">
        <f t="shared" si="4"/>
        <v>430825</v>
      </c>
      <c r="K36" s="11">
        <f t="shared" si="4"/>
        <v>1232999</v>
      </c>
      <c r="L36" s="11">
        <f t="shared" si="4"/>
        <v>346258</v>
      </c>
      <c r="M36" s="11">
        <f t="shared" si="4"/>
        <v>875009</v>
      </c>
      <c r="N36" s="11">
        <f t="shared" si="4"/>
        <v>2454266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2885091</v>
      </c>
      <c r="X36" s="11">
        <f t="shared" si="4"/>
        <v>34859137</v>
      </c>
      <c r="Y36" s="11">
        <f t="shared" si="4"/>
        <v>-31974046</v>
      </c>
      <c r="Z36" s="2">
        <f aca="true" t="shared" si="5" ref="Z36:Z49">+IF(X36&lt;&gt;0,+(Y36/X36)*100,0)</f>
        <v>-91.72357307640749</v>
      </c>
      <c r="AA36" s="15">
        <f>AA6+AA21</f>
        <v>69718273</v>
      </c>
    </row>
    <row r="37" spans="1:27" ht="13.5">
      <c r="A37" s="46" t="s">
        <v>33</v>
      </c>
      <c r="B37" s="47"/>
      <c r="C37" s="9">
        <f t="shared" si="4"/>
        <v>19211412</v>
      </c>
      <c r="D37" s="10">
        <f t="shared" si="4"/>
        <v>0</v>
      </c>
      <c r="E37" s="11">
        <f t="shared" si="4"/>
        <v>25000000</v>
      </c>
      <c r="F37" s="11">
        <f t="shared" si="4"/>
        <v>25000000</v>
      </c>
      <c r="G37" s="11">
        <f t="shared" si="4"/>
        <v>0</v>
      </c>
      <c r="H37" s="11">
        <f t="shared" si="4"/>
        <v>0</v>
      </c>
      <c r="I37" s="11">
        <f t="shared" si="4"/>
        <v>255907</v>
      </c>
      <c r="J37" s="11">
        <f t="shared" si="4"/>
        <v>255907</v>
      </c>
      <c r="K37" s="11">
        <f t="shared" si="4"/>
        <v>7818</v>
      </c>
      <c r="L37" s="11">
        <f t="shared" si="4"/>
        <v>200408</v>
      </c>
      <c r="M37" s="11">
        <f t="shared" si="4"/>
        <v>887107</v>
      </c>
      <c r="N37" s="11">
        <f t="shared" si="4"/>
        <v>1095333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1351240</v>
      </c>
      <c r="X37" s="11">
        <f t="shared" si="4"/>
        <v>12500000</v>
      </c>
      <c r="Y37" s="11">
        <f t="shared" si="4"/>
        <v>-11148760</v>
      </c>
      <c r="Z37" s="2">
        <f t="shared" si="5"/>
        <v>-89.19008000000001</v>
      </c>
      <c r="AA37" s="15">
        <f>AA7+AA22</f>
        <v>25000000</v>
      </c>
    </row>
    <row r="38" spans="1:27" ht="13.5">
      <c r="A38" s="46" t="s">
        <v>34</v>
      </c>
      <c r="B38" s="47"/>
      <c r="C38" s="9">
        <f t="shared" si="4"/>
        <v>40877696</v>
      </c>
      <c r="D38" s="10">
        <f t="shared" si="4"/>
        <v>0</v>
      </c>
      <c r="E38" s="11">
        <f t="shared" si="4"/>
        <v>41385000</v>
      </c>
      <c r="F38" s="11">
        <f t="shared" si="4"/>
        <v>41385000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1310310</v>
      </c>
      <c r="L38" s="11">
        <f t="shared" si="4"/>
        <v>9099584</v>
      </c>
      <c r="M38" s="11">
        <f t="shared" si="4"/>
        <v>26098893</v>
      </c>
      <c r="N38" s="11">
        <f t="shared" si="4"/>
        <v>36508787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36508787</v>
      </c>
      <c r="X38" s="11">
        <f t="shared" si="4"/>
        <v>20692500</v>
      </c>
      <c r="Y38" s="11">
        <f t="shared" si="4"/>
        <v>15816287</v>
      </c>
      <c r="Z38" s="2">
        <f t="shared" si="5"/>
        <v>76.43487737102815</v>
      </c>
      <c r="AA38" s="15">
        <f>AA8+AA23</f>
        <v>41385000</v>
      </c>
    </row>
    <row r="39" spans="1:27" ht="13.5">
      <c r="A39" s="46" t="s">
        <v>35</v>
      </c>
      <c r="B39" s="47"/>
      <c r="C39" s="9">
        <f t="shared" si="4"/>
        <v>78828946</v>
      </c>
      <c r="D39" s="10">
        <f t="shared" si="4"/>
        <v>0</v>
      </c>
      <c r="E39" s="11">
        <f t="shared" si="4"/>
        <v>20500000</v>
      </c>
      <c r="F39" s="11">
        <f t="shared" si="4"/>
        <v>20500000</v>
      </c>
      <c r="G39" s="11">
        <f t="shared" si="4"/>
        <v>0</v>
      </c>
      <c r="H39" s="11">
        <f t="shared" si="4"/>
        <v>12411907</v>
      </c>
      <c r="I39" s="11">
        <f t="shared" si="4"/>
        <v>612129</v>
      </c>
      <c r="J39" s="11">
        <f t="shared" si="4"/>
        <v>13024036</v>
      </c>
      <c r="K39" s="11">
        <f t="shared" si="4"/>
        <v>13988061</v>
      </c>
      <c r="L39" s="11">
        <f t="shared" si="4"/>
        <v>7096061</v>
      </c>
      <c r="M39" s="11">
        <f t="shared" si="4"/>
        <v>1881071</v>
      </c>
      <c r="N39" s="11">
        <f t="shared" si="4"/>
        <v>22965193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35989229</v>
      </c>
      <c r="X39" s="11">
        <f t="shared" si="4"/>
        <v>10250000</v>
      </c>
      <c r="Y39" s="11">
        <f t="shared" si="4"/>
        <v>25739229</v>
      </c>
      <c r="Z39" s="2">
        <f t="shared" si="5"/>
        <v>251.1144292682927</v>
      </c>
      <c r="AA39" s="15">
        <f>AA9+AA24</f>
        <v>20500000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27856766</v>
      </c>
      <c r="F40" s="11">
        <f t="shared" si="4"/>
        <v>27856766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4157250</v>
      </c>
      <c r="L40" s="11">
        <f t="shared" si="4"/>
        <v>0</v>
      </c>
      <c r="M40" s="11">
        <f t="shared" si="4"/>
        <v>12799006</v>
      </c>
      <c r="N40" s="11">
        <f t="shared" si="4"/>
        <v>16956256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16956256</v>
      </c>
      <c r="X40" s="11">
        <f t="shared" si="4"/>
        <v>13928383</v>
      </c>
      <c r="Y40" s="11">
        <f t="shared" si="4"/>
        <v>3027873</v>
      </c>
      <c r="Z40" s="2">
        <f t="shared" si="5"/>
        <v>21.738869472500863</v>
      </c>
      <c r="AA40" s="15">
        <f>AA10+AA25</f>
        <v>27856766</v>
      </c>
    </row>
    <row r="41" spans="1:27" ht="13.5">
      <c r="A41" s="48" t="s">
        <v>37</v>
      </c>
      <c r="B41" s="47"/>
      <c r="C41" s="49">
        <f aca="true" t="shared" si="6" ref="C41:Y41">SUM(C36:C40)</f>
        <v>160195291</v>
      </c>
      <c r="D41" s="50">
        <f t="shared" si="6"/>
        <v>0</v>
      </c>
      <c r="E41" s="51">
        <f t="shared" si="6"/>
        <v>184460039</v>
      </c>
      <c r="F41" s="51">
        <f t="shared" si="6"/>
        <v>184460039</v>
      </c>
      <c r="G41" s="51">
        <f t="shared" si="6"/>
        <v>0</v>
      </c>
      <c r="H41" s="51">
        <f t="shared" si="6"/>
        <v>12411907</v>
      </c>
      <c r="I41" s="51">
        <f t="shared" si="6"/>
        <v>1298861</v>
      </c>
      <c r="J41" s="51">
        <f t="shared" si="6"/>
        <v>13710768</v>
      </c>
      <c r="K41" s="51">
        <f t="shared" si="6"/>
        <v>20696438</v>
      </c>
      <c r="L41" s="51">
        <f t="shared" si="6"/>
        <v>16742311</v>
      </c>
      <c r="M41" s="51">
        <f t="shared" si="6"/>
        <v>42541086</v>
      </c>
      <c r="N41" s="51">
        <f t="shared" si="6"/>
        <v>79979835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93690603</v>
      </c>
      <c r="X41" s="51">
        <f t="shared" si="6"/>
        <v>92230020</v>
      </c>
      <c r="Y41" s="51">
        <f t="shared" si="6"/>
        <v>1460583</v>
      </c>
      <c r="Z41" s="52">
        <f t="shared" si="5"/>
        <v>1.5836307961334066</v>
      </c>
      <c r="AA41" s="53">
        <f>SUM(AA36:AA40)</f>
        <v>184460039</v>
      </c>
    </row>
    <row r="42" spans="1:27" ht="13.5">
      <c r="A42" s="54" t="s">
        <v>38</v>
      </c>
      <c r="B42" s="35"/>
      <c r="C42" s="65">
        <f aca="true" t="shared" si="7" ref="C42:Y48">C12+C27</f>
        <v>31730541</v>
      </c>
      <c r="D42" s="66">
        <f t="shared" si="7"/>
        <v>0</v>
      </c>
      <c r="E42" s="67">
        <f t="shared" si="7"/>
        <v>45594961</v>
      </c>
      <c r="F42" s="67">
        <f t="shared" si="7"/>
        <v>45594961</v>
      </c>
      <c r="G42" s="67">
        <f t="shared" si="7"/>
        <v>543878</v>
      </c>
      <c r="H42" s="67">
        <f t="shared" si="7"/>
        <v>2396573</v>
      </c>
      <c r="I42" s="67">
        <f t="shared" si="7"/>
        <v>2702477</v>
      </c>
      <c r="J42" s="67">
        <f t="shared" si="7"/>
        <v>5642928</v>
      </c>
      <c r="K42" s="67">
        <f t="shared" si="7"/>
        <v>741004</v>
      </c>
      <c r="L42" s="67">
        <f t="shared" si="7"/>
        <v>4300617</v>
      </c>
      <c r="M42" s="67">
        <f t="shared" si="7"/>
        <v>5835372</v>
      </c>
      <c r="N42" s="67">
        <f t="shared" si="7"/>
        <v>10876993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16519921</v>
      </c>
      <c r="X42" s="67">
        <f t="shared" si="7"/>
        <v>22797481</v>
      </c>
      <c r="Y42" s="67">
        <f t="shared" si="7"/>
        <v>-6277560</v>
      </c>
      <c r="Z42" s="69">
        <f t="shared" si="5"/>
        <v>-27.536200161763485</v>
      </c>
      <c r="AA42" s="68">
        <f aca="true" t="shared" si="8" ref="AA42:AA48">AA12+AA27</f>
        <v>45594961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173731189</v>
      </c>
      <c r="D45" s="66">
        <f t="shared" si="7"/>
        <v>0</v>
      </c>
      <c r="E45" s="67">
        <f t="shared" si="7"/>
        <v>152184113</v>
      </c>
      <c r="F45" s="67">
        <f t="shared" si="7"/>
        <v>152184113</v>
      </c>
      <c r="G45" s="67">
        <f t="shared" si="7"/>
        <v>1755635</v>
      </c>
      <c r="H45" s="67">
        <f t="shared" si="7"/>
        <v>2671672</v>
      </c>
      <c r="I45" s="67">
        <f t="shared" si="7"/>
        <v>3758356</v>
      </c>
      <c r="J45" s="67">
        <f t="shared" si="7"/>
        <v>8185663</v>
      </c>
      <c r="K45" s="67">
        <f t="shared" si="7"/>
        <v>1806416</v>
      </c>
      <c r="L45" s="67">
        <f t="shared" si="7"/>
        <v>1927100</v>
      </c>
      <c r="M45" s="67">
        <f t="shared" si="7"/>
        <v>2286445</v>
      </c>
      <c r="N45" s="67">
        <f t="shared" si="7"/>
        <v>6019961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14205624</v>
      </c>
      <c r="X45" s="67">
        <f t="shared" si="7"/>
        <v>76092057</v>
      </c>
      <c r="Y45" s="67">
        <f t="shared" si="7"/>
        <v>-61886433</v>
      </c>
      <c r="Z45" s="69">
        <f t="shared" si="5"/>
        <v>-81.33100278784683</v>
      </c>
      <c r="AA45" s="68">
        <f t="shared" si="8"/>
        <v>152184113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9236180</v>
      </c>
      <c r="D48" s="66">
        <f t="shared" si="7"/>
        <v>0</v>
      </c>
      <c r="E48" s="67">
        <f t="shared" si="7"/>
        <v>4500000</v>
      </c>
      <c r="F48" s="67">
        <f t="shared" si="7"/>
        <v>4500000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85057</v>
      </c>
      <c r="L48" s="67">
        <f t="shared" si="7"/>
        <v>0</v>
      </c>
      <c r="M48" s="67">
        <f t="shared" si="7"/>
        <v>0</v>
      </c>
      <c r="N48" s="67">
        <f t="shared" si="7"/>
        <v>85057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85057</v>
      </c>
      <c r="X48" s="67">
        <f t="shared" si="7"/>
        <v>2250000</v>
      </c>
      <c r="Y48" s="67">
        <f t="shared" si="7"/>
        <v>-2164943</v>
      </c>
      <c r="Z48" s="69">
        <f t="shared" si="5"/>
        <v>-96.21968888888888</v>
      </c>
      <c r="AA48" s="68">
        <f t="shared" si="8"/>
        <v>4500000</v>
      </c>
    </row>
    <row r="49" spans="1:27" ht="13.5">
      <c r="A49" s="75" t="s">
        <v>49</v>
      </c>
      <c r="B49" s="76"/>
      <c r="C49" s="77">
        <f aca="true" t="shared" si="9" ref="C49:Y49">SUM(C41:C48)</f>
        <v>374893201</v>
      </c>
      <c r="D49" s="78">
        <f t="shared" si="9"/>
        <v>0</v>
      </c>
      <c r="E49" s="79">
        <f t="shared" si="9"/>
        <v>386739113</v>
      </c>
      <c r="F49" s="79">
        <f t="shared" si="9"/>
        <v>386739113</v>
      </c>
      <c r="G49" s="79">
        <f t="shared" si="9"/>
        <v>2299513</v>
      </c>
      <c r="H49" s="79">
        <f t="shared" si="9"/>
        <v>17480152</v>
      </c>
      <c r="I49" s="79">
        <f t="shared" si="9"/>
        <v>7759694</v>
      </c>
      <c r="J49" s="79">
        <f t="shared" si="9"/>
        <v>27539359</v>
      </c>
      <c r="K49" s="79">
        <f t="shared" si="9"/>
        <v>23328915</v>
      </c>
      <c r="L49" s="79">
        <f t="shared" si="9"/>
        <v>22970028</v>
      </c>
      <c r="M49" s="79">
        <f t="shared" si="9"/>
        <v>50662903</v>
      </c>
      <c r="N49" s="79">
        <f t="shared" si="9"/>
        <v>96961846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124501205</v>
      </c>
      <c r="X49" s="79">
        <f t="shared" si="9"/>
        <v>193369558</v>
      </c>
      <c r="Y49" s="79">
        <f t="shared" si="9"/>
        <v>-68868353</v>
      </c>
      <c r="Z49" s="80">
        <f t="shared" si="5"/>
        <v>-35.61488877168556</v>
      </c>
      <c r="AA49" s="81">
        <f>SUM(AA41:AA48)</f>
        <v>386739113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95526991</v>
      </c>
      <c r="F51" s="67">
        <f t="shared" si="10"/>
        <v>95526991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47763496</v>
      </c>
      <c r="Y51" s="67">
        <f t="shared" si="10"/>
        <v>-47763496</v>
      </c>
      <c r="Z51" s="69">
        <f>+IF(X51&lt;&gt;0,+(Y51/X51)*100,0)</f>
        <v>-100</v>
      </c>
      <c r="AA51" s="68">
        <f>SUM(AA57:AA61)</f>
        <v>95526991</v>
      </c>
    </row>
    <row r="52" spans="1:27" ht="13.5">
      <c r="A52" s="84" t="s">
        <v>32</v>
      </c>
      <c r="B52" s="47"/>
      <c r="C52" s="9"/>
      <c r="D52" s="10"/>
      <c r="E52" s="11">
        <v>9078022</v>
      </c>
      <c r="F52" s="11">
        <v>9078022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4539011</v>
      </c>
      <c r="Y52" s="11">
        <v>-4539011</v>
      </c>
      <c r="Z52" s="2">
        <v>-100</v>
      </c>
      <c r="AA52" s="15">
        <v>9078022</v>
      </c>
    </row>
    <row r="53" spans="1:27" ht="13.5">
      <c r="A53" s="84" t="s">
        <v>33</v>
      </c>
      <c r="B53" s="47"/>
      <c r="C53" s="9"/>
      <c r="D53" s="10"/>
      <c r="E53" s="11">
        <v>23594000</v>
      </c>
      <c r="F53" s="11">
        <v>23594000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11797000</v>
      </c>
      <c r="Y53" s="11">
        <v>-11797000</v>
      </c>
      <c r="Z53" s="2">
        <v>-100</v>
      </c>
      <c r="AA53" s="15">
        <v>23594000</v>
      </c>
    </row>
    <row r="54" spans="1:27" ht="13.5">
      <c r="A54" s="84" t="s">
        <v>34</v>
      </c>
      <c r="B54" s="47"/>
      <c r="C54" s="9"/>
      <c r="D54" s="10"/>
      <c r="E54" s="11">
        <v>21565500</v>
      </c>
      <c r="F54" s="11">
        <v>21565500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10782750</v>
      </c>
      <c r="Y54" s="11">
        <v>-10782750</v>
      </c>
      <c r="Z54" s="2">
        <v>-100</v>
      </c>
      <c r="AA54" s="15">
        <v>21565500</v>
      </c>
    </row>
    <row r="55" spans="1:27" ht="13.5">
      <c r="A55" s="84" t="s">
        <v>35</v>
      </c>
      <c r="B55" s="47"/>
      <c r="C55" s="9"/>
      <c r="D55" s="10"/>
      <c r="E55" s="11">
        <v>26772314</v>
      </c>
      <c r="F55" s="11">
        <v>26772314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13386157</v>
      </c>
      <c r="Y55" s="11">
        <v>-13386157</v>
      </c>
      <c r="Z55" s="2">
        <v>-100</v>
      </c>
      <c r="AA55" s="15">
        <v>26772314</v>
      </c>
    </row>
    <row r="56" spans="1:27" ht="13.5">
      <c r="A56" s="84" t="s">
        <v>36</v>
      </c>
      <c r="B56" s="47"/>
      <c r="C56" s="9"/>
      <c r="D56" s="10"/>
      <c r="E56" s="11">
        <v>176000</v>
      </c>
      <c r="F56" s="11">
        <v>176000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88000</v>
      </c>
      <c r="Y56" s="11">
        <v>-88000</v>
      </c>
      <c r="Z56" s="2">
        <v>-100</v>
      </c>
      <c r="AA56" s="15">
        <v>176000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81185836</v>
      </c>
      <c r="F57" s="51">
        <f t="shared" si="11"/>
        <v>81185836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40592918</v>
      </c>
      <c r="Y57" s="51">
        <f t="shared" si="11"/>
        <v>-40592918</v>
      </c>
      <c r="Z57" s="52">
        <f>+IF(X57&lt;&gt;0,+(Y57/X57)*100,0)</f>
        <v>-100</v>
      </c>
      <c r="AA57" s="53">
        <f>SUM(AA52:AA56)</f>
        <v>81185836</v>
      </c>
    </row>
    <row r="58" spans="1:27" ht="13.5">
      <c r="A58" s="86" t="s">
        <v>38</v>
      </c>
      <c r="B58" s="35"/>
      <c r="C58" s="9"/>
      <c r="D58" s="10"/>
      <c r="E58" s="11">
        <v>13543222</v>
      </c>
      <c r="F58" s="11">
        <v>13543222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6771611</v>
      </c>
      <c r="Y58" s="11">
        <v>-6771611</v>
      </c>
      <c r="Z58" s="2">
        <v>-100</v>
      </c>
      <c r="AA58" s="15">
        <v>13543222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797933</v>
      </c>
      <c r="F61" s="11">
        <v>797933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398967</v>
      </c>
      <c r="Y61" s="11">
        <v>-398967</v>
      </c>
      <c r="Z61" s="2">
        <v>-100</v>
      </c>
      <c r="AA61" s="15">
        <v>797933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1569423</v>
      </c>
      <c r="H65" s="11">
        <v>1585117</v>
      </c>
      <c r="I65" s="11">
        <v>1600968</v>
      </c>
      <c r="J65" s="11">
        <v>4755508</v>
      </c>
      <c r="K65" s="11">
        <v>1600968</v>
      </c>
      <c r="L65" s="11">
        <v>1616978</v>
      </c>
      <c r="M65" s="11">
        <v>1633148</v>
      </c>
      <c r="N65" s="11">
        <v>4851094</v>
      </c>
      <c r="O65" s="11"/>
      <c r="P65" s="11"/>
      <c r="Q65" s="11"/>
      <c r="R65" s="11"/>
      <c r="S65" s="11"/>
      <c r="T65" s="11"/>
      <c r="U65" s="11"/>
      <c r="V65" s="11"/>
      <c r="W65" s="11">
        <v>9606602</v>
      </c>
      <c r="X65" s="11"/>
      <c r="Y65" s="11">
        <v>9606602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-28542</v>
      </c>
      <c r="H66" s="14">
        <v>4970178</v>
      </c>
      <c r="I66" s="14">
        <v>1163578</v>
      </c>
      <c r="J66" s="14">
        <v>6105214</v>
      </c>
      <c r="K66" s="14">
        <v>9535983</v>
      </c>
      <c r="L66" s="14">
        <v>10581265</v>
      </c>
      <c r="M66" s="14">
        <v>10432135</v>
      </c>
      <c r="N66" s="14">
        <v>30549383</v>
      </c>
      <c r="O66" s="14"/>
      <c r="P66" s="14"/>
      <c r="Q66" s="14"/>
      <c r="R66" s="14"/>
      <c r="S66" s="14"/>
      <c r="T66" s="14"/>
      <c r="U66" s="14"/>
      <c r="V66" s="14"/>
      <c r="W66" s="14">
        <v>36654597</v>
      </c>
      <c r="X66" s="14"/>
      <c r="Y66" s="14">
        <v>36654597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32355</v>
      </c>
      <c r="I67" s="11">
        <v>33810</v>
      </c>
      <c r="J67" s="11">
        <v>66165</v>
      </c>
      <c r="K67" s="11">
        <v>58945</v>
      </c>
      <c r="L67" s="11">
        <v>27489</v>
      </c>
      <c r="M67" s="11">
        <v>29107</v>
      </c>
      <c r="N67" s="11">
        <v>115541</v>
      </c>
      <c r="O67" s="11"/>
      <c r="P67" s="11"/>
      <c r="Q67" s="11"/>
      <c r="R67" s="11"/>
      <c r="S67" s="11"/>
      <c r="T67" s="11"/>
      <c r="U67" s="11"/>
      <c r="V67" s="11"/>
      <c r="W67" s="11">
        <v>181706</v>
      </c>
      <c r="X67" s="11"/>
      <c r="Y67" s="11">
        <v>181706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1540881</v>
      </c>
      <c r="H69" s="79">
        <f t="shared" si="12"/>
        <v>6587650</v>
      </c>
      <c r="I69" s="79">
        <f t="shared" si="12"/>
        <v>2798356</v>
      </c>
      <c r="J69" s="79">
        <f t="shared" si="12"/>
        <v>10926887</v>
      </c>
      <c r="K69" s="79">
        <f t="shared" si="12"/>
        <v>11195896</v>
      </c>
      <c r="L69" s="79">
        <f t="shared" si="12"/>
        <v>12225732</v>
      </c>
      <c r="M69" s="79">
        <f t="shared" si="12"/>
        <v>12094390</v>
      </c>
      <c r="N69" s="79">
        <f t="shared" si="12"/>
        <v>35516018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46442905</v>
      </c>
      <c r="X69" s="79">
        <f t="shared" si="12"/>
        <v>0</v>
      </c>
      <c r="Y69" s="79">
        <f t="shared" si="12"/>
        <v>46442905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167502809</v>
      </c>
      <c r="D5" s="42">
        <f t="shared" si="0"/>
        <v>0</v>
      </c>
      <c r="E5" s="43">
        <f t="shared" si="0"/>
        <v>98473263</v>
      </c>
      <c r="F5" s="43">
        <f t="shared" si="0"/>
        <v>98473263</v>
      </c>
      <c r="G5" s="43">
        <f t="shared" si="0"/>
        <v>-16369745</v>
      </c>
      <c r="H5" s="43">
        <f t="shared" si="0"/>
        <v>4487044</v>
      </c>
      <c r="I5" s="43">
        <f t="shared" si="0"/>
        <v>13642265</v>
      </c>
      <c r="J5" s="43">
        <f t="shared" si="0"/>
        <v>1759564</v>
      </c>
      <c r="K5" s="43">
        <f t="shared" si="0"/>
        <v>12037224</v>
      </c>
      <c r="L5" s="43">
        <f t="shared" si="0"/>
        <v>3028340</v>
      </c>
      <c r="M5" s="43">
        <f t="shared" si="0"/>
        <v>3602233</v>
      </c>
      <c r="N5" s="43">
        <f t="shared" si="0"/>
        <v>18667797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20427361</v>
      </c>
      <c r="X5" s="43">
        <f t="shared" si="0"/>
        <v>49236632</v>
      </c>
      <c r="Y5" s="43">
        <f t="shared" si="0"/>
        <v>-28809271</v>
      </c>
      <c r="Z5" s="44">
        <f>+IF(X5&lt;&gt;0,+(Y5/X5)*100,0)</f>
        <v>-58.51186368718315</v>
      </c>
      <c r="AA5" s="45">
        <f>SUM(AA11:AA18)</f>
        <v>98473263</v>
      </c>
    </row>
    <row r="6" spans="1:27" ht="13.5">
      <c r="A6" s="46" t="s">
        <v>32</v>
      </c>
      <c r="B6" s="47"/>
      <c r="C6" s="9">
        <v>15103039</v>
      </c>
      <c r="D6" s="10"/>
      <c r="E6" s="11">
        <v>1500000</v>
      </c>
      <c r="F6" s="11">
        <v>1500000</v>
      </c>
      <c r="G6" s="11">
        <v>-14500001</v>
      </c>
      <c r="H6" s="11"/>
      <c r="I6" s="11">
        <v>12961854</v>
      </c>
      <c r="J6" s="11">
        <v>-1538147</v>
      </c>
      <c r="K6" s="11">
        <v>3978566</v>
      </c>
      <c r="L6" s="11"/>
      <c r="M6" s="11">
        <v>299000</v>
      </c>
      <c r="N6" s="11">
        <v>4277566</v>
      </c>
      <c r="O6" s="11"/>
      <c r="P6" s="11"/>
      <c r="Q6" s="11"/>
      <c r="R6" s="11"/>
      <c r="S6" s="11"/>
      <c r="T6" s="11"/>
      <c r="U6" s="11"/>
      <c r="V6" s="11"/>
      <c r="W6" s="11">
        <v>2739419</v>
      </c>
      <c r="X6" s="11">
        <v>750000</v>
      </c>
      <c r="Y6" s="11">
        <v>1989419</v>
      </c>
      <c r="Z6" s="2">
        <v>265.26</v>
      </c>
      <c r="AA6" s="15">
        <v>1500000</v>
      </c>
    </row>
    <row r="7" spans="1:27" ht="13.5">
      <c r="A7" s="46" t="s">
        <v>33</v>
      </c>
      <c r="B7" s="47"/>
      <c r="C7" s="9">
        <v>48683771</v>
      </c>
      <c r="D7" s="10"/>
      <c r="E7" s="11"/>
      <c r="F7" s="11"/>
      <c r="G7" s="11"/>
      <c r="H7" s="11">
        <v>2105264</v>
      </c>
      <c r="I7" s="11"/>
      <c r="J7" s="11">
        <v>2105264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2105264</v>
      </c>
      <c r="X7" s="11"/>
      <c r="Y7" s="11">
        <v>2105264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18421165</v>
      </c>
      <c r="D10" s="10"/>
      <c r="E10" s="11">
        <v>37665800</v>
      </c>
      <c r="F10" s="11">
        <v>37665800</v>
      </c>
      <c r="G10" s="11">
        <v>-1793060</v>
      </c>
      <c r="H10" s="11">
        <v>1782515</v>
      </c>
      <c r="I10" s="11">
        <v>280528</v>
      </c>
      <c r="J10" s="11">
        <v>269983</v>
      </c>
      <c r="K10" s="11">
        <v>5727610</v>
      </c>
      <c r="L10" s="11">
        <v>64209</v>
      </c>
      <c r="M10" s="11">
        <v>525606</v>
      </c>
      <c r="N10" s="11">
        <v>6317425</v>
      </c>
      <c r="O10" s="11"/>
      <c r="P10" s="11"/>
      <c r="Q10" s="11"/>
      <c r="R10" s="11"/>
      <c r="S10" s="11"/>
      <c r="T10" s="11"/>
      <c r="U10" s="11"/>
      <c r="V10" s="11"/>
      <c r="W10" s="11">
        <v>6587408</v>
      </c>
      <c r="X10" s="11">
        <v>18832900</v>
      </c>
      <c r="Y10" s="11">
        <v>-12245492</v>
      </c>
      <c r="Z10" s="2">
        <v>-65.02</v>
      </c>
      <c r="AA10" s="15">
        <v>37665800</v>
      </c>
    </row>
    <row r="11" spans="1:27" ht="13.5">
      <c r="A11" s="48" t="s">
        <v>37</v>
      </c>
      <c r="B11" s="47"/>
      <c r="C11" s="49">
        <f aca="true" t="shared" si="1" ref="C11:Y11">SUM(C6:C10)</f>
        <v>82207975</v>
      </c>
      <c r="D11" s="50">
        <f t="shared" si="1"/>
        <v>0</v>
      </c>
      <c r="E11" s="51">
        <f t="shared" si="1"/>
        <v>39165800</v>
      </c>
      <c r="F11" s="51">
        <f t="shared" si="1"/>
        <v>39165800</v>
      </c>
      <c r="G11" s="51">
        <f t="shared" si="1"/>
        <v>-16293061</v>
      </c>
      <c r="H11" s="51">
        <f t="shared" si="1"/>
        <v>3887779</v>
      </c>
      <c r="I11" s="51">
        <f t="shared" si="1"/>
        <v>13242382</v>
      </c>
      <c r="J11" s="51">
        <f t="shared" si="1"/>
        <v>837100</v>
      </c>
      <c r="K11" s="51">
        <f t="shared" si="1"/>
        <v>9706176</v>
      </c>
      <c r="L11" s="51">
        <f t="shared" si="1"/>
        <v>64209</v>
      </c>
      <c r="M11" s="51">
        <f t="shared" si="1"/>
        <v>824606</v>
      </c>
      <c r="N11" s="51">
        <f t="shared" si="1"/>
        <v>10594991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11432091</v>
      </c>
      <c r="X11" s="51">
        <f t="shared" si="1"/>
        <v>19582900</v>
      </c>
      <c r="Y11" s="51">
        <f t="shared" si="1"/>
        <v>-8150809</v>
      </c>
      <c r="Z11" s="52">
        <f>+IF(X11&lt;&gt;0,+(Y11/X11)*100,0)</f>
        <v>-41.62207333949517</v>
      </c>
      <c r="AA11" s="53">
        <f>SUM(AA6:AA10)</f>
        <v>39165800</v>
      </c>
    </row>
    <row r="12" spans="1:27" ht="13.5">
      <c r="A12" s="54" t="s">
        <v>38</v>
      </c>
      <c r="B12" s="35"/>
      <c r="C12" s="9">
        <v>336656</v>
      </c>
      <c r="D12" s="10"/>
      <c r="E12" s="11">
        <v>200000</v>
      </c>
      <c r="F12" s="11">
        <v>200000</v>
      </c>
      <c r="G12" s="11">
        <v>903908</v>
      </c>
      <c r="H12" s="11"/>
      <c r="I12" s="11"/>
      <c r="J12" s="11">
        <v>903908</v>
      </c>
      <c r="K12" s="11"/>
      <c r="L12" s="11">
        <v>199822</v>
      </c>
      <c r="M12" s="11"/>
      <c r="N12" s="11">
        <v>199822</v>
      </c>
      <c r="O12" s="11"/>
      <c r="P12" s="11"/>
      <c r="Q12" s="11"/>
      <c r="R12" s="11"/>
      <c r="S12" s="11"/>
      <c r="T12" s="11"/>
      <c r="U12" s="11"/>
      <c r="V12" s="11"/>
      <c r="W12" s="11">
        <v>1103730</v>
      </c>
      <c r="X12" s="11">
        <v>100000</v>
      </c>
      <c r="Y12" s="11">
        <v>1003730</v>
      </c>
      <c r="Z12" s="2">
        <v>1003.73</v>
      </c>
      <c r="AA12" s="15">
        <v>200000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75989798</v>
      </c>
      <c r="D15" s="10"/>
      <c r="E15" s="11">
        <v>32094889</v>
      </c>
      <c r="F15" s="11">
        <v>32094889</v>
      </c>
      <c r="G15" s="11">
        <v>3973588</v>
      </c>
      <c r="H15" s="11">
        <v>599265</v>
      </c>
      <c r="I15" s="11">
        <v>399883</v>
      </c>
      <c r="J15" s="11">
        <v>4972736</v>
      </c>
      <c r="K15" s="11">
        <v>1531048</v>
      </c>
      <c r="L15" s="11">
        <v>2764309</v>
      </c>
      <c r="M15" s="11">
        <v>2777627</v>
      </c>
      <c r="N15" s="11">
        <v>7072984</v>
      </c>
      <c r="O15" s="11"/>
      <c r="P15" s="11"/>
      <c r="Q15" s="11"/>
      <c r="R15" s="11"/>
      <c r="S15" s="11"/>
      <c r="T15" s="11"/>
      <c r="U15" s="11"/>
      <c r="V15" s="11"/>
      <c r="W15" s="11">
        <v>12045720</v>
      </c>
      <c r="X15" s="11">
        <v>16047445</v>
      </c>
      <c r="Y15" s="11">
        <v>-4001725</v>
      </c>
      <c r="Z15" s="2">
        <v>-24.94</v>
      </c>
      <c r="AA15" s="15">
        <v>32094889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8968380</v>
      </c>
      <c r="D18" s="17"/>
      <c r="E18" s="18">
        <v>27012574</v>
      </c>
      <c r="F18" s="18">
        <v>27012574</v>
      </c>
      <c r="G18" s="18">
        <v>-4954180</v>
      </c>
      <c r="H18" s="18"/>
      <c r="I18" s="18"/>
      <c r="J18" s="18">
        <v>-4954180</v>
      </c>
      <c r="K18" s="18">
        <v>800000</v>
      </c>
      <c r="L18" s="18"/>
      <c r="M18" s="18"/>
      <c r="N18" s="18">
        <v>800000</v>
      </c>
      <c r="O18" s="18"/>
      <c r="P18" s="18"/>
      <c r="Q18" s="18"/>
      <c r="R18" s="18"/>
      <c r="S18" s="18"/>
      <c r="T18" s="18"/>
      <c r="U18" s="18"/>
      <c r="V18" s="18"/>
      <c r="W18" s="18">
        <v>-4154180</v>
      </c>
      <c r="X18" s="18">
        <v>13506287</v>
      </c>
      <c r="Y18" s="18">
        <v>-17660467</v>
      </c>
      <c r="Z18" s="3">
        <v>-130.76</v>
      </c>
      <c r="AA18" s="23">
        <v>27012574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427389635</v>
      </c>
      <c r="D20" s="59">
        <f t="shared" si="2"/>
        <v>0</v>
      </c>
      <c r="E20" s="60">
        <f t="shared" si="2"/>
        <v>472908883</v>
      </c>
      <c r="F20" s="60">
        <f t="shared" si="2"/>
        <v>472908883</v>
      </c>
      <c r="G20" s="60">
        <f t="shared" si="2"/>
        <v>-20054007</v>
      </c>
      <c r="H20" s="60">
        <f t="shared" si="2"/>
        <v>40514599</v>
      </c>
      <c r="I20" s="60">
        <f t="shared" si="2"/>
        <v>42474144</v>
      </c>
      <c r="J20" s="60">
        <f t="shared" si="2"/>
        <v>62934736</v>
      </c>
      <c r="K20" s="60">
        <f t="shared" si="2"/>
        <v>25840784</v>
      </c>
      <c r="L20" s="60">
        <f t="shared" si="2"/>
        <v>21088148</v>
      </c>
      <c r="M20" s="60">
        <f t="shared" si="2"/>
        <v>27658430</v>
      </c>
      <c r="N20" s="60">
        <f t="shared" si="2"/>
        <v>74587362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137522098</v>
      </c>
      <c r="X20" s="60">
        <f t="shared" si="2"/>
        <v>236454443</v>
      </c>
      <c r="Y20" s="60">
        <f t="shared" si="2"/>
        <v>-98932345</v>
      </c>
      <c r="Z20" s="61">
        <f>+IF(X20&lt;&gt;0,+(Y20/X20)*100,0)</f>
        <v>-41.83991797523551</v>
      </c>
      <c r="AA20" s="62">
        <f>SUM(AA26:AA33)</f>
        <v>472908883</v>
      </c>
    </row>
    <row r="21" spans="1:27" ht="13.5">
      <c r="A21" s="46" t="s">
        <v>32</v>
      </c>
      <c r="B21" s="47"/>
      <c r="C21" s="9">
        <v>122716097</v>
      </c>
      <c r="D21" s="10"/>
      <c r="E21" s="11">
        <v>211044795</v>
      </c>
      <c r="F21" s="11">
        <v>211044795</v>
      </c>
      <c r="G21" s="11">
        <v>-3855035</v>
      </c>
      <c r="H21" s="11">
        <v>6973371</v>
      </c>
      <c r="I21" s="11">
        <v>26681546</v>
      </c>
      <c r="J21" s="11">
        <v>29799882</v>
      </c>
      <c r="K21" s="11">
        <v>21707162</v>
      </c>
      <c r="L21" s="11">
        <v>4749809</v>
      </c>
      <c r="M21" s="11">
        <v>10752064</v>
      </c>
      <c r="N21" s="11">
        <v>37209035</v>
      </c>
      <c r="O21" s="11"/>
      <c r="P21" s="11"/>
      <c r="Q21" s="11"/>
      <c r="R21" s="11"/>
      <c r="S21" s="11"/>
      <c r="T21" s="11"/>
      <c r="U21" s="11"/>
      <c r="V21" s="11"/>
      <c r="W21" s="11">
        <v>67008917</v>
      </c>
      <c r="X21" s="11">
        <v>105522398</v>
      </c>
      <c r="Y21" s="11">
        <v>-38513481</v>
      </c>
      <c r="Z21" s="2">
        <v>-36.5</v>
      </c>
      <c r="AA21" s="15">
        <v>211044795</v>
      </c>
    </row>
    <row r="22" spans="1:27" ht="13.5">
      <c r="A22" s="46" t="s">
        <v>33</v>
      </c>
      <c r="B22" s="47"/>
      <c r="C22" s="9">
        <v>50772328</v>
      </c>
      <c r="D22" s="10"/>
      <c r="E22" s="11">
        <v>51440920</v>
      </c>
      <c r="F22" s="11">
        <v>51440920</v>
      </c>
      <c r="G22" s="11">
        <v>746415</v>
      </c>
      <c r="H22" s="11">
        <v>8899101</v>
      </c>
      <c r="I22" s="11">
        <v>2833676</v>
      </c>
      <c r="J22" s="11">
        <v>12479192</v>
      </c>
      <c r="K22" s="11">
        <v>43854</v>
      </c>
      <c r="L22" s="11">
        <v>8234881</v>
      </c>
      <c r="M22" s="11">
        <v>1971967</v>
      </c>
      <c r="N22" s="11">
        <v>10250702</v>
      </c>
      <c r="O22" s="11"/>
      <c r="P22" s="11"/>
      <c r="Q22" s="11"/>
      <c r="R22" s="11"/>
      <c r="S22" s="11"/>
      <c r="T22" s="11"/>
      <c r="U22" s="11"/>
      <c r="V22" s="11"/>
      <c r="W22" s="11">
        <v>22729894</v>
      </c>
      <c r="X22" s="11">
        <v>25720460</v>
      </c>
      <c r="Y22" s="11">
        <v>-2990566</v>
      </c>
      <c r="Z22" s="2">
        <v>-11.63</v>
      </c>
      <c r="AA22" s="15">
        <v>51440920</v>
      </c>
    </row>
    <row r="23" spans="1:27" ht="13.5">
      <c r="A23" s="46" t="s">
        <v>34</v>
      </c>
      <c r="B23" s="47"/>
      <c r="C23" s="9">
        <v>50483941</v>
      </c>
      <c r="D23" s="10"/>
      <c r="E23" s="11">
        <v>61867033</v>
      </c>
      <c r="F23" s="11">
        <v>61867033</v>
      </c>
      <c r="G23" s="11"/>
      <c r="H23" s="11">
        <v>3565872</v>
      </c>
      <c r="I23" s="11">
        <v>6970984</v>
      </c>
      <c r="J23" s="11">
        <v>10536856</v>
      </c>
      <c r="K23" s="11">
        <v>1682399</v>
      </c>
      <c r="L23" s="11">
        <v>4976566</v>
      </c>
      <c r="M23" s="11">
        <v>8128331</v>
      </c>
      <c r="N23" s="11">
        <v>14787296</v>
      </c>
      <c r="O23" s="11"/>
      <c r="P23" s="11"/>
      <c r="Q23" s="11"/>
      <c r="R23" s="11"/>
      <c r="S23" s="11"/>
      <c r="T23" s="11"/>
      <c r="U23" s="11"/>
      <c r="V23" s="11"/>
      <c r="W23" s="11">
        <v>25324152</v>
      </c>
      <c r="X23" s="11">
        <v>30933517</v>
      </c>
      <c r="Y23" s="11">
        <v>-5609365</v>
      </c>
      <c r="Z23" s="2">
        <v>-18.13</v>
      </c>
      <c r="AA23" s="15">
        <v>61867033</v>
      </c>
    </row>
    <row r="24" spans="1:27" ht="13.5">
      <c r="A24" s="46" t="s">
        <v>35</v>
      </c>
      <c r="B24" s="47"/>
      <c r="C24" s="9">
        <v>1197869</v>
      </c>
      <c r="D24" s="10"/>
      <c r="E24" s="11"/>
      <c r="F24" s="11"/>
      <c r="G24" s="11"/>
      <c r="H24" s="11"/>
      <c r="I24" s="11"/>
      <c r="J24" s="11"/>
      <c r="K24" s="11"/>
      <c r="L24" s="11"/>
      <c r="M24" s="11">
        <v>386831</v>
      </c>
      <c r="N24" s="11">
        <v>386831</v>
      </c>
      <c r="O24" s="11"/>
      <c r="P24" s="11"/>
      <c r="Q24" s="11"/>
      <c r="R24" s="11"/>
      <c r="S24" s="11"/>
      <c r="T24" s="11"/>
      <c r="U24" s="11"/>
      <c r="V24" s="11"/>
      <c r="W24" s="11">
        <v>386831</v>
      </c>
      <c r="X24" s="11"/>
      <c r="Y24" s="11">
        <v>386831</v>
      </c>
      <c r="Z24" s="2"/>
      <c r="AA24" s="15"/>
    </row>
    <row r="25" spans="1:27" ht="13.5">
      <c r="A25" s="46" t="s">
        <v>36</v>
      </c>
      <c r="B25" s="47"/>
      <c r="C25" s="9">
        <v>157313703</v>
      </c>
      <c r="D25" s="10"/>
      <c r="E25" s="11">
        <v>55294585</v>
      </c>
      <c r="F25" s="11">
        <v>55294585</v>
      </c>
      <c r="G25" s="11">
        <v>-13737772</v>
      </c>
      <c r="H25" s="11">
        <v>16937882</v>
      </c>
      <c r="I25" s="11">
        <v>837963</v>
      </c>
      <c r="J25" s="11">
        <v>4038073</v>
      </c>
      <c r="K25" s="11">
        <v>1886657</v>
      </c>
      <c r="L25" s="11">
        <v>2732847</v>
      </c>
      <c r="M25" s="11">
        <v>5114362</v>
      </c>
      <c r="N25" s="11">
        <v>9733866</v>
      </c>
      <c r="O25" s="11"/>
      <c r="P25" s="11"/>
      <c r="Q25" s="11"/>
      <c r="R25" s="11"/>
      <c r="S25" s="11"/>
      <c r="T25" s="11"/>
      <c r="U25" s="11"/>
      <c r="V25" s="11"/>
      <c r="W25" s="11">
        <v>13771939</v>
      </c>
      <c r="X25" s="11">
        <v>27647293</v>
      </c>
      <c r="Y25" s="11">
        <v>-13875354</v>
      </c>
      <c r="Z25" s="2">
        <v>-50.19</v>
      </c>
      <c r="AA25" s="15">
        <v>55294585</v>
      </c>
    </row>
    <row r="26" spans="1:27" ht="13.5">
      <c r="A26" s="48" t="s">
        <v>37</v>
      </c>
      <c r="B26" s="63"/>
      <c r="C26" s="49">
        <f aca="true" t="shared" si="3" ref="C26:Y26">SUM(C21:C25)</f>
        <v>382483938</v>
      </c>
      <c r="D26" s="50">
        <f t="shared" si="3"/>
        <v>0</v>
      </c>
      <c r="E26" s="51">
        <f t="shared" si="3"/>
        <v>379647333</v>
      </c>
      <c r="F26" s="51">
        <f t="shared" si="3"/>
        <v>379647333</v>
      </c>
      <c r="G26" s="51">
        <f t="shared" si="3"/>
        <v>-16846392</v>
      </c>
      <c r="H26" s="51">
        <f t="shared" si="3"/>
        <v>36376226</v>
      </c>
      <c r="I26" s="51">
        <f t="shared" si="3"/>
        <v>37324169</v>
      </c>
      <c r="J26" s="51">
        <f t="shared" si="3"/>
        <v>56854003</v>
      </c>
      <c r="K26" s="51">
        <f t="shared" si="3"/>
        <v>25320072</v>
      </c>
      <c r="L26" s="51">
        <f t="shared" si="3"/>
        <v>20694103</v>
      </c>
      <c r="M26" s="51">
        <f t="shared" si="3"/>
        <v>26353555</v>
      </c>
      <c r="N26" s="51">
        <f t="shared" si="3"/>
        <v>72367730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129221733</v>
      </c>
      <c r="X26" s="51">
        <f t="shared" si="3"/>
        <v>189823668</v>
      </c>
      <c r="Y26" s="51">
        <f t="shared" si="3"/>
        <v>-60601935</v>
      </c>
      <c r="Z26" s="52">
        <f>+IF(X26&lt;&gt;0,+(Y26/X26)*100,0)</f>
        <v>-31.925384035883237</v>
      </c>
      <c r="AA26" s="53">
        <f>SUM(AA21:AA25)</f>
        <v>379647333</v>
      </c>
    </row>
    <row r="27" spans="1:27" ht="13.5">
      <c r="A27" s="54" t="s">
        <v>38</v>
      </c>
      <c r="B27" s="64"/>
      <c r="C27" s="9">
        <v>30827580</v>
      </c>
      <c r="D27" s="10"/>
      <c r="E27" s="11">
        <v>85057000</v>
      </c>
      <c r="F27" s="11">
        <v>85057000</v>
      </c>
      <c r="G27" s="11">
        <v>-3207615</v>
      </c>
      <c r="H27" s="11">
        <v>4138373</v>
      </c>
      <c r="I27" s="11">
        <v>5149975</v>
      </c>
      <c r="J27" s="11">
        <v>6080733</v>
      </c>
      <c r="K27" s="11">
        <v>110490</v>
      </c>
      <c r="L27" s="11">
        <v>394045</v>
      </c>
      <c r="M27" s="11">
        <v>1304875</v>
      </c>
      <c r="N27" s="11">
        <v>1809410</v>
      </c>
      <c r="O27" s="11"/>
      <c r="P27" s="11"/>
      <c r="Q27" s="11"/>
      <c r="R27" s="11"/>
      <c r="S27" s="11"/>
      <c r="T27" s="11"/>
      <c r="U27" s="11"/>
      <c r="V27" s="11"/>
      <c r="W27" s="11">
        <v>7890143</v>
      </c>
      <c r="X27" s="11">
        <v>42528500</v>
      </c>
      <c r="Y27" s="11">
        <v>-34638357</v>
      </c>
      <c r="Z27" s="2">
        <v>-81.45</v>
      </c>
      <c r="AA27" s="15">
        <v>85057000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14078117</v>
      </c>
      <c r="D30" s="10"/>
      <c r="E30" s="11">
        <v>8204550</v>
      </c>
      <c r="F30" s="11">
        <v>8204550</v>
      </c>
      <c r="G30" s="11"/>
      <c r="H30" s="11"/>
      <c r="I30" s="11"/>
      <c r="J30" s="11"/>
      <c r="K30" s="11">
        <v>410222</v>
      </c>
      <c r="L30" s="11"/>
      <c r="M30" s="11"/>
      <c r="N30" s="11">
        <v>410222</v>
      </c>
      <c r="O30" s="11"/>
      <c r="P30" s="11"/>
      <c r="Q30" s="11"/>
      <c r="R30" s="11"/>
      <c r="S30" s="11"/>
      <c r="T30" s="11"/>
      <c r="U30" s="11"/>
      <c r="V30" s="11"/>
      <c r="W30" s="11">
        <v>410222</v>
      </c>
      <c r="X30" s="11">
        <v>4102275</v>
      </c>
      <c r="Y30" s="11">
        <v>-3692053</v>
      </c>
      <c r="Z30" s="2">
        <v>-90</v>
      </c>
      <c r="AA30" s="15">
        <v>8204550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137819136</v>
      </c>
      <c r="D36" s="10">
        <f t="shared" si="4"/>
        <v>0</v>
      </c>
      <c r="E36" s="11">
        <f t="shared" si="4"/>
        <v>212544795</v>
      </c>
      <c r="F36" s="11">
        <f t="shared" si="4"/>
        <v>212544795</v>
      </c>
      <c r="G36" s="11">
        <f t="shared" si="4"/>
        <v>-18355036</v>
      </c>
      <c r="H36" s="11">
        <f t="shared" si="4"/>
        <v>6973371</v>
      </c>
      <c r="I36" s="11">
        <f t="shared" si="4"/>
        <v>39643400</v>
      </c>
      <c r="J36" s="11">
        <f t="shared" si="4"/>
        <v>28261735</v>
      </c>
      <c r="K36" s="11">
        <f t="shared" si="4"/>
        <v>25685728</v>
      </c>
      <c r="L36" s="11">
        <f t="shared" si="4"/>
        <v>4749809</v>
      </c>
      <c r="M36" s="11">
        <f t="shared" si="4"/>
        <v>11051064</v>
      </c>
      <c r="N36" s="11">
        <f t="shared" si="4"/>
        <v>41486601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69748336</v>
      </c>
      <c r="X36" s="11">
        <f t="shared" si="4"/>
        <v>106272398</v>
      </c>
      <c r="Y36" s="11">
        <f t="shared" si="4"/>
        <v>-36524062</v>
      </c>
      <c r="Z36" s="2">
        <f aca="true" t="shared" si="5" ref="Z36:Z49">+IF(X36&lt;&gt;0,+(Y36/X36)*100,0)</f>
        <v>-34.36834275631947</v>
      </c>
      <c r="AA36" s="15">
        <f>AA6+AA21</f>
        <v>212544795</v>
      </c>
    </row>
    <row r="37" spans="1:27" ht="13.5">
      <c r="A37" s="46" t="s">
        <v>33</v>
      </c>
      <c r="B37" s="47"/>
      <c r="C37" s="9">
        <f t="shared" si="4"/>
        <v>99456099</v>
      </c>
      <c r="D37" s="10">
        <f t="shared" si="4"/>
        <v>0</v>
      </c>
      <c r="E37" s="11">
        <f t="shared" si="4"/>
        <v>51440920</v>
      </c>
      <c r="F37" s="11">
        <f t="shared" si="4"/>
        <v>51440920</v>
      </c>
      <c r="G37" s="11">
        <f t="shared" si="4"/>
        <v>746415</v>
      </c>
      <c r="H37" s="11">
        <f t="shared" si="4"/>
        <v>11004365</v>
      </c>
      <c r="I37" s="11">
        <f t="shared" si="4"/>
        <v>2833676</v>
      </c>
      <c r="J37" s="11">
        <f t="shared" si="4"/>
        <v>14584456</v>
      </c>
      <c r="K37" s="11">
        <f t="shared" si="4"/>
        <v>43854</v>
      </c>
      <c r="L37" s="11">
        <f t="shared" si="4"/>
        <v>8234881</v>
      </c>
      <c r="M37" s="11">
        <f t="shared" si="4"/>
        <v>1971967</v>
      </c>
      <c r="N37" s="11">
        <f t="shared" si="4"/>
        <v>10250702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24835158</v>
      </c>
      <c r="X37" s="11">
        <f t="shared" si="4"/>
        <v>25720460</v>
      </c>
      <c r="Y37" s="11">
        <f t="shared" si="4"/>
        <v>-885302</v>
      </c>
      <c r="Z37" s="2">
        <f t="shared" si="5"/>
        <v>-3.4420146451502034</v>
      </c>
      <c r="AA37" s="15">
        <f>AA7+AA22</f>
        <v>51440920</v>
      </c>
    </row>
    <row r="38" spans="1:27" ht="13.5">
      <c r="A38" s="46" t="s">
        <v>34</v>
      </c>
      <c r="B38" s="47"/>
      <c r="C38" s="9">
        <f t="shared" si="4"/>
        <v>50483941</v>
      </c>
      <c r="D38" s="10">
        <f t="shared" si="4"/>
        <v>0</v>
      </c>
      <c r="E38" s="11">
        <f t="shared" si="4"/>
        <v>61867033</v>
      </c>
      <c r="F38" s="11">
        <f t="shared" si="4"/>
        <v>61867033</v>
      </c>
      <c r="G38" s="11">
        <f t="shared" si="4"/>
        <v>0</v>
      </c>
      <c r="H38" s="11">
        <f t="shared" si="4"/>
        <v>3565872</v>
      </c>
      <c r="I38" s="11">
        <f t="shared" si="4"/>
        <v>6970984</v>
      </c>
      <c r="J38" s="11">
        <f t="shared" si="4"/>
        <v>10536856</v>
      </c>
      <c r="K38" s="11">
        <f t="shared" si="4"/>
        <v>1682399</v>
      </c>
      <c r="L38" s="11">
        <f t="shared" si="4"/>
        <v>4976566</v>
      </c>
      <c r="M38" s="11">
        <f t="shared" si="4"/>
        <v>8128331</v>
      </c>
      <c r="N38" s="11">
        <f t="shared" si="4"/>
        <v>14787296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25324152</v>
      </c>
      <c r="X38" s="11">
        <f t="shared" si="4"/>
        <v>30933517</v>
      </c>
      <c r="Y38" s="11">
        <f t="shared" si="4"/>
        <v>-5609365</v>
      </c>
      <c r="Z38" s="2">
        <f t="shared" si="5"/>
        <v>-18.13361539200344</v>
      </c>
      <c r="AA38" s="15">
        <f>AA8+AA23</f>
        <v>61867033</v>
      </c>
    </row>
    <row r="39" spans="1:27" ht="13.5">
      <c r="A39" s="46" t="s">
        <v>35</v>
      </c>
      <c r="B39" s="47"/>
      <c r="C39" s="9">
        <f t="shared" si="4"/>
        <v>1197869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386831</v>
      </c>
      <c r="N39" s="11">
        <f t="shared" si="4"/>
        <v>386831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386831</v>
      </c>
      <c r="X39" s="11">
        <f t="shared" si="4"/>
        <v>0</v>
      </c>
      <c r="Y39" s="11">
        <f t="shared" si="4"/>
        <v>386831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175734868</v>
      </c>
      <c r="D40" s="10">
        <f t="shared" si="4"/>
        <v>0</v>
      </c>
      <c r="E40" s="11">
        <f t="shared" si="4"/>
        <v>92960385</v>
      </c>
      <c r="F40" s="11">
        <f t="shared" si="4"/>
        <v>92960385</v>
      </c>
      <c r="G40" s="11">
        <f t="shared" si="4"/>
        <v>-15530832</v>
      </c>
      <c r="H40" s="11">
        <f t="shared" si="4"/>
        <v>18720397</v>
      </c>
      <c r="I40" s="11">
        <f t="shared" si="4"/>
        <v>1118491</v>
      </c>
      <c r="J40" s="11">
        <f t="shared" si="4"/>
        <v>4308056</v>
      </c>
      <c r="K40" s="11">
        <f t="shared" si="4"/>
        <v>7614267</v>
      </c>
      <c r="L40" s="11">
        <f t="shared" si="4"/>
        <v>2797056</v>
      </c>
      <c r="M40" s="11">
        <f t="shared" si="4"/>
        <v>5639968</v>
      </c>
      <c r="N40" s="11">
        <f t="shared" si="4"/>
        <v>16051291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20359347</v>
      </c>
      <c r="X40" s="11">
        <f t="shared" si="4"/>
        <v>46480193</v>
      </c>
      <c r="Y40" s="11">
        <f t="shared" si="4"/>
        <v>-26120846</v>
      </c>
      <c r="Z40" s="2">
        <f t="shared" si="5"/>
        <v>-56.19780021137175</v>
      </c>
      <c r="AA40" s="15">
        <f>AA10+AA25</f>
        <v>92960385</v>
      </c>
    </row>
    <row r="41" spans="1:27" ht="13.5">
      <c r="A41" s="48" t="s">
        <v>37</v>
      </c>
      <c r="B41" s="47"/>
      <c r="C41" s="49">
        <f aca="true" t="shared" si="6" ref="C41:Y41">SUM(C36:C40)</f>
        <v>464691913</v>
      </c>
      <c r="D41" s="50">
        <f t="shared" si="6"/>
        <v>0</v>
      </c>
      <c r="E41" s="51">
        <f t="shared" si="6"/>
        <v>418813133</v>
      </c>
      <c r="F41" s="51">
        <f t="shared" si="6"/>
        <v>418813133</v>
      </c>
      <c r="G41" s="51">
        <f t="shared" si="6"/>
        <v>-33139453</v>
      </c>
      <c r="H41" s="51">
        <f t="shared" si="6"/>
        <v>40264005</v>
      </c>
      <c r="I41" s="51">
        <f t="shared" si="6"/>
        <v>50566551</v>
      </c>
      <c r="J41" s="51">
        <f t="shared" si="6"/>
        <v>57691103</v>
      </c>
      <c r="K41" s="51">
        <f t="shared" si="6"/>
        <v>35026248</v>
      </c>
      <c r="L41" s="51">
        <f t="shared" si="6"/>
        <v>20758312</v>
      </c>
      <c r="M41" s="51">
        <f t="shared" si="6"/>
        <v>27178161</v>
      </c>
      <c r="N41" s="51">
        <f t="shared" si="6"/>
        <v>82962721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140653824</v>
      </c>
      <c r="X41" s="51">
        <f t="shared" si="6"/>
        <v>209406568</v>
      </c>
      <c r="Y41" s="51">
        <f t="shared" si="6"/>
        <v>-68752744</v>
      </c>
      <c r="Z41" s="52">
        <f t="shared" si="5"/>
        <v>-32.83218127141075</v>
      </c>
      <c r="AA41" s="53">
        <f>SUM(AA36:AA40)</f>
        <v>418813133</v>
      </c>
    </row>
    <row r="42" spans="1:27" ht="13.5">
      <c r="A42" s="54" t="s">
        <v>38</v>
      </c>
      <c r="B42" s="35"/>
      <c r="C42" s="65">
        <f aca="true" t="shared" si="7" ref="C42:Y48">C12+C27</f>
        <v>31164236</v>
      </c>
      <c r="D42" s="66">
        <f t="shared" si="7"/>
        <v>0</v>
      </c>
      <c r="E42" s="67">
        <f t="shared" si="7"/>
        <v>85257000</v>
      </c>
      <c r="F42" s="67">
        <f t="shared" si="7"/>
        <v>85257000</v>
      </c>
      <c r="G42" s="67">
        <f t="shared" si="7"/>
        <v>-2303707</v>
      </c>
      <c r="H42" s="67">
        <f t="shared" si="7"/>
        <v>4138373</v>
      </c>
      <c r="I42" s="67">
        <f t="shared" si="7"/>
        <v>5149975</v>
      </c>
      <c r="J42" s="67">
        <f t="shared" si="7"/>
        <v>6984641</v>
      </c>
      <c r="K42" s="67">
        <f t="shared" si="7"/>
        <v>110490</v>
      </c>
      <c r="L42" s="67">
        <f t="shared" si="7"/>
        <v>593867</v>
      </c>
      <c r="M42" s="67">
        <f t="shared" si="7"/>
        <v>1304875</v>
      </c>
      <c r="N42" s="67">
        <f t="shared" si="7"/>
        <v>2009232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8993873</v>
      </c>
      <c r="X42" s="67">
        <f t="shared" si="7"/>
        <v>42628500</v>
      </c>
      <c r="Y42" s="67">
        <f t="shared" si="7"/>
        <v>-33634627</v>
      </c>
      <c r="Z42" s="69">
        <f t="shared" si="5"/>
        <v>-78.90173710076593</v>
      </c>
      <c r="AA42" s="68">
        <f aca="true" t="shared" si="8" ref="AA42:AA48">AA12+AA27</f>
        <v>85257000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90067915</v>
      </c>
      <c r="D45" s="66">
        <f t="shared" si="7"/>
        <v>0</v>
      </c>
      <c r="E45" s="67">
        <f t="shared" si="7"/>
        <v>40299439</v>
      </c>
      <c r="F45" s="67">
        <f t="shared" si="7"/>
        <v>40299439</v>
      </c>
      <c r="G45" s="67">
        <f t="shared" si="7"/>
        <v>3973588</v>
      </c>
      <c r="H45" s="67">
        <f t="shared" si="7"/>
        <v>599265</v>
      </c>
      <c r="I45" s="67">
        <f t="shared" si="7"/>
        <v>399883</v>
      </c>
      <c r="J45" s="67">
        <f t="shared" si="7"/>
        <v>4972736</v>
      </c>
      <c r="K45" s="67">
        <f t="shared" si="7"/>
        <v>1941270</v>
      </c>
      <c r="L45" s="67">
        <f t="shared" si="7"/>
        <v>2764309</v>
      </c>
      <c r="M45" s="67">
        <f t="shared" si="7"/>
        <v>2777627</v>
      </c>
      <c r="N45" s="67">
        <f t="shared" si="7"/>
        <v>7483206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12455942</v>
      </c>
      <c r="X45" s="67">
        <f t="shared" si="7"/>
        <v>20149720</v>
      </c>
      <c r="Y45" s="67">
        <f t="shared" si="7"/>
        <v>-7693778</v>
      </c>
      <c r="Z45" s="69">
        <f t="shared" si="5"/>
        <v>-38.18305167515975</v>
      </c>
      <c r="AA45" s="68">
        <f t="shared" si="8"/>
        <v>40299439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8968380</v>
      </c>
      <c r="D48" s="66">
        <f t="shared" si="7"/>
        <v>0</v>
      </c>
      <c r="E48" s="67">
        <f t="shared" si="7"/>
        <v>27012574</v>
      </c>
      <c r="F48" s="67">
        <f t="shared" si="7"/>
        <v>27012574</v>
      </c>
      <c r="G48" s="67">
        <f t="shared" si="7"/>
        <v>-4954180</v>
      </c>
      <c r="H48" s="67">
        <f t="shared" si="7"/>
        <v>0</v>
      </c>
      <c r="I48" s="67">
        <f t="shared" si="7"/>
        <v>0</v>
      </c>
      <c r="J48" s="67">
        <f t="shared" si="7"/>
        <v>-4954180</v>
      </c>
      <c r="K48" s="67">
        <f t="shared" si="7"/>
        <v>800000</v>
      </c>
      <c r="L48" s="67">
        <f t="shared" si="7"/>
        <v>0</v>
      </c>
      <c r="M48" s="67">
        <f t="shared" si="7"/>
        <v>0</v>
      </c>
      <c r="N48" s="67">
        <f t="shared" si="7"/>
        <v>800000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-4154180</v>
      </c>
      <c r="X48" s="67">
        <f t="shared" si="7"/>
        <v>13506287</v>
      </c>
      <c r="Y48" s="67">
        <f t="shared" si="7"/>
        <v>-17660467</v>
      </c>
      <c r="Z48" s="69">
        <f t="shared" si="5"/>
        <v>-130.7573798779783</v>
      </c>
      <c r="AA48" s="68">
        <f t="shared" si="8"/>
        <v>27012574</v>
      </c>
    </row>
    <row r="49" spans="1:27" ht="13.5">
      <c r="A49" s="75" t="s">
        <v>49</v>
      </c>
      <c r="B49" s="76"/>
      <c r="C49" s="77">
        <f aca="true" t="shared" si="9" ref="C49:Y49">SUM(C41:C48)</f>
        <v>594892444</v>
      </c>
      <c r="D49" s="78">
        <f t="shared" si="9"/>
        <v>0</v>
      </c>
      <c r="E49" s="79">
        <f t="shared" si="9"/>
        <v>571382146</v>
      </c>
      <c r="F49" s="79">
        <f t="shared" si="9"/>
        <v>571382146</v>
      </c>
      <c r="G49" s="79">
        <f t="shared" si="9"/>
        <v>-36423752</v>
      </c>
      <c r="H49" s="79">
        <f t="shared" si="9"/>
        <v>45001643</v>
      </c>
      <c r="I49" s="79">
        <f t="shared" si="9"/>
        <v>56116409</v>
      </c>
      <c r="J49" s="79">
        <f t="shared" si="9"/>
        <v>64694300</v>
      </c>
      <c r="K49" s="79">
        <f t="shared" si="9"/>
        <v>37878008</v>
      </c>
      <c r="L49" s="79">
        <f t="shared" si="9"/>
        <v>24116488</v>
      </c>
      <c r="M49" s="79">
        <f t="shared" si="9"/>
        <v>31260663</v>
      </c>
      <c r="N49" s="79">
        <f t="shared" si="9"/>
        <v>93255159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157949459</v>
      </c>
      <c r="X49" s="79">
        <f t="shared" si="9"/>
        <v>285691075</v>
      </c>
      <c r="Y49" s="79">
        <f t="shared" si="9"/>
        <v>-127741616</v>
      </c>
      <c r="Z49" s="80">
        <f t="shared" si="5"/>
        <v>-44.713197988421584</v>
      </c>
      <c r="AA49" s="81">
        <f>SUM(AA41:AA48)</f>
        <v>571382146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164903157</v>
      </c>
      <c r="D51" s="66">
        <f t="shared" si="10"/>
        <v>0</v>
      </c>
      <c r="E51" s="67">
        <f t="shared" si="10"/>
        <v>132542248</v>
      </c>
      <c r="F51" s="67">
        <f t="shared" si="10"/>
        <v>132542248</v>
      </c>
      <c r="G51" s="67">
        <f t="shared" si="10"/>
        <v>2280365</v>
      </c>
      <c r="H51" s="67">
        <f t="shared" si="10"/>
        <v>7389863</v>
      </c>
      <c r="I51" s="67">
        <f t="shared" si="10"/>
        <v>9611059</v>
      </c>
      <c r="J51" s="67">
        <f t="shared" si="10"/>
        <v>19281287</v>
      </c>
      <c r="K51" s="67">
        <f t="shared" si="10"/>
        <v>7411223</v>
      </c>
      <c r="L51" s="67">
        <f t="shared" si="10"/>
        <v>8226322</v>
      </c>
      <c r="M51" s="67">
        <f t="shared" si="10"/>
        <v>5578020</v>
      </c>
      <c r="N51" s="67">
        <f t="shared" si="10"/>
        <v>21215565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40496852</v>
      </c>
      <c r="X51" s="67">
        <f t="shared" si="10"/>
        <v>66271125</v>
      </c>
      <c r="Y51" s="67">
        <f t="shared" si="10"/>
        <v>-25774273</v>
      </c>
      <c r="Z51" s="69">
        <f>+IF(X51&lt;&gt;0,+(Y51/X51)*100,0)</f>
        <v>-38.892161556032136</v>
      </c>
      <c r="AA51" s="68">
        <f>SUM(AA57:AA61)</f>
        <v>132542248</v>
      </c>
    </row>
    <row r="52" spans="1:27" ht="13.5">
      <c r="A52" s="84" t="s">
        <v>32</v>
      </c>
      <c r="B52" s="47"/>
      <c r="C52" s="9">
        <v>2566286</v>
      </c>
      <c r="D52" s="10"/>
      <c r="E52" s="11">
        <v>5918175</v>
      </c>
      <c r="F52" s="11">
        <v>5918175</v>
      </c>
      <c r="G52" s="11"/>
      <c r="H52" s="11">
        <v>132000</v>
      </c>
      <c r="I52" s="11">
        <v>180224</v>
      </c>
      <c r="J52" s="11">
        <v>312224</v>
      </c>
      <c r="K52" s="11"/>
      <c r="L52" s="11">
        <v>302720</v>
      </c>
      <c r="M52" s="11">
        <v>114122</v>
      </c>
      <c r="N52" s="11">
        <v>416842</v>
      </c>
      <c r="O52" s="11"/>
      <c r="P52" s="11"/>
      <c r="Q52" s="11"/>
      <c r="R52" s="11"/>
      <c r="S52" s="11"/>
      <c r="T52" s="11"/>
      <c r="U52" s="11"/>
      <c r="V52" s="11"/>
      <c r="W52" s="11">
        <v>729066</v>
      </c>
      <c r="X52" s="11">
        <v>2959088</v>
      </c>
      <c r="Y52" s="11">
        <v>-2230022</v>
      </c>
      <c r="Z52" s="2">
        <v>-75.36</v>
      </c>
      <c r="AA52" s="15">
        <v>5918175</v>
      </c>
    </row>
    <row r="53" spans="1:27" ht="13.5">
      <c r="A53" s="84" t="s">
        <v>33</v>
      </c>
      <c r="B53" s="47"/>
      <c r="C53" s="9">
        <v>3847451</v>
      </c>
      <c r="D53" s="10"/>
      <c r="E53" s="11">
        <v>3772764</v>
      </c>
      <c r="F53" s="11">
        <v>3772764</v>
      </c>
      <c r="G53" s="11">
        <v>16293</v>
      </c>
      <c r="H53" s="11">
        <v>194711</v>
      </c>
      <c r="I53" s="11">
        <v>300896</v>
      </c>
      <c r="J53" s="11">
        <v>511900</v>
      </c>
      <c r="K53" s="11">
        <v>148622</v>
      </c>
      <c r="L53" s="11">
        <v>104170</v>
      </c>
      <c r="M53" s="11">
        <v>5072</v>
      </c>
      <c r="N53" s="11">
        <v>257864</v>
      </c>
      <c r="O53" s="11"/>
      <c r="P53" s="11"/>
      <c r="Q53" s="11"/>
      <c r="R53" s="11"/>
      <c r="S53" s="11"/>
      <c r="T53" s="11"/>
      <c r="U53" s="11"/>
      <c r="V53" s="11"/>
      <c r="W53" s="11">
        <v>769764</v>
      </c>
      <c r="X53" s="11">
        <v>1886382</v>
      </c>
      <c r="Y53" s="11">
        <v>-1116618</v>
      </c>
      <c r="Z53" s="2">
        <v>-59.19</v>
      </c>
      <c r="AA53" s="15">
        <v>3772764</v>
      </c>
    </row>
    <row r="54" spans="1:27" ht="13.5">
      <c r="A54" s="84" t="s">
        <v>34</v>
      </c>
      <c r="B54" s="47"/>
      <c r="C54" s="9">
        <v>5259340</v>
      </c>
      <c r="D54" s="10"/>
      <c r="E54" s="11">
        <v>4252279</v>
      </c>
      <c r="F54" s="11">
        <v>4252279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2126140</v>
      </c>
      <c r="Y54" s="11">
        <v>-2126140</v>
      </c>
      <c r="Z54" s="2">
        <v>-100</v>
      </c>
      <c r="AA54" s="15">
        <v>4252279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>
        <v>12746</v>
      </c>
      <c r="I55" s="11"/>
      <c r="J55" s="11">
        <v>12746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12746</v>
      </c>
      <c r="X55" s="11"/>
      <c r="Y55" s="11">
        <v>12746</v>
      </c>
      <c r="Z55" s="2"/>
      <c r="AA55" s="15"/>
    </row>
    <row r="56" spans="1:27" ht="13.5">
      <c r="A56" s="84" t="s">
        <v>36</v>
      </c>
      <c r="B56" s="47"/>
      <c r="C56" s="9">
        <v>22758</v>
      </c>
      <c r="D56" s="10"/>
      <c r="E56" s="11">
        <v>85422</v>
      </c>
      <c r="F56" s="11">
        <v>85422</v>
      </c>
      <c r="G56" s="11"/>
      <c r="H56" s="11"/>
      <c r="I56" s="11"/>
      <c r="J56" s="11"/>
      <c r="K56" s="11">
        <v>4677</v>
      </c>
      <c r="L56" s="11"/>
      <c r="M56" s="11"/>
      <c r="N56" s="11">
        <v>4677</v>
      </c>
      <c r="O56" s="11"/>
      <c r="P56" s="11"/>
      <c r="Q56" s="11"/>
      <c r="R56" s="11"/>
      <c r="S56" s="11"/>
      <c r="T56" s="11"/>
      <c r="U56" s="11"/>
      <c r="V56" s="11"/>
      <c r="W56" s="11">
        <v>4677</v>
      </c>
      <c r="X56" s="11">
        <v>42711</v>
      </c>
      <c r="Y56" s="11">
        <v>-38034</v>
      </c>
      <c r="Z56" s="2">
        <v>-89.05</v>
      </c>
      <c r="AA56" s="15">
        <v>85422</v>
      </c>
    </row>
    <row r="57" spans="1:27" ht="13.5">
      <c r="A57" s="85" t="s">
        <v>37</v>
      </c>
      <c r="B57" s="47"/>
      <c r="C57" s="49">
        <f aca="true" t="shared" si="11" ref="C57:Y57">SUM(C52:C56)</f>
        <v>11695835</v>
      </c>
      <c r="D57" s="50">
        <f t="shared" si="11"/>
        <v>0</v>
      </c>
      <c r="E57" s="51">
        <f t="shared" si="11"/>
        <v>14028640</v>
      </c>
      <c r="F57" s="51">
        <f t="shared" si="11"/>
        <v>14028640</v>
      </c>
      <c r="G57" s="51">
        <f t="shared" si="11"/>
        <v>16293</v>
      </c>
      <c r="H57" s="51">
        <f t="shared" si="11"/>
        <v>339457</v>
      </c>
      <c r="I57" s="51">
        <f t="shared" si="11"/>
        <v>481120</v>
      </c>
      <c r="J57" s="51">
        <f t="shared" si="11"/>
        <v>836870</v>
      </c>
      <c r="K57" s="51">
        <f t="shared" si="11"/>
        <v>153299</v>
      </c>
      <c r="L57" s="51">
        <f t="shared" si="11"/>
        <v>406890</v>
      </c>
      <c r="M57" s="51">
        <f t="shared" si="11"/>
        <v>119194</v>
      </c>
      <c r="N57" s="51">
        <f t="shared" si="11"/>
        <v>679383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1516253</v>
      </c>
      <c r="X57" s="51">
        <f t="shared" si="11"/>
        <v>7014321</v>
      </c>
      <c r="Y57" s="51">
        <f t="shared" si="11"/>
        <v>-5498068</v>
      </c>
      <c r="Z57" s="52">
        <f>+IF(X57&lt;&gt;0,+(Y57/X57)*100,0)</f>
        <v>-78.3834671951854</v>
      </c>
      <c r="AA57" s="53">
        <f>SUM(AA52:AA56)</f>
        <v>14028640</v>
      </c>
    </row>
    <row r="58" spans="1:27" ht="13.5">
      <c r="A58" s="86" t="s">
        <v>38</v>
      </c>
      <c r="B58" s="35"/>
      <c r="C58" s="9">
        <v>64480</v>
      </c>
      <c r="D58" s="10"/>
      <c r="E58" s="11">
        <v>88036</v>
      </c>
      <c r="F58" s="11">
        <v>88036</v>
      </c>
      <c r="G58" s="11"/>
      <c r="H58" s="11"/>
      <c r="I58" s="11">
        <v>20741</v>
      </c>
      <c r="J58" s="11">
        <v>20741</v>
      </c>
      <c r="K58" s="11">
        <v>3300</v>
      </c>
      <c r="L58" s="11"/>
      <c r="M58" s="11">
        <v>3783</v>
      </c>
      <c r="N58" s="11">
        <v>7083</v>
      </c>
      <c r="O58" s="11"/>
      <c r="P58" s="11"/>
      <c r="Q58" s="11"/>
      <c r="R58" s="11"/>
      <c r="S58" s="11"/>
      <c r="T58" s="11"/>
      <c r="U58" s="11"/>
      <c r="V58" s="11"/>
      <c r="W58" s="11">
        <v>27824</v>
      </c>
      <c r="X58" s="11">
        <v>44018</v>
      </c>
      <c r="Y58" s="11">
        <v>-16194</v>
      </c>
      <c r="Z58" s="2">
        <v>-36.79</v>
      </c>
      <c r="AA58" s="15">
        <v>88036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153142842</v>
      </c>
      <c r="D61" s="10"/>
      <c r="E61" s="11">
        <v>118425572</v>
      </c>
      <c r="F61" s="11">
        <v>118425572</v>
      </c>
      <c r="G61" s="11">
        <v>2264072</v>
      </c>
      <c r="H61" s="11">
        <v>7050406</v>
      </c>
      <c r="I61" s="11">
        <v>9109198</v>
      </c>
      <c r="J61" s="11">
        <v>18423676</v>
      </c>
      <c r="K61" s="11">
        <v>7254624</v>
      </c>
      <c r="L61" s="11">
        <v>7819432</v>
      </c>
      <c r="M61" s="11">
        <v>5455043</v>
      </c>
      <c r="N61" s="11">
        <v>20529099</v>
      </c>
      <c r="O61" s="11"/>
      <c r="P61" s="11"/>
      <c r="Q61" s="11"/>
      <c r="R61" s="11"/>
      <c r="S61" s="11"/>
      <c r="T61" s="11"/>
      <c r="U61" s="11"/>
      <c r="V61" s="11"/>
      <c r="W61" s="11">
        <v>38952775</v>
      </c>
      <c r="X61" s="11">
        <v>59212786</v>
      </c>
      <c r="Y61" s="11">
        <v>-20260011</v>
      </c>
      <c r="Z61" s="2">
        <v>-34.22</v>
      </c>
      <c r="AA61" s="15">
        <v>118425572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20031521</v>
      </c>
      <c r="F66" s="14"/>
      <c r="G66" s="14">
        <v>2364441</v>
      </c>
      <c r="H66" s="14">
        <v>2028657</v>
      </c>
      <c r="I66" s="14">
        <v>1477368</v>
      </c>
      <c r="J66" s="14">
        <v>5870466</v>
      </c>
      <c r="K66" s="14">
        <v>729210</v>
      </c>
      <c r="L66" s="14">
        <v>649194</v>
      </c>
      <c r="M66" s="14">
        <v>475960</v>
      </c>
      <c r="N66" s="14">
        <v>1854364</v>
      </c>
      <c r="O66" s="14"/>
      <c r="P66" s="14"/>
      <c r="Q66" s="14"/>
      <c r="R66" s="14"/>
      <c r="S66" s="14"/>
      <c r="T66" s="14"/>
      <c r="U66" s="14"/>
      <c r="V66" s="14"/>
      <c r="W66" s="14">
        <v>7724830</v>
      </c>
      <c r="X66" s="14"/>
      <c r="Y66" s="14">
        <v>7724830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4211107</v>
      </c>
      <c r="F67" s="11"/>
      <c r="G67" s="11">
        <v>-84076</v>
      </c>
      <c r="H67" s="11">
        <v>4549144</v>
      </c>
      <c r="I67" s="11">
        <v>7693347</v>
      </c>
      <c r="J67" s="11">
        <v>12158415</v>
      </c>
      <c r="K67" s="11">
        <v>6446933</v>
      </c>
      <c r="L67" s="11">
        <v>7099928</v>
      </c>
      <c r="M67" s="11">
        <v>4957334</v>
      </c>
      <c r="N67" s="11">
        <v>18504195</v>
      </c>
      <c r="O67" s="11"/>
      <c r="P67" s="11"/>
      <c r="Q67" s="11"/>
      <c r="R67" s="11"/>
      <c r="S67" s="11"/>
      <c r="T67" s="11"/>
      <c r="U67" s="11"/>
      <c r="V67" s="11"/>
      <c r="W67" s="11">
        <v>30662610</v>
      </c>
      <c r="X67" s="11"/>
      <c r="Y67" s="11">
        <v>30662610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86819244</v>
      </c>
      <c r="F68" s="11"/>
      <c r="G68" s="11"/>
      <c r="H68" s="11">
        <v>812062</v>
      </c>
      <c r="I68" s="11">
        <v>440344</v>
      </c>
      <c r="J68" s="11">
        <v>1252406</v>
      </c>
      <c r="K68" s="11">
        <v>235080</v>
      </c>
      <c r="L68" s="11">
        <v>477200</v>
      </c>
      <c r="M68" s="11">
        <v>144722</v>
      </c>
      <c r="N68" s="11">
        <v>857002</v>
      </c>
      <c r="O68" s="11"/>
      <c r="P68" s="11"/>
      <c r="Q68" s="11"/>
      <c r="R68" s="11"/>
      <c r="S68" s="11"/>
      <c r="T68" s="11"/>
      <c r="U68" s="11"/>
      <c r="V68" s="11"/>
      <c r="W68" s="11">
        <v>2109408</v>
      </c>
      <c r="X68" s="11"/>
      <c r="Y68" s="11">
        <v>2109408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111061872</v>
      </c>
      <c r="F69" s="79">
        <f t="shared" si="12"/>
        <v>0</v>
      </c>
      <c r="G69" s="79">
        <f t="shared" si="12"/>
        <v>2280365</v>
      </c>
      <c r="H69" s="79">
        <f t="shared" si="12"/>
        <v>7389863</v>
      </c>
      <c r="I69" s="79">
        <f t="shared" si="12"/>
        <v>9611059</v>
      </c>
      <c r="J69" s="79">
        <f t="shared" si="12"/>
        <v>19281287</v>
      </c>
      <c r="K69" s="79">
        <f t="shared" si="12"/>
        <v>7411223</v>
      </c>
      <c r="L69" s="79">
        <f t="shared" si="12"/>
        <v>8226322</v>
      </c>
      <c r="M69" s="79">
        <f t="shared" si="12"/>
        <v>5578016</v>
      </c>
      <c r="N69" s="79">
        <f t="shared" si="12"/>
        <v>21215561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40496848</v>
      </c>
      <c r="X69" s="79">
        <f t="shared" si="12"/>
        <v>0</v>
      </c>
      <c r="Y69" s="79">
        <f t="shared" si="12"/>
        <v>40496848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99314100</v>
      </c>
      <c r="D5" s="42">
        <f t="shared" si="0"/>
        <v>0</v>
      </c>
      <c r="E5" s="43">
        <f t="shared" si="0"/>
        <v>139075500</v>
      </c>
      <c r="F5" s="43">
        <f t="shared" si="0"/>
        <v>139075500</v>
      </c>
      <c r="G5" s="43">
        <f t="shared" si="0"/>
        <v>0</v>
      </c>
      <c r="H5" s="43">
        <f t="shared" si="0"/>
        <v>3590712</v>
      </c>
      <c r="I5" s="43">
        <f t="shared" si="0"/>
        <v>879901</v>
      </c>
      <c r="J5" s="43">
        <f t="shared" si="0"/>
        <v>4470613</v>
      </c>
      <c r="K5" s="43">
        <f t="shared" si="0"/>
        <v>9101194</v>
      </c>
      <c r="L5" s="43">
        <f t="shared" si="0"/>
        <v>5630431</v>
      </c>
      <c r="M5" s="43">
        <f t="shared" si="0"/>
        <v>9341851</v>
      </c>
      <c r="N5" s="43">
        <f t="shared" si="0"/>
        <v>24073476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28544089</v>
      </c>
      <c r="X5" s="43">
        <f t="shared" si="0"/>
        <v>69537750</v>
      </c>
      <c r="Y5" s="43">
        <f t="shared" si="0"/>
        <v>-40993661</v>
      </c>
      <c r="Z5" s="44">
        <f>+IF(X5&lt;&gt;0,+(Y5/X5)*100,0)</f>
        <v>-58.95166438373401</v>
      </c>
      <c r="AA5" s="45">
        <f>SUM(AA11:AA18)</f>
        <v>139075500</v>
      </c>
    </row>
    <row r="6" spans="1:27" ht="13.5">
      <c r="A6" s="46" t="s">
        <v>32</v>
      </c>
      <c r="B6" s="47"/>
      <c r="C6" s="9">
        <v>32043309</v>
      </c>
      <c r="D6" s="10"/>
      <c r="E6" s="11">
        <v>87232000</v>
      </c>
      <c r="F6" s="11">
        <v>87232000</v>
      </c>
      <c r="G6" s="11"/>
      <c r="H6" s="11">
        <v>3523652</v>
      </c>
      <c r="I6" s="11">
        <v>755580</v>
      </c>
      <c r="J6" s="11">
        <v>4279232</v>
      </c>
      <c r="K6" s="11">
        <v>5145205</v>
      </c>
      <c r="L6" s="11">
        <v>1652721</v>
      </c>
      <c r="M6" s="11">
        <v>2761880</v>
      </c>
      <c r="N6" s="11">
        <v>9559806</v>
      </c>
      <c r="O6" s="11"/>
      <c r="P6" s="11"/>
      <c r="Q6" s="11"/>
      <c r="R6" s="11"/>
      <c r="S6" s="11"/>
      <c r="T6" s="11"/>
      <c r="U6" s="11"/>
      <c r="V6" s="11"/>
      <c r="W6" s="11">
        <v>13839038</v>
      </c>
      <c r="X6" s="11">
        <v>43616000</v>
      </c>
      <c r="Y6" s="11">
        <v>-29776962</v>
      </c>
      <c r="Z6" s="2">
        <v>-68.27</v>
      </c>
      <c r="AA6" s="15">
        <v>87232000</v>
      </c>
    </row>
    <row r="7" spans="1:27" ht="13.5">
      <c r="A7" s="46" t="s">
        <v>33</v>
      </c>
      <c r="B7" s="47"/>
      <c r="C7" s="9">
        <v>1498585</v>
      </c>
      <c r="D7" s="10"/>
      <c r="E7" s="11">
        <v>4500000</v>
      </c>
      <c r="F7" s="11">
        <v>4500000</v>
      </c>
      <c r="G7" s="11"/>
      <c r="H7" s="11"/>
      <c r="I7" s="11"/>
      <c r="J7" s="11"/>
      <c r="K7" s="11"/>
      <c r="L7" s="11">
        <v>364903</v>
      </c>
      <c r="M7" s="11">
        <v>406500</v>
      </c>
      <c r="N7" s="11">
        <v>771403</v>
      </c>
      <c r="O7" s="11"/>
      <c r="P7" s="11"/>
      <c r="Q7" s="11"/>
      <c r="R7" s="11"/>
      <c r="S7" s="11"/>
      <c r="T7" s="11"/>
      <c r="U7" s="11"/>
      <c r="V7" s="11"/>
      <c r="W7" s="11">
        <v>771403</v>
      </c>
      <c r="X7" s="11">
        <v>2250000</v>
      </c>
      <c r="Y7" s="11">
        <v>-1478597</v>
      </c>
      <c r="Z7" s="2">
        <v>-65.72</v>
      </c>
      <c r="AA7" s="15">
        <v>4500000</v>
      </c>
    </row>
    <row r="8" spans="1:27" ht="13.5">
      <c r="A8" s="46" t="s">
        <v>34</v>
      </c>
      <c r="B8" s="47"/>
      <c r="C8" s="9">
        <v>45567497</v>
      </c>
      <c r="D8" s="10"/>
      <c r="E8" s="11">
        <v>25000000</v>
      </c>
      <c r="F8" s="11">
        <v>25000000</v>
      </c>
      <c r="G8" s="11"/>
      <c r="H8" s="11"/>
      <c r="I8" s="11"/>
      <c r="J8" s="11"/>
      <c r="K8" s="11">
        <v>3753874</v>
      </c>
      <c r="L8" s="11">
        <v>3473923</v>
      </c>
      <c r="M8" s="11">
        <v>6013975</v>
      </c>
      <c r="N8" s="11">
        <v>13241772</v>
      </c>
      <c r="O8" s="11"/>
      <c r="P8" s="11"/>
      <c r="Q8" s="11"/>
      <c r="R8" s="11"/>
      <c r="S8" s="11"/>
      <c r="T8" s="11"/>
      <c r="U8" s="11"/>
      <c r="V8" s="11"/>
      <c r="W8" s="11">
        <v>13241772</v>
      </c>
      <c r="X8" s="11">
        <v>12500000</v>
      </c>
      <c r="Y8" s="11">
        <v>741772</v>
      </c>
      <c r="Z8" s="2">
        <v>5.93</v>
      </c>
      <c r="AA8" s="15">
        <v>25000000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15646365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94755756</v>
      </c>
      <c r="D11" s="50">
        <f t="shared" si="1"/>
        <v>0</v>
      </c>
      <c r="E11" s="51">
        <f t="shared" si="1"/>
        <v>116732000</v>
      </c>
      <c r="F11" s="51">
        <f t="shared" si="1"/>
        <v>116732000</v>
      </c>
      <c r="G11" s="51">
        <f t="shared" si="1"/>
        <v>0</v>
      </c>
      <c r="H11" s="51">
        <f t="shared" si="1"/>
        <v>3523652</v>
      </c>
      <c r="I11" s="51">
        <f t="shared" si="1"/>
        <v>755580</v>
      </c>
      <c r="J11" s="51">
        <f t="shared" si="1"/>
        <v>4279232</v>
      </c>
      <c r="K11" s="51">
        <f t="shared" si="1"/>
        <v>8899079</v>
      </c>
      <c r="L11" s="51">
        <f t="shared" si="1"/>
        <v>5491547</v>
      </c>
      <c r="M11" s="51">
        <f t="shared" si="1"/>
        <v>9182355</v>
      </c>
      <c r="N11" s="51">
        <f t="shared" si="1"/>
        <v>23572981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27852213</v>
      </c>
      <c r="X11" s="51">
        <f t="shared" si="1"/>
        <v>58366000</v>
      </c>
      <c r="Y11" s="51">
        <f t="shared" si="1"/>
        <v>-30513787</v>
      </c>
      <c r="Z11" s="52">
        <f>+IF(X11&lt;&gt;0,+(Y11/X11)*100,0)</f>
        <v>-52.28007230236782</v>
      </c>
      <c r="AA11" s="53">
        <f>SUM(AA6:AA10)</f>
        <v>116732000</v>
      </c>
    </row>
    <row r="12" spans="1:27" ht="13.5">
      <c r="A12" s="54" t="s">
        <v>38</v>
      </c>
      <c r="B12" s="35"/>
      <c r="C12" s="9">
        <v>5505531</v>
      </c>
      <c r="D12" s="10"/>
      <c r="E12" s="11">
        <v>19693500</v>
      </c>
      <c r="F12" s="11">
        <v>19693500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9846750</v>
      </c>
      <c r="Y12" s="11">
        <v>-9846750</v>
      </c>
      <c r="Z12" s="2">
        <v>-100</v>
      </c>
      <c r="AA12" s="15">
        <v>19693500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-952066</v>
      </c>
      <c r="D15" s="10"/>
      <c r="E15" s="11">
        <v>2650000</v>
      </c>
      <c r="F15" s="11">
        <v>2650000</v>
      </c>
      <c r="G15" s="11"/>
      <c r="H15" s="11">
        <v>67060</v>
      </c>
      <c r="I15" s="11">
        <v>124321</v>
      </c>
      <c r="J15" s="11">
        <v>191381</v>
      </c>
      <c r="K15" s="11">
        <v>202115</v>
      </c>
      <c r="L15" s="11">
        <v>138884</v>
      </c>
      <c r="M15" s="11">
        <v>159496</v>
      </c>
      <c r="N15" s="11">
        <v>500495</v>
      </c>
      <c r="O15" s="11"/>
      <c r="P15" s="11"/>
      <c r="Q15" s="11"/>
      <c r="R15" s="11"/>
      <c r="S15" s="11"/>
      <c r="T15" s="11"/>
      <c r="U15" s="11"/>
      <c r="V15" s="11"/>
      <c r="W15" s="11">
        <v>691876</v>
      </c>
      <c r="X15" s="11">
        <v>1325000</v>
      </c>
      <c r="Y15" s="11">
        <v>-633124</v>
      </c>
      <c r="Z15" s="2">
        <v>-47.78</v>
      </c>
      <c r="AA15" s="15">
        <v>2650000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4879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79058803</v>
      </c>
      <c r="D20" s="59">
        <f t="shared" si="2"/>
        <v>0</v>
      </c>
      <c r="E20" s="60">
        <f t="shared" si="2"/>
        <v>66500000</v>
      </c>
      <c r="F20" s="60">
        <f t="shared" si="2"/>
        <v>66500000</v>
      </c>
      <c r="G20" s="60">
        <f t="shared" si="2"/>
        <v>3435761</v>
      </c>
      <c r="H20" s="60">
        <f t="shared" si="2"/>
        <v>6756859</v>
      </c>
      <c r="I20" s="60">
        <f t="shared" si="2"/>
        <v>1294103</v>
      </c>
      <c r="J20" s="60">
        <f t="shared" si="2"/>
        <v>11486723</v>
      </c>
      <c r="K20" s="60">
        <f t="shared" si="2"/>
        <v>3492781</v>
      </c>
      <c r="L20" s="60">
        <f t="shared" si="2"/>
        <v>10108210</v>
      </c>
      <c r="M20" s="60">
        <f t="shared" si="2"/>
        <v>9415585</v>
      </c>
      <c r="N20" s="60">
        <f t="shared" si="2"/>
        <v>23016576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34503299</v>
      </c>
      <c r="X20" s="60">
        <f t="shared" si="2"/>
        <v>33250000</v>
      </c>
      <c r="Y20" s="60">
        <f t="shared" si="2"/>
        <v>1253299</v>
      </c>
      <c r="Z20" s="61">
        <f>+IF(X20&lt;&gt;0,+(Y20/X20)*100,0)</f>
        <v>3.76932030075188</v>
      </c>
      <c r="AA20" s="62">
        <f>SUM(AA26:AA33)</f>
        <v>66500000</v>
      </c>
    </row>
    <row r="21" spans="1:27" ht="13.5">
      <c r="A21" s="46" t="s">
        <v>32</v>
      </c>
      <c r="B21" s="47"/>
      <c r="C21" s="9">
        <v>16786105</v>
      </c>
      <c r="D21" s="10"/>
      <c r="E21" s="11">
        <v>36500000</v>
      </c>
      <c r="F21" s="11">
        <v>36500000</v>
      </c>
      <c r="G21" s="11">
        <v>2395</v>
      </c>
      <c r="H21" s="11">
        <v>-2395</v>
      </c>
      <c r="I21" s="11"/>
      <c r="J21" s="11"/>
      <c r="K21" s="11"/>
      <c r="L21" s="11">
        <v>5573586</v>
      </c>
      <c r="M21" s="11">
        <v>7928338</v>
      </c>
      <c r="N21" s="11">
        <v>13501924</v>
      </c>
      <c r="O21" s="11"/>
      <c r="P21" s="11"/>
      <c r="Q21" s="11"/>
      <c r="R21" s="11"/>
      <c r="S21" s="11"/>
      <c r="T21" s="11"/>
      <c r="U21" s="11"/>
      <c r="V21" s="11"/>
      <c r="W21" s="11">
        <v>13501924</v>
      </c>
      <c r="X21" s="11">
        <v>18250000</v>
      </c>
      <c r="Y21" s="11">
        <v>-4748076</v>
      </c>
      <c r="Z21" s="2">
        <v>-26.02</v>
      </c>
      <c r="AA21" s="15">
        <v>36500000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55462844</v>
      </c>
      <c r="D23" s="10"/>
      <c r="E23" s="11">
        <v>30000000</v>
      </c>
      <c r="F23" s="11">
        <v>30000000</v>
      </c>
      <c r="G23" s="11">
        <v>3433366</v>
      </c>
      <c r="H23" s="11">
        <v>6759254</v>
      </c>
      <c r="I23" s="11">
        <v>1294103</v>
      </c>
      <c r="J23" s="11">
        <v>11486723</v>
      </c>
      <c r="K23" s="11">
        <v>3259980</v>
      </c>
      <c r="L23" s="11">
        <v>3997701</v>
      </c>
      <c r="M23" s="11">
        <v>582410</v>
      </c>
      <c r="N23" s="11">
        <v>7840091</v>
      </c>
      <c r="O23" s="11"/>
      <c r="P23" s="11"/>
      <c r="Q23" s="11"/>
      <c r="R23" s="11"/>
      <c r="S23" s="11"/>
      <c r="T23" s="11"/>
      <c r="U23" s="11"/>
      <c r="V23" s="11"/>
      <c r="W23" s="11">
        <v>19326814</v>
      </c>
      <c r="X23" s="11">
        <v>15000000</v>
      </c>
      <c r="Y23" s="11">
        <v>4326814</v>
      </c>
      <c r="Z23" s="2">
        <v>28.85</v>
      </c>
      <c r="AA23" s="15">
        <v>30000000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300240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72549189</v>
      </c>
      <c r="D26" s="50">
        <f t="shared" si="3"/>
        <v>0</v>
      </c>
      <c r="E26" s="51">
        <f t="shared" si="3"/>
        <v>66500000</v>
      </c>
      <c r="F26" s="51">
        <f t="shared" si="3"/>
        <v>66500000</v>
      </c>
      <c r="G26" s="51">
        <f t="shared" si="3"/>
        <v>3435761</v>
      </c>
      <c r="H26" s="51">
        <f t="shared" si="3"/>
        <v>6756859</v>
      </c>
      <c r="I26" s="51">
        <f t="shared" si="3"/>
        <v>1294103</v>
      </c>
      <c r="J26" s="51">
        <f t="shared" si="3"/>
        <v>11486723</v>
      </c>
      <c r="K26" s="51">
        <f t="shared" si="3"/>
        <v>3259980</v>
      </c>
      <c r="L26" s="51">
        <f t="shared" si="3"/>
        <v>9571287</v>
      </c>
      <c r="M26" s="51">
        <f t="shared" si="3"/>
        <v>8510748</v>
      </c>
      <c r="N26" s="51">
        <f t="shared" si="3"/>
        <v>21342015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32828738</v>
      </c>
      <c r="X26" s="51">
        <f t="shared" si="3"/>
        <v>33250000</v>
      </c>
      <c r="Y26" s="51">
        <f t="shared" si="3"/>
        <v>-421262</v>
      </c>
      <c r="Z26" s="52">
        <f>+IF(X26&lt;&gt;0,+(Y26/X26)*100,0)</f>
        <v>-1.2669533834586466</v>
      </c>
      <c r="AA26" s="53">
        <f>SUM(AA21:AA25)</f>
        <v>66500000</v>
      </c>
    </row>
    <row r="27" spans="1:27" ht="13.5">
      <c r="A27" s="54" t="s">
        <v>38</v>
      </c>
      <c r="B27" s="64"/>
      <c r="C27" s="9">
        <v>6252456</v>
      </c>
      <c r="D27" s="10"/>
      <c r="E27" s="11"/>
      <c r="F27" s="11"/>
      <c r="G27" s="11"/>
      <c r="H27" s="11"/>
      <c r="I27" s="11"/>
      <c r="J27" s="11"/>
      <c r="K27" s="11">
        <v>232801</v>
      </c>
      <c r="L27" s="11">
        <v>536923</v>
      </c>
      <c r="M27" s="11">
        <v>904837</v>
      </c>
      <c r="N27" s="11">
        <v>1674561</v>
      </c>
      <c r="O27" s="11"/>
      <c r="P27" s="11"/>
      <c r="Q27" s="11"/>
      <c r="R27" s="11"/>
      <c r="S27" s="11"/>
      <c r="T27" s="11"/>
      <c r="U27" s="11"/>
      <c r="V27" s="11"/>
      <c r="W27" s="11">
        <v>1674561</v>
      </c>
      <c r="X27" s="11"/>
      <c r="Y27" s="11">
        <v>1674561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257158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48829414</v>
      </c>
      <c r="D36" s="10">
        <f t="shared" si="4"/>
        <v>0</v>
      </c>
      <c r="E36" s="11">
        <f t="shared" si="4"/>
        <v>123732000</v>
      </c>
      <c r="F36" s="11">
        <f t="shared" si="4"/>
        <v>123732000</v>
      </c>
      <c r="G36" s="11">
        <f t="shared" si="4"/>
        <v>2395</v>
      </c>
      <c r="H36" s="11">
        <f t="shared" si="4"/>
        <v>3521257</v>
      </c>
      <c r="I36" s="11">
        <f t="shared" si="4"/>
        <v>755580</v>
      </c>
      <c r="J36" s="11">
        <f t="shared" si="4"/>
        <v>4279232</v>
      </c>
      <c r="K36" s="11">
        <f t="shared" si="4"/>
        <v>5145205</v>
      </c>
      <c r="L36" s="11">
        <f t="shared" si="4"/>
        <v>7226307</v>
      </c>
      <c r="M36" s="11">
        <f t="shared" si="4"/>
        <v>10690218</v>
      </c>
      <c r="N36" s="11">
        <f t="shared" si="4"/>
        <v>23061730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27340962</v>
      </c>
      <c r="X36" s="11">
        <f t="shared" si="4"/>
        <v>61866000</v>
      </c>
      <c r="Y36" s="11">
        <f t="shared" si="4"/>
        <v>-34525038</v>
      </c>
      <c r="Z36" s="2">
        <f aca="true" t="shared" si="5" ref="Z36:Z49">+IF(X36&lt;&gt;0,+(Y36/X36)*100,0)</f>
        <v>-55.80615847153525</v>
      </c>
      <c r="AA36" s="15">
        <f>AA6+AA21</f>
        <v>123732000</v>
      </c>
    </row>
    <row r="37" spans="1:27" ht="13.5">
      <c r="A37" s="46" t="s">
        <v>33</v>
      </c>
      <c r="B37" s="47"/>
      <c r="C37" s="9">
        <f t="shared" si="4"/>
        <v>1498585</v>
      </c>
      <c r="D37" s="10">
        <f t="shared" si="4"/>
        <v>0</v>
      </c>
      <c r="E37" s="11">
        <f t="shared" si="4"/>
        <v>4500000</v>
      </c>
      <c r="F37" s="11">
        <f t="shared" si="4"/>
        <v>4500000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364903</v>
      </c>
      <c r="M37" s="11">
        <f t="shared" si="4"/>
        <v>406500</v>
      </c>
      <c r="N37" s="11">
        <f t="shared" si="4"/>
        <v>771403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771403</v>
      </c>
      <c r="X37" s="11">
        <f t="shared" si="4"/>
        <v>2250000</v>
      </c>
      <c r="Y37" s="11">
        <f t="shared" si="4"/>
        <v>-1478597</v>
      </c>
      <c r="Z37" s="2">
        <f t="shared" si="5"/>
        <v>-65.71542222222222</v>
      </c>
      <c r="AA37" s="15">
        <f>AA7+AA22</f>
        <v>4500000</v>
      </c>
    </row>
    <row r="38" spans="1:27" ht="13.5">
      <c r="A38" s="46" t="s">
        <v>34</v>
      </c>
      <c r="B38" s="47"/>
      <c r="C38" s="9">
        <f t="shared" si="4"/>
        <v>101030341</v>
      </c>
      <c r="D38" s="10">
        <f t="shared" si="4"/>
        <v>0</v>
      </c>
      <c r="E38" s="11">
        <f t="shared" si="4"/>
        <v>55000000</v>
      </c>
      <c r="F38" s="11">
        <f t="shared" si="4"/>
        <v>55000000</v>
      </c>
      <c r="G38" s="11">
        <f t="shared" si="4"/>
        <v>3433366</v>
      </c>
      <c r="H38" s="11">
        <f t="shared" si="4"/>
        <v>6759254</v>
      </c>
      <c r="I38" s="11">
        <f t="shared" si="4"/>
        <v>1294103</v>
      </c>
      <c r="J38" s="11">
        <f t="shared" si="4"/>
        <v>11486723</v>
      </c>
      <c r="K38" s="11">
        <f t="shared" si="4"/>
        <v>7013854</v>
      </c>
      <c r="L38" s="11">
        <f t="shared" si="4"/>
        <v>7471624</v>
      </c>
      <c r="M38" s="11">
        <f t="shared" si="4"/>
        <v>6596385</v>
      </c>
      <c r="N38" s="11">
        <f t="shared" si="4"/>
        <v>21081863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32568586</v>
      </c>
      <c r="X38" s="11">
        <f t="shared" si="4"/>
        <v>27500000</v>
      </c>
      <c r="Y38" s="11">
        <f t="shared" si="4"/>
        <v>5068586</v>
      </c>
      <c r="Z38" s="2">
        <f t="shared" si="5"/>
        <v>18.431221818181818</v>
      </c>
      <c r="AA38" s="15">
        <f>AA8+AA23</f>
        <v>55000000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15946605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167304945</v>
      </c>
      <c r="D41" s="50">
        <f t="shared" si="6"/>
        <v>0</v>
      </c>
      <c r="E41" s="51">
        <f t="shared" si="6"/>
        <v>183232000</v>
      </c>
      <c r="F41" s="51">
        <f t="shared" si="6"/>
        <v>183232000</v>
      </c>
      <c r="G41" s="51">
        <f t="shared" si="6"/>
        <v>3435761</v>
      </c>
      <c r="H41" s="51">
        <f t="shared" si="6"/>
        <v>10280511</v>
      </c>
      <c r="I41" s="51">
        <f t="shared" si="6"/>
        <v>2049683</v>
      </c>
      <c r="J41" s="51">
        <f t="shared" si="6"/>
        <v>15765955</v>
      </c>
      <c r="K41" s="51">
        <f t="shared" si="6"/>
        <v>12159059</v>
      </c>
      <c r="L41" s="51">
        <f t="shared" si="6"/>
        <v>15062834</v>
      </c>
      <c r="M41" s="51">
        <f t="shared" si="6"/>
        <v>17693103</v>
      </c>
      <c r="N41" s="51">
        <f t="shared" si="6"/>
        <v>44914996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60680951</v>
      </c>
      <c r="X41" s="51">
        <f t="shared" si="6"/>
        <v>91616000</v>
      </c>
      <c r="Y41" s="51">
        <f t="shared" si="6"/>
        <v>-30935049</v>
      </c>
      <c r="Z41" s="52">
        <f t="shared" si="5"/>
        <v>-33.76598956514146</v>
      </c>
      <c r="AA41" s="53">
        <f>SUM(AA36:AA40)</f>
        <v>183232000</v>
      </c>
    </row>
    <row r="42" spans="1:27" ht="13.5">
      <c r="A42" s="54" t="s">
        <v>38</v>
      </c>
      <c r="B42" s="35"/>
      <c r="C42" s="65">
        <f aca="true" t="shared" si="7" ref="C42:Y48">C12+C27</f>
        <v>11757987</v>
      </c>
      <c r="D42" s="66">
        <f t="shared" si="7"/>
        <v>0</v>
      </c>
      <c r="E42" s="67">
        <f t="shared" si="7"/>
        <v>19693500</v>
      </c>
      <c r="F42" s="67">
        <f t="shared" si="7"/>
        <v>19693500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232801</v>
      </c>
      <c r="L42" s="67">
        <f t="shared" si="7"/>
        <v>536923</v>
      </c>
      <c r="M42" s="67">
        <f t="shared" si="7"/>
        <v>904837</v>
      </c>
      <c r="N42" s="67">
        <f t="shared" si="7"/>
        <v>1674561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1674561</v>
      </c>
      <c r="X42" s="67">
        <f t="shared" si="7"/>
        <v>9846750</v>
      </c>
      <c r="Y42" s="67">
        <f t="shared" si="7"/>
        <v>-8172189</v>
      </c>
      <c r="Z42" s="69">
        <f t="shared" si="5"/>
        <v>-82.99376951786122</v>
      </c>
      <c r="AA42" s="68">
        <f aca="true" t="shared" si="8" ref="AA42:AA48">AA12+AA27</f>
        <v>19693500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-694908</v>
      </c>
      <c r="D45" s="66">
        <f t="shared" si="7"/>
        <v>0</v>
      </c>
      <c r="E45" s="67">
        <f t="shared" si="7"/>
        <v>2650000</v>
      </c>
      <c r="F45" s="67">
        <f t="shared" si="7"/>
        <v>2650000</v>
      </c>
      <c r="G45" s="67">
        <f t="shared" si="7"/>
        <v>0</v>
      </c>
      <c r="H45" s="67">
        <f t="shared" si="7"/>
        <v>67060</v>
      </c>
      <c r="I45" s="67">
        <f t="shared" si="7"/>
        <v>124321</v>
      </c>
      <c r="J45" s="67">
        <f t="shared" si="7"/>
        <v>191381</v>
      </c>
      <c r="K45" s="67">
        <f t="shared" si="7"/>
        <v>202115</v>
      </c>
      <c r="L45" s="67">
        <f t="shared" si="7"/>
        <v>138884</v>
      </c>
      <c r="M45" s="67">
        <f t="shared" si="7"/>
        <v>159496</v>
      </c>
      <c r="N45" s="67">
        <f t="shared" si="7"/>
        <v>500495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691876</v>
      </c>
      <c r="X45" s="67">
        <f t="shared" si="7"/>
        <v>1325000</v>
      </c>
      <c r="Y45" s="67">
        <f t="shared" si="7"/>
        <v>-633124</v>
      </c>
      <c r="Z45" s="69">
        <f t="shared" si="5"/>
        <v>-47.782943396226415</v>
      </c>
      <c r="AA45" s="68">
        <f t="shared" si="8"/>
        <v>2650000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4879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178372903</v>
      </c>
      <c r="D49" s="78">
        <f t="shared" si="9"/>
        <v>0</v>
      </c>
      <c r="E49" s="79">
        <f t="shared" si="9"/>
        <v>205575500</v>
      </c>
      <c r="F49" s="79">
        <f t="shared" si="9"/>
        <v>205575500</v>
      </c>
      <c r="G49" s="79">
        <f t="shared" si="9"/>
        <v>3435761</v>
      </c>
      <c r="H49" s="79">
        <f t="shared" si="9"/>
        <v>10347571</v>
      </c>
      <c r="I49" s="79">
        <f t="shared" si="9"/>
        <v>2174004</v>
      </c>
      <c r="J49" s="79">
        <f t="shared" si="9"/>
        <v>15957336</v>
      </c>
      <c r="K49" s="79">
        <f t="shared" si="9"/>
        <v>12593975</v>
      </c>
      <c r="L49" s="79">
        <f t="shared" si="9"/>
        <v>15738641</v>
      </c>
      <c r="M49" s="79">
        <f t="shared" si="9"/>
        <v>18757436</v>
      </c>
      <c r="N49" s="79">
        <f t="shared" si="9"/>
        <v>47090052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63047388</v>
      </c>
      <c r="X49" s="79">
        <f t="shared" si="9"/>
        <v>102787750</v>
      </c>
      <c r="Y49" s="79">
        <f t="shared" si="9"/>
        <v>-39740362</v>
      </c>
      <c r="Z49" s="80">
        <f t="shared" si="5"/>
        <v>-38.66254685018399</v>
      </c>
      <c r="AA49" s="81">
        <f>SUM(AA41:AA48)</f>
        <v>205575500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68123030</v>
      </c>
      <c r="F51" s="67">
        <f t="shared" si="10"/>
        <v>68123030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34061515</v>
      </c>
      <c r="Y51" s="67">
        <f t="shared" si="10"/>
        <v>-34061515</v>
      </c>
      <c r="Z51" s="69">
        <f>+IF(X51&lt;&gt;0,+(Y51/X51)*100,0)</f>
        <v>-100</v>
      </c>
      <c r="AA51" s="68">
        <f>SUM(AA57:AA61)</f>
        <v>68123030</v>
      </c>
    </row>
    <row r="52" spans="1:27" ht="13.5">
      <c r="A52" s="84" t="s">
        <v>32</v>
      </c>
      <c r="B52" s="47"/>
      <c r="C52" s="9"/>
      <c r="D52" s="10"/>
      <c r="E52" s="11">
        <v>9507500</v>
      </c>
      <c r="F52" s="11">
        <v>9507500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4753750</v>
      </c>
      <c r="Y52" s="11">
        <v>-4753750</v>
      </c>
      <c r="Z52" s="2">
        <v>-100</v>
      </c>
      <c r="AA52" s="15">
        <v>9507500</v>
      </c>
    </row>
    <row r="53" spans="1:27" ht="13.5">
      <c r="A53" s="84" t="s">
        <v>33</v>
      </c>
      <c r="B53" s="47"/>
      <c r="C53" s="9"/>
      <c r="D53" s="10"/>
      <c r="E53" s="11">
        <v>16208000</v>
      </c>
      <c r="F53" s="11">
        <v>16208000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8104000</v>
      </c>
      <c r="Y53" s="11">
        <v>-8104000</v>
      </c>
      <c r="Z53" s="2">
        <v>-100</v>
      </c>
      <c r="AA53" s="15">
        <v>16208000</v>
      </c>
    </row>
    <row r="54" spans="1:27" ht="13.5">
      <c r="A54" s="84" t="s">
        <v>34</v>
      </c>
      <c r="B54" s="47"/>
      <c r="C54" s="9"/>
      <c r="D54" s="10"/>
      <c r="E54" s="11">
        <v>8400000</v>
      </c>
      <c r="F54" s="11">
        <v>8400000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4200000</v>
      </c>
      <c r="Y54" s="11">
        <v>-4200000</v>
      </c>
      <c r="Z54" s="2">
        <v>-100</v>
      </c>
      <c r="AA54" s="15">
        <v>8400000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34115500</v>
      </c>
      <c r="F57" s="51">
        <f t="shared" si="11"/>
        <v>34115500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17057750</v>
      </c>
      <c r="Y57" s="51">
        <f t="shared" si="11"/>
        <v>-17057750</v>
      </c>
      <c r="Z57" s="52">
        <f>+IF(X57&lt;&gt;0,+(Y57/X57)*100,0)</f>
        <v>-100</v>
      </c>
      <c r="AA57" s="53">
        <f>SUM(AA52:AA56)</f>
        <v>34115500</v>
      </c>
    </row>
    <row r="58" spans="1:27" ht="13.5">
      <c r="A58" s="86" t="s">
        <v>38</v>
      </c>
      <c r="B58" s="35"/>
      <c r="C58" s="9"/>
      <c r="D58" s="10"/>
      <c r="E58" s="11">
        <v>13239458</v>
      </c>
      <c r="F58" s="11">
        <v>13239458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6619729</v>
      </c>
      <c r="Y58" s="11">
        <v>-6619729</v>
      </c>
      <c r="Z58" s="2">
        <v>-100</v>
      </c>
      <c r="AA58" s="15">
        <v>13239458</v>
      </c>
    </row>
    <row r="59" spans="1:27" ht="13.5">
      <c r="A59" s="86" t="s">
        <v>39</v>
      </c>
      <c r="B59" s="35"/>
      <c r="C59" s="12"/>
      <c r="D59" s="13"/>
      <c r="E59" s="14">
        <v>2000</v>
      </c>
      <c r="F59" s="14">
        <v>2000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1000</v>
      </c>
      <c r="Y59" s="14">
        <v>-1000</v>
      </c>
      <c r="Z59" s="2">
        <v>-100</v>
      </c>
      <c r="AA59" s="22">
        <v>2000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20766072</v>
      </c>
      <c r="F61" s="11">
        <v>20766072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10383036</v>
      </c>
      <c r="Y61" s="11">
        <v>-10383036</v>
      </c>
      <c r="Z61" s="2">
        <v>-100</v>
      </c>
      <c r="AA61" s="15">
        <v>20766072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68123030</v>
      </c>
      <c r="F68" s="11"/>
      <c r="G68" s="11">
        <v>3283878</v>
      </c>
      <c r="H68" s="11">
        <v>4504274</v>
      </c>
      <c r="I68" s="11">
        <v>5453586</v>
      </c>
      <c r="J68" s="11">
        <v>13241738</v>
      </c>
      <c r="K68" s="11">
        <v>6340452</v>
      </c>
      <c r="L68" s="11">
        <v>3379886</v>
      </c>
      <c r="M68" s="11">
        <v>16533732</v>
      </c>
      <c r="N68" s="11">
        <v>26254070</v>
      </c>
      <c r="O68" s="11"/>
      <c r="P68" s="11"/>
      <c r="Q68" s="11"/>
      <c r="R68" s="11"/>
      <c r="S68" s="11"/>
      <c r="T68" s="11"/>
      <c r="U68" s="11"/>
      <c r="V68" s="11"/>
      <c r="W68" s="11">
        <v>39495808</v>
      </c>
      <c r="X68" s="11"/>
      <c r="Y68" s="11">
        <v>39495808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68123030</v>
      </c>
      <c r="F69" s="79">
        <f t="shared" si="12"/>
        <v>0</v>
      </c>
      <c r="G69" s="79">
        <f t="shared" si="12"/>
        <v>3283878</v>
      </c>
      <c r="H69" s="79">
        <f t="shared" si="12"/>
        <v>4504274</v>
      </c>
      <c r="I69" s="79">
        <f t="shared" si="12"/>
        <v>5453586</v>
      </c>
      <c r="J69" s="79">
        <f t="shared" si="12"/>
        <v>13241738</v>
      </c>
      <c r="K69" s="79">
        <f t="shared" si="12"/>
        <v>6340452</v>
      </c>
      <c r="L69" s="79">
        <f t="shared" si="12"/>
        <v>3379886</v>
      </c>
      <c r="M69" s="79">
        <f t="shared" si="12"/>
        <v>16533732</v>
      </c>
      <c r="N69" s="79">
        <f t="shared" si="12"/>
        <v>26254070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39495808</v>
      </c>
      <c r="X69" s="79">
        <f t="shared" si="12"/>
        <v>0</v>
      </c>
      <c r="Y69" s="79">
        <f t="shared" si="12"/>
        <v>39495808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367570776</v>
      </c>
      <c r="D5" s="42">
        <f t="shared" si="0"/>
        <v>0</v>
      </c>
      <c r="E5" s="43">
        <f t="shared" si="0"/>
        <v>356792300</v>
      </c>
      <c r="F5" s="43">
        <f t="shared" si="0"/>
        <v>356792300</v>
      </c>
      <c r="G5" s="43">
        <f t="shared" si="0"/>
        <v>5131877</v>
      </c>
      <c r="H5" s="43">
        <f t="shared" si="0"/>
        <v>6037572</v>
      </c>
      <c r="I5" s="43">
        <f t="shared" si="0"/>
        <v>16616631</v>
      </c>
      <c r="J5" s="43">
        <f t="shared" si="0"/>
        <v>27786080</v>
      </c>
      <c r="K5" s="43">
        <f t="shared" si="0"/>
        <v>21865832</v>
      </c>
      <c r="L5" s="43">
        <f t="shared" si="0"/>
        <v>25540426</v>
      </c>
      <c r="M5" s="43">
        <f t="shared" si="0"/>
        <v>48671087</v>
      </c>
      <c r="N5" s="43">
        <f t="shared" si="0"/>
        <v>96077345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123863425</v>
      </c>
      <c r="X5" s="43">
        <f t="shared" si="0"/>
        <v>178396150</v>
      </c>
      <c r="Y5" s="43">
        <f t="shared" si="0"/>
        <v>-54532725</v>
      </c>
      <c r="Z5" s="44">
        <f>+IF(X5&lt;&gt;0,+(Y5/X5)*100,0)</f>
        <v>-30.568330650633435</v>
      </c>
      <c r="AA5" s="45">
        <f>SUM(AA11:AA18)</f>
        <v>356792300</v>
      </c>
    </row>
    <row r="6" spans="1:27" ht="13.5">
      <c r="A6" s="46" t="s">
        <v>32</v>
      </c>
      <c r="B6" s="47"/>
      <c r="C6" s="9">
        <v>14503839</v>
      </c>
      <c r="D6" s="10"/>
      <c r="E6" s="11">
        <v>75214200</v>
      </c>
      <c r="F6" s="11">
        <v>75214200</v>
      </c>
      <c r="G6" s="11"/>
      <c r="H6" s="11">
        <v>251677</v>
      </c>
      <c r="I6" s="11">
        <v>547860</v>
      </c>
      <c r="J6" s="11">
        <v>799537</v>
      </c>
      <c r="K6" s="11">
        <v>429013</v>
      </c>
      <c r="L6" s="11">
        <v>708487</v>
      </c>
      <c r="M6" s="11">
        <v>1237718</v>
      </c>
      <c r="N6" s="11">
        <v>2375218</v>
      </c>
      <c r="O6" s="11"/>
      <c r="P6" s="11"/>
      <c r="Q6" s="11"/>
      <c r="R6" s="11"/>
      <c r="S6" s="11"/>
      <c r="T6" s="11"/>
      <c r="U6" s="11"/>
      <c r="V6" s="11"/>
      <c r="W6" s="11">
        <v>3174755</v>
      </c>
      <c r="X6" s="11">
        <v>37607100</v>
      </c>
      <c r="Y6" s="11">
        <v>-34432345</v>
      </c>
      <c r="Z6" s="2">
        <v>-91.56</v>
      </c>
      <c r="AA6" s="15">
        <v>75214200</v>
      </c>
    </row>
    <row r="7" spans="1:27" ht="13.5">
      <c r="A7" s="46" t="s">
        <v>33</v>
      </c>
      <c r="B7" s="47"/>
      <c r="C7" s="9">
        <v>19188009</v>
      </c>
      <c r="D7" s="10"/>
      <c r="E7" s="11">
        <v>28900000</v>
      </c>
      <c r="F7" s="11">
        <v>28900000</v>
      </c>
      <c r="G7" s="11"/>
      <c r="H7" s="11"/>
      <c r="I7" s="11">
        <v>924876</v>
      </c>
      <c r="J7" s="11">
        <v>924876</v>
      </c>
      <c r="K7" s="11">
        <v>3283393</v>
      </c>
      <c r="L7" s="11">
        <v>10684019</v>
      </c>
      <c r="M7" s="11">
        <v>5063558</v>
      </c>
      <c r="N7" s="11">
        <v>19030970</v>
      </c>
      <c r="O7" s="11"/>
      <c r="P7" s="11"/>
      <c r="Q7" s="11"/>
      <c r="R7" s="11"/>
      <c r="S7" s="11"/>
      <c r="T7" s="11"/>
      <c r="U7" s="11"/>
      <c r="V7" s="11"/>
      <c r="W7" s="11">
        <v>19955846</v>
      </c>
      <c r="X7" s="11">
        <v>14450000</v>
      </c>
      <c r="Y7" s="11">
        <v>5505846</v>
      </c>
      <c r="Z7" s="2">
        <v>38.1</v>
      </c>
      <c r="AA7" s="15">
        <v>28900000</v>
      </c>
    </row>
    <row r="8" spans="1:27" ht="13.5">
      <c r="A8" s="46" t="s">
        <v>34</v>
      </c>
      <c r="B8" s="47"/>
      <c r="C8" s="9">
        <v>74297843</v>
      </c>
      <c r="D8" s="10"/>
      <c r="E8" s="11">
        <v>53173200</v>
      </c>
      <c r="F8" s="11">
        <v>53173200</v>
      </c>
      <c r="G8" s="11">
        <v>165100</v>
      </c>
      <c r="H8" s="11">
        <v>2031156</v>
      </c>
      <c r="I8" s="11">
        <v>3145305</v>
      </c>
      <c r="J8" s="11">
        <v>5341561</v>
      </c>
      <c r="K8" s="11">
        <v>3956067</v>
      </c>
      <c r="L8" s="11">
        <v>7579177</v>
      </c>
      <c r="M8" s="11">
        <v>8012073</v>
      </c>
      <c r="N8" s="11">
        <v>19547317</v>
      </c>
      <c r="O8" s="11"/>
      <c r="P8" s="11"/>
      <c r="Q8" s="11"/>
      <c r="R8" s="11"/>
      <c r="S8" s="11"/>
      <c r="T8" s="11"/>
      <c r="U8" s="11"/>
      <c r="V8" s="11"/>
      <c r="W8" s="11">
        <v>24888878</v>
      </c>
      <c r="X8" s="11">
        <v>26586600</v>
      </c>
      <c r="Y8" s="11">
        <v>-1697722</v>
      </c>
      <c r="Z8" s="2">
        <v>-6.39</v>
      </c>
      <c r="AA8" s="15">
        <v>53173200</v>
      </c>
    </row>
    <row r="9" spans="1:27" ht="13.5">
      <c r="A9" s="46" t="s">
        <v>35</v>
      </c>
      <c r="B9" s="47"/>
      <c r="C9" s="9">
        <v>75755435</v>
      </c>
      <c r="D9" s="10"/>
      <c r="E9" s="11">
        <v>38473200</v>
      </c>
      <c r="F9" s="11">
        <v>38473200</v>
      </c>
      <c r="G9" s="11">
        <v>4784579</v>
      </c>
      <c r="H9" s="11">
        <v>2999734</v>
      </c>
      <c r="I9" s="11">
        <v>4730866</v>
      </c>
      <c r="J9" s="11">
        <v>12515179</v>
      </c>
      <c r="K9" s="11">
        <v>4645566</v>
      </c>
      <c r="L9" s="11">
        <v>5026860</v>
      </c>
      <c r="M9" s="11">
        <v>8214060</v>
      </c>
      <c r="N9" s="11">
        <v>17886486</v>
      </c>
      <c r="O9" s="11"/>
      <c r="P9" s="11"/>
      <c r="Q9" s="11"/>
      <c r="R9" s="11"/>
      <c r="S9" s="11"/>
      <c r="T9" s="11"/>
      <c r="U9" s="11"/>
      <c r="V9" s="11"/>
      <c r="W9" s="11">
        <v>30401665</v>
      </c>
      <c r="X9" s="11">
        <v>19236600</v>
      </c>
      <c r="Y9" s="11">
        <v>11165065</v>
      </c>
      <c r="Z9" s="2">
        <v>58.04</v>
      </c>
      <c r="AA9" s="15">
        <v>38473200</v>
      </c>
    </row>
    <row r="10" spans="1:27" ht="13.5">
      <c r="A10" s="46" t="s">
        <v>36</v>
      </c>
      <c r="B10" s="47"/>
      <c r="C10" s="9">
        <v>32578908</v>
      </c>
      <c r="D10" s="10"/>
      <c r="E10" s="11">
        <v>2731000</v>
      </c>
      <c r="F10" s="11">
        <v>2731000</v>
      </c>
      <c r="G10" s="11"/>
      <c r="H10" s="11"/>
      <c r="I10" s="11">
        <v>416374</v>
      </c>
      <c r="J10" s="11">
        <v>416374</v>
      </c>
      <c r="K10" s="11">
        <v>439361</v>
      </c>
      <c r="L10" s="11">
        <v>254311</v>
      </c>
      <c r="M10" s="11">
        <v>610674</v>
      </c>
      <c r="N10" s="11">
        <v>1304346</v>
      </c>
      <c r="O10" s="11"/>
      <c r="P10" s="11"/>
      <c r="Q10" s="11"/>
      <c r="R10" s="11"/>
      <c r="S10" s="11"/>
      <c r="T10" s="11"/>
      <c r="U10" s="11"/>
      <c r="V10" s="11"/>
      <c r="W10" s="11">
        <v>1720720</v>
      </c>
      <c r="X10" s="11">
        <v>1365500</v>
      </c>
      <c r="Y10" s="11">
        <v>355220</v>
      </c>
      <c r="Z10" s="2">
        <v>26.01</v>
      </c>
      <c r="AA10" s="15">
        <v>2731000</v>
      </c>
    </row>
    <row r="11" spans="1:27" ht="13.5">
      <c r="A11" s="48" t="s">
        <v>37</v>
      </c>
      <c r="B11" s="47"/>
      <c r="C11" s="49">
        <f aca="true" t="shared" si="1" ref="C11:Y11">SUM(C6:C10)</f>
        <v>216324034</v>
      </c>
      <c r="D11" s="50">
        <f t="shared" si="1"/>
        <v>0</v>
      </c>
      <c r="E11" s="51">
        <f t="shared" si="1"/>
        <v>198491600</v>
      </c>
      <c r="F11" s="51">
        <f t="shared" si="1"/>
        <v>198491600</v>
      </c>
      <c r="G11" s="51">
        <f t="shared" si="1"/>
        <v>4949679</v>
      </c>
      <c r="H11" s="51">
        <f t="shared" si="1"/>
        <v>5282567</v>
      </c>
      <c r="I11" s="51">
        <f t="shared" si="1"/>
        <v>9765281</v>
      </c>
      <c r="J11" s="51">
        <f t="shared" si="1"/>
        <v>19997527</v>
      </c>
      <c r="K11" s="51">
        <f t="shared" si="1"/>
        <v>12753400</v>
      </c>
      <c r="L11" s="51">
        <f t="shared" si="1"/>
        <v>24252854</v>
      </c>
      <c r="M11" s="51">
        <f t="shared" si="1"/>
        <v>23138083</v>
      </c>
      <c r="N11" s="51">
        <f t="shared" si="1"/>
        <v>60144337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80141864</v>
      </c>
      <c r="X11" s="51">
        <f t="shared" si="1"/>
        <v>99245800</v>
      </c>
      <c r="Y11" s="51">
        <f t="shared" si="1"/>
        <v>-19103936</v>
      </c>
      <c r="Z11" s="52">
        <f>+IF(X11&lt;&gt;0,+(Y11/X11)*100,0)</f>
        <v>-19.249112808804</v>
      </c>
      <c r="AA11" s="53">
        <f>SUM(AA6:AA10)</f>
        <v>198491600</v>
      </c>
    </row>
    <row r="12" spans="1:27" ht="13.5">
      <c r="A12" s="54" t="s">
        <v>38</v>
      </c>
      <c r="B12" s="35"/>
      <c r="C12" s="9">
        <v>40191784</v>
      </c>
      <c r="D12" s="10"/>
      <c r="E12" s="11">
        <v>24304400</v>
      </c>
      <c r="F12" s="11">
        <v>24304400</v>
      </c>
      <c r="G12" s="11">
        <v>182198</v>
      </c>
      <c r="H12" s="11">
        <v>496803</v>
      </c>
      <c r="I12" s="11">
        <v>5219787</v>
      </c>
      <c r="J12" s="11">
        <v>5898788</v>
      </c>
      <c r="K12" s="11">
        <v>1627296</v>
      </c>
      <c r="L12" s="11">
        <v>-1535258</v>
      </c>
      <c r="M12" s="11">
        <v>1247085</v>
      </c>
      <c r="N12" s="11">
        <v>1339123</v>
      </c>
      <c r="O12" s="11"/>
      <c r="P12" s="11"/>
      <c r="Q12" s="11"/>
      <c r="R12" s="11"/>
      <c r="S12" s="11"/>
      <c r="T12" s="11"/>
      <c r="U12" s="11"/>
      <c r="V12" s="11"/>
      <c r="W12" s="11">
        <v>7237911</v>
      </c>
      <c r="X12" s="11">
        <v>12152200</v>
      </c>
      <c r="Y12" s="11">
        <v>-4914289</v>
      </c>
      <c r="Z12" s="2">
        <v>-40.44</v>
      </c>
      <c r="AA12" s="15">
        <v>24304400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75546005</v>
      </c>
      <c r="D15" s="10"/>
      <c r="E15" s="11">
        <v>73290300</v>
      </c>
      <c r="F15" s="11">
        <v>73290300</v>
      </c>
      <c r="G15" s="11"/>
      <c r="H15" s="11">
        <v>215520</v>
      </c>
      <c r="I15" s="11">
        <v>1631563</v>
      </c>
      <c r="J15" s="11">
        <v>1847083</v>
      </c>
      <c r="K15" s="11">
        <v>7485136</v>
      </c>
      <c r="L15" s="11">
        <v>2596451</v>
      </c>
      <c r="M15" s="11">
        <v>2017300</v>
      </c>
      <c r="N15" s="11">
        <v>12098887</v>
      </c>
      <c r="O15" s="11"/>
      <c r="P15" s="11"/>
      <c r="Q15" s="11"/>
      <c r="R15" s="11"/>
      <c r="S15" s="11"/>
      <c r="T15" s="11"/>
      <c r="U15" s="11"/>
      <c r="V15" s="11"/>
      <c r="W15" s="11">
        <v>13945970</v>
      </c>
      <c r="X15" s="11">
        <v>36645150</v>
      </c>
      <c r="Y15" s="11">
        <v>-22699180</v>
      </c>
      <c r="Z15" s="2">
        <v>-61.94</v>
      </c>
      <c r="AA15" s="15">
        <v>73290300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35508953</v>
      </c>
      <c r="D18" s="17"/>
      <c r="E18" s="18">
        <v>60706000</v>
      </c>
      <c r="F18" s="18">
        <v>60706000</v>
      </c>
      <c r="G18" s="18"/>
      <c r="H18" s="18">
        <v>42682</v>
      </c>
      <c r="I18" s="18"/>
      <c r="J18" s="18">
        <v>42682</v>
      </c>
      <c r="K18" s="18"/>
      <c r="L18" s="18">
        <v>226379</v>
      </c>
      <c r="M18" s="18">
        <v>22268619</v>
      </c>
      <c r="N18" s="18">
        <v>22494998</v>
      </c>
      <c r="O18" s="18"/>
      <c r="P18" s="18"/>
      <c r="Q18" s="18"/>
      <c r="R18" s="18"/>
      <c r="S18" s="18"/>
      <c r="T18" s="18"/>
      <c r="U18" s="18"/>
      <c r="V18" s="18"/>
      <c r="W18" s="18">
        <v>22537680</v>
      </c>
      <c r="X18" s="18">
        <v>30353000</v>
      </c>
      <c r="Y18" s="18">
        <v>-7815320</v>
      </c>
      <c r="Z18" s="3">
        <v>-25.75</v>
      </c>
      <c r="AA18" s="23">
        <v>60706000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132950186</v>
      </c>
      <c r="D20" s="59">
        <f t="shared" si="2"/>
        <v>0</v>
      </c>
      <c r="E20" s="60">
        <f t="shared" si="2"/>
        <v>168368500</v>
      </c>
      <c r="F20" s="60">
        <f t="shared" si="2"/>
        <v>168368500</v>
      </c>
      <c r="G20" s="60">
        <f t="shared" si="2"/>
        <v>1938933</v>
      </c>
      <c r="H20" s="60">
        <f t="shared" si="2"/>
        <v>12699078</v>
      </c>
      <c r="I20" s="60">
        <f t="shared" si="2"/>
        <v>14582020</v>
      </c>
      <c r="J20" s="60">
        <f t="shared" si="2"/>
        <v>29220031</v>
      </c>
      <c r="K20" s="60">
        <f t="shared" si="2"/>
        <v>15840943</v>
      </c>
      <c r="L20" s="60">
        <f t="shared" si="2"/>
        <v>14548722</v>
      </c>
      <c r="M20" s="60">
        <f t="shared" si="2"/>
        <v>17712440</v>
      </c>
      <c r="N20" s="60">
        <f t="shared" si="2"/>
        <v>48102105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77322136</v>
      </c>
      <c r="X20" s="60">
        <f t="shared" si="2"/>
        <v>84184250</v>
      </c>
      <c r="Y20" s="60">
        <f t="shared" si="2"/>
        <v>-6862114</v>
      </c>
      <c r="Z20" s="61">
        <f>+IF(X20&lt;&gt;0,+(Y20/X20)*100,0)</f>
        <v>-8.15130383652524</v>
      </c>
      <c r="AA20" s="62">
        <f>SUM(AA26:AA33)</f>
        <v>168368500</v>
      </c>
    </row>
    <row r="21" spans="1:27" ht="13.5">
      <c r="A21" s="46" t="s">
        <v>32</v>
      </c>
      <c r="B21" s="47"/>
      <c r="C21" s="9">
        <v>43089986</v>
      </c>
      <c r="D21" s="10"/>
      <c r="E21" s="11">
        <v>56540000</v>
      </c>
      <c r="F21" s="11">
        <v>56540000</v>
      </c>
      <c r="G21" s="11">
        <v>1105084</v>
      </c>
      <c r="H21" s="11">
        <v>7086109</v>
      </c>
      <c r="I21" s="11">
        <v>9833130</v>
      </c>
      <c r="J21" s="11">
        <v>18024323</v>
      </c>
      <c r="K21" s="11">
        <v>5711341</v>
      </c>
      <c r="L21" s="11">
        <v>11936932</v>
      </c>
      <c r="M21" s="11">
        <v>8195820</v>
      </c>
      <c r="N21" s="11">
        <v>25844093</v>
      </c>
      <c r="O21" s="11"/>
      <c r="P21" s="11"/>
      <c r="Q21" s="11"/>
      <c r="R21" s="11"/>
      <c r="S21" s="11"/>
      <c r="T21" s="11"/>
      <c r="U21" s="11"/>
      <c r="V21" s="11"/>
      <c r="W21" s="11">
        <v>43868416</v>
      </c>
      <c r="X21" s="11">
        <v>28270000</v>
      </c>
      <c r="Y21" s="11">
        <v>15598416</v>
      </c>
      <c r="Z21" s="2">
        <v>55.18</v>
      </c>
      <c r="AA21" s="15">
        <v>56540000</v>
      </c>
    </row>
    <row r="22" spans="1:27" ht="13.5">
      <c r="A22" s="46" t="s">
        <v>33</v>
      </c>
      <c r="B22" s="47"/>
      <c r="C22" s="9">
        <v>38107141</v>
      </c>
      <c r="D22" s="10"/>
      <c r="E22" s="11">
        <v>55889000</v>
      </c>
      <c r="F22" s="11">
        <v>55889000</v>
      </c>
      <c r="G22" s="11">
        <v>499931</v>
      </c>
      <c r="H22" s="11">
        <v>1575649</v>
      </c>
      <c r="I22" s="11">
        <v>846638</v>
      </c>
      <c r="J22" s="11">
        <v>2922218</v>
      </c>
      <c r="K22" s="11">
        <v>1568939</v>
      </c>
      <c r="L22" s="11">
        <v>266371</v>
      </c>
      <c r="M22" s="11">
        <v>7386125</v>
      </c>
      <c r="N22" s="11">
        <v>9221435</v>
      </c>
      <c r="O22" s="11"/>
      <c r="P22" s="11"/>
      <c r="Q22" s="11"/>
      <c r="R22" s="11"/>
      <c r="S22" s="11"/>
      <c r="T22" s="11"/>
      <c r="U22" s="11"/>
      <c r="V22" s="11"/>
      <c r="W22" s="11">
        <v>12143653</v>
      </c>
      <c r="X22" s="11">
        <v>27944500</v>
      </c>
      <c r="Y22" s="11">
        <v>-15800847</v>
      </c>
      <c r="Z22" s="2">
        <v>-56.54</v>
      </c>
      <c r="AA22" s="15">
        <v>55889000</v>
      </c>
    </row>
    <row r="23" spans="1:27" ht="13.5">
      <c r="A23" s="46" t="s">
        <v>34</v>
      </c>
      <c r="B23" s="47"/>
      <c r="C23" s="9">
        <v>9503045</v>
      </c>
      <c r="D23" s="10"/>
      <c r="E23" s="11">
        <v>13500000</v>
      </c>
      <c r="F23" s="11">
        <v>13500000</v>
      </c>
      <c r="G23" s="11"/>
      <c r="H23" s="11">
        <v>1794233</v>
      </c>
      <c r="I23" s="11"/>
      <c r="J23" s="11">
        <v>1794233</v>
      </c>
      <c r="K23" s="11">
        <v>2015800</v>
      </c>
      <c r="L23" s="11">
        <v>153186</v>
      </c>
      <c r="M23" s="11"/>
      <c r="N23" s="11">
        <v>2168986</v>
      </c>
      <c r="O23" s="11"/>
      <c r="P23" s="11"/>
      <c r="Q23" s="11"/>
      <c r="R23" s="11"/>
      <c r="S23" s="11"/>
      <c r="T23" s="11"/>
      <c r="U23" s="11"/>
      <c r="V23" s="11"/>
      <c r="W23" s="11">
        <v>3963219</v>
      </c>
      <c r="X23" s="11">
        <v>6750000</v>
      </c>
      <c r="Y23" s="11">
        <v>-2786781</v>
      </c>
      <c r="Z23" s="2">
        <v>-41.29</v>
      </c>
      <c r="AA23" s="15">
        <v>13500000</v>
      </c>
    </row>
    <row r="24" spans="1:27" ht="13.5">
      <c r="A24" s="46" t="s">
        <v>35</v>
      </c>
      <c r="B24" s="47"/>
      <c r="C24" s="9">
        <v>10423724</v>
      </c>
      <c r="D24" s="10"/>
      <c r="E24" s="11">
        <v>9650000</v>
      </c>
      <c r="F24" s="11">
        <v>9650000</v>
      </c>
      <c r="G24" s="11"/>
      <c r="H24" s="11"/>
      <c r="I24" s="11">
        <v>625003</v>
      </c>
      <c r="J24" s="11">
        <v>625003</v>
      </c>
      <c r="K24" s="11">
        <v>5064601</v>
      </c>
      <c r="L24" s="11">
        <v>811636</v>
      </c>
      <c r="M24" s="11">
        <v>8100</v>
      </c>
      <c r="N24" s="11">
        <v>5884337</v>
      </c>
      <c r="O24" s="11"/>
      <c r="P24" s="11"/>
      <c r="Q24" s="11"/>
      <c r="R24" s="11"/>
      <c r="S24" s="11"/>
      <c r="T24" s="11"/>
      <c r="U24" s="11"/>
      <c r="V24" s="11"/>
      <c r="W24" s="11">
        <v>6509340</v>
      </c>
      <c r="X24" s="11">
        <v>4825000</v>
      </c>
      <c r="Y24" s="11">
        <v>1684340</v>
      </c>
      <c r="Z24" s="2">
        <v>34.91</v>
      </c>
      <c r="AA24" s="15">
        <v>9650000</v>
      </c>
    </row>
    <row r="25" spans="1:27" ht="13.5">
      <c r="A25" s="46" t="s">
        <v>36</v>
      </c>
      <c r="B25" s="47"/>
      <c r="C25" s="9">
        <v>529252</v>
      </c>
      <c r="D25" s="10"/>
      <c r="E25" s="11">
        <v>3500000</v>
      </c>
      <c r="F25" s="11">
        <v>3500000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1750000</v>
      </c>
      <c r="Y25" s="11">
        <v>-1750000</v>
      </c>
      <c r="Z25" s="2">
        <v>-100</v>
      </c>
      <c r="AA25" s="15">
        <v>3500000</v>
      </c>
    </row>
    <row r="26" spans="1:27" ht="13.5">
      <c r="A26" s="48" t="s">
        <v>37</v>
      </c>
      <c r="B26" s="63"/>
      <c r="C26" s="49">
        <f aca="true" t="shared" si="3" ref="C26:Y26">SUM(C21:C25)</f>
        <v>101653148</v>
      </c>
      <c r="D26" s="50">
        <f t="shared" si="3"/>
        <v>0</v>
      </c>
      <c r="E26" s="51">
        <f t="shared" si="3"/>
        <v>139079000</v>
      </c>
      <c r="F26" s="51">
        <f t="shared" si="3"/>
        <v>139079000</v>
      </c>
      <c r="G26" s="51">
        <f t="shared" si="3"/>
        <v>1605015</v>
      </c>
      <c r="H26" s="51">
        <f t="shared" si="3"/>
        <v>10455991</v>
      </c>
      <c r="I26" s="51">
        <f t="shared" si="3"/>
        <v>11304771</v>
      </c>
      <c r="J26" s="51">
        <f t="shared" si="3"/>
        <v>23365777</v>
      </c>
      <c r="K26" s="51">
        <f t="shared" si="3"/>
        <v>14360681</v>
      </c>
      <c r="L26" s="51">
        <f t="shared" si="3"/>
        <v>13168125</v>
      </c>
      <c r="M26" s="51">
        <f t="shared" si="3"/>
        <v>15590045</v>
      </c>
      <c r="N26" s="51">
        <f t="shared" si="3"/>
        <v>43118851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66484628</v>
      </c>
      <c r="X26" s="51">
        <f t="shared" si="3"/>
        <v>69539500</v>
      </c>
      <c r="Y26" s="51">
        <f t="shared" si="3"/>
        <v>-3054872</v>
      </c>
      <c r="Z26" s="52">
        <f>+IF(X26&lt;&gt;0,+(Y26/X26)*100,0)</f>
        <v>-4.393002538125813</v>
      </c>
      <c r="AA26" s="53">
        <f>SUM(AA21:AA25)</f>
        <v>139079000</v>
      </c>
    </row>
    <row r="27" spans="1:27" ht="13.5">
      <c r="A27" s="54" t="s">
        <v>38</v>
      </c>
      <c r="B27" s="64"/>
      <c r="C27" s="9">
        <v>3937145</v>
      </c>
      <c r="D27" s="10"/>
      <c r="E27" s="11">
        <v>8687500</v>
      </c>
      <c r="F27" s="11">
        <v>8687500</v>
      </c>
      <c r="G27" s="11"/>
      <c r="H27" s="11"/>
      <c r="I27" s="11">
        <v>768657</v>
      </c>
      <c r="J27" s="11">
        <v>768657</v>
      </c>
      <c r="K27" s="11">
        <v>210410</v>
      </c>
      <c r="L27" s="11">
        <v>489388</v>
      </c>
      <c r="M27" s="11">
        <v>620600</v>
      </c>
      <c r="N27" s="11">
        <v>1320398</v>
      </c>
      <c r="O27" s="11"/>
      <c r="P27" s="11"/>
      <c r="Q27" s="11"/>
      <c r="R27" s="11"/>
      <c r="S27" s="11"/>
      <c r="T27" s="11"/>
      <c r="U27" s="11"/>
      <c r="V27" s="11"/>
      <c r="W27" s="11">
        <v>2089055</v>
      </c>
      <c r="X27" s="11">
        <v>4343750</v>
      </c>
      <c r="Y27" s="11">
        <v>-2254695</v>
      </c>
      <c r="Z27" s="2">
        <v>-51.91</v>
      </c>
      <c r="AA27" s="15">
        <v>8687500</v>
      </c>
    </row>
    <row r="28" spans="1:27" ht="13.5">
      <c r="A28" s="54" t="s">
        <v>39</v>
      </c>
      <c r="B28" s="64"/>
      <c r="C28" s="12"/>
      <c r="D28" s="13"/>
      <c r="E28" s="14">
        <v>245000</v>
      </c>
      <c r="F28" s="14">
        <v>245000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122500</v>
      </c>
      <c r="Y28" s="14">
        <v>-122500</v>
      </c>
      <c r="Z28" s="2">
        <v>-100</v>
      </c>
      <c r="AA28" s="22">
        <v>245000</v>
      </c>
    </row>
    <row r="29" spans="1:27" ht="13.5">
      <c r="A29" s="54" t="s">
        <v>40</v>
      </c>
      <c r="B29" s="64"/>
      <c r="C29" s="9">
        <v>113500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27246393</v>
      </c>
      <c r="D30" s="10"/>
      <c r="E30" s="11">
        <v>20357000</v>
      </c>
      <c r="F30" s="11">
        <v>20357000</v>
      </c>
      <c r="G30" s="11">
        <v>333918</v>
      </c>
      <c r="H30" s="11">
        <v>2243087</v>
      </c>
      <c r="I30" s="11">
        <v>2508592</v>
      </c>
      <c r="J30" s="11">
        <v>5085597</v>
      </c>
      <c r="K30" s="11">
        <v>1269852</v>
      </c>
      <c r="L30" s="11">
        <v>891209</v>
      </c>
      <c r="M30" s="11">
        <v>1501795</v>
      </c>
      <c r="N30" s="11">
        <v>3662856</v>
      </c>
      <c r="O30" s="11"/>
      <c r="P30" s="11"/>
      <c r="Q30" s="11"/>
      <c r="R30" s="11"/>
      <c r="S30" s="11"/>
      <c r="T30" s="11"/>
      <c r="U30" s="11"/>
      <c r="V30" s="11"/>
      <c r="W30" s="11">
        <v>8748453</v>
      </c>
      <c r="X30" s="11">
        <v>10178500</v>
      </c>
      <c r="Y30" s="11">
        <v>-1430047</v>
      </c>
      <c r="Z30" s="2">
        <v>-14.05</v>
      </c>
      <c r="AA30" s="15">
        <v>20357000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57593825</v>
      </c>
      <c r="D36" s="10">
        <f t="shared" si="4"/>
        <v>0</v>
      </c>
      <c r="E36" s="11">
        <f t="shared" si="4"/>
        <v>131754200</v>
      </c>
      <c r="F36" s="11">
        <f t="shared" si="4"/>
        <v>131754200</v>
      </c>
      <c r="G36" s="11">
        <f t="shared" si="4"/>
        <v>1105084</v>
      </c>
      <c r="H36" s="11">
        <f t="shared" si="4"/>
        <v>7337786</v>
      </c>
      <c r="I36" s="11">
        <f t="shared" si="4"/>
        <v>10380990</v>
      </c>
      <c r="J36" s="11">
        <f t="shared" si="4"/>
        <v>18823860</v>
      </c>
      <c r="K36" s="11">
        <f t="shared" si="4"/>
        <v>6140354</v>
      </c>
      <c r="L36" s="11">
        <f t="shared" si="4"/>
        <v>12645419</v>
      </c>
      <c r="M36" s="11">
        <f t="shared" si="4"/>
        <v>9433538</v>
      </c>
      <c r="N36" s="11">
        <f t="shared" si="4"/>
        <v>28219311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47043171</v>
      </c>
      <c r="X36" s="11">
        <f t="shared" si="4"/>
        <v>65877100</v>
      </c>
      <c r="Y36" s="11">
        <f t="shared" si="4"/>
        <v>-18833929</v>
      </c>
      <c r="Z36" s="2">
        <f aca="true" t="shared" si="5" ref="Z36:Z49">+IF(X36&lt;&gt;0,+(Y36/X36)*100,0)</f>
        <v>-28.589493162267317</v>
      </c>
      <c r="AA36" s="15">
        <f>AA6+AA21</f>
        <v>131754200</v>
      </c>
    </row>
    <row r="37" spans="1:27" ht="13.5">
      <c r="A37" s="46" t="s">
        <v>33</v>
      </c>
      <c r="B37" s="47"/>
      <c r="C37" s="9">
        <f t="shared" si="4"/>
        <v>57295150</v>
      </c>
      <c r="D37" s="10">
        <f t="shared" si="4"/>
        <v>0</v>
      </c>
      <c r="E37" s="11">
        <f t="shared" si="4"/>
        <v>84789000</v>
      </c>
      <c r="F37" s="11">
        <f t="shared" si="4"/>
        <v>84789000</v>
      </c>
      <c r="G37" s="11">
        <f t="shared" si="4"/>
        <v>499931</v>
      </c>
      <c r="H37" s="11">
        <f t="shared" si="4"/>
        <v>1575649</v>
      </c>
      <c r="I37" s="11">
        <f t="shared" si="4"/>
        <v>1771514</v>
      </c>
      <c r="J37" s="11">
        <f t="shared" si="4"/>
        <v>3847094</v>
      </c>
      <c r="K37" s="11">
        <f t="shared" si="4"/>
        <v>4852332</v>
      </c>
      <c r="L37" s="11">
        <f t="shared" si="4"/>
        <v>10950390</v>
      </c>
      <c r="M37" s="11">
        <f t="shared" si="4"/>
        <v>12449683</v>
      </c>
      <c r="N37" s="11">
        <f t="shared" si="4"/>
        <v>28252405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32099499</v>
      </c>
      <c r="X37" s="11">
        <f t="shared" si="4"/>
        <v>42394500</v>
      </c>
      <c r="Y37" s="11">
        <f t="shared" si="4"/>
        <v>-10295001</v>
      </c>
      <c r="Z37" s="2">
        <f t="shared" si="5"/>
        <v>-24.283812758730498</v>
      </c>
      <c r="AA37" s="15">
        <f>AA7+AA22</f>
        <v>84789000</v>
      </c>
    </row>
    <row r="38" spans="1:27" ht="13.5">
      <c r="A38" s="46" t="s">
        <v>34</v>
      </c>
      <c r="B38" s="47"/>
      <c r="C38" s="9">
        <f t="shared" si="4"/>
        <v>83800888</v>
      </c>
      <c r="D38" s="10">
        <f t="shared" si="4"/>
        <v>0</v>
      </c>
      <c r="E38" s="11">
        <f t="shared" si="4"/>
        <v>66673200</v>
      </c>
      <c r="F38" s="11">
        <f t="shared" si="4"/>
        <v>66673200</v>
      </c>
      <c r="G38" s="11">
        <f t="shared" si="4"/>
        <v>165100</v>
      </c>
      <c r="H38" s="11">
        <f t="shared" si="4"/>
        <v>3825389</v>
      </c>
      <c r="I38" s="11">
        <f t="shared" si="4"/>
        <v>3145305</v>
      </c>
      <c r="J38" s="11">
        <f t="shared" si="4"/>
        <v>7135794</v>
      </c>
      <c r="K38" s="11">
        <f t="shared" si="4"/>
        <v>5971867</v>
      </c>
      <c r="L38" s="11">
        <f t="shared" si="4"/>
        <v>7732363</v>
      </c>
      <c r="M38" s="11">
        <f t="shared" si="4"/>
        <v>8012073</v>
      </c>
      <c r="N38" s="11">
        <f t="shared" si="4"/>
        <v>21716303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28852097</v>
      </c>
      <c r="X38" s="11">
        <f t="shared" si="4"/>
        <v>33336600</v>
      </c>
      <c r="Y38" s="11">
        <f t="shared" si="4"/>
        <v>-4484503</v>
      </c>
      <c r="Z38" s="2">
        <f t="shared" si="5"/>
        <v>-13.45219068531284</v>
      </c>
      <c r="AA38" s="15">
        <f>AA8+AA23</f>
        <v>66673200</v>
      </c>
    </row>
    <row r="39" spans="1:27" ht="13.5">
      <c r="A39" s="46" t="s">
        <v>35</v>
      </c>
      <c r="B39" s="47"/>
      <c r="C39" s="9">
        <f t="shared" si="4"/>
        <v>86179159</v>
      </c>
      <c r="D39" s="10">
        <f t="shared" si="4"/>
        <v>0</v>
      </c>
      <c r="E39" s="11">
        <f t="shared" si="4"/>
        <v>48123200</v>
      </c>
      <c r="F39" s="11">
        <f t="shared" si="4"/>
        <v>48123200</v>
      </c>
      <c r="G39" s="11">
        <f t="shared" si="4"/>
        <v>4784579</v>
      </c>
      <c r="H39" s="11">
        <f t="shared" si="4"/>
        <v>2999734</v>
      </c>
      <c r="I39" s="11">
        <f t="shared" si="4"/>
        <v>5355869</v>
      </c>
      <c r="J39" s="11">
        <f t="shared" si="4"/>
        <v>13140182</v>
      </c>
      <c r="K39" s="11">
        <f t="shared" si="4"/>
        <v>9710167</v>
      </c>
      <c r="L39" s="11">
        <f t="shared" si="4"/>
        <v>5838496</v>
      </c>
      <c r="M39" s="11">
        <f t="shared" si="4"/>
        <v>8222160</v>
      </c>
      <c r="N39" s="11">
        <f t="shared" si="4"/>
        <v>23770823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36911005</v>
      </c>
      <c r="X39" s="11">
        <f t="shared" si="4"/>
        <v>24061600</v>
      </c>
      <c r="Y39" s="11">
        <f t="shared" si="4"/>
        <v>12849405</v>
      </c>
      <c r="Z39" s="2">
        <f t="shared" si="5"/>
        <v>53.40212205339628</v>
      </c>
      <c r="AA39" s="15">
        <f>AA9+AA24</f>
        <v>48123200</v>
      </c>
    </row>
    <row r="40" spans="1:27" ht="13.5">
      <c r="A40" s="46" t="s">
        <v>36</v>
      </c>
      <c r="B40" s="47"/>
      <c r="C40" s="9">
        <f t="shared" si="4"/>
        <v>33108160</v>
      </c>
      <c r="D40" s="10">
        <f t="shared" si="4"/>
        <v>0</v>
      </c>
      <c r="E40" s="11">
        <f t="shared" si="4"/>
        <v>6231000</v>
      </c>
      <c r="F40" s="11">
        <f t="shared" si="4"/>
        <v>6231000</v>
      </c>
      <c r="G40" s="11">
        <f t="shared" si="4"/>
        <v>0</v>
      </c>
      <c r="H40" s="11">
        <f t="shared" si="4"/>
        <v>0</v>
      </c>
      <c r="I40" s="11">
        <f t="shared" si="4"/>
        <v>416374</v>
      </c>
      <c r="J40" s="11">
        <f t="shared" si="4"/>
        <v>416374</v>
      </c>
      <c r="K40" s="11">
        <f t="shared" si="4"/>
        <v>439361</v>
      </c>
      <c r="L40" s="11">
        <f t="shared" si="4"/>
        <v>254311</v>
      </c>
      <c r="M40" s="11">
        <f t="shared" si="4"/>
        <v>610674</v>
      </c>
      <c r="N40" s="11">
        <f t="shared" si="4"/>
        <v>1304346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1720720</v>
      </c>
      <c r="X40" s="11">
        <f t="shared" si="4"/>
        <v>3115500</v>
      </c>
      <c r="Y40" s="11">
        <f t="shared" si="4"/>
        <v>-1394780</v>
      </c>
      <c r="Z40" s="2">
        <f t="shared" si="5"/>
        <v>-44.76905793612582</v>
      </c>
      <c r="AA40" s="15">
        <f>AA10+AA25</f>
        <v>6231000</v>
      </c>
    </row>
    <row r="41" spans="1:27" ht="13.5">
      <c r="A41" s="48" t="s">
        <v>37</v>
      </c>
      <c r="B41" s="47"/>
      <c r="C41" s="49">
        <f aca="true" t="shared" si="6" ref="C41:Y41">SUM(C36:C40)</f>
        <v>317977182</v>
      </c>
      <c r="D41" s="50">
        <f t="shared" si="6"/>
        <v>0</v>
      </c>
      <c r="E41" s="51">
        <f t="shared" si="6"/>
        <v>337570600</v>
      </c>
      <c r="F41" s="51">
        <f t="shared" si="6"/>
        <v>337570600</v>
      </c>
      <c r="G41" s="51">
        <f t="shared" si="6"/>
        <v>6554694</v>
      </c>
      <c r="H41" s="51">
        <f t="shared" si="6"/>
        <v>15738558</v>
      </c>
      <c r="I41" s="51">
        <f t="shared" si="6"/>
        <v>21070052</v>
      </c>
      <c r="J41" s="51">
        <f t="shared" si="6"/>
        <v>43363304</v>
      </c>
      <c r="K41" s="51">
        <f t="shared" si="6"/>
        <v>27114081</v>
      </c>
      <c r="L41" s="51">
        <f t="shared" si="6"/>
        <v>37420979</v>
      </c>
      <c r="M41" s="51">
        <f t="shared" si="6"/>
        <v>38728128</v>
      </c>
      <c r="N41" s="51">
        <f t="shared" si="6"/>
        <v>103263188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146626492</v>
      </c>
      <c r="X41" s="51">
        <f t="shared" si="6"/>
        <v>168785300</v>
      </c>
      <c r="Y41" s="51">
        <f t="shared" si="6"/>
        <v>-22158808</v>
      </c>
      <c r="Z41" s="52">
        <f t="shared" si="5"/>
        <v>-13.128399214860536</v>
      </c>
      <c r="AA41" s="53">
        <f>SUM(AA36:AA40)</f>
        <v>337570600</v>
      </c>
    </row>
    <row r="42" spans="1:27" ht="13.5">
      <c r="A42" s="54" t="s">
        <v>38</v>
      </c>
      <c r="B42" s="35"/>
      <c r="C42" s="65">
        <f aca="true" t="shared" si="7" ref="C42:Y48">C12+C27</f>
        <v>44128929</v>
      </c>
      <c r="D42" s="66">
        <f t="shared" si="7"/>
        <v>0</v>
      </c>
      <c r="E42" s="67">
        <f t="shared" si="7"/>
        <v>32991900</v>
      </c>
      <c r="F42" s="67">
        <f t="shared" si="7"/>
        <v>32991900</v>
      </c>
      <c r="G42" s="67">
        <f t="shared" si="7"/>
        <v>182198</v>
      </c>
      <c r="H42" s="67">
        <f t="shared" si="7"/>
        <v>496803</v>
      </c>
      <c r="I42" s="67">
        <f t="shared" si="7"/>
        <v>5988444</v>
      </c>
      <c r="J42" s="67">
        <f t="shared" si="7"/>
        <v>6667445</v>
      </c>
      <c r="K42" s="67">
        <f t="shared" si="7"/>
        <v>1837706</v>
      </c>
      <c r="L42" s="67">
        <f t="shared" si="7"/>
        <v>-1045870</v>
      </c>
      <c r="M42" s="67">
        <f t="shared" si="7"/>
        <v>1867685</v>
      </c>
      <c r="N42" s="67">
        <f t="shared" si="7"/>
        <v>2659521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9326966</v>
      </c>
      <c r="X42" s="67">
        <f t="shared" si="7"/>
        <v>16495950</v>
      </c>
      <c r="Y42" s="67">
        <f t="shared" si="7"/>
        <v>-7168984</v>
      </c>
      <c r="Z42" s="69">
        <f t="shared" si="5"/>
        <v>-43.45905510140368</v>
      </c>
      <c r="AA42" s="68">
        <f aca="true" t="shared" si="8" ref="AA42:AA48">AA12+AA27</f>
        <v>32991900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245000</v>
      </c>
      <c r="F43" s="72">
        <f t="shared" si="7"/>
        <v>245000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122500</v>
      </c>
      <c r="Y43" s="72">
        <f t="shared" si="7"/>
        <v>-122500</v>
      </c>
      <c r="Z43" s="73">
        <f t="shared" si="5"/>
        <v>-100</v>
      </c>
      <c r="AA43" s="74">
        <f t="shared" si="8"/>
        <v>245000</v>
      </c>
    </row>
    <row r="44" spans="1:27" ht="13.5">
      <c r="A44" s="54" t="s">
        <v>40</v>
      </c>
      <c r="B44" s="35"/>
      <c r="C44" s="65">
        <f t="shared" si="7"/>
        <v>113500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102792398</v>
      </c>
      <c r="D45" s="66">
        <f t="shared" si="7"/>
        <v>0</v>
      </c>
      <c r="E45" s="67">
        <f t="shared" si="7"/>
        <v>93647300</v>
      </c>
      <c r="F45" s="67">
        <f t="shared" si="7"/>
        <v>93647300</v>
      </c>
      <c r="G45" s="67">
        <f t="shared" si="7"/>
        <v>333918</v>
      </c>
      <c r="H45" s="67">
        <f t="shared" si="7"/>
        <v>2458607</v>
      </c>
      <c r="I45" s="67">
        <f t="shared" si="7"/>
        <v>4140155</v>
      </c>
      <c r="J45" s="67">
        <f t="shared" si="7"/>
        <v>6932680</v>
      </c>
      <c r="K45" s="67">
        <f t="shared" si="7"/>
        <v>8754988</v>
      </c>
      <c r="L45" s="67">
        <f t="shared" si="7"/>
        <v>3487660</v>
      </c>
      <c r="M45" s="67">
        <f t="shared" si="7"/>
        <v>3519095</v>
      </c>
      <c r="N45" s="67">
        <f t="shared" si="7"/>
        <v>15761743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22694423</v>
      </c>
      <c r="X45" s="67">
        <f t="shared" si="7"/>
        <v>46823650</v>
      </c>
      <c r="Y45" s="67">
        <f t="shared" si="7"/>
        <v>-24129227</v>
      </c>
      <c r="Z45" s="69">
        <f t="shared" si="5"/>
        <v>-51.53213600392109</v>
      </c>
      <c r="AA45" s="68">
        <f t="shared" si="8"/>
        <v>93647300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35508953</v>
      </c>
      <c r="D48" s="66">
        <f t="shared" si="7"/>
        <v>0</v>
      </c>
      <c r="E48" s="67">
        <f t="shared" si="7"/>
        <v>60706000</v>
      </c>
      <c r="F48" s="67">
        <f t="shared" si="7"/>
        <v>60706000</v>
      </c>
      <c r="G48" s="67">
        <f t="shared" si="7"/>
        <v>0</v>
      </c>
      <c r="H48" s="67">
        <f t="shared" si="7"/>
        <v>42682</v>
      </c>
      <c r="I48" s="67">
        <f t="shared" si="7"/>
        <v>0</v>
      </c>
      <c r="J48" s="67">
        <f t="shared" si="7"/>
        <v>42682</v>
      </c>
      <c r="K48" s="67">
        <f t="shared" si="7"/>
        <v>0</v>
      </c>
      <c r="L48" s="67">
        <f t="shared" si="7"/>
        <v>226379</v>
      </c>
      <c r="M48" s="67">
        <f t="shared" si="7"/>
        <v>22268619</v>
      </c>
      <c r="N48" s="67">
        <f t="shared" si="7"/>
        <v>22494998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22537680</v>
      </c>
      <c r="X48" s="67">
        <f t="shared" si="7"/>
        <v>30353000</v>
      </c>
      <c r="Y48" s="67">
        <f t="shared" si="7"/>
        <v>-7815320</v>
      </c>
      <c r="Z48" s="69">
        <f t="shared" si="5"/>
        <v>-25.748097387408166</v>
      </c>
      <c r="AA48" s="68">
        <f t="shared" si="8"/>
        <v>60706000</v>
      </c>
    </row>
    <row r="49" spans="1:27" ht="13.5">
      <c r="A49" s="75" t="s">
        <v>49</v>
      </c>
      <c r="B49" s="76"/>
      <c r="C49" s="77">
        <f aca="true" t="shared" si="9" ref="C49:Y49">SUM(C41:C48)</f>
        <v>500520962</v>
      </c>
      <c r="D49" s="78">
        <f t="shared" si="9"/>
        <v>0</v>
      </c>
      <c r="E49" s="79">
        <f t="shared" si="9"/>
        <v>525160800</v>
      </c>
      <c r="F49" s="79">
        <f t="shared" si="9"/>
        <v>525160800</v>
      </c>
      <c r="G49" s="79">
        <f t="shared" si="9"/>
        <v>7070810</v>
      </c>
      <c r="H49" s="79">
        <f t="shared" si="9"/>
        <v>18736650</v>
      </c>
      <c r="I49" s="79">
        <f t="shared" si="9"/>
        <v>31198651</v>
      </c>
      <c r="J49" s="79">
        <f t="shared" si="9"/>
        <v>57006111</v>
      </c>
      <c r="K49" s="79">
        <f t="shared" si="9"/>
        <v>37706775</v>
      </c>
      <c r="L49" s="79">
        <f t="shared" si="9"/>
        <v>40089148</v>
      </c>
      <c r="M49" s="79">
        <f t="shared" si="9"/>
        <v>66383527</v>
      </c>
      <c r="N49" s="79">
        <f t="shared" si="9"/>
        <v>144179450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201185561</v>
      </c>
      <c r="X49" s="79">
        <f t="shared" si="9"/>
        <v>262580400</v>
      </c>
      <c r="Y49" s="79">
        <f t="shared" si="9"/>
        <v>-61394839</v>
      </c>
      <c r="Z49" s="80">
        <f t="shared" si="5"/>
        <v>-23.38134872214377</v>
      </c>
      <c r="AA49" s="81">
        <f>SUM(AA41:AA48)</f>
        <v>525160800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417132841</v>
      </c>
      <c r="D51" s="66">
        <f t="shared" si="10"/>
        <v>0</v>
      </c>
      <c r="E51" s="67">
        <f t="shared" si="10"/>
        <v>608208300</v>
      </c>
      <c r="F51" s="67">
        <f t="shared" si="10"/>
        <v>608208300</v>
      </c>
      <c r="G51" s="67">
        <f t="shared" si="10"/>
        <v>42490218</v>
      </c>
      <c r="H51" s="67">
        <f t="shared" si="10"/>
        <v>64979766</v>
      </c>
      <c r="I51" s="67">
        <f t="shared" si="10"/>
        <v>66981015</v>
      </c>
      <c r="J51" s="67">
        <f t="shared" si="10"/>
        <v>174450999</v>
      </c>
      <c r="K51" s="67">
        <f t="shared" si="10"/>
        <v>31788815</v>
      </c>
      <c r="L51" s="67">
        <f t="shared" si="10"/>
        <v>32966215</v>
      </c>
      <c r="M51" s="67">
        <f t="shared" si="10"/>
        <v>30846571</v>
      </c>
      <c r="N51" s="67">
        <f t="shared" si="10"/>
        <v>95601601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270052600</v>
      </c>
      <c r="X51" s="67">
        <f t="shared" si="10"/>
        <v>304104150</v>
      </c>
      <c r="Y51" s="67">
        <f t="shared" si="10"/>
        <v>-34051550</v>
      </c>
      <c r="Z51" s="69">
        <f>+IF(X51&lt;&gt;0,+(Y51/X51)*100,0)</f>
        <v>-11.197331572094626</v>
      </c>
      <c r="AA51" s="68">
        <f>SUM(AA57:AA61)</f>
        <v>608208300</v>
      </c>
    </row>
    <row r="52" spans="1:27" ht="13.5">
      <c r="A52" s="84" t="s">
        <v>32</v>
      </c>
      <c r="B52" s="47"/>
      <c r="C52" s="9">
        <v>93288980</v>
      </c>
      <c r="D52" s="10"/>
      <c r="E52" s="11">
        <v>134000200</v>
      </c>
      <c r="F52" s="11">
        <v>134000200</v>
      </c>
      <c r="G52" s="11">
        <v>9011983</v>
      </c>
      <c r="H52" s="11">
        <v>15597110</v>
      </c>
      <c r="I52" s="11">
        <v>15124067</v>
      </c>
      <c r="J52" s="11">
        <v>39733160</v>
      </c>
      <c r="K52" s="11">
        <v>6406131</v>
      </c>
      <c r="L52" s="11">
        <v>11476197</v>
      </c>
      <c r="M52" s="11">
        <v>6652986</v>
      </c>
      <c r="N52" s="11">
        <v>24535314</v>
      </c>
      <c r="O52" s="11"/>
      <c r="P52" s="11"/>
      <c r="Q52" s="11"/>
      <c r="R52" s="11"/>
      <c r="S52" s="11"/>
      <c r="T52" s="11"/>
      <c r="U52" s="11"/>
      <c r="V52" s="11"/>
      <c r="W52" s="11">
        <v>64268474</v>
      </c>
      <c r="X52" s="11">
        <v>67000100</v>
      </c>
      <c r="Y52" s="11">
        <v>-2731626</v>
      </c>
      <c r="Z52" s="2">
        <v>-4.08</v>
      </c>
      <c r="AA52" s="15">
        <v>134000200</v>
      </c>
    </row>
    <row r="53" spans="1:27" ht="13.5">
      <c r="A53" s="84" t="s">
        <v>33</v>
      </c>
      <c r="B53" s="47"/>
      <c r="C53" s="9">
        <v>62039697</v>
      </c>
      <c r="D53" s="10"/>
      <c r="E53" s="11">
        <v>160750000</v>
      </c>
      <c r="F53" s="11">
        <v>160750000</v>
      </c>
      <c r="G53" s="11">
        <v>10554682</v>
      </c>
      <c r="H53" s="11">
        <v>17304121</v>
      </c>
      <c r="I53" s="11">
        <v>16946098</v>
      </c>
      <c r="J53" s="11">
        <v>44804901</v>
      </c>
      <c r="K53" s="11">
        <v>6686299</v>
      </c>
      <c r="L53" s="11">
        <v>11776919</v>
      </c>
      <c r="M53" s="11">
        <v>11810416</v>
      </c>
      <c r="N53" s="11">
        <v>30273634</v>
      </c>
      <c r="O53" s="11"/>
      <c r="P53" s="11"/>
      <c r="Q53" s="11"/>
      <c r="R53" s="11"/>
      <c r="S53" s="11"/>
      <c r="T53" s="11"/>
      <c r="U53" s="11"/>
      <c r="V53" s="11"/>
      <c r="W53" s="11">
        <v>75078535</v>
      </c>
      <c r="X53" s="11">
        <v>80375000</v>
      </c>
      <c r="Y53" s="11">
        <v>-5296465</v>
      </c>
      <c r="Z53" s="2">
        <v>-6.59</v>
      </c>
      <c r="AA53" s="15">
        <v>160750000</v>
      </c>
    </row>
    <row r="54" spans="1:27" ht="13.5">
      <c r="A54" s="84" t="s">
        <v>34</v>
      </c>
      <c r="B54" s="47"/>
      <c r="C54" s="9">
        <v>108762197</v>
      </c>
      <c r="D54" s="10"/>
      <c r="E54" s="11">
        <v>105918100</v>
      </c>
      <c r="F54" s="11">
        <v>105918100</v>
      </c>
      <c r="G54" s="11">
        <v>8437720</v>
      </c>
      <c r="H54" s="11">
        <v>2074164</v>
      </c>
      <c r="I54" s="11">
        <v>1621940</v>
      </c>
      <c r="J54" s="11">
        <v>12133824</v>
      </c>
      <c r="K54" s="11">
        <v>1985213</v>
      </c>
      <c r="L54" s="11">
        <v>1343583</v>
      </c>
      <c r="M54" s="11">
        <v>2170898</v>
      </c>
      <c r="N54" s="11">
        <v>5499694</v>
      </c>
      <c r="O54" s="11"/>
      <c r="P54" s="11"/>
      <c r="Q54" s="11"/>
      <c r="R54" s="11"/>
      <c r="S54" s="11"/>
      <c r="T54" s="11"/>
      <c r="U54" s="11"/>
      <c r="V54" s="11"/>
      <c r="W54" s="11">
        <v>17633518</v>
      </c>
      <c r="X54" s="11">
        <v>52959050</v>
      </c>
      <c r="Y54" s="11">
        <v>-35325532</v>
      </c>
      <c r="Z54" s="2">
        <v>-66.7</v>
      </c>
      <c r="AA54" s="15">
        <v>105918100</v>
      </c>
    </row>
    <row r="55" spans="1:27" ht="13.5">
      <c r="A55" s="84" t="s">
        <v>35</v>
      </c>
      <c r="B55" s="47"/>
      <c r="C55" s="9">
        <v>30046283</v>
      </c>
      <c r="D55" s="10"/>
      <c r="E55" s="11">
        <v>65302600</v>
      </c>
      <c r="F55" s="11">
        <v>65302600</v>
      </c>
      <c r="G55" s="11">
        <v>4295971</v>
      </c>
      <c r="H55" s="11">
        <v>8345354</v>
      </c>
      <c r="I55" s="11">
        <v>12688266</v>
      </c>
      <c r="J55" s="11">
        <v>25329591</v>
      </c>
      <c r="K55" s="11">
        <v>3052813</v>
      </c>
      <c r="L55" s="11">
        <v>1851315</v>
      </c>
      <c r="M55" s="11">
        <v>2197650</v>
      </c>
      <c r="N55" s="11">
        <v>7101778</v>
      </c>
      <c r="O55" s="11"/>
      <c r="P55" s="11"/>
      <c r="Q55" s="11"/>
      <c r="R55" s="11"/>
      <c r="S55" s="11"/>
      <c r="T55" s="11"/>
      <c r="U55" s="11"/>
      <c r="V55" s="11"/>
      <c r="W55" s="11">
        <v>32431369</v>
      </c>
      <c r="X55" s="11">
        <v>32651300</v>
      </c>
      <c r="Y55" s="11">
        <v>-219931</v>
      </c>
      <c r="Z55" s="2">
        <v>-0.67</v>
      </c>
      <c r="AA55" s="15">
        <v>65302600</v>
      </c>
    </row>
    <row r="56" spans="1:27" ht="13.5">
      <c r="A56" s="84" t="s">
        <v>36</v>
      </c>
      <c r="B56" s="47"/>
      <c r="C56" s="9">
        <v>7038104</v>
      </c>
      <c r="D56" s="10"/>
      <c r="E56" s="11">
        <v>5868700</v>
      </c>
      <c r="F56" s="11">
        <v>5868700</v>
      </c>
      <c r="G56" s="11">
        <v>195780</v>
      </c>
      <c r="H56" s="11">
        <v>106284</v>
      </c>
      <c r="I56" s="11">
        <v>105000</v>
      </c>
      <c r="J56" s="11">
        <v>407064</v>
      </c>
      <c r="K56" s="11">
        <v>1077338</v>
      </c>
      <c r="L56" s="11">
        <v>234991</v>
      </c>
      <c r="M56" s="11">
        <v>3433</v>
      </c>
      <c r="N56" s="11">
        <v>1315762</v>
      </c>
      <c r="O56" s="11"/>
      <c r="P56" s="11"/>
      <c r="Q56" s="11"/>
      <c r="R56" s="11"/>
      <c r="S56" s="11"/>
      <c r="T56" s="11"/>
      <c r="U56" s="11"/>
      <c r="V56" s="11"/>
      <c r="W56" s="11">
        <v>1722826</v>
      </c>
      <c r="X56" s="11">
        <v>2934350</v>
      </c>
      <c r="Y56" s="11">
        <v>-1211524</v>
      </c>
      <c r="Z56" s="2">
        <v>-41.29</v>
      </c>
      <c r="AA56" s="15">
        <v>5868700</v>
      </c>
    </row>
    <row r="57" spans="1:27" ht="13.5">
      <c r="A57" s="85" t="s">
        <v>37</v>
      </c>
      <c r="B57" s="47"/>
      <c r="C57" s="49">
        <f aca="true" t="shared" si="11" ref="C57:Y57">SUM(C52:C56)</f>
        <v>301175261</v>
      </c>
      <c r="D57" s="50">
        <f t="shared" si="11"/>
        <v>0</v>
      </c>
      <c r="E57" s="51">
        <f t="shared" si="11"/>
        <v>471839600</v>
      </c>
      <c r="F57" s="51">
        <f t="shared" si="11"/>
        <v>471839600</v>
      </c>
      <c r="G57" s="51">
        <f t="shared" si="11"/>
        <v>32496136</v>
      </c>
      <c r="H57" s="51">
        <f t="shared" si="11"/>
        <v>43427033</v>
      </c>
      <c r="I57" s="51">
        <f t="shared" si="11"/>
        <v>46485371</v>
      </c>
      <c r="J57" s="51">
        <f t="shared" si="11"/>
        <v>122408540</v>
      </c>
      <c r="K57" s="51">
        <f t="shared" si="11"/>
        <v>19207794</v>
      </c>
      <c r="L57" s="51">
        <f t="shared" si="11"/>
        <v>26683005</v>
      </c>
      <c r="M57" s="51">
        <f t="shared" si="11"/>
        <v>22835383</v>
      </c>
      <c r="N57" s="51">
        <f t="shared" si="11"/>
        <v>68726182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191134722</v>
      </c>
      <c r="X57" s="51">
        <f t="shared" si="11"/>
        <v>235919800</v>
      </c>
      <c r="Y57" s="51">
        <f t="shared" si="11"/>
        <v>-44785078</v>
      </c>
      <c r="Z57" s="52">
        <f>+IF(X57&lt;&gt;0,+(Y57/X57)*100,0)</f>
        <v>-18.98317902948375</v>
      </c>
      <c r="AA57" s="53">
        <f>SUM(AA52:AA56)</f>
        <v>471839600</v>
      </c>
    </row>
    <row r="58" spans="1:27" ht="13.5">
      <c r="A58" s="86" t="s">
        <v>38</v>
      </c>
      <c r="B58" s="35"/>
      <c r="C58" s="9">
        <v>62042849</v>
      </c>
      <c r="D58" s="10"/>
      <c r="E58" s="11">
        <v>97195800</v>
      </c>
      <c r="F58" s="11">
        <v>97195800</v>
      </c>
      <c r="G58" s="11">
        <v>5814319</v>
      </c>
      <c r="H58" s="11">
        <v>10786987</v>
      </c>
      <c r="I58" s="11">
        <v>11599422</v>
      </c>
      <c r="J58" s="11">
        <v>28200728</v>
      </c>
      <c r="K58" s="11">
        <v>5355630</v>
      </c>
      <c r="L58" s="11">
        <v>3656459</v>
      </c>
      <c r="M58" s="11">
        <v>5203981</v>
      </c>
      <c r="N58" s="11">
        <v>14216070</v>
      </c>
      <c r="O58" s="11"/>
      <c r="P58" s="11"/>
      <c r="Q58" s="11"/>
      <c r="R58" s="11"/>
      <c r="S58" s="11"/>
      <c r="T58" s="11"/>
      <c r="U58" s="11"/>
      <c r="V58" s="11"/>
      <c r="W58" s="11">
        <v>42416798</v>
      </c>
      <c r="X58" s="11">
        <v>48597900</v>
      </c>
      <c r="Y58" s="11">
        <v>-6181102</v>
      </c>
      <c r="Z58" s="2">
        <v>-12.72</v>
      </c>
      <c r="AA58" s="15">
        <v>97195800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53914731</v>
      </c>
      <c r="D61" s="10"/>
      <c r="E61" s="11">
        <v>39172900</v>
      </c>
      <c r="F61" s="11">
        <v>39172900</v>
      </c>
      <c r="G61" s="11">
        <v>4179763</v>
      </c>
      <c r="H61" s="11">
        <v>10765746</v>
      </c>
      <c r="I61" s="11">
        <v>8896222</v>
      </c>
      <c r="J61" s="11">
        <v>23841731</v>
      </c>
      <c r="K61" s="11">
        <v>7225391</v>
      </c>
      <c r="L61" s="11">
        <v>2626751</v>
      </c>
      <c r="M61" s="11">
        <v>2807207</v>
      </c>
      <c r="N61" s="11">
        <v>12659349</v>
      </c>
      <c r="O61" s="11"/>
      <c r="P61" s="11"/>
      <c r="Q61" s="11"/>
      <c r="R61" s="11"/>
      <c r="S61" s="11"/>
      <c r="T61" s="11"/>
      <c r="U61" s="11"/>
      <c r="V61" s="11"/>
      <c r="W61" s="11">
        <v>36501080</v>
      </c>
      <c r="X61" s="11">
        <v>19586450</v>
      </c>
      <c r="Y61" s="11">
        <v>16914630</v>
      </c>
      <c r="Z61" s="2">
        <v>86.36</v>
      </c>
      <c r="AA61" s="15">
        <v>39172900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431150500</v>
      </c>
      <c r="F65" s="11"/>
      <c r="G65" s="11">
        <v>33142400</v>
      </c>
      <c r="H65" s="11">
        <v>47763072</v>
      </c>
      <c r="I65" s="11">
        <v>44175582</v>
      </c>
      <c r="J65" s="11">
        <v>125081054</v>
      </c>
      <c r="K65" s="11">
        <v>16058860</v>
      </c>
      <c r="L65" s="11">
        <v>14300190</v>
      </c>
      <c r="M65" s="11">
        <v>17418183</v>
      </c>
      <c r="N65" s="11">
        <v>47777233</v>
      </c>
      <c r="O65" s="11"/>
      <c r="P65" s="11"/>
      <c r="Q65" s="11"/>
      <c r="R65" s="11"/>
      <c r="S65" s="11"/>
      <c r="T65" s="11"/>
      <c r="U65" s="11"/>
      <c r="V65" s="11"/>
      <c r="W65" s="11">
        <v>172858287</v>
      </c>
      <c r="X65" s="11"/>
      <c r="Y65" s="11">
        <v>172858287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77717200</v>
      </c>
      <c r="F66" s="14"/>
      <c r="G66" s="14">
        <v>2100190</v>
      </c>
      <c r="H66" s="14">
        <v>8384366</v>
      </c>
      <c r="I66" s="14">
        <v>9738006</v>
      </c>
      <c r="J66" s="14">
        <v>20222562</v>
      </c>
      <c r="K66" s="14">
        <v>7130440</v>
      </c>
      <c r="L66" s="14">
        <v>10122919</v>
      </c>
      <c r="M66" s="14">
        <v>7464665</v>
      </c>
      <c r="N66" s="14">
        <v>24718024</v>
      </c>
      <c r="O66" s="14"/>
      <c r="P66" s="14"/>
      <c r="Q66" s="14"/>
      <c r="R66" s="14"/>
      <c r="S66" s="14"/>
      <c r="T66" s="14"/>
      <c r="U66" s="14"/>
      <c r="V66" s="14"/>
      <c r="W66" s="14">
        <v>44940586</v>
      </c>
      <c r="X66" s="14"/>
      <c r="Y66" s="14">
        <v>44940586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99340600</v>
      </c>
      <c r="F67" s="11"/>
      <c r="G67" s="11">
        <v>4459829</v>
      </c>
      <c r="H67" s="11">
        <v>5071606</v>
      </c>
      <c r="I67" s="11">
        <v>9544377</v>
      </c>
      <c r="J67" s="11">
        <v>19075812</v>
      </c>
      <c r="K67" s="11">
        <v>7169668</v>
      </c>
      <c r="L67" s="11">
        <v>8209418</v>
      </c>
      <c r="M67" s="11">
        <v>5482132</v>
      </c>
      <c r="N67" s="11">
        <v>20861218</v>
      </c>
      <c r="O67" s="11"/>
      <c r="P67" s="11"/>
      <c r="Q67" s="11"/>
      <c r="R67" s="11"/>
      <c r="S67" s="11"/>
      <c r="T67" s="11"/>
      <c r="U67" s="11"/>
      <c r="V67" s="11"/>
      <c r="W67" s="11">
        <v>39937030</v>
      </c>
      <c r="X67" s="11"/>
      <c r="Y67" s="11">
        <v>39937030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2787800</v>
      </c>
      <c r="H68" s="11">
        <v>3760725</v>
      </c>
      <c r="I68" s="11">
        <v>3523050</v>
      </c>
      <c r="J68" s="11">
        <v>10071575</v>
      </c>
      <c r="K68" s="11">
        <v>1429847</v>
      </c>
      <c r="L68" s="11">
        <v>333688</v>
      </c>
      <c r="M68" s="11">
        <v>481591</v>
      </c>
      <c r="N68" s="11">
        <v>2245126</v>
      </c>
      <c r="O68" s="11"/>
      <c r="P68" s="11"/>
      <c r="Q68" s="11"/>
      <c r="R68" s="11"/>
      <c r="S68" s="11"/>
      <c r="T68" s="11"/>
      <c r="U68" s="11"/>
      <c r="V68" s="11"/>
      <c r="W68" s="11">
        <v>12316701</v>
      </c>
      <c r="X68" s="11"/>
      <c r="Y68" s="11">
        <v>12316701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608208300</v>
      </c>
      <c r="F69" s="79">
        <f t="shared" si="12"/>
        <v>0</v>
      </c>
      <c r="G69" s="79">
        <f t="shared" si="12"/>
        <v>42490219</v>
      </c>
      <c r="H69" s="79">
        <f t="shared" si="12"/>
        <v>64979769</v>
      </c>
      <c r="I69" s="79">
        <f t="shared" si="12"/>
        <v>66981015</v>
      </c>
      <c r="J69" s="79">
        <f t="shared" si="12"/>
        <v>174451003</v>
      </c>
      <c r="K69" s="79">
        <f t="shared" si="12"/>
        <v>31788815</v>
      </c>
      <c r="L69" s="79">
        <f t="shared" si="12"/>
        <v>32966215</v>
      </c>
      <c r="M69" s="79">
        <f t="shared" si="12"/>
        <v>30846571</v>
      </c>
      <c r="N69" s="79">
        <f t="shared" si="12"/>
        <v>95601601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270052604</v>
      </c>
      <c r="X69" s="79">
        <f t="shared" si="12"/>
        <v>0</v>
      </c>
      <c r="Y69" s="79">
        <f t="shared" si="12"/>
        <v>270052604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713141332</v>
      </c>
      <c r="D5" s="42">
        <f t="shared" si="0"/>
        <v>0</v>
      </c>
      <c r="E5" s="43">
        <f t="shared" si="0"/>
        <v>1443324881</v>
      </c>
      <c r="F5" s="43">
        <f t="shared" si="0"/>
        <v>1443324881</v>
      </c>
      <c r="G5" s="43">
        <f t="shared" si="0"/>
        <v>0</v>
      </c>
      <c r="H5" s="43">
        <f t="shared" si="0"/>
        <v>104284758</v>
      </c>
      <c r="I5" s="43">
        <f t="shared" si="0"/>
        <v>45198550</v>
      </c>
      <c r="J5" s="43">
        <f t="shared" si="0"/>
        <v>149483308</v>
      </c>
      <c r="K5" s="43">
        <f t="shared" si="0"/>
        <v>83733539</v>
      </c>
      <c r="L5" s="43">
        <f t="shared" si="0"/>
        <v>73233834</v>
      </c>
      <c r="M5" s="43">
        <f t="shared" si="0"/>
        <v>108137771</v>
      </c>
      <c r="N5" s="43">
        <f t="shared" si="0"/>
        <v>265105144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414588452</v>
      </c>
      <c r="X5" s="43">
        <f t="shared" si="0"/>
        <v>721662441</v>
      </c>
      <c r="Y5" s="43">
        <f t="shared" si="0"/>
        <v>-307073989</v>
      </c>
      <c r="Z5" s="44">
        <f>+IF(X5&lt;&gt;0,+(Y5/X5)*100,0)</f>
        <v>-42.550917375510195</v>
      </c>
      <c r="AA5" s="45">
        <f>SUM(AA11:AA18)</f>
        <v>1443324881</v>
      </c>
    </row>
    <row r="6" spans="1:27" ht="13.5">
      <c r="A6" s="46" t="s">
        <v>32</v>
      </c>
      <c r="B6" s="47"/>
      <c r="C6" s="9">
        <v>210629092</v>
      </c>
      <c r="D6" s="10"/>
      <c r="E6" s="11">
        <v>180122000</v>
      </c>
      <c r="F6" s="11">
        <v>180122000</v>
      </c>
      <c r="G6" s="11"/>
      <c r="H6" s="11">
        <v>13547989</v>
      </c>
      <c r="I6" s="11">
        <v>13847774</v>
      </c>
      <c r="J6" s="11">
        <v>27395763</v>
      </c>
      <c r="K6" s="11">
        <v>17482728</v>
      </c>
      <c r="L6" s="11">
        <v>23648862</v>
      </c>
      <c r="M6" s="11">
        <v>9063520</v>
      </c>
      <c r="N6" s="11">
        <v>50195110</v>
      </c>
      <c r="O6" s="11"/>
      <c r="P6" s="11"/>
      <c r="Q6" s="11"/>
      <c r="R6" s="11"/>
      <c r="S6" s="11"/>
      <c r="T6" s="11"/>
      <c r="U6" s="11"/>
      <c r="V6" s="11"/>
      <c r="W6" s="11">
        <v>77590873</v>
      </c>
      <c r="X6" s="11">
        <v>90061000</v>
      </c>
      <c r="Y6" s="11">
        <v>-12470127</v>
      </c>
      <c r="Z6" s="2">
        <v>-13.85</v>
      </c>
      <c r="AA6" s="15">
        <v>180122000</v>
      </c>
    </row>
    <row r="7" spans="1:27" ht="13.5">
      <c r="A7" s="46" t="s">
        <v>33</v>
      </c>
      <c r="B7" s="47"/>
      <c r="C7" s="9">
        <v>23742273</v>
      </c>
      <c r="D7" s="10"/>
      <c r="E7" s="11">
        <v>59970000</v>
      </c>
      <c r="F7" s="11">
        <v>59970000</v>
      </c>
      <c r="G7" s="11"/>
      <c r="H7" s="11">
        <v>242422</v>
      </c>
      <c r="I7" s="11">
        <v>1010586</v>
      </c>
      <c r="J7" s="11">
        <v>1253008</v>
      </c>
      <c r="K7" s="11">
        <v>1294929</v>
      </c>
      <c r="L7" s="11">
        <v>4318138</v>
      </c>
      <c r="M7" s="11">
        <v>811541</v>
      </c>
      <c r="N7" s="11">
        <v>6424608</v>
      </c>
      <c r="O7" s="11"/>
      <c r="P7" s="11"/>
      <c r="Q7" s="11"/>
      <c r="R7" s="11"/>
      <c r="S7" s="11"/>
      <c r="T7" s="11"/>
      <c r="U7" s="11"/>
      <c r="V7" s="11"/>
      <c r="W7" s="11">
        <v>7677616</v>
      </c>
      <c r="X7" s="11">
        <v>29985000</v>
      </c>
      <c r="Y7" s="11">
        <v>-22307384</v>
      </c>
      <c r="Z7" s="2">
        <v>-74.4</v>
      </c>
      <c r="AA7" s="15">
        <v>59970000</v>
      </c>
    </row>
    <row r="8" spans="1:27" ht="13.5">
      <c r="A8" s="46" t="s">
        <v>34</v>
      </c>
      <c r="B8" s="47"/>
      <c r="C8" s="9">
        <v>276789771</v>
      </c>
      <c r="D8" s="10"/>
      <c r="E8" s="11">
        <v>200553000</v>
      </c>
      <c r="F8" s="11">
        <v>200553000</v>
      </c>
      <c r="G8" s="11"/>
      <c r="H8" s="11">
        <v>68157099</v>
      </c>
      <c r="I8" s="11">
        <v>8701916</v>
      </c>
      <c r="J8" s="11">
        <v>76859015</v>
      </c>
      <c r="K8" s="11">
        <v>15198561</v>
      </c>
      <c r="L8" s="11">
        <v>14492103</v>
      </c>
      <c r="M8" s="11">
        <v>33112337</v>
      </c>
      <c r="N8" s="11">
        <v>62803001</v>
      </c>
      <c r="O8" s="11"/>
      <c r="P8" s="11"/>
      <c r="Q8" s="11"/>
      <c r="R8" s="11"/>
      <c r="S8" s="11"/>
      <c r="T8" s="11"/>
      <c r="U8" s="11"/>
      <c r="V8" s="11"/>
      <c r="W8" s="11">
        <v>139662016</v>
      </c>
      <c r="X8" s="11">
        <v>100276500</v>
      </c>
      <c r="Y8" s="11">
        <v>39385516</v>
      </c>
      <c r="Z8" s="2">
        <v>39.28</v>
      </c>
      <c r="AA8" s="15">
        <v>200553000</v>
      </c>
    </row>
    <row r="9" spans="1:27" ht="13.5">
      <c r="A9" s="46" t="s">
        <v>35</v>
      </c>
      <c r="B9" s="47"/>
      <c r="C9" s="9">
        <v>89351689</v>
      </c>
      <c r="D9" s="10"/>
      <c r="E9" s="11">
        <v>351184880</v>
      </c>
      <c r="F9" s="11">
        <v>351184880</v>
      </c>
      <c r="G9" s="11"/>
      <c r="H9" s="11">
        <v>20660007</v>
      </c>
      <c r="I9" s="11">
        <v>17052216</v>
      </c>
      <c r="J9" s="11">
        <v>37712223</v>
      </c>
      <c r="K9" s="11">
        <v>49578579</v>
      </c>
      <c r="L9" s="11">
        <v>25843229</v>
      </c>
      <c r="M9" s="11">
        <v>9921217</v>
      </c>
      <c r="N9" s="11">
        <v>85343025</v>
      </c>
      <c r="O9" s="11"/>
      <c r="P9" s="11"/>
      <c r="Q9" s="11"/>
      <c r="R9" s="11"/>
      <c r="S9" s="11"/>
      <c r="T9" s="11"/>
      <c r="U9" s="11"/>
      <c r="V9" s="11"/>
      <c r="W9" s="11">
        <v>123055248</v>
      </c>
      <c r="X9" s="11">
        <v>175592440</v>
      </c>
      <c r="Y9" s="11">
        <v>-52537192</v>
      </c>
      <c r="Z9" s="2">
        <v>-29.92</v>
      </c>
      <c r="AA9" s="15">
        <v>351184880</v>
      </c>
    </row>
    <row r="10" spans="1:27" ht="13.5">
      <c r="A10" s="46" t="s">
        <v>36</v>
      </c>
      <c r="B10" s="47"/>
      <c r="C10" s="9">
        <v>1620989</v>
      </c>
      <c r="D10" s="10"/>
      <c r="E10" s="11">
        <v>12800000</v>
      </c>
      <c r="F10" s="11">
        <v>12800000</v>
      </c>
      <c r="G10" s="11"/>
      <c r="H10" s="11">
        <v>564420</v>
      </c>
      <c r="I10" s="11"/>
      <c r="J10" s="11">
        <v>564420</v>
      </c>
      <c r="K10" s="11"/>
      <c r="L10" s="11">
        <v>4901855</v>
      </c>
      <c r="M10" s="11">
        <v>51597567</v>
      </c>
      <c r="N10" s="11">
        <v>56499422</v>
      </c>
      <c r="O10" s="11"/>
      <c r="P10" s="11"/>
      <c r="Q10" s="11"/>
      <c r="R10" s="11"/>
      <c r="S10" s="11"/>
      <c r="T10" s="11"/>
      <c r="U10" s="11"/>
      <c r="V10" s="11"/>
      <c r="W10" s="11">
        <v>57063842</v>
      </c>
      <c r="X10" s="11">
        <v>6400000</v>
      </c>
      <c r="Y10" s="11">
        <v>50663842</v>
      </c>
      <c r="Z10" s="2">
        <v>791.62</v>
      </c>
      <c r="AA10" s="15">
        <v>12800000</v>
      </c>
    </row>
    <row r="11" spans="1:27" ht="13.5">
      <c r="A11" s="48" t="s">
        <v>37</v>
      </c>
      <c r="B11" s="47"/>
      <c r="C11" s="49">
        <f aca="true" t="shared" si="1" ref="C11:Y11">SUM(C6:C10)</f>
        <v>602133814</v>
      </c>
      <c r="D11" s="50">
        <f t="shared" si="1"/>
        <v>0</v>
      </c>
      <c r="E11" s="51">
        <f t="shared" si="1"/>
        <v>804629880</v>
      </c>
      <c r="F11" s="51">
        <f t="shared" si="1"/>
        <v>804629880</v>
      </c>
      <c r="G11" s="51">
        <f t="shared" si="1"/>
        <v>0</v>
      </c>
      <c r="H11" s="51">
        <f t="shared" si="1"/>
        <v>103171937</v>
      </c>
      <c r="I11" s="51">
        <f t="shared" si="1"/>
        <v>40612492</v>
      </c>
      <c r="J11" s="51">
        <f t="shared" si="1"/>
        <v>143784429</v>
      </c>
      <c r="K11" s="51">
        <f t="shared" si="1"/>
        <v>83554797</v>
      </c>
      <c r="L11" s="51">
        <f t="shared" si="1"/>
        <v>73204187</v>
      </c>
      <c r="M11" s="51">
        <f t="shared" si="1"/>
        <v>104506182</v>
      </c>
      <c r="N11" s="51">
        <f t="shared" si="1"/>
        <v>261265166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405049595</v>
      </c>
      <c r="X11" s="51">
        <f t="shared" si="1"/>
        <v>402314940</v>
      </c>
      <c r="Y11" s="51">
        <f t="shared" si="1"/>
        <v>2734655</v>
      </c>
      <c r="Z11" s="52">
        <f>+IF(X11&lt;&gt;0,+(Y11/X11)*100,0)</f>
        <v>0.679729915075985</v>
      </c>
      <c r="AA11" s="53">
        <f>SUM(AA6:AA10)</f>
        <v>804629880</v>
      </c>
    </row>
    <row r="12" spans="1:27" ht="13.5">
      <c r="A12" s="54" t="s">
        <v>38</v>
      </c>
      <c r="B12" s="35"/>
      <c r="C12" s="9">
        <v>13560306</v>
      </c>
      <c r="D12" s="10"/>
      <c r="E12" s="11">
        <v>72126001</v>
      </c>
      <c r="F12" s="11">
        <v>72126001</v>
      </c>
      <c r="G12" s="11"/>
      <c r="H12" s="11"/>
      <c r="I12" s="11">
        <v>1222145</v>
      </c>
      <c r="J12" s="11">
        <v>1222145</v>
      </c>
      <c r="K12" s="11">
        <v>48090</v>
      </c>
      <c r="L12" s="11">
        <v>29647</v>
      </c>
      <c r="M12" s="11">
        <v>1820311</v>
      </c>
      <c r="N12" s="11">
        <v>1898048</v>
      </c>
      <c r="O12" s="11"/>
      <c r="P12" s="11"/>
      <c r="Q12" s="11"/>
      <c r="R12" s="11"/>
      <c r="S12" s="11"/>
      <c r="T12" s="11"/>
      <c r="U12" s="11"/>
      <c r="V12" s="11"/>
      <c r="W12" s="11">
        <v>3120193</v>
      </c>
      <c r="X12" s="11">
        <v>36063001</v>
      </c>
      <c r="Y12" s="11">
        <v>-32942808</v>
      </c>
      <c r="Z12" s="2">
        <v>-91.35</v>
      </c>
      <c r="AA12" s="15">
        <v>72126001</v>
      </c>
    </row>
    <row r="13" spans="1:27" ht="13.5">
      <c r="A13" s="54" t="s">
        <v>39</v>
      </c>
      <c r="B13" s="35"/>
      <c r="C13" s="12"/>
      <c r="D13" s="13"/>
      <c r="E13" s="14">
        <v>1550000</v>
      </c>
      <c r="F13" s="14">
        <v>1550000</v>
      </c>
      <c r="G13" s="14"/>
      <c r="H13" s="14"/>
      <c r="I13" s="14"/>
      <c r="J13" s="14"/>
      <c r="K13" s="14"/>
      <c r="L13" s="14"/>
      <c r="M13" s="14">
        <v>26382</v>
      </c>
      <c r="N13" s="14">
        <v>26382</v>
      </c>
      <c r="O13" s="14"/>
      <c r="P13" s="14"/>
      <c r="Q13" s="14"/>
      <c r="R13" s="14"/>
      <c r="S13" s="14"/>
      <c r="T13" s="14"/>
      <c r="U13" s="14"/>
      <c r="V13" s="14"/>
      <c r="W13" s="14">
        <v>26382</v>
      </c>
      <c r="X13" s="14">
        <v>775000</v>
      </c>
      <c r="Y13" s="14">
        <v>-748618</v>
      </c>
      <c r="Z13" s="2">
        <v>-96.6</v>
      </c>
      <c r="AA13" s="22">
        <v>1550000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97447212</v>
      </c>
      <c r="D15" s="10"/>
      <c r="E15" s="11">
        <v>564019000</v>
      </c>
      <c r="F15" s="11">
        <v>564019000</v>
      </c>
      <c r="G15" s="11"/>
      <c r="H15" s="11">
        <v>1112821</v>
      </c>
      <c r="I15" s="11">
        <v>3363913</v>
      </c>
      <c r="J15" s="11">
        <v>4476734</v>
      </c>
      <c r="K15" s="11">
        <v>130652</v>
      </c>
      <c r="L15" s="11"/>
      <c r="M15" s="11">
        <v>1784896</v>
      </c>
      <c r="N15" s="11">
        <v>1915548</v>
      </c>
      <c r="O15" s="11"/>
      <c r="P15" s="11"/>
      <c r="Q15" s="11"/>
      <c r="R15" s="11"/>
      <c r="S15" s="11"/>
      <c r="T15" s="11"/>
      <c r="U15" s="11"/>
      <c r="V15" s="11"/>
      <c r="W15" s="11">
        <v>6392282</v>
      </c>
      <c r="X15" s="11">
        <v>282009500</v>
      </c>
      <c r="Y15" s="11">
        <v>-275617218</v>
      </c>
      <c r="Z15" s="2">
        <v>-97.73</v>
      </c>
      <c r="AA15" s="15">
        <v>564019000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1000000</v>
      </c>
      <c r="F18" s="18">
        <v>1000000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500000</v>
      </c>
      <c r="Y18" s="18">
        <v>-500000</v>
      </c>
      <c r="Z18" s="3">
        <v>-100</v>
      </c>
      <c r="AA18" s="23">
        <v>1000000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272575119</v>
      </c>
      <c r="D20" s="59">
        <f t="shared" si="2"/>
        <v>0</v>
      </c>
      <c r="E20" s="60">
        <f t="shared" si="2"/>
        <v>469222120</v>
      </c>
      <c r="F20" s="60">
        <f t="shared" si="2"/>
        <v>469222120</v>
      </c>
      <c r="G20" s="60">
        <f t="shared" si="2"/>
        <v>0</v>
      </c>
      <c r="H20" s="60">
        <f t="shared" si="2"/>
        <v>10482917</v>
      </c>
      <c r="I20" s="60">
        <f t="shared" si="2"/>
        <v>38761833</v>
      </c>
      <c r="J20" s="60">
        <f t="shared" si="2"/>
        <v>49244750</v>
      </c>
      <c r="K20" s="60">
        <f t="shared" si="2"/>
        <v>39363601</v>
      </c>
      <c r="L20" s="60">
        <f t="shared" si="2"/>
        <v>43823591</v>
      </c>
      <c r="M20" s="60">
        <f t="shared" si="2"/>
        <v>15542999</v>
      </c>
      <c r="N20" s="60">
        <f t="shared" si="2"/>
        <v>98730191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147974941</v>
      </c>
      <c r="X20" s="60">
        <f t="shared" si="2"/>
        <v>234611060</v>
      </c>
      <c r="Y20" s="60">
        <f t="shared" si="2"/>
        <v>-86636119</v>
      </c>
      <c r="Z20" s="61">
        <f>+IF(X20&lt;&gt;0,+(Y20/X20)*100,0)</f>
        <v>-36.92755107112171</v>
      </c>
      <c r="AA20" s="62">
        <f>SUM(AA26:AA33)</f>
        <v>469222120</v>
      </c>
    </row>
    <row r="21" spans="1:27" ht="13.5">
      <c r="A21" s="46" t="s">
        <v>32</v>
      </c>
      <c r="B21" s="47"/>
      <c r="C21" s="9">
        <v>76204316</v>
      </c>
      <c r="D21" s="10"/>
      <c r="E21" s="11">
        <v>152782000</v>
      </c>
      <c r="F21" s="11">
        <v>152782000</v>
      </c>
      <c r="G21" s="11"/>
      <c r="H21" s="11">
        <v>8264834</v>
      </c>
      <c r="I21" s="11">
        <v>3395648</v>
      </c>
      <c r="J21" s="11">
        <v>11660482</v>
      </c>
      <c r="K21" s="11">
        <v>9037588</v>
      </c>
      <c r="L21" s="11">
        <v>5826201</v>
      </c>
      <c r="M21" s="11">
        <v>4702826</v>
      </c>
      <c r="N21" s="11">
        <v>19566615</v>
      </c>
      <c r="O21" s="11"/>
      <c r="P21" s="11"/>
      <c r="Q21" s="11"/>
      <c r="R21" s="11"/>
      <c r="S21" s="11"/>
      <c r="T21" s="11"/>
      <c r="U21" s="11"/>
      <c r="V21" s="11"/>
      <c r="W21" s="11">
        <v>31227097</v>
      </c>
      <c r="X21" s="11">
        <v>76391000</v>
      </c>
      <c r="Y21" s="11">
        <v>-45163903</v>
      </c>
      <c r="Z21" s="2">
        <v>-59.12</v>
      </c>
      <c r="AA21" s="15">
        <v>152782000</v>
      </c>
    </row>
    <row r="22" spans="1:27" ht="13.5">
      <c r="A22" s="46" t="s">
        <v>33</v>
      </c>
      <c r="B22" s="47"/>
      <c r="C22" s="9">
        <v>6086486</v>
      </c>
      <c r="D22" s="10"/>
      <c r="E22" s="11">
        <v>15600000</v>
      </c>
      <c r="F22" s="11">
        <v>15600000</v>
      </c>
      <c r="G22" s="11"/>
      <c r="H22" s="11"/>
      <c r="I22" s="11">
        <v>534255</v>
      </c>
      <c r="J22" s="11">
        <v>534255</v>
      </c>
      <c r="K22" s="11">
        <v>1090689</v>
      </c>
      <c r="L22" s="11"/>
      <c r="M22" s="11"/>
      <c r="N22" s="11">
        <v>1090689</v>
      </c>
      <c r="O22" s="11"/>
      <c r="P22" s="11"/>
      <c r="Q22" s="11"/>
      <c r="R22" s="11"/>
      <c r="S22" s="11"/>
      <c r="T22" s="11"/>
      <c r="U22" s="11"/>
      <c r="V22" s="11"/>
      <c r="W22" s="11">
        <v>1624944</v>
      </c>
      <c r="X22" s="11">
        <v>7800000</v>
      </c>
      <c r="Y22" s="11">
        <v>-6175056</v>
      </c>
      <c r="Z22" s="2">
        <v>-79.17</v>
      </c>
      <c r="AA22" s="15">
        <v>15600000</v>
      </c>
    </row>
    <row r="23" spans="1:27" ht="13.5">
      <c r="A23" s="46" t="s">
        <v>34</v>
      </c>
      <c r="B23" s="47"/>
      <c r="C23" s="9">
        <v>146123160</v>
      </c>
      <c r="D23" s="10"/>
      <c r="E23" s="11">
        <v>97485120</v>
      </c>
      <c r="F23" s="11">
        <v>97485120</v>
      </c>
      <c r="G23" s="11"/>
      <c r="H23" s="11"/>
      <c r="I23" s="11">
        <v>30119011</v>
      </c>
      <c r="J23" s="11">
        <v>30119011</v>
      </c>
      <c r="K23" s="11"/>
      <c r="L23" s="11">
        <v>30022027</v>
      </c>
      <c r="M23" s="11">
        <v>3341474</v>
      </c>
      <c r="N23" s="11">
        <v>33363501</v>
      </c>
      <c r="O23" s="11"/>
      <c r="P23" s="11"/>
      <c r="Q23" s="11"/>
      <c r="R23" s="11"/>
      <c r="S23" s="11"/>
      <c r="T23" s="11"/>
      <c r="U23" s="11"/>
      <c r="V23" s="11"/>
      <c r="W23" s="11">
        <v>63482512</v>
      </c>
      <c r="X23" s="11">
        <v>48742560</v>
      </c>
      <c r="Y23" s="11">
        <v>14739952</v>
      </c>
      <c r="Z23" s="2">
        <v>30.24</v>
      </c>
      <c r="AA23" s="15">
        <v>97485120</v>
      </c>
    </row>
    <row r="24" spans="1:27" ht="13.5">
      <c r="A24" s="46" t="s">
        <v>35</v>
      </c>
      <c r="B24" s="47"/>
      <c r="C24" s="9"/>
      <c r="D24" s="10"/>
      <c r="E24" s="11">
        <v>45800000</v>
      </c>
      <c r="F24" s="11">
        <v>45800000</v>
      </c>
      <c r="G24" s="11"/>
      <c r="H24" s="11"/>
      <c r="I24" s="11"/>
      <c r="J24" s="11"/>
      <c r="K24" s="11">
        <v>27465437</v>
      </c>
      <c r="L24" s="11">
        <v>6346809</v>
      </c>
      <c r="M24" s="11"/>
      <c r="N24" s="11">
        <v>33812246</v>
      </c>
      <c r="O24" s="11"/>
      <c r="P24" s="11"/>
      <c r="Q24" s="11"/>
      <c r="R24" s="11"/>
      <c r="S24" s="11"/>
      <c r="T24" s="11"/>
      <c r="U24" s="11"/>
      <c r="V24" s="11"/>
      <c r="W24" s="11">
        <v>33812246</v>
      </c>
      <c r="X24" s="11">
        <v>22900000</v>
      </c>
      <c r="Y24" s="11">
        <v>10912246</v>
      </c>
      <c r="Z24" s="2">
        <v>47.65</v>
      </c>
      <c r="AA24" s="15">
        <v>45800000</v>
      </c>
    </row>
    <row r="25" spans="1:27" ht="13.5">
      <c r="A25" s="46" t="s">
        <v>36</v>
      </c>
      <c r="B25" s="47"/>
      <c r="C25" s="9">
        <v>348435</v>
      </c>
      <c r="D25" s="10"/>
      <c r="E25" s="11">
        <v>8000000</v>
      </c>
      <c r="F25" s="11">
        <v>8000000</v>
      </c>
      <c r="G25" s="11"/>
      <c r="H25" s="11"/>
      <c r="I25" s="11"/>
      <c r="J25" s="11"/>
      <c r="K25" s="11"/>
      <c r="L25" s="11"/>
      <c r="M25" s="11">
        <v>4517001</v>
      </c>
      <c r="N25" s="11">
        <v>4517001</v>
      </c>
      <c r="O25" s="11"/>
      <c r="P25" s="11"/>
      <c r="Q25" s="11"/>
      <c r="R25" s="11"/>
      <c r="S25" s="11"/>
      <c r="T25" s="11"/>
      <c r="U25" s="11"/>
      <c r="V25" s="11"/>
      <c r="W25" s="11">
        <v>4517001</v>
      </c>
      <c r="X25" s="11">
        <v>4000000</v>
      </c>
      <c r="Y25" s="11">
        <v>517001</v>
      </c>
      <c r="Z25" s="2">
        <v>12.93</v>
      </c>
      <c r="AA25" s="15">
        <v>8000000</v>
      </c>
    </row>
    <row r="26" spans="1:27" ht="13.5">
      <c r="A26" s="48" t="s">
        <v>37</v>
      </c>
      <c r="B26" s="63"/>
      <c r="C26" s="49">
        <f aca="true" t="shared" si="3" ref="C26:Y26">SUM(C21:C25)</f>
        <v>228762397</v>
      </c>
      <c r="D26" s="50">
        <f t="shared" si="3"/>
        <v>0</v>
      </c>
      <c r="E26" s="51">
        <f t="shared" si="3"/>
        <v>319667120</v>
      </c>
      <c r="F26" s="51">
        <f t="shared" si="3"/>
        <v>319667120</v>
      </c>
      <c r="G26" s="51">
        <f t="shared" si="3"/>
        <v>0</v>
      </c>
      <c r="H26" s="51">
        <f t="shared" si="3"/>
        <v>8264834</v>
      </c>
      <c r="I26" s="51">
        <f t="shared" si="3"/>
        <v>34048914</v>
      </c>
      <c r="J26" s="51">
        <f t="shared" si="3"/>
        <v>42313748</v>
      </c>
      <c r="K26" s="51">
        <f t="shared" si="3"/>
        <v>37593714</v>
      </c>
      <c r="L26" s="51">
        <f t="shared" si="3"/>
        <v>42195037</v>
      </c>
      <c r="M26" s="51">
        <f t="shared" si="3"/>
        <v>12561301</v>
      </c>
      <c r="N26" s="51">
        <f t="shared" si="3"/>
        <v>92350052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134663800</v>
      </c>
      <c r="X26" s="51">
        <f t="shared" si="3"/>
        <v>159833560</v>
      </c>
      <c r="Y26" s="51">
        <f t="shared" si="3"/>
        <v>-25169760</v>
      </c>
      <c r="Z26" s="52">
        <f>+IF(X26&lt;&gt;0,+(Y26/X26)*100,0)</f>
        <v>-15.747481317440467</v>
      </c>
      <c r="AA26" s="53">
        <f>SUM(AA21:AA25)</f>
        <v>319667120</v>
      </c>
    </row>
    <row r="27" spans="1:27" ht="13.5">
      <c r="A27" s="54" t="s">
        <v>38</v>
      </c>
      <c r="B27" s="64"/>
      <c r="C27" s="9">
        <v>13981915</v>
      </c>
      <c r="D27" s="10"/>
      <c r="E27" s="11">
        <v>48340000</v>
      </c>
      <c r="F27" s="11">
        <v>48340000</v>
      </c>
      <c r="G27" s="11"/>
      <c r="H27" s="11">
        <v>931023</v>
      </c>
      <c r="I27" s="11">
        <v>615047</v>
      </c>
      <c r="J27" s="11">
        <v>1546070</v>
      </c>
      <c r="K27" s="11">
        <v>819168</v>
      </c>
      <c r="L27" s="11">
        <v>121961</v>
      </c>
      <c r="M27" s="11">
        <v>1611483</v>
      </c>
      <c r="N27" s="11">
        <v>2552612</v>
      </c>
      <c r="O27" s="11"/>
      <c r="P27" s="11"/>
      <c r="Q27" s="11"/>
      <c r="R27" s="11"/>
      <c r="S27" s="11"/>
      <c r="T27" s="11"/>
      <c r="U27" s="11"/>
      <c r="V27" s="11"/>
      <c r="W27" s="11">
        <v>4098682</v>
      </c>
      <c r="X27" s="11">
        <v>24170000</v>
      </c>
      <c r="Y27" s="11">
        <v>-20071318</v>
      </c>
      <c r="Z27" s="2">
        <v>-83.04</v>
      </c>
      <c r="AA27" s="15">
        <v>48340000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29697085</v>
      </c>
      <c r="D30" s="10"/>
      <c r="E30" s="11">
        <v>101215000</v>
      </c>
      <c r="F30" s="11">
        <v>101215000</v>
      </c>
      <c r="G30" s="11"/>
      <c r="H30" s="11">
        <v>1287060</v>
      </c>
      <c r="I30" s="11">
        <v>4097872</v>
      </c>
      <c r="J30" s="11">
        <v>5384932</v>
      </c>
      <c r="K30" s="11">
        <v>950719</v>
      </c>
      <c r="L30" s="11">
        <v>1506593</v>
      </c>
      <c r="M30" s="11">
        <v>1370215</v>
      </c>
      <c r="N30" s="11">
        <v>3827527</v>
      </c>
      <c r="O30" s="11"/>
      <c r="P30" s="11"/>
      <c r="Q30" s="11"/>
      <c r="R30" s="11"/>
      <c r="S30" s="11"/>
      <c r="T30" s="11"/>
      <c r="U30" s="11"/>
      <c r="V30" s="11"/>
      <c r="W30" s="11">
        <v>9212459</v>
      </c>
      <c r="X30" s="11">
        <v>50607500</v>
      </c>
      <c r="Y30" s="11">
        <v>-41395041</v>
      </c>
      <c r="Z30" s="2">
        <v>-81.8</v>
      </c>
      <c r="AA30" s="15">
        <v>101215000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133722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286833408</v>
      </c>
      <c r="D36" s="10">
        <f t="shared" si="4"/>
        <v>0</v>
      </c>
      <c r="E36" s="11">
        <f t="shared" si="4"/>
        <v>332904000</v>
      </c>
      <c r="F36" s="11">
        <f t="shared" si="4"/>
        <v>332904000</v>
      </c>
      <c r="G36" s="11">
        <f t="shared" si="4"/>
        <v>0</v>
      </c>
      <c r="H36" s="11">
        <f t="shared" si="4"/>
        <v>21812823</v>
      </c>
      <c r="I36" s="11">
        <f t="shared" si="4"/>
        <v>17243422</v>
      </c>
      <c r="J36" s="11">
        <f t="shared" si="4"/>
        <v>39056245</v>
      </c>
      <c r="K36" s="11">
        <f t="shared" si="4"/>
        <v>26520316</v>
      </c>
      <c r="L36" s="11">
        <f t="shared" si="4"/>
        <v>29475063</v>
      </c>
      <c r="M36" s="11">
        <f t="shared" si="4"/>
        <v>13766346</v>
      </c>
      <c r="N36" s="11">
        <f t="shared" si="4"/>
        <v>69761725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108817970</v>
      </c>
      <c r="X36" s="11">
        <f t="shared" si="4"/>
        <v>166452000</v>
      </c>
      <c r="Y36" s="11">
        <f t="shared" si="4"/>
        <v>-57634030</v>
      </c>
      <c r="Z36" s="2">
        <f aca="true" t="shared" si="5" ref="Z36:Z49">+IF(X36&lt;&gt;0,+(Y36/X36)*100,0)</f>
        <v>-34.625015019344914</v>
      </c>
      <c r="AA36" s="15">
        <f>AA6+AA21</f>
        <v>332904000</v>
      </c>
    </row>
    <row r="37" spans="1:27" ht="13.5">
      <c r="A37" s="46" t="s">
        <v>33</v>
      </c>
      <c r="B37" s="47"/>
      <c r="C37" s="9">
        <f t="shared" si="4"/>
        <v>29828759</v>
      </c>
      <c r="D37" s="10">
        <f t="shared" si="4"/>
        <v>0</v>
      </c>
      <c r="E37" s="11">
        <f t="shared" si="4"/>
        <v>75570000</v>
      </c>
      <c r="F37" s="11">
        <f t="shared" si="4"/>
        <v>75570000</v>
      </c>
      <c r="G37" s="11">
        <f t="shared" si="4"/>
        <v>0</v>
      </c>
      <c r="H37" s="11">
        <f t="shared" si="4"/>
        <v>242422</v>
      </c>
      <c r="I37" s="11">
        <f t="shared" si="4"/>
        <v>1544841</v>
      </c>
      <c r="J37" s="11">
        <f t="shared" si="4"/>
        <v>1787263</v>
      </c>
      <c r="K37" s="11">
        <f t="shared" si="4"/>
        <v>2385618</v>
      </c>
      <c r="L37" s="11">
        <f t="shared" si="4"/>
        <v>4318138</v>
      </c>
      <c r="M37" s="11">
        <f t="shared" si="4"/>
        <v>811541</v>
      </c>
      <c r="N37" s="11">
        <f t="shared" si="4"/>
        <v>7515297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9302560</v>
      </c>
      <c r="X37" s="11">
        <f t="shared" si="4"/>
        <v>37785000</v>
      </c>
      <c r="Y37" s="11">
        <f t="shared" si="4"/>
        <v>-28482440</v>
      </c>
      <c r="Z37" s="2">
        <f t="shared" si="5"/>
        <v>-75.38028318115654</v>
      </c>
      <c r="AA37" s="15">
        <f>AA7+AA22</f>
        <v>75570000</v>
      </c>
    </row>
    <row r="38" spans="1:27" ht="13.5">
      <c r="A38" s="46" t="s">
        <v>34</v>
      </c>
      <c r="B38" s="47"/>
      <c r="C38" s="9">
        <f t="shared" si="4"/>
        <v>422912931</v>
      </c>
      <c r="D38" s="10">
        <f t="shared" si="4"/>
        <v>0</v>
      </c>
      <c r="E38" s="11">
        <f t="shared" si="4"/>
        <v>298038120</v>
      </c>
      <c r="F38" s="11">
        <f t="shared" si="4"/>
        <v>298038120</v>
      </c>
      <c r="G38" s="11">
        <f t="shared" si="4"/>
        <v>0</v>
      </c>
      <c r="H38" s="11">
        <f t="shared" si="4"/>
        <v>68157099</v>
      </c>
      <c r="I38" s="11">
        <f t="shared" si="4"/>
        <v>38820927</v>
      </c>
      <c r="J38" s="11">
        <f t="shared" si="4"/>
        <v>106978026</v>
      </c>
      <c r="K38" s="11">
        <f t="shared" si="4"/>
        <v>15198561</v>
      </c>
      <c r="L38" s="11">
        <f t="shared" si="4"/>
        <v>44514130</v>
      </c>
      <c r="M38" s="11">
        <f t="shared" si="4"/>
        <v>36453811</v>
      </c>
      <c r="N38" s="11">
        <f t="shared" si="4"/>
        <v>96166502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203144528</v>
      </c>
      <c r="X38" s="11">
        <f t="shared" si="4"/>
        <v>149019060</v>
      </c>
      <c r="Y38" s="11">
        <f t="shared" si="4"/>
        <v>54125468</v>
      </c>
      <c r="Z38" s="2">
        <f t="shared" si="5"/>
        <v>36.32117126493752</v>
      </c>
      <c r="AA38" s="15">
        <f>AA8+AA23</f>
        <v>298038120</v>
      </c>
    </row>
    <row r="39" spans="1:27" ht="13.5">
      <c r="A39" s="46" t="s">
        <v>35</v>
      </c>
      <c r="B39" s="47"/>
      <c r="C39" s="9">
        <f t="shared" si="4"/>
        <v>89351689</v>
      </c>
      <c r="D39" s="10">
        <f t="shared" si="4"/>
        <v>0</v>
      </c>
      <c r="E39" s="11">
        <f t="shared" si="4"/>
        <v>396984880</v>
      </c>
      <c r="F39" s="11">
        <f t="shared" si="4"/>
        <v>396984880</v>
      </c>
      <c r="G39" s="11">
        <f t="shared" si="4"/>
        <v>0</v>
      </c>
      <c r="H39" s="11">
        <f t="shared" si="4"/>
        <v>20660007</v>
      </c>
      <c r="I39" s="11">
        <f t="shared" si="4"/>
        <v>17052216</v>
      </c>
      <c r="J39" s="11">
        <f t="shared" si="4"/>
        <v>37712223</v>
      </c>
      <c r="K39" s="11">
        <f t="shared" si="4"/>
        <v>77044016</v>
      </c>
      <c r="L39" s="11">
        <f t="shared" si="4"/>
        <v>32190038</v>
      </c>
      <c r="M39" s="11">
        <f t="shared" si="4"/>
        <v>9921217</v>
      </c>
      <c r="N39" s="11">
        <f t="shared" si="4"/>
        <v>119155271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156867494</v>
      </c>
      <c r="X39" s="11">
        <f t="shared" si="4"/>
        <v>198492440</v>
      </c>
      <c r="Y39" s="11">
        <f t="shared" si="4"/>
        <v>-41624946</v>
      </c>
      <c r="Z39" s="2">
        <f t="shared" si="5"/>
        <v>-20.970544772385285</v>
      </c>
      <c r="AA39" s="15">
        <f>AA9+AA24</f>
        <v>396984880</v>
      </c>
    </row>
    <row r="40" spans="1:27" ht="13.5">
      <c r="A40" s="46" t="s">
        <v>36</v>
      </c>
      <c r="B40" s="47"/>
      <c r="C40" s="9">
        <f t="shared" si="4"/>
        <v>1969424</v>
      </c>
      <c r="D40" s="10">
        <f t="shared" si="4"/>
        <v>0</v>
      </c>
      <c r="E40" s="11">
        <f t="shared" si="4"/>
        <v>20800000</v>
      </c>
      <c r="F40" s="11">
        <f t="shared" si="4"/>
        <v>20800000</v>
      </c>
      <c r="G40" s="11">
        <f t="shared" si="4"/>
        <v>0</v>
      </c>
      <c r="H40" s="11">
        <f t="shared" si="4"/>
        <v>564420</v>
      </c>
      <c r="I40" s="11">
        <f t="shared" si="4"/>
        <v>0</v>
      </c>
      <c r="J40" s="11">
        <f t="shared" si="4"/>
        <v>564420</v>
      </c>
      <c r="K40" s="11">
        <f t="shared" si="4"/>
        <v>0</v>
      </c>
      <c r="L40" s="11">
        <f t="shared" si="4"/>
        <v>4901855</v>
      </c>
      <c r="M40" s="11">
        <f t="shared" si="4"/>
        <v>56114568</v>
      </c>
      <c r="N40" s="11">
        <f t="shared" si="4"/>
        <v>61016423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61580843</v>
      </c>
      <c r="X40" s="11">
        <f t="shared" si="4"/>
        <v>10400000</v>
      </c>
      <c r="Y40" s="11">
        <f t="shared" si="4"/>
        <v>51180843</v>
      </c>
      <c r="Z40" s="2">
        <f t="shared" si="5"/>
        <v>492.12349038461537</v>
      </c>
      <c r="AA40" s="15">
        <f>AA10+AA25</f>
        <v>20800000</v>
      </c>
    </row>
    <row r="41" spans="1:27" ht="13.5">
      <c r="A41" s="48" t="s">
        <v>37</v>
      </c>
      <c r="B41" s="47"/>
      <c r="C41" s="49">
        <f aca="true" t="shared" si="6" ref="C41:Y41">SUM(C36:C40)</f>
        <v>830896211</v>
      </c>
      <c r="D41" s="50">
        <f t="shared" si="6"/>
        <v>0</v>
      </c>
      <c r="E41" s="51">
        <f t="shared" si="6"/>
        <v>1124297000</v>
      </c>
      <c r="F41" s="51">
        <f t="shared" si="6"/>
        <v>1124297000</v>
      </c>
      <c r="G41" s="51">
        <f t="shared" si="6"/>
        <v>0</v>
      </c>
      <c r="H41" s="51">
        <f t="shared" si="6"/>
        <v>111436771</v>
      </c>
      <c r="I41" s="51">
        <f t="shared" si="6"/>
        <v>74661406</v>
      </c>
      <c r="J41" s="51">
        <f t="shared" si="6"/>
        <v>186098177</v>
      </c>
      <c r="K41" s="51">
        <f t="shared" si="6"/>
        <v>121148511</v>
      </c>
      <c r="L41" s="51">
        <f t="shared" si="6"/>
        <v>115399224</v>
      </c>
      <c r="M41" s="51">
        <f t="shared" si="6"/>
        <v>117067483</v>
      </c>
      <c r="N41" s="51">
        <f t="shared" si="6"/>
        <v>353615218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539713395</v>
      </c>
      <c r="X41" s="51">
        <f t="shared" si="6"/>
        <v>562148500</v>
      </c>
      <c r="Y41" s="51">
        <f t="shared" si="6"/>
        <v>-22435105</v>
      </c>
      <c r="Z41" s="52">
        <f t="shared" si="5"/>
        <v>-3.9909570158063215</v>
      </c>
      <c r="AA41" s="53">
        <f>SUM(AA36:AA40)</f>
        <v>1124297000</v>
      </c>
    </row>
    <row r="42" spans="1:27" ht="13.5">
      <c r="A42" s="54" t="s">
        <v>38</v>
      </c>
      <c r="B42" s="35"/>
      <c r="C42" s="65">
        <f aca="true" t="shared" si="7" ref="C42:Y48">C12+C27</f>
        <v>27542221</v>
      </c>
      <c r="D42" s="66">
        <f t="shared" si="7"/>
        <v>0</v>
      </c>
      <c r="E42" s="67">
        <f t="shared" si="7"/>
        <v>120466001</v>
      </c>
      <c r="F42" s="67">
        <f t="shared" si="7"/>
        <v>120466001</v>
      </c>
      <c r="G42" s="67">
        <f t="shared" si="7"/>
        <v>0</v>
      </c>
      <c r="H42" s="67">
        <f t="shared" si="7"/>
        <v>931023</v>
      </c>
      <c r="I42" s="67">
        <f t="shared" si="7"/>
        <v>1837192</v>
      </c>
      <c r="J42" s="67">
        <f t="shared" si="7"/>
        <v>2768215</v>
      </c>
      <c r="K42" s="67">
        <f t="shared" si="7"/>
        <v>867258</v>
      </c>
      <c r="L42" s="67">
        <f t="shared" si="7"/>
        <v>151608</v>
      </c>
      <c r="M42" s="67">
        <f t="shared" si="7"/>
        <v>3431794</v>
      </c>
      <c r="N42" s="67">
        <f t="shared" si="7"/>
        <v>4450660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7218875</v>
      </c>
      <c r="X42" s="67">
        <f t="shared" si="7"/>
        <v>60233001</v>
      </c>
      <c r="Y42" s="67">
        <f t="shared" si="7"/>
        <v>-53014126</v>
      </c>
      <c r="Z42" s="69">
        <f t="shared" si="5"/>
        <v>-88.01508329296095</v>
      </c>
      <c r="AA42" s="68">
        <f aca="true" t="shared" si="8" ref="AA42:AA48">AA12+AA27</f>
        <v>120466001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1550000</v>
      </c>
      <c r="F43" s="72">
        <f t="shared" si="7"/>
        <v>1550000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26382</v>
      </c>
      <c r="N43" s="72">
        <f t="shared" si="7"/>
        <v>26382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26382</v>
      </c>
      <c r="X43" s="72">
        <f t="shared" si="7"/>
        <v>775000</v>
      </c>
      <c r="Y43" s="72">
        <f t="shared" si="7"/>
        <v>-748618</v>
      </c>
      <c r="Z43" s="73">
        <f t="shared" si="5"/>
        <v>-96.59587096774193</v>
      </c>
      <c r="AA43" s="74">
        <f t="shared" si="8"/>
        <v>1550000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127144297</v>
      </c>
      <c r="D45" s="66">
        <f t="shared" si="7"/>
        <v>0</v>
      </c>
      <c r="E45" s="67">
        <f t="shared" si="7"/>
        <v>665234000</v>
      </c>
      <c r="F45" s="67">
        <f t="shared" si="7"/>
        <v>665234000</v>
      </c>
      <c r="G45" s="67">
        <f t="shared" si="7"/>
        <v>0</v>
      </c>
      <c r="H45" s="67">
        <f t="shared" si="7"/>
        <v>2399881</v>
      </c>
      <c r="I45" s="67">
        <f t="shared" si="7"/>
        <v>7461785</v>
      </c>
      <c r="J45" s="67">
        <f t="shared" si="7"/>
        <v>9861666</v>
      </c>
      <c r="K45" s="67">
        <f t="shared" si="7"/>
        <v>1081371</v>
      </c>
      <c r="L45" s="67">
        <f t="shared" si="7"/>
        <v>1506593</v>
      </c>
      <c r="M45" s="67">
        <f t="shared" si="7"/>
        <v>3155111</v>
      </c>
      <c r="N45" s="67">
        <f t="shared" si="7"/>
        <v>5743075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15604741</v>
      </c>
      <c r="X45" s="67">
        <f t="shared" si="7"/>
        <v>332617000</v>
      </c>
      <c r="Y45" s="67">
        <f t="shared" si="7"/>
        <v>-317012259</v>
      </c>
      <c r="Z45" s="69">
        <f t="shared" si="5"/>
        <v>-95.30849565716724</v>
      </c>
      <c r="AA45" s="68">
        <f t="shared" si="8"/>
        <v>665234000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133722</v>
      </c>
      <c r="D48" s="66">
        <f t="shared" si="7"/>
        <v>0</v>
      </c>
      <c r="E48" s="67">
        <f t="shared" si="7"/>
        <v>1000000</v>
      </c>
      <c r="F48" s="67">
        <f t="shared" si="7"/>
        <v>1000000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500000</v>
      </c>
      <c r="Y48" s="67">
        <f t="shared" si="7"/>
        <v>-500000</v>
      </c>
      <c r="Z48" s="69">
        <f t="shared" si="5"/>
        <v>-100</v>
      </c>
      <c r="AA48" s="68">
        <f t="shared" si="8"/>
        <v>1000000</v>
      </c>
    </row>
    <row r="49" spans="1:27" ht="13.5">
      <c r="A49" s="75" t="s">
        <v>49</v>
      </c>
      <c r="B49" s="76"/>
      <c r="C49" s="77">
        <f aca="true" t="shared" si="9" ref="C49:Y49">SUM(C41:C48)</f>
        <v>985716451</v>
      </c>
      <c r="D49" s="78">
        <f t="shared" si="9"/>
        <v>0</v>
      </c>
      <c r="E49" s="79">
        <f t="shared" si="9"/>
        <v>1912547001</v>
      </c>
      <c r="F49" s="79">
        <f t="shared" si="9"/>
        <v>1912547001</v>
      </c>
      <c r="G49" s="79">
        <f t="shared" si="9"/>
        <v>0</v>
      </c>
      <c r="H49" s="79">
        <f t="shared" si="9"/>
        <v>114767675</v>
      </c>
      <c r="I49" s="79">
        <f t="shared" si="9"/>
        <v>83960383</v>
      </c>
      <c r="J49" s="79">
        <f t="shared" si="9"/>
        <v>198728058</v>
      </c>
      <c r="K49" s="79">
        <f t="shared" si="9"/>
        <v>123097140</v>
      </c>
      <c r="L49" s="79">
        <f t="shared" si="9"/>
        <v>117057425</v>
      </c>
      <c r="M49" s="79">
        <f t="shared" si="9"/>
        <v>123680770</v>
      </c>
      <c r="N49" s="79">
        <f t="shared" si="9"/>
        <v>363835335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562563393</v>
      </c>
      <c r="X49" s="79">
        <f t="shared" si="9"/>
        <v>956273501</v>
      </c>
      <c r="Y49" s="79">
        <f t="shared" si="9"/>
        <v>-393710108</v>
      </c>
      <c r="Z49" s="80">
        <f t="shared" si="5"/>
        <v>-41.17128704165567</v>
      </c>
      <c r="AA49" s="81">
        <f>SUM(AA41:AA48)</f>
        <v>1912547001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492286400</v>
      </c>
      <c r="F51" s="67">
        <f t="shared" si="10"/>
        <v>492286400</v>
      </c>
      <c r="G51" s="67">
        <f t="shared" si="10"/>
        <v>59371</v>
      </c>
      <c r="H51" s="67">
        <f t="shared" si="10"/>
        <v>0</v>
      </c>
      <c r="I51" s="67">
        <f t="shared" si="10"/>
        <v>0</v>
      </c>
      <c r="J51" s="67">
        <f t="shared" si="10"/>
        <v>59371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59371</v>
      </c>
      <c r="X51" s="67">
        <f t="shared" si="10"/>
        <v>246143202</v>
      </c>
      <c r="Y51" s="67">
        <f t="shared" si="10"/>
        <v>-246083831</v>
      </c>
      <c r="Z51" s="69">
        <f>+IF(X51&lt;&gt;0,+(Y51/X51)*100,0)</f>
        <v>-99.97587948823384</v>
      </c>
      <c r="AA51" s="68">
        <f>SUM(AA57:AA61)</f>
        <v>492286400</v>
      </c>
    </row>
    <row r="52" spans="1:27" ht="13.5">
      <c r="A52" s="84" t="s">
        <v>32</v>
      </c>
      <c r="B52" s="47"/>
      <c r="C52" s="9"/>
      <c r="D52" s="10"/>
      <c r="E52" s="11">
        <v>61671986</v>
      </c>
      <c r="F52" s="11">
        <v>61671986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30835993</v>
      </c>
      <c r="Y52" s="11">
        <v>-30835993</v>
      </c>
      <c r="Z52" s="2">
        <v>-100</v>
      </c>
      <c r="AA52" s="15">
        <v>61671986</v>
      </c>
    </row>
    <row r="53" spans="1:27" ht="13.5">
      <c r="A53" s="84" t="s">
        <v>33</v>
      </c>
      <c r="B53" s="47"/>
      <c r="C53" s="9"/>
      <c r="D53" s="10"/>
      <c r="E53" s="11">
        <v>37974677</v>
      </c>
      <c r="F53" s="11">
        <v>37974677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18987339</v>
      </c>
      <c r="Y53" s="11">
        <v>-18987339</v>
      </c>
      <c r="Z53" s="2">
        <v>-100</v>
      </c>
      <c r="AA53" s="15">
        <v>37974677</v>
      </c>
    </row>
    <row r="54" spans="1:27" ht="13.5">
      <c r="A54" s="84" t="s">
        <v>34</v>
      </c>
      <c r="B54" s="47"/>
      <c r="C54" s="9"/>
      <c r="D54" s="10"/>
      <c r="E54" s="11">
        <v>26710695</v>
      </c>
      <c r="F54" s="11">
        <v>26710695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13355348</v>
      </c>
      <c r="Y54" s="11">
        <v>-13355348</v>
      </c>
      <c r="Z54" s="2">
        <v>-100</v>
      </c>
      <c r="AA54" s="15">
        <v>26710695</v>
      </c>
    </row>
    <row r="55" spans="1:27" ht="13.5">
      <c r="A55" s="84" t="s">
        <v>35</v>
      </c>
      <c r="B55" s="47"/>
      <c r="C55" s="9"/>
      <c r="D55" s="10"/>
      <c r="E55" s="11">
        <v>7379099</v>
      </c>
      <c r="F55" s="11">
        <v>7379099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3689550</v>
      </c>
      <c r="Y55" s="11">
        <v>-3689550</v>
      </c>
      <c r="Z55" s="2">
        <v>-100</v>
      </c>
      <c r="AA55" s="15">
        <v>7379099</v>
      </c>
    </row>
    <row r="56" spans="1:27" ht="13.5">
      <c r="A56" s="84" t="s">
        <v>36</v>
      </c>
      <c r="B56" s="47"/>
      <c r="C56" s="9"/>
      <c r="D56" s="10"/>
      <c r="E56" s="11">
        <v>10446357</v>
      </c>
      <c r="F56" s="11">
        <v>10446357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5223179</v>
      </c>
      <c r="Y56" s="11">
        <v>-5223179</v>
      </c>
      <c r="Z56" s="2">
        <v>-100</v>
      </c>
      <c r="AA56" s="15">
        <v>10446357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144182814</v>
      </c>
      <c r="F57" s="51">
        <f t="shared" si="11"/>
        <v>144182814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72091409</v>
      </c>
      <c r="Y57" s="51">
        <f t="shared" si="11"/>
        <v>-72091409</v>
      </c>
      <c r="Z57" s="52">
        <f>+IF(X57&lt;&gt;0,+(Y57/X57)*100,0)</f>
        <v>-100</v>
      </c>
      <c r="AA57" s="53">
        <f>SUM(AA52:AA56)</f>
        <v>144182814</v>
      </c>
    </row>
    <row r="58" spans="1:27" ht="13.5">
      <c r="A58" s="86" t="s">
        <v>38</v>
      </c>
      <c r="B58" s="35"/>
      <c r="C58" s="9"/>
      <c r="D58" s="10"/>
      <c r="E58" s="11">
        <v>21846428</v>
      </c>
      <c r="F58" s="11">
        <v>21846428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10923214</v>
      </c>
      <c r="Y58" s="11">
        <v>-10923214</v>
      </c>
      <c r="Z58" s="2">
        <v>-100</v>
      </c>
      <c r="AA58" s="15">
        <v>21846428</v>
      </c>
    </row>
    <row r="59" spans="1:27" ht="13.5">
      <c r="A59" s="86" t="s">
        <v>39</v>
      </c>
      <c r="B59" s="35"/>
      <c r="C59" s="12"/>
      <c r="D59" s="13"/>
      <c r="E59" s="14">
        <v>1853440</v>
      </c>
      <c r="F59" s="14">
        <v>1853440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926720</v>
      </c>
      <c r="Y59" s="14">
        <v>-926720</v>
      </c>
      <c r="Z59" s="2">
        <v>-100</v>
      </c>
      <c r="AA59" s="22">
        <v>1853440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324403718</v>
      </c>
      <c r="F61" s="11">
        <v>324403718</v>
      </c>
      <c r="G61" s="11">
        <v>59371</v>
      </c>
      <c r="H61" s="11"/>
      <c r="I61" s="11"/>
      <c r="J61" s="11">
        <v>59371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59371</v>
      </c>
      <c r="X61" s="11">
        <v>162201859</v>
      </c>
      <c r="Y61" s="11">
        <v>-162142488</v>
      </c>
      <c r="Z61" s="2">
        <v>-99.96</v>
      </c>
      <c r="AA61" s="15">
        <v>324403718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3703000</v>
      </c>
      <c r="F65" s="11"/>
      <c r="G65" s="11"/>
      <c r="H65" s="11"/>
      <c r="I65" s="11"/>
      <c r="J65" s="11"/>
      <c r="K65" s="11"/>
      <c r="L65" s="11">
        <v>238151</v>
      </c>
      <c r="M65" s="11">
        <v>222889</v>
      </c>
      <c r="N65" s="11">
        <v>461040</v>
      </c>
      <c r="O65" s="11"/>
      <c r="P65" s="11"/>
      <c r="Q65" s="11"/>
      <c r="R65" s="11"/>
      <c r="S65" s="11"/>
      <c r="T65" s="11"/>
      <c r="U65" s="11"/>
      <c r="V65" s="11"/>
      <c r="W65" s="11">
        <v>461040</v>
      </c>
      <c r="X65" s="11"/>
      <c r="Y65" s="11">
        <v>461040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3703000</v>
      </c>
      <c r="F66" s="14"/>
      <c r="G66" s="14"/>
      <c r="H66" s="14">
        <v>77945347</v>
      </c>
      <c r="I66" s="14">
        <v>41023867</v>
      </c>
      <c r="J66" s="14">
        <v>118969214</v>
      </c>
      <c r="K66" s="14">
        <v>41023867</v>
      </c>
      <c r="L66" s="14">
        <v>594765</v>
      </c>
      <c r="M66" s="14">
        <v>18415405</v>
      </c>
      <c r="N66" s="14">
        <v>60034037</v>
      </c>
      <c r="O66" s="14"/>
      <c r="P66" s="14"/>
      <c r="Q66" s="14"/>
      <c r="R66" s="14"/>
      <c r="S66" s="14"/>
      <c r="T66" s="14"/>
      <c r="U66" s="14"/>
      <c r="V66" s="14"/>
      <c r="W66" s="14">
        <v>179003251</v>
      </c>
      <c r="X66" s="14"/>
      <c r="Y66" s="14">
        <v>179003251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2644000</v>
      </c>
      <c r="F67" s="11"/>
      <c r="G67" s="11"/>
      <c r="H67" s="11"/>
      <c r="I67" s="11"/>
      <c r="J67" s="11"/>
      <c r="K67" s="11"/>
      <c r="L67" s="11">
        <v>19958630</v>
      </c>
      <c r="M67" s="11">
        <v>594765</v>
      </c>
      <c r="N67" s="11">
        <v>20553395</v>
      </c>
      <c r="O67" s="11"/>
      <c r="P67" s="11"/>
      <c r="Q67" s="11"/>
      <c r="R67" s="11"/>
      <c r="S67" s="11"/>
      <c r="T67" s="11"/>
      <c r="U67" s="11"/>
      <c r="V67" s="11"/>
      <c r="W67" s="11">
        <v>20553395</v>
      </c>
      <c r="X67" s="11"/>
      <c r="Y67" s="11">
        <v>20553395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2156000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12206000</v>
      </c>
      <c r="F69" s="79">
        <f t="shared" si="12"/>
        <v>0</v>
      </c>
      <c r="G69" s="79">
        <f t="shared" si="12"/>
        <v>0</v>
      </c>
      <c r="H69" s="79">
        <f t="shared" si="12"/>
        <v>77945347</v>
      </c>
      <c r="I69" s="79">
        <f t="shared" si="12"/>
        <v>41023867</v>
      </c>
      <c r="J69" s="79">
        <f t="shared" si="12"/>
        <v>118969214</v>
      </c>
      <c r="K69" s="79">
        <f t="shared" si="12"/>
        <v>41023867</v>
      </c>
      <c r="L69" s="79">
        <f t="shared" si="12"/>
        <v>20791546</v>
      </c>
      <c r="M69" s="79">
        <f t="shared" si="12"/>
        <v>19233059</v>
      </c>
      <c r="N69" s="79">
        <f t="shared" si="12"/>
        <v>81048472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200017686</v>
      </c>
      <c r="X69" s="79">
        <f t="shared" si="12"/>
        <v>0</v>
      </c>
      <c r="Y69" s="79">
        <f t="shared" si="12"/>
        <v>200017686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46548799</v>
      </c>
      <c r="D5" s="42">
        <f t="shared" si="0"/>
        <v>0</v>
      </c>
      <c r="E5" s="43">
        <f t="shared" si="0"/>
        <v>133447667</v>
      </c>
      <c r="F5" s="43">
        <f t="shared" si="0"/>
        <v>133447667</v>
      </c>
      <c r="G5" s="43">
        <f t="shared" si="0"/>
        <v>3765962</v>
      </c>
      <c r="H5" s="43">
        <f t="shared" si="0"/>
        <v>5367969</v>
      </c>
      <c r="I5" s="43">
        <f t="shared" si="0"/>
        <v>4135659</v>
      </c>
      <c r="J5" s="43">
        <f t="shared" si="0"/>
        <v>13269590</v>
      </c>
      <c r="K5" s="43">
        <f t="shared" si="0"/>
        <v>7663384</v>
      </c>
      <c r="L5" s="43">
        <f t="shared" si="0"/>
        <v>1034688</v>
      </c>
      <c r="M5" s="43">
        <f t="shared" si="0"/>
        <v>6963991</v>
      </c>
      <c r="N5" s="43">
        <f t="shared" si="0"/>
        <v>15662063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28931653</v>
      </c>
      <c r="X5" s="43">
        <f t="shared" si="0"/>
        <v>66723834</v>
      </c>
      <c r="Y5" s="43">
        <f t="shared" si="0"/>
        <v>-37792181</v>
      </c>
      <c r="Z5" s="44">
        <f>+IF(X5&lt;&gt;0,+(Y5/X5)*100,0)</f>
        <v>-56.63970238880458</v>
      </c>
      <c r="AA5" s="45">
        <f>SUM(AA11:AA18)</f>
        <v>133447667</v>
      </c>
    </row>
    <row r="6" spans="1:27" ht="13.5">
      <c r="A6" s="46" t="s">
        <v>32</v>
      </c>
      <c r="B6" s="47"/>
      <c r="C6" s="9">
        <v>19103642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2600972</v>
      </c>
      <c r="D7" s="10"/>
      <c r="E7" s="11">
        <v>12520000</v>
      </c>
      <c r="F7" s="11">
        <v>12520000</v>
      </c>
      <c r="G7" s="11">
        <v>3580002</v>
      </c>
      <c r="H7" s="11">
        <v>3864144</v>
      </c>
      <c r="I7" s="11"/>
      <c r="J7" s="11">
        <v>7444146</v>
      </c>
      <c r="K7" s="11">
        <v>196366</v>
      </c>
      <c r="L7" s="11"/>
      <c r="M7" s="11">
        <v>146487</v>
      </c>
      <c r="N7" s="11">
        <v>342853</v>
      </c>
      <c r="O7" s="11"/>
      <c r="P7" s="11"/>
      <c r="Q7" s="11"/>
      <c r="R7" s="11"/>
      <c r="S7" s="11"/>
      <c r="T7" s="11"/>
      <c r="U7" s="11"/>
      <c r="V7" s="11"/>
      <c r="W7" s="11">
        <v>7786999</v>
      </c>
      <c r="X7" s="11">
        <v>6260000</v>
      </c>
      <c r="Y7" s="11">
        <v>1526999</v>
      </c>
      <c r="Z7" s="2">
        <v>24.39</v>
      </c>
      <c r="AA7" s="15">
        <v>12520000</v>
      </c>
    </row>
    <row r="8" spans="1:27" ht="13.5">
      <c r="A8" s="46" t="s">
        <v>34</v>
      </c>
      <c r="B8" s="47"/>
      <c r="C8" s="9">
        <v>21431328</v>
      </c>
      <c r="D8" s="10"/>
      <c r="E8" s="11">
        <v>22131000</v>
      </c>
      <c r="F8" s="11">
        <v>22131000</v>
      </c>
      <c r="G8" s="11"/>
      <c r="H8" s="11"/>
      <c r="I8" s="11">
        <v>988641</v>
      </c>
      <c r="J8" s="11">
        <v>988641</v>
      </c>
      <c r="K8" s="11">
        <v>412696</v>
      </c>
      <c r="L8" s="11">
        <v>90975</v>
      </c>
      <c r="M8" s="11">
        <v>108832</v>
      </c>
      <c r="N8" s="11">
        <v>612503</v>
      </c>
      <c r="O8" s="11"/>
      <c r="P8" s="11"/>
      <c r="Q8" s="11"/>
      <c r="R8" s="11"/>
      <c r="S8" s="11"/>
      <c r="T8" s="11"/>
      <c r="U8" s="11"/>
      <c r="V8" s="11"/>
      <c r="W8" s="11">
        <v>1601144</v>
      </c>
      <c r="X8" s="11">
        <v>11065500</v>
      </c>
      <c r="Y8" s="11">
        <v>-9464356</v>
      </c>
      <c r="Z8" s="2">
        <v>-85.53</v>
      </c>
      <c r="AA8" s="15">
        <v>22131000</v>
      </c>
    </row>
    <row r="9" spans="1:27" ht="13.5">
      <c r="A9" s="46" t="s">
        <v>35</v>
      </c>
      <c r="B9" s="47"/>
      <c r="C9" s="9">
        <v>1661030</v>
      </c>
      <c r="D9" s="10"/>
      <c r="E9" s="11">
        <v>49100000</v>
      </c>
      <c r="F9" s="11">
        <v>49100000</v>
      </c>
      <c r="G9" s="11">
        <v>185960</v>
      </c>
      <c r="H9" s="11">
        <v>1503825</v>
      </c>
      <c r="I9" s="11">
        <v>699982</v>
      </c>
      <c r="J9" s="11">
        <v>2389767</v>
      </c>
      <c r="K9" s="11">
        <v>7028297</v>
      </c>
      <c r="L9" s="11"/>
      <c r="M9" s="11">
        <v>5355738</v>
      </c>
      <c r="N9" s="11">
        <v>12384035</v>
      </c>
      <c r="O9" s="11"/>
      <c r="P9" s="11"/>
      <c r="Q9" s="11"/>
      <c r="R9" s="11"/>
      <c r="S9" s="11"/>
      <c r="T9" s="11"/>
      <c r="U9" s="11"/>
      <c r="V9" s="11"/>
      <c r="W9" s="11">
        <v>14773802</v>
      </c>
      <c r="X9" s="11">
        <v>24550000</v>
      </c>
      <c r="Y9" s="11">
        <v>-9776198</v>
      </c>
      <c r="Z9" s="2">
        <v>-39.82</v>
      </c>
      <c r="AA9" s="15">
        <v>49100000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44796972</v>
      </c>
      <c r="D11" s="50">
        <f t="shared" si="1"/>
        <v>0</v>
      </c>
      <c r="E11" s="51">
        <f t="shared" si="1"/>
        <v>83751000</v>
      </c>
      <c r="F11" s="51">
        <f t="shared" si="1"/>
        <v>83751000</v>
      </c>
      <c r="G11" s="51">
        <f t="shared" si="1"/>
        <v>3765962</v>
      </c>
      <c r="H11" s="51">
        <f t="shared" si="1"/>
        <v>5367969</v>
      </c>
      <c r="I11" s="51">
        <f t="shared" si="1"/>
        <v>1688623</v>
      </c>
      <c r="J11" s="51">
        <f t="shared" si="1"/>
        <v>10822554</v>
      </c>
      <c r="K11" s="51">
        <f t="shared" si="1"/>
        <v>7637359</v>
      </c>
      <c r="L11" s="51">
        <f t="shared" si="1"/>
        <v>90975</v>
      </c>
      <c r="M11" s="51">
        <f t="shared" si="1"/>
        <v>5611057</v>
      </c>
      <c r="N11" s="51">
        <f t="shared" si="1"/>
        <v>13339391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24161945</v>
      </c>
      <c r="X11" s="51">
        <f t="shared" si="1"/>
        <v>41875500</v>
      </c>
      <c r="Y11" s="51">
        <f t="shared" si="1"/>
        <v>-17713555</v>
      </c>
      <c r="Z11" s="52">
        <f>+IF(X11&lt;&gt;0,+(Y11/X11)*100,0)</f>
        <v>-42.30052178481451</v>
      </c>
      <c r="AA11" s="53">
        <f>SUM(AA6:AA10)</f>
        <v>83751000</v>
      </c>
    </row>
    <row r="12" spans="1:27" ht="13.5">
      <c r="A12" s="54" t="s">
        <v>38</v>
      </c>
      <c r="B12" s="35"/>
      <c r="C12" s="9">
        <v>1462144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289683</v>
      </c>
      <c r="D15" s="10"/>
      <c r="E15" s="11">
        <v>48896667</v>
      </c>
      <c r="F15" s="11">
        <v>48896667</v>
      </c>
      <c r="G15" s="11"/>
      <c r="H15" s="11"/>
      <c r="I15" s="11">
        <v>36835</v>
      </c>
      <c r="J15" s="11">
        <v>36835</v>
      </c>
      <c r="K15" s="11">
        <v>26025</v>
      </c>
      <c r="L15" s="11">
        <v>943713</v>
      </c>
      <c r="M15" s="11">
        <v>1352934</v>
      </c>
      <c r="N15" s="11">
        <v>2322672</v>
      </c>
      <c r="O15" s="11"/>
      <c r="P15" s="11"/>
      <c r="Q15" s="11"/>
      <c r="R15" s="11"/>
      <c r="S15" s="11"/>
      <c r="T15" s="11"/>
      <c r="U15" s="11"/>
      <c r="V15" s="11"/>
      <c r="W15" s="11">
        <v>2359507</v>
      </c>
      <c r="X15" s="11">
        <v>24448334</v>
      </c>
      <c r="Y15" s="11">
        <v>-22088827</v>
      </c>
      <c r="Z15" s="2">
        <v>-90.35</v>
      </c>
      <c r="AA15" s="15">
        <v>48896667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800000</v>
      </c>
      <c r="F18" s="18">
        <v>800000</v>
      </c>
      <c r="G18" s="18"/>
      <c r="H18" s="18"/>
      <c r="I18" s="18">
        <v>2410201</v>
      </c>
      <c r="J18" s="18">
        <v>2410201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2410201</v>
      </c>
      <c r="X18" s="18">
        <v>400000</v>
      </c>
      <c r="Y18" s="18">
        <v>2010201</v>
      </c>
      <c r="Z18" s="3">
        <v>502.55</v>
      </c>
      <c r="AA18" s="23">
        <v>800000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19103642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2600972</v>
      </c>
      <c r="D37" s="10">
        <f t="shared" si="4"/>
        <v>0</v>
      </c>
      <c r="E37" s="11">
        <f t="shared" si="4"/>
        <v>12520000</v>
      </c>
      <c r="F37" s="11">
        <f t="shared" si="4"/>
        <v>12520000</v>
      </c>
      <c r="G37" s="11">
        <f t="shared" si="4"/>
        <v>3580002</v>
      </c>
      <c r="H37" s="11">
        <f t="shared" si="4"/>
        <v>3864144</v>
      </c>
      <c r="I37" s="11">
        <f t="shared" si="4"/>
        <v>0</v>
      </c>
      <c r="J37" s="11">
        <f t="shared" si="4"/>
        <v>7444146</v>
      </c>
      <c r="K37" s="11">
        <f t="shared" si="4"/>
        <v>196366</v>
      </c>
      <c r="L37" s="11">
        <f t="shared" si="4"/>
        <v>0</v>
      </c>
      <c r="M37" s="11">
        <f t="shared" si="4"/>
        <v>146487</v>
      </c>
      <c r="N37" s="11">
        <f t="shared" si="4"/>
        <v>342853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7786999</v>
      </c>
      <c r="X37" s="11">
        <f t="shared" si="4"/>
        <v>6260000</v>
      </c>
      <c r="Y37" s="11">
        <f t="shared" si="4"/>
        <v>1526999</v>
      </c>
      <c r="Z37" s="2">
        <f t="shared" si="5"/>
        <v>24.392955271565494</v>
      </c>
      <c r="AA37" s="15">
        <f>AA7+AA22</f>
        <v>12520000</v>
      </c>
    </row>
    <row r="38" spans="1:27" ht="13.5">
      <c r="A38" s="46" t="s">
        <v>34</v>
      </c>
      <c r="B38" s="47"/>
      <c r="C38" s="9">
        <f t="shared" si="4"/>
        <v>21431328</v>
      </c>
      <c r="D38" s="10">
        <f t="shared" si="4"/>
        <v>0</v>
      </c>
      <c r="E38" s="11">
        <f t="shared" si="4"/>
        <v>22131000</v>
      </c>
      <c r="F38" s="11">
        <f t="shared" si="4"/>
        <v>22131000</v>
      </c>
      <c r="G38" s="11">
        <f t="shared" si="4"/>
        <v>0</v>
      </c>
      <c r="H38" s="11">
        <f t="shared" si="4"/>
        <v>0</v>
      </c>
      <c r="I38" s="11">
        <f t="shared" si="4"/>
        <v>988641</v>
      </c>
      <c r="J38" s="11">
        <f t="shared" si="4"/>
        <v>988641</v>
      </c>
      <c r="K38" s="11">
        <f t="shared" si="4"/>
        <v>412696</v>
      </c>
      <c r="L38" s="11">
        <f t="shared" si="4"/>
        <v>90975</v>
      </c>
      <c r="M38" s="11">
        <f t="shared" si="4"/>
        <v>108832</v>
      </c>
      <c r="N38" s="11">
        <f t="shared" si="4"/>
        <v>612503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1601144</v>
      </c>
      <c r="X38" s="11">
        <f t="shared" si="4"/>
        <v>11065500</v>
      </c>
      <c r="Y38" s="11">
        <f t="shared" si="4"/>
        <v>-9464356</v>
      </c>
      <c r="Z38" s="2">
        <f t="shared" si="5"/>
        <v>-85.53030590574308</v>
      </c>
      <c r="AA38" s="15">
        <f>AA8+AA23</f>
        <v>22131000</v>
      </c>
    </row>
    <row r="39" spans="1:27" ht="13.5">
      <c r="A39" s="46" t="s">
        <v>35</v>
      </c>
      <c r="B39" s="47"/>
      <c r="C39" s="9">
        <f t="shared" si="4"/>
        <v>1661030</v>
      </c>
      <c r="D39" s="10">
        <f t="shared" si="4"/>
        <v>0</v>
      </c>
      <c r="E39" s="11">
        <f t="shared" si="4"/>
        <v>49100000</v>
      </c>
      <c r="F39" s="11">
        <f t="shared" si="4"/>
        <v>49100000</v>
      </c>
      <c r="G39" s="11">
        <f t="shared" si="4"/>
        <v>185960</v>
      </c>
      <c r="H39" s="11">
        <f t="shared" si="4"/>
        <v>1503825</v>
      </c>
      <c r="I39" s="11">
        <f t="shared" si="4"/>
        <v>699982</v>
      </c>
      <c r="J39" s="11">
        <f t="shared" si="4"/>
        <v>2389767</v>
      </c>
      <c r="K39" s="11">
        <f t="shared" si="4"/>
        <v>7028297</v>
      </c>
      <c r="L39" s="11">
        <f t="shared" si="4"/>
        <v>0</v>
      </c>
      <c r="M39" s="11">
        <f t="shared" si="4"/>
        <v>5355738</v>
      </c>
      <c r="N39" s="11">
        <f t="shared" si="4"/>
        <v>12384035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14773802</v>
      </c>
      <c r="X39" s="11">
        <f t="shared" si="4"/>
        <v>24550000</v>
      </c>
      <c r="Y39" s="11">
        <f t="shared" si="4"/>
        <v>-9776198</v>
      </c>
      <c r="Z39" s="2">
        <f t="shared" si="5"/>
        <v>-39.82158044806518</v>
      </c>
      <c r="AA39" s="15">
        <f>AA9+AA24</f>
        <v>49100000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44796972</v>
      </c>
      <c r="D41" s="50">
        <f t="shared" si="6"/>
        <v>0</v>
      </c>
      <c r="E41" s="51">
        <f t="shared" si="6"/>
        <v>83751000</v>
      </c>
      <c r="F41" s="51">
        <f t="shared" si="6"/>
        <v>83751000</v>
      </c>
      <c r="G41" s="51">
        <f t="shared" si="6"/>
        <v>3765962</v>
      </c>
      <c r="H41" s="51">
        <f t="shared" si="6"/>
        <v>5367969</v>
      </c>
      <c r="I41" s="51">
        <f t="shared" si="6"/>
        <v>1688623</v>
      </c>
      <c r="J41" s="51">
        <f t="shared" si="6"/>
        <v>10822554</v>
      </c>
      <c r="K41" s="51">
        <f t="shared" si="6"/>
        <v>7637359</v>
      </c>
      <c r="L41" s="51">
        <f t="shared" si="6"/>
        <v>90975</v>
      </c>
      <c r="M41" s="51">
        <f t="shared" si="6"/>
        <v>5611057</v>
      </c>
      <c r="N41" s="51">
        <f t="shared" si="6"/>
        <v>13339391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24161945</v>
      </c>
      <c r="X41" s="51">
        <f t="shared" si="6"/>
        <v>41875500</v>
      </c>
      <c r="Y41" s="51">
        <f t="shared" si="6"/>
        <v>-17713555</v>
      </c>
      <c r="Z41" s="52">
        <f t="shared" si="5"/>
        <v>-42.30052178481451</v>
      </c>
      <c r="AA41" s="53">
        <f>SUM(AA36:AA40)</f>
        <v>83751000</v>
      </c>
    </row>
    <row r="42" spans="1:27" ht="13.5">
      <c r="A42" s="54" t="s">
        <v>38</v>
      </c>
      <c r="B42" s="35"/>
      <c r="C42" s="65">
        <f aca="true" t="shared" si="7" ref="C42:Y48">C12+C27</f>
        <v>1462144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289683</v>
      </c>
      <c r="D45" s="66">
        <f t="shared" si="7"/>
        <v>0</v>
      </c>
      <c r="E45" s="67">
        <f t="shared" si="7"/>
        <v>48896667</v>
      </c>
      <c r="F45" s="67">
        <f t="shared" si="7"/>
        <v>48896667</v>
      </c>
      <c r="G45" s="67">
        <f t="shared" si="7"/>
        <v>0</v>
      </c>
      <c r="H45" s="67">
        <f t="shared" si="7"/>
        <v>0</v>
      </c>
      <c r="I45" s="67">
        <f t="shared" si="7"/>
        <v>36835</v>
      </c>
      <c r="J45" s="67">
        <f t="shared" si="7"/>
        <v>36835</v>
      </c>
      <c r="K45" s="67">
        <f t="shared" si="7"/>
        <v>26025</v>
      </c>
      <c r="L45" s="67">
        <f t="shared" si="7"/>
        <v>943713</v>
      </c>
      <c r="M45" s="67">
        <f t="shared" si="7"/>
        <v>1352934</v>
      </c>
      <c r="N45" s="67">
        <f t="shared" si="7"/>
        <v>2322672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2359507</v>
      </c>
      <c r="X45" s="67">
        <f t="shared" si="7"/>
        <v>24448334</v>
      </c>
      <c r="Y45" s="67">
        <f t="shared" si="7"/>
        <v>-22088827</v>
      </c>
      <c r="Z45" s="69">
        <f t="shared" si="5"/>
        <v>-90.34900701209334</v>
      </c>
      <c r="AA45" s="68">
        <f t="shared" si="8"/>
        <v>48896667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800000</v>
      </c>
      <c r="F48" s="67">
        <f t="shared" si="7"/>
        <v>800000</v>
      </c>
      <c r="G48" s="67">
        <f t="shared" si="7"/>
        <v>0</v>
      </c>
      <c r="H48" s="67">
        <f t="shared" si="7"/>
        <v>0</v>
      </c>
      <c r="I48" s="67">
        <f t="shared" si="7"/>
        <v>2410201</v>
      </c>
      <c r="J48" s="67">
        <f t="shared" si="7"/>
        <v>2410201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2410201</v>
      </c>
      <c r="X48" s="67">
        <f t="shared" si="7"/>
        <v>400000</v>
      </c>
      <c r="Y48" s="67">
        <f t="shared" si="7"/>
        <v>2010201</v>
      </c>
      <c r="Z48" s="69">
        <f t="shared" si="5"/>
        <v>502.55025</v>
      </c>
      <c r="AA48" s="68">
        <f t="shared" si="8"/>
        <v>800000</v>
      </c>
    </row>
    <row r="49" spans="1:27" ht="13.5">
      <c r="A49" s="75" t="s">
        <v>49</v>
      </c>
      <c r="B49" s="76"/>
      <c r="C49" s="77">
        <f aca="true" t="shared" si="9" ref="C49:Y49">SUM(C41:C48)</f>
        <v>46548799</v>
      </c>
      <c r="D49" s="78">
        <f t="shared" si="9"/>
        <v>0</v>
      </c>
      <c r="E49" s="79">
        <f t="shared" si="9"/>
        <v>133447667</v>
      </c>
      <c r="F49" s="79">
        <f t="shared" si="9"/>
        <v>133447667</v>
      </c>
      <c r="G49" s="79">
        <f t="shared" si="9"/>
        <v>3765962</v>
      </c>
      <c r="H49" s="79">
        <f t="shared" si="9"/>
        <v>5367969</v>
      </c>
      <c r="I49" s="79">
        <f t="shared" si="9"/>
        <v>4135659</v>
      </c>
      <c r="J49" s="79">
        <f t="shared" si="9"/>
        <v>13269590</v>
      </c>
      <c r="K49" s="79">
        <f t="shared" si="9"/>
        <v>7663384</v>
      </c>
      <c r="L49" s="79">
        <f t="shared" si="9"/>
        <v>1034688</v>
      </c>
      <c r="M49" s="79">
        <f t="shared" si="9"/>
        <v>6963991</v>
      </c>
      <c r="N49" s="79">
        <f t="shared" si="9"/>
        <v>15662063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28931653</v>
      </c>
      <c r="X49" s="79">
        <f t="shared" si="9"/>
        <v>66723834</v>
      </c>
      <c r="Y49" s="79">
        <f t="shared" si="9"/>
        <v>-37792181</v>
      </c>
      <c r="Z49" s="80">
        <f t="shared" si="5"/>
        <v>-56.63970238880458</v>
      </c>
      <c r="AA49" s="81">
        <f>SUM(AA41:AA48)</f>
        <v>133447667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141203698</v>
      </c>
      <c r="F51" s="67">
        <f t="shared" si="10"/>
        <v>141203698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70601849</v>
      </c>
      <c r="Y51" s="67">
        <f t="shared" si="10"/>
        <v>-70601849</v>
      </c>
      <c r="Z51" s="69">
        <f>+IF(X51&lt;&gt;0,+(Y51/X51)*100,0)</f>
        <v>-100</v>
      </c>
      <c r="AA51" s="68">
        <f>SUM(AA57:AA61)</f>
        <v>141203698</v>
      </c>
    </row>
    <row r="52" spans="1:27" ht="13.5">
      <c r="A52" s="84" t="s">
        <v>32</v>
      </c>
      <c r="B52" s="47"/>
      <c r="C52" s="9"/>
      <c r="D52" s="10"/>
      <c r="E52" s="11">
        <v>19582960</v>
      </c>
      <c r="F52" s="11">
        <v>19582960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9791480</v>
      </c>
      <c r="Y52" s="11">
        <v>-9791480</v>
      </c>
      <c r="Z52" s="2">
        <v>-100</v>
      </c>
      <c r="AA52" s="15">
        <v>19582960</v>
      </c>
    </row>
    <row r="53" spans="1:27" ht="13.5">
      <c r="A53" s="84" t="s">
        <v>33</v>
      </c>
      <c r="B53" s="47"/>
      <c r="C53" s="9"/>
      <c r="D53" s="10"/>
      <c r="E53" s="11">
        <v>56803000</v>
      </c>
      <c r="F53" s="11">
        <v>56803000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28401500</v>
      </c>
      <c r="Y53" s="11">
        <v>-28401500</v>
      </c>
      <c r="Z53" s="2">
        <v>-100</v>
      </c>
      <c r="AA53" s="15">
        <v>56803000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22107658</v>
      </c>
      <c r="F55" s="11">
        <v>22107658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11053829</v>
      </c>
      <c r="Y55" s="11">
        <v>-11053829</v>
      </c>
      <c r="Z55" s="2">
        <v>-100</v>
      </c>
      <c r="AA55" s="15">
        <v>22107658</v>
      </c>
    </row>
    <row r="56" spans="1:27" ht="13.5">
      <c r="A56" s="84" t="s">
        <v>36</v>
      </c>
      <c r="B56" s="47"/>
      <c r="C56" s="9"/>
      <c r="D56" s="10"/>
      <c r="E56" s="11">
        <v>18400000</v>
      </c>
      <c r="F56" s="11">
        <v>18400000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9200000</v>
      </c>
      <c r="Y56" s="11">
        <v>-9200000</v>
      </c>
      <c r="Z56" s="2">
        <v>-100</v>
      </c>
      <c r="AA56" s="15">
        <v>18400000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116893618</v>
      </c>
      <c r="F57" s="51">
        <f t="shared" si="11"/>
        <v>116893618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58446809</v>
      </c>
      <c r="Y57" s="51">
        <f t="shared" si="11"/>
        <v>-58446809</v>
      </c>
      <c r="Z57" s="52">
        <f>+IF(X57&lt;&gt;0,+(Y57/X57)*100,0)</f>
        <v>-100</v>
      </c>
      <c r="AA57" s="53">
        <f>SUM(AA52:AA56)</f>
        <v>116893618</v>
      </c>
    </row>
    <row r="58" spans="1:27" ht="13.5">
      <c r="A58" s="86" t="s">
        <v>38</v>
      </c>
      <c r="B58" s="35"/>
      <c r="C58" s="9"/>
      <c r="D58" s="10"/>
      <c r="E58" s="11">
        <v>878508</v>
      </c>
      <c r="F58" s="11">
        <v>878508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439254</v>
      </c>
      <c r="Y58" s="11">
        <v>-439254</v>
      </c>
      <c r="Z58" s="2">
        <v>-100</v>
      </c>
      <c r="AA58" s="15">
        <v>878508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23431572</v>
      </c>
      <c r="F61" s="11">
        <v>23431572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11715786</v>
      </c>
      <c r="Y61" s="11">
        <v>-11715786</v>
      </c>
      <c r="Z61" s="2">
        <v>-100</v>
      </c>
      <c r="AA61" s="15">
        <v>23431572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142766196</v>
      </c>
      <c r="F66" s="14"/>
      <c r="G66" s="14"/>
      <c r="H66" s="14">
        <v>5183192</v>
      </c>
      <c r="I66" s="14">
        <v>8116732</v>
      </c>
      <c r="J66" s="14">
        <v>13299924</v>
      </c>
      <c r="K66" s="14">
        <v>16040091</v>
      </c>
      <c r="L66" s="14">
        <v>17533365</v>
      </c>
      <c r="M66" s="14">
        <v>18308272</v>
      </c>
      <c r="N66" s="14">
        <v>51881728</v>
      </c>
      <c r="O66" s="14"/>
      <c r="P66" s="14"/>
      <c r="Q66" s="14"/>
      <c r="R66" s="14"/>
      <c r="S66" s="14"/>
      <c r="T66" s="14"/>
      <c r="U66" s="14"/>
      <c r="V66" s="14"/>
      <c r="W66" s="14">
        <v>65181652</v>
      </c>
      <c r="X66" s="14"/>
      <c r="Y66" s="14">
        <v>65181652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142766196</v>
      </c>
      <c r="F69" s="79">
        <f t="shared" si="12"/>
        <v>0</v>
      </c>
      <c r="G69" s="79">
        <f t="shared" si="12"/>
        <v>0</v>
      </c>
      <c r="H69" s="79">
        <f t="shared" si="12"/>
        <v>5183192</v>
      </c>
      <c r="I69" s="79">
        <f t="shared" si="12"/>
        <v>8116732</v>
      </c>
      <c r="J69" s="79">
        <f t="shared" si="12"/>
        <v>13299924</v>
      </c>
      <c r="K69" s="79">
        <f t="shared" si="12"/>
        <v>16040091</v>
      </c>
      <c r="L69" s="79">
        <f t="shared" si="12"/>
        <v>17533365</v>
      </c>
      <c r="M69" s="79">
        <f t="shared" si="12"/>
        <v>18308272</v>
      </c>
      <c r="N69" s="79">
        <f t="shared" si="12"/>
        <v>51881728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65181652</v>
      </c>
      <c r="X69" s="79">
        <f t="shared" si="12"/>
        <v>0</v>
      </c>
      <c r="Y69" s="79">
        <f t="shared" si="12"/>
        <v>65181652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2019-01-31T11:39:35Z</dcterms:created>
  <dcterms:modified xsi:type="dcterms:W3CDTF">2019-01-31T11:40:11Z</dcterms:modified>
  <cp:category/>
  <cp:version/>
  <cp:contentType/>
  <cp:contentStatus/>
</cp:coreProperties>
</file>