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36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CPT" sheetId="4" r:id="rId4"/>
    <sheet name="WC011" sheetId="5" r:id="rId5"/>
    <sheet name="WC012" sheetId="6" r:id="rId6"/>
    <sheet name="WC013" sheetId="7" r:id="rId7"/>
    <sheet name="WC014" sheetId="8" r:id="rId8"/>
    <sheet name="WC015" sheetId="9" r:id="rId9"/>
    <sheet name="DC1" sheetId="10" r:id="rId10"/>
    <sheet name="WC022" sheetId="11" r:id="rId11"/>
    <sheet name="WC023" sheetId="12" r:id="rId12"/>
    <sheet name="WC024" sheetId="13" r:id="rId13"/>
    <sheet name="WC025" sheetId="14" r:id="rId14"/>
    <sheet name="WC026" sheetId="15" r:id="rId15"/>
    <sheet name="DC2" sheetId="16" r:id="rId16"/>
    <sheet name="WC031" sheetId="17" r:id="rId17"/>
    <sheet name="WC032" sheetId="18" r:id="rId18"/>
    <sheet name="WC033" sheetId="19" r:id="rId19"/>
    <sheet name="WC034" sheetId="20" r:id="rId20"/>
    <sheet name="DC3" sheetId="21" r:id="rId21"/>
    <sheet name="WC041" sheetId="22" r:id="rId22"/>
    <sheet name="WC042" sheetId="23" r:id="rId23"/>
    <sheet name="WC043" sheetId="24" r:id="rId24"/>
    <sheet name="WC044" sheetId="25" r:id="rId25"/>
    <sheet name="WC045" sheetId="26" r:id="rId26"/>
    <sheet name="WC047" sheetId="27" r:id="rId27"/>
    <sheet name="WC048" sheetId="28" r:id="rId28"/>
    <sheet name="DC4" sheetId="29" r:id="rId29"/>
    <sheet name="WC051" sheetId="30" r:id="rId30"/>
    <sheet name="WC052" sheetId="31" r:id="rId31"/>
    <sheet name="WC053" sheetId="32" r:id="rId32"/>
    <sheet name="DC5" sheetId="33" r:id="rId33"/>
  </sheets>
  <definedNames>
    <definedName name="_xlnm.Print_Area" localSheetId="3">'CPT'!#REF!</definedName>
    <definedName name="_xlnm.Print_Area" localSheetId="9">'DC1'!#REF!</definedName>
    <definedName name="_xlnm.Print_Area" localSheetId="20">'DC3'!#REF!</definedName>
    <definedName name="_xlnm.Print_Area" localSheetId="28">'DC4'!#REF!</definedName>
    <definedName name="_xlnm.Print_Area" localSheetId="32">'DC5'!#REF!</definedName>
    <definedName name="_xlnm.Print_Area" localSheetId="4">'WC011'!#REF!</definedName>
    <definedName name="_xlnm.Print_Area" localSheetId="5">'WC012'!#REF!</definedName>
    <definedName name="_xlnm.Print_Area" localSheetId="6">'WC013'!#REF!</definedName>
    <definedName name="_xlnm.Print_Area" localSheetId="7">'WC014'!#REF!</definedName>
    <definedName name="_xlnm.Print_Area" localSheetId="8">'WC015'!#REF!</definedName>
    <definedName name="_xlnm.Print_Area" localSheetId="10">'WC022'!#REF!</definedName>
    <definedName name="_xlnm.Print_Area" localSheetId="11">'WC023'!#REF!</definedName>
    <definedName name="_xlnm.Print_Area" localSheetId="12">'WC024'!#REF!</definedName>
    <definedName name="_xlnm.Print_Area" localSheetId="13">'WC025'!#REF!</definedName>
    <definedName name="_xlnm.Print_Area" localSheetId="14">'WC026'!#REF!</definedName>
    <definedName name="_xlnm.Print_Area" localSheetId="16">'WC031'!#REF!</definedName>
    <definedName name="_xlnm.Print_Area" localSheetId="17">'WC032'!#REF!</definedName>
    <definedName name="_xlnm.Print_Area" localSheetId="18">'WC033'!#REF!</definedName>
    <definedName name="_xlnm.Print_Area" localSheetId="19">'WC034'!#REF!</definedName>
    <definedName name="_xlnm.Print_Area" localSheetId="21">'WC041'!#REF!</definedName>
    <definedName name="_xlnm.Print_Area" localSheetId="22">'WC042'!#REF!</definedName>
    <definedName name="_xlnm.Print_Area" localSheetId="23">'WC043'!#REF!</definedName>
    <definedName name="_xlnm.Print_Area" localSheetId="24">'WC044'!#REF!</definedName>
    <definedName name="_xlnm.Print_Area" localSheetId="25">'WC045'!#REF!</definedName>
    <definedName name="_xlnm.Print_Area" localSheetId="26">'WC047'!#REF!</definedName>
    <definedName name="_xlnm.Print_Area" localSheetId="27">'WC048'!#REF!</definedName>
    <definedName name="_xlnm.Print_Area" localSheetId="29">'WC051'!#REF!</definedName>
    <definedName name="_xlnm.Print_Area" localSheetId="30">'WC052'!#REF!</definedName>
    <definedName name="_xlnm.Print_Area" localSheetId="31">'WC053'!#REF!</definedName>
    <definedName name="_xlnm.Print_Titles" localSheetId="9">'DC1'!$1:$1</definedName>
    <definedName name="_xlnm.Print_Titles" localSheetId="15">'DC2'!$18:$18</definedName>
    <definedName name="_xlnm.Print_Titles" localSheetId="20">'DC3'!$1:$1</definedName>
    <definedName name="_xlnm.Print_Titles" localSheetId="28">'DC4'!$1:$1</definedName>
    <definedName name="_xlnm.Print_Titles" localSheetId="32">'DC5'!$1:$1</definedName>
    <definedName name="_xlnm.Print_Titles" localSheetId="0">'SheetNames'!$1:$1</definedName>
    <definedName name="_xlnm.Print_Titles" localSheetId="1">'Summary'!$1:$1</definedName>
    <definedName name="_xlnm.Print_Titles" localSheetId="4">'WC011'!$1:$1</definedName>
    <definedName name="_xlnm.Print_Titles" localSheetId="5">'WC012'!$1:$1</definedName>
    <definedName name="_xlnm.Print_Titles" localSheetId="6">'WC013'!$1:$1</definedName>
    <definedName name="_xlnm.Print_Titles" localSheetId="7">'WC014'!$1:$1</definedName>
    <definedName name="_xlnm.Print_Titles" localSheetId="8">'WC015'!$1:$1</definedName>
    <definedName name="_xlnm.Print_Titles" localSheetId="10">'WC022'!$1:$1</definedName>
    <definedName name="_xlnm.Print_Titles" localSheetId="11">'WC023'!$1:$1</definedName>
    <definedName name="_xlnm.Print_Titles" localSheetId="12">'WC024'!$1:$1</definedName>
    <definedName name="_xlnm.Print_Titles" localSheetId="13">'WC025'!$1:$1</definedName>
    <definedName name="_xlnm.Print_Titles" localSheetId="14">'WC026'!$1:$1</definedName>
    <definedName name="_xlnm.Print_Titles" localSheetId="16">'WC031'!$1:$1</definedName>
    <definedName name="_xlnm.Print_Titles" localSheetId="17">'WC032'!$1:$1</definedName>
    <definedName name="_xlnm.Print_Titles" localSheetId="18">'WC033'!$1:$1</definedName>
    <definedName name="_xlnm.Print_Titles" localSheetId="19">'WC034'!$1:$1</definedName>
    <definedName name="_xlnm.Print_Titles" localSheetId="21">'WC041'!$1:$1</definedName>
    <definedName name="_xlnm.Print_Titles" localSheetId="22">'WC042'!$1:$1</definedName>
    <definedName name="_xlnm.Print_Titles" localSheetId="23">'WC043'!$1:$1</definedName>
    <definedName name="_xlnm.Print_Titles" localSheetId="24">'WC044'!$1:$1</definedName>
    <definedName name="_xlnm.Print_Titles" localSheetId="25">'WC045'!$1:$1</definedName>
    <definedName name="_xlnm.Print_Titles" localSheetId="26">'WC047'!$1:$1</definedName>
    <definedName name="_xlnm.Print_Titles" localSheetId="27">'WC048'!$1:$1</definedName>
    <definedName name="_xlnm.Print_Titles" localSheetId="29">'WC051'!$1:$1</definedName>
    <definedName name="_xlnm.Print_Titles" localSheetId="30">'WC052'!$1:$1</definedName>
    <definedName name="_xlnm.Print_Titles" localSheetId="31">'WC053'!$1:$1</definedName>
  </definedNames>
  <calcPr calcMode="manual" fullCalcOnLoad="1"/>
</workbook>
</file>

<file path=xl/sharedStrings.xml><?xml version="1.0" encoding="utf-8"?>
<sst xmlns="http://schemas.openxmlformats.org/spreadsheetml/2006/main" count="3344" uniqueCount="195">
  <si>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</si>
  <si>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</si>
  <si>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</si>
  <si>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</si>
  <si>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</si>
  <si>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</si>
  <si>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</si>
  <si>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</si>
  <si>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</si>
  <si>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</si>
  <si>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</si>
  <si>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</si>
  <si>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</si>
  <si>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</si>
  <si>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</si>
  <si>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</si>
  <si>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</si>
  <si>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</si>
  <si>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</si>
  <si>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</si>
  <si>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</si>
  <si>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</si>
  <si>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</si>
  <si>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</si>
  <si>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</si>
  <si>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</si>
  <si>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</si>
  <si>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</si>
  <si>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</si>
  <si>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</si>
  <si>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</si>
  <si>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</si>
  <si>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</si>
  <si>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</si>
  <si>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</si>
  <si>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</si>
  <si>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</si>
  <si>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</si>
  <si>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</si>
  <si>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</si>
  <si>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</si>
  <si>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</si>
  <si>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</si>
  <si>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</si>
  <si>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</si>
  <si>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</si>
  <si>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</si>
  <si>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</si>
  <si>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</si>
  <si>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</si>
  <si>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</si>
  <si>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</si>
  <si>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</si>
  <si>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</si>
  <si>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</si>
  <si>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</si>
  <si>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</si>
  <si>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</si>
  <si>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</si>
  <si>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</si>
  <si>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</si>
  <si>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</si>
  <si>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</si>
  <si>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</si>
  <si>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</si>
  <si>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</si>
  <si>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</si>
  <si>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</si>
  <si>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</si>
  <si>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</si>
  <si>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</si>
  <si>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</si>
  <si>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</si>
  <si>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</si>
  <si>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</si>
  <si>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</si>
  <si>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</si>
  <si>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</si>
  <si>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</si>
  <si>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</si>
  <si>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</si>
  <si>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</si>
  <si>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</si>
  <si>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</si>
  <si>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</si>
  <si>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</si>
  <si>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</si>
  <si>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</si>
  <si>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</si>
  <si>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</si>
  <si>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</si>
  <si>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</si>
  <si>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</si>
  <si>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</si>
  <si>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</si>
  <si>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Number of informal settlements targeted for upgrading with upgrading plans</t>
  </si>
  <si>
    <t>Number of sites serviced</t>
  </si>
  <si>
    <t>Summary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</si>
  <si>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</si>
  <si>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</si>
  <si>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</si>
  <si>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</si>
  <si>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</si>
  <si>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</si>
  <si>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</si>
  <si>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</si>
  <si>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</si>
  <si>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</si>
  <si>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</si>
  <si>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</si>
  <si>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</si>
  <si>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</si>
  <si>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</si>
  <si>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</si>
  <si>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</si>
  <si>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</si>
  <si>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</si>
  <si>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</si>
  <si>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</si>
  <si>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</si>
  <si>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</si>
  <si>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</si>
  <si>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</si>
  <si>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</si>
  <si>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</si>
  <si>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</si>
  <si>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</si>
  <si>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</si>
  <si>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Western Cape</t>
  </si>
  <si>
    <t>Cape Town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</si>
  <si>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</si>
  <si>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</si>
  <si>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</si>
  <si>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</si>
  <si>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</si>
  <si>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</si>
  <si>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</si>
  <si>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</si>
  <si>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</si>
  <si>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</si>
  <si>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</si>
  <si>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</si>
  <si>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</si>
  <si>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</si>
  <si>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</si>
  <si>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</si>
  <si>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</si>
  <si>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</si>
  <si>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</si>
  <si>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</si>
  <si>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George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</si>
  <si>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</si>
  <si>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</si>
  <si>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</si>
  <si>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</si>
  <si>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</si>
  <si>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</si>
  <si>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</si>
  <si>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</si>
  <si>
    <t>Percentage density reduction in total informal settlements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</si>
  <si>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</si>
  <si>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</si>
  <si>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</si>
  <si>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</si>
  <si>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</si>
  <si>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</si>
  <si>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 xml:space="preserve"> </t>
  </si>
  <si>
    <t xml:space="preserve"> -   </t>
  </si>
  <si>
    <t xml:space="preserve">         </t>
  </si>
  <si>
    <t xml:space="preserve">Delays regarding the relocation of existing services and poor performance of electrical contrator. </t>
  </si>
  <si>
    <t xml:space="preserve">The project managers are in the process to address the issues with the applicable stakeholders </t>
  </si>
  <si>
    <t>The underachievement of the Q2 water service point targets are as a result of challenges experienced by the contractor in the appointment of local labour for projects, which resulted in delays to planned start dates.</t>
  </si>
  <si>
    <t xml:space="preserve">The department has been engaging with the various Area Based directors to expedite the appointment process of local labour. 
</t>
  </si>
  <si>
    <t>The over-achievement of toilets is related to the accelerated replacement/condemnation of older portable flush toilets (PFTs) as a result of the new improved mechanisation process. This contributed to a higher demand for PFTs than what was anticipated, thus an increased roll out.</t>
  </si>
  <si>
    <t>The target was 99% achieved. The slow submission of labour reports has had an effect on the actual reported. Experience has also shown that EPWP numbers increase significantly in the 3rd quarter.</t>
  </si>
  <si>
    <t xml:space="preserve">Continuous monitoring of the situation.
</t>
  </si>
  <si>
    <t>work opportunities</t>
  </si>
  <si>
    <t>Roads indicated are rural provincial roads and not urban Wet weather and lack of resources</t>
  </si>
  <si>
    <t>Roads indicated  are rural prov. roads and not urban Reseal provincial grant was increased</t>
  </si>
  <si>
    <t>SDBIP reporting and measurement of target scheduled for 4th Quarter</t>
  </si>
  <si>
    <t>Diazville 117 &amp; Hopefield 62</t>
  </si>
  <si>
    <t>No Installasion of High Mast Lights</t>
  </si>
  <si>
    <t>Please note that the total of households indicated refers to the additional households  - difference between Q1 (Sept 2018) and Q2 (Dec 2018).</t>
  </si>
  <si>
    <t>There is no target for waste minimisation projects for Q2, only waste awareness which is not the same.</t>
  </si>
  <si>
    <t>The amount indicated for informal households refers to the  total of informal households currently on our system.</t>
  </si>
  <si>
    <t>Contractor on site for Upgrades to Pelikaan and Newton sports fields. Work in progress. Expected completion June 2019.</t>
  </si>
  <si>
    <t>Weekly monitoring of progress on updates at Pelikaan and Newton sports fields. Expected completion June 2019.</t>
  </si>
  <si>
    <t>Reported at the Drakenstein Health Forum</t>
  </si>
  <si>
    <t>Project to be completd in 4th quarter</t>
  </si>
  <si>
    <t xml:space="preserve">Due to the aged infrastructure of the swimming pools it requires upgrades rather than repairs. Our tender COMP9/2018 was only finalized in the beginning of January 2019. </t>
  </si>
  <si>
    <t xml:space="preserve"> All upgrades at all five swimming pools will be done via tender COMP9/2018. Expected completion June 2019.</t>
  </si>
  <si>
    <t>Upgrade of Van der Poel Square</t>
  </si>
  <si>
    <t>This item is not taken up in the SDBIP</t>
  </si>
  <si>
    <t>PROJECT COMPLETED</t>
  </si>
  <si>
    <t>N/A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</si>
</sst>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  <numFmt numFmtId="181" formatCode="_-* #,##0.0_-;\-* #,##0.0_-;_-* &quot;-&quot;??_-;_-@_-"/>
    <numFmt numFmtId="182" formatCode="_(* #,##0.00_);_(* \(#,##0.00\);_(* &quot;- &quot;?_);_(@_)"/>
    <numFmt numFmtId="183" formatCode="_(* #,##0.000_);_(* \(#,##0.000\);_(* &quot;- &quot;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173" fontId="5" fillId="0" borderId="0" applyFill="0" applyBorder="0" applyAlignment="0">
      <protection/>
    </xf>
    <xf numFmtId="169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ill="0" applyBorder="0" applyAlignment="0">
      <protection/>
    </xf>
    <xf numFmtId="169" fontId="6" fillId="0" borderId="0" applyFill="0" applyBorder="0" applyAlignment="0">
      <protection/>
    </xf>
    <xf numFmtId="168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8" fontId="10" fillId="0" borderId="0" applyFill="0" applyBorder="0" applyAlignment="0">
      <protection/>
    </xf>
    <xf numFmtId="169" fontId="10" fillId="0" borderId="0" applyFill="0" applyBorder="0" applyAlignment="0">
      <protection/>
    </xf>
    <xf numFmtId="168" fontId="10" fillId="0" borderId="0" applyFill="0" applyBorder="0" applyAlignment="0">
      <protection/>
    </xf>
    <xf numFmtId="173" fontId="10" fillId="0" borderId="0" applyFill="0" applyBorder="0" applyAlignment="0">
      <protection/>
    </xf>
    <xf numFmtId="169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15" fillId="0" borderId="0" xfId="102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90" applyFont="1" applyFill="1" applyBorder="1" applyAlignment="1" applyProtection="1">
      <alignment vertical="top"/>
      <protection hidden="1"/>
    </xf>
    <xf numFmtId="0" fontId="17" fillId="0" borderId="13" xfId="102" applyFont="1" applyFill="1" applyBorder="1" applyAlignment="1" applyProtection="1">
      <alignment horizontal="centerContinuous" vertical="top"/>
      <protection/>
    </xf>
    <xf numFmtId="0" fontId="17" fillId="0" borderId="4" xfId="102" applyFont="1" applyFill="1" applyBorder="1" applyAlignment="1" applyProtection="1">
      <alignment horizontal="centerContinuous" vertical="top"/>
      <protection/>
    </xf>
    <xf numFmtId="0" fontId="17" fillId="0" borderId="14" xfId="102" applyFont="1" applyFill="1" applyBorder="1" applyAlignment="1" applyProtection="1">
      <alignment horizontal="center" vertical="top" wrapText="1"/>
      <protection/>
    </xf>
    <xf numFmtId="0" fontId="17" fillId="0" borderId="15" xfId="102" applyFont="1" applyFill="1" applyBorder="1" applyAlignment="1" applyProtection="1">
      <alignment horizontal="center" vertical="top" wrapText="1"/>
      <protection/>
    </xf>
    <xf numFmtId="0" fontId="17" fillId="0" borderId="16" xfId="102" applyFont="1" applyFill="1" applyBorder="1" applyAlignment="1" applyProtection="1">
      <alignment horizontal="center" vertical="top" wrapText="1"/>
      <protection/>
    </xf>
    <xf numFmtId="1" fontId="18" fillId="36" borderId="13" xfId="90" applyNumberFormat="1" applyFont="1" applyFill="1" applyBorder="1" applyAlignment="1" applyProtection="1">
      <alignment vertical="center"/>
      <protection/>
    </xf>
    <xf numFmtId="0" fontId="19" fillId="36" borderId="4" xfId="106" applyFont="1" applyFill="1" applyBorder="1" applyAlignment="1" applyProtection="1">
      <alignment vertical="top"/>
      <protection/>
    </xf>
    <xf numFmtId="166" fontId="19" fillId="36" borderId="16" xfId="106" applyNumberFormat="1" applyFont="1" applyFill="1" applyBorder="1" applyAlignment="1" applyProtection="1">
      <alignment vertical="top" wrapText="1"/>
      <protection/>
    </xf>
    <xf numFmtId="166" fontId="19" fillId="36" borderId="14" xfId="106" applyNumberFormat="1" applyFont="1" applyFill="1" applyBorder="1" applyAlignment="1" applyProtection="1">
      <alignment vertical="top" wrapText="1"/>
      <protection/>
    </xf>
    <xf numFmtId="166" fontId="19" fillId="36" borderId="15" xfId="106" applyNumberFormat="1" applyFont="1" applyFill="1" applyBorder="1" applyAlignment="1" applyProtection="1">
      <alignment vertical="top" wrapText="1"/>
      <protection/>
    </xf>
    <xf numFmtId="166" fontId="19" fillId="36" borderId="4" xfId="106" applyNumberFormat="1" applyFont="1" applyFill="1" applyBorder="1" applyAlignment="1" applyProtection="1">
      <alignment vertical="top" wrapText="1"/>
      <protection/>
    </xf>
    <xf numFmtId="166" fontId="19" fillId="36" borderId="17" xfId="106" applyNumberFormat="1" applyFont="1" applyFill="1" applyBorder="1" applyAlignment="1" applyProtection="1">
      <alignment vertical="top" wrapText="1"/>
      <protection/>
    </xf>
    <xf numFmtId="0" fontId="20" fillId="0" borderId="0" xfId="106" applyFont="1">
      <alignment/>
      <protection/>
    </xf>
    <xf numFmtId="1" fontId="21" fillId="0" borderId="18" xfId="90" applyNumberFormat="1" applyFont="1" applyFill="1" applyBorder="1" applyAlignment="1" applyProtection="1">
      <alignment vertical="top"/>
      <protection/>
    </xf>
    <xf numFmtId="166" fontId="22" fillId="0" borderId="19" xfId="106" applyNumberFormat="1" applyFont="1" applyFill="1" applyBorder="1" applyAlignment="1" applyProtection="1">
      <alignment vertical="top" wrapText="1"/>
      <protection/>
    </xf>
    <xf numFmtId="166" fontId="22" fillId="0" borderId="20" xfId="106" applyNumberFormat="1" applyFont="1" applyFill="1" applyBorder="1" applyAlignment="1" applyProtection="1">
      <alignment vertical="top" wrapText="1"/>
      <protection/>
    </xf>
    <xf numFmtId="166" fontId="22" fillId="0" borderId="21" xfId="106" applyNumberFormat="1" applyFont="1" applyFill="1" applyBorder="1" applyAlignment="1" applyProtection="1">
      <alignment vertical="top" wrapText="1"/>
      <protection/>
    </xf>
    <xf numFmtId="166" fontId="22" fillId="0" borderId="22" xfId="106" applyNumberFormat="1" applyFont="1" applyFill="1" applyBorder="1" applyAlignment="1" applyProtection="1">
      <alignment vertical="top" wrapText="1"/>
      <protection/>
    </xf>
    <xf numFmtId="166" fontId="22" fillId="0" borderId="23" xfId="106" applyNumberFormat="1" applyFont="1" applyFill="1" applyBorder="1" applyAlignment="1" applyProtection="1">
      <alignment vertical="top" wrapText="1"/>
      <protection/>
    </xf>
    <xf numFmtId="1" fontId="17" fillId="0" borderId="18" xfId="106" applyNumberFormat="1" applyFont="1" applyFill="1" applyBorder="1" applyAlignment="1" applyProtection="1">
      <alignment vertical="top"/>
      <protection/>
    </xf>
    <xf numFmtId="1" fontId="17" fillId="0" borderId="0" xfId="106" applyNumberFormat="1" applyFont="1" applyFill="1" applyBorder="1" applyAlignment="1" applyProtection="1">
      <alignment vertical="top"/>
      <protection/>
    </xf>
    <xf numFmtId="1" fontId="17" fillId="0" borderId="0" xfId="106" applyNumberFormat="1" applyFont="1" applyFill="1" applyBorder="1" applyAlignment="1" applyProtection="1">
      <alignment vertical="top" wrapText="1"/>
      <protection/>
    </xf>
    <xf numFmtId="166" fontId="22" fillId="0" borderId="24" xfId="106" applyNumberFormat="1" applyFont="1" applyFill="1" applyBorder="1" applyAlignment="1" applyProtection="1">
      <alignment vertical="top" wrapText="1"/>
      <protection/>
    </xf>
    <xf numFmtId="1" fontId="20" fillId="0" borderId="18" xfId="106" applyNumberFormat="1" applyFont="1" applyFill="1" applyBorder="1" applyAlignment="1" applyProtection="1">
      <alignment vertical="top" wrapText="1"/>
      <protection/>
    </xf>
    <xf numFmtId="1" fontId="20" fillId="0" borderId="25" xfId="106" applyNumberFormat="1" applyFont="1" applyFill="1" applyBorder="1" applyAlignment="1" applyProtection="1">
      <alignment vertical="top" wrapText="1"/>
      <protection/>
    </xf>
    <xf numFmtId="0" fontId="17" fillId="0" borderId="17" xfId="102" applyFont="1" applyFill="1" applyBorder="1" applyAlignment="1" applyProtection="1">
      <alignment horizontal="centerContinuous" vertical="top"/>
      <protection/>
    </xf>
    <xf numFmtId="0" fontId="22" fillId="0" borderId="13" xfId="102" applyFont="1" applyFill="1" applyBorder="1" applyAlignment="1" applyProtection="1">
      <alignment horizontal="centerContinuous" vertical="top"/>
      <protection/>
    </xf>
    <xf numFmtId="0" fontId="22" fillId="0" borderId="4" xfId="102" applyFont="1" applyFill="1" applyBorder="1" applyAlignment="1" applyProtection="1">
      <alignment horizontal="centerContinuous" vertical="top"/>
      <protection/>
    </xf>
    <xf numFmtId="0" fontId="22" fillId="0" borderId="14" xfId="102" applyFont="1" applyFill="1" applyBorder="1" applyAlignment="1" applyProtection="1">
      <alignment horizontal="center" vertical="top" wrapText="1"/>
      <protection/>
    </xf>
    <xf numFmtId="0" fontId="22" fillId="0" borderId="15" xfId="102" applyFont="1" applyFill="1" applyBorder="1" applyAlignment="1" applyProtection="1">
      <alignment horizontal="center" vertical="top" wrapText="1"/>
      <protection/>
    </xf>
    <xf numFmtId="0" fontId="22" fillId="0" borderId="4" xfId="102" applyFont="1" applyFill="1" applyBorder="1" applyAlignment="1" applyProtection="1">
      <alignment horizontal="center" vertical="top" wrapText="1"/>
      <protection/>
    </xf>
    <xf numFmtId="0" fontId="22" fillId="0" borderId="17" xfId="102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20" fillId="0" borderId="0" xfId="106" applyNumberFormat="1" applyFont="1" applyFill="1" applyBorder="1" applyAlignment="1" applyProtection="1">
      <alignment vertical="top"/>
      <protection/>
    </xf>
    <xf numFmtId="1" fontId="20" fillId="0" borderId="24" xfId="106" applyNumberFormat="1" applyFont="1" applyFill="1" applyBorder="1" applyAlignment="1" applyProtection="1">
      <alignment vertical="top"/>
      <protection/>
    </xf>
    <xf numFmtId="1" fontId="20" fillId="0" borderId="26" xfId="106" applyNumberFormat="1" applyFont="1" applyFill="1" applyBorder="1" applyAlignment="1" applyProtection="1">
      <alignment vertical="top"/>
      <protection/>
    </xf>
    <xf numFmtId="1" fontId="20" fillId="0" borderId="27" xfId="106" applyNumberFormat="1" applyFont="1" applyFill="1" applyBorder="1" applyAlignment="1" applyProtection="1">
      <alignment vertical="top"/>
      <protection/>
    </xf>
    <xf numFmtId="0" fontId="22" fillId="0" borderId="16" xfId="102" applyFont="1" applyFill="1" applyBorder="1" applyAlignment="1" applyProtection="1">
      <alignment horizontal="center"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/>
    </xf>
    <xf numFmtId="180" fontId="20" fillId="37" borderId="28" xfId="106" applyNumberFormat="1" applyFont="1" applyFill="1" applyBorder="1" applyAlignment="1" applyProtection="1">
      <alignment vertical="top"/>
      <protection/>
    </xf>
    <xf numFmtId="0" fontId="17" fillId="0" borderId="17" xfId="102" applyFont="1" applyFill="1" applyBorder="1" applyAlignment="1" applyProtection="1">
      <alignment horizontal="center" vertical="top" wrapText="1"/>
      <protection/>
    </xf>
    <xf numFmtId="1" fontId="24" fillId="0" borderId="0" xfId="106" applyNumberFormat="1" applyFont="1" applyFill="1" applyBorder="1" applyAlignment="1" applyProtection="1">
      <alignment vertical="top"/>
      <protection/>
    </xf>
    <xf numFmtId="0" fontId="17" fillId="0" borderId="8" xfId="102" applyFont="1" applyFill="1" applyBorder="1" applyAlignment="1" applyProtection="1">
      <alignment horizontal="center" vertical="top" wrapText="1"/>
      <protection/>
    </xf>
    <xf numFmtId="0" fontId="22" fillId="0" borderId="8" xfId="102" applyFont="1" applyFill="1" applyBorder="1" applyAlignment="1" applyProtection="1">
      <alignment horizontal="center" vertical="top" wrapText="1"/>
      <protection/>
    </xf>
    <xf numFmtId="166" fontId="19" fillId="36" borderId="8" xfId="106" applyNumberFormat="1" applyFont="1" applyFill="1" applyBorder="1" applyAlignment="1" applyProtection="1">
      <alignment vertical="top" wrapText="1"/>
      <protection/>
    </xf>
    <xf numFmtId="166" fontId="22" fillId="0" borderId="29" xfId="106" applyNumberFormat="1" applyFont="1" applyFill="1" applyBorder="1" applyAlignment="1" applyProtection="1">
      <alignment vertical="top" wrapText="1"/>
      <protection/>
    </xf>
    <xf numFmtId="166" fontId="22" fillId="0" borderId="30" xfId="106" applyNumberFormat="1" applyFont="1" applyFill="1" applyBorder="1" applyAlignment="1" applyProtection="1">
      <alignment vertical="top" wrapText="1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37" borderId="32" xfId="106" applyNumberFormat="1" applyFont="1" applyFill="1" applyBorder="1" applyAlignment="1" applyProtection="1">
      <alignment vertical="top"/>
      <protection/>
    </xf>
    <xf numFmtId="180" fontId="20" fillId="37" borderId="30" xfId="106" applyNumberFormat="1" applyFont="1" applyFill="1" applyBorder="1" applyAlignment="1" applyProtection="1">
      <alignment vertical="top"/>
      <protection/>
    </xf>
    <xf numFmtId="180" fontId="20" fillId="37" borderId="33" xfId="106" applyNumberFormat="1" applyFont="1" applyFill="1" applyBorder="1" applyAlignment="1" applyProtection="1">
      <alignment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0" fontId="17" fillId="0" borderId="4" xfId="102" applyFont="1" applyFill="1" applyBorder="1" applyAlignment="1" applyProtection="1">
      <alignment horizontal="center" vertical="top" wrapText="1"/>
      <protection/>
    </xf>
    <xf numFmtId="166" fontId="22" fillId="0" borderId="34" xfId="106" applyNumberFormat="1" applyFont="1" applyFill="1" applyBorder="1" applyAlignment="1" applyProtection="1">
      <alignment vertical="top" wrapText="1"/>
      <protection/>
    </xf>
    <xf numFmtId="166" fontId="22" fillId="0" borderId="0" xfId="106" applyNumberFormat="1" applyFont="1" applyFill="1" applyBorder="1" applyAlignment="1" applyProtection="1">
      <alignment vertical="top" wrapText="1"/>
      <protection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1" fontId="25" fillId="0" borderId="0" xfId="102" applyNumberFormat="1" applyFont="1" applyFill="1" applyBorder="1" applyAlignment="1" applyProtection="1">
      <alignment/>
      <protection hidden="1"/>
    </xf>
    <xf numFmtId="1" fontId="25" fillId="0" borderId="0" xfId="102" applyNumberFormat="1" applyFont="1" applyFill="1" applyBorder="1" applyAlignment="1" applyProtection="1">
      <alignment vertical="center"/>
      <protection hidden="1"/>
    </xf>
    <xf numFmtId="0" fontId="20" fillId="0" borderId="0" xfId="102" applyFont="1" applyBorder="1">
      <alignment/>
      <protection/>
    </xf>
    <xf numFmtId="1" fontId="26" fillId="0" borderId="0" xfId="90" applyNumberFormat="1" applyFont="1" applyBorder="1" applyAlignment="1" applyProtection="1">
      <alignment/>
      <protection hidden="1"/>
    </xf>
    <xf numFmtId="1" fontId="26" fillId="0" borderId="0" xfId="90" applyNumberFormat="1" applyFont="1" applyBorder="1" applyAlignment="1" applyProtection="1">
      <alignment vertical="center"/>
      <protection hidden="1"/>
    </xf>
    <xf numFmtId="0" fontId="25" fillId="0" borderId="0" xfId="102" applyNumberFormat="1" applyFont="1" applyFill="1" applyBorder="1" applyAlignment="1" applyProtection="1">
      <alignment/>
      <protection hidden="1"/>
    </xf>
    <xf numFmtId="180" fontId="20" fillId="42" borderId="31" xfId="106" applyNumberFormat="1" applyFont="1" applyFill="1" applyBorder="1" applyAlignment="1" applyProtection="1">
      <alignment vertical="top"/>
      <protection locked="0"/>
    </xf>
    <xf numFmtId="166" fontId="22" fillId="0" borderId="31" xfId="106" applyNumberFormat="1" applyFont="1" applyFill="1" applyBorder="1" applyAlignment="1" applyProtection="1">
      <alignment vertical="top" wrapText="1"/>
      <protection/>
    </xf>
    <xf numFmtId="180" fontId="64" fillId="0" borderId="0" xfId="0" applyNumberFormat="1" applyFont="1" applyAlignment="1">
      <alignment/>
    </xf>
    <xf numFmtId="166" fontId="15" fillId="37" borderId="19" xfId="106" applyNumberFormat="1" applyFont="1" applyFill="1" applyBorder="1" applyAlignment="1" applyProtection="1">
      <alignment vertical="top" wrapText="1"/>
      <protection/>
    </xf>
    <xf numFmtId="166" fontId="15" fillId="37" borderId="22" xfId="106" applyNumberFormat="1" applyFont="1" applyFill="1" applyBorder="1" applyAlignment="1" applyProtection="1">
      <alignment vertical="top" wrapText="1"/>
      <protection/>
    </xf>
    <xf numFmtId="180" fontId="15" fillId="0" borderId="19" xfId="106" applyNumberFormat="1" applyFont="1" applyFill="1" applyBorder="1" applyAlignment="1" applyProtection="1">
      <alignment vertical="top" wrapText="1"/>
      <protection/>
    </xf>
    <xf numFmtId="180" fontId="15" fillId="0" borderId="22" xfId="106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80" fontId="15" fillId="37" borderId="19" xfId="106" applyNumberFormat="1" applyFont="1" applyFill="1" applyBorder="1" applyAlignment="1" applyProtection="1">
      <alignment vertical="top" wrapText="1"/>
      <protection/>
    </xf>
    <xf numFmtId="180" fontId="15" fillId="37" borderId="22" xfId="106" applyNumberFormat="1" applyFont="1" applyFill="1" applyBorder="1" applyAlignment="1" applyProtection="1">
      <alignment vertical="top" wrapText="1"/>
      <protection/>
    </xf>
    <xf numFmtId="1" fontId="21" fillId="0" borderId="18" xfId="90" applyNumberFormat="1" applyFont="1" applyFill="1" applyBorder="1" applyAlignment="1" applyProtection="1">
      <alignment horizontal="left" vertical="top"/>
      <protection/>
    </xf>
    <xf numFmtId="1" fontId="21" fillId="0" borderId="0" xfId="90" applyNumberFormat="1" applyFont="1" applyFill="1" applyBorder="1" applyAlignment="1" applyProtection="1">
      <alignment horizontal="left" vertical="top"/>
      <protection/>
    </xf>
    <xf numFmtId="1" fontId="21" fillId="0" borderId="24" xfId="90" applyNumberFormat="1" applyFont="1" applyFill="1" applyBorder="1" applyAlignment="1" applyProtection="1">
      <alignment horizontal="left" vertical="top"/>
      <protection/>
    </xf>
    <xf numFmtId="1" fontId="29" fillId="0" borderId="18" xfId="90" applyNumberFormat="1" applyFont="1" applyFill="1" applyBorder="1" applyAlignment="1" applyProtection="1">
      <alignment horizontal="left" vertical="top" indent="1"/>
      <protection/>
    </xf>
    <xf numFmtId="1" fontId="20" fillId="37" borderId="18" xfId="106" applyNumberFormat="1" applyFont="1" applyFill="1" applyBorder="1" applyAlignment="1" applyProtection="1">
      <alignment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0" fontId="20" fillId="37" borderId="0" xfId="106" applyFont="1" applyFill="1">
      <alignment/>
      <protection/>
    </xf>
    <xf numFmtId="0" fontId="0" fillId="37" borderId="0" xfId="0" applyFont="1" applyFill="1" applyAlignment="1">
      <alignment/>
    </xf>
    <xf numFmtId="180" fontId="20" fillId="37" borderId="28" xfId="106" applyNumberFormat="1" applyFont="1" applyFill="1" applyBorder="1" applyAlignment="1" applyProtection="1">
      <alignment vertical="top"/>
      <protection locked="0"/>
    </xf>
    <xf numFmtId="180" fontId="20" fillId="37" borderId="32" xfId="106" applyNumberFormat="1" applyFont="1" applyFill="1" applyBorder="1" applyAlignment="1" applyProtection="1">
      <alignment vertical="top"/>
      <protection locked="0"/>
    </xf>
    <xf numFmtId="1" fontId="20" fillId="0" borderId="0" xfId="106" applyNumberFormat="1" applyFont="1" applyFill="1" applyBorder="1" applyAlignment="1" applyProtection="1">
      <alignment horizontal="left" vertical="top" wrapText="1"/>
      <protection/>
    </xf>
    <xf numFmtId="1" fontId="20" fillId="0" borderId="24" xfId="106" applyNumberFormat="1" applyFont="1" applyFill="1" applyBorder="1" applyAlignment="1" applyProtection="1">
      <alignment horizontal="left" vertical="top" wrapText="1"/>
      <protection/>
    </xf>
    <xf numFmtId="1" fontId="21" fillId="0" borderId="18" xfId="90" applyNumberFormat="1" applyFont="1" applyFill="1" applyBorder="1" applyAlignment="1" applyProtection="1">
      <alignment horizontal="left" vertical="top"/>
      <protection/>
    </xf>
    <xf numFmtId="1" fontId="21" fillId="0" borderId="0" xfId="90" applyNumberFormat="1" applyFont="1" applyFill="1" applyBorder="1" applyAlignment="1" applyProtection="1">
      <alignment horizontal="left" vertical="top"/>
      <protection/>
    </xf>
    <xf numFmtId="1" fontId="21" fillId="0" borderId="24" xfId="90" applyNumberFormat="1" applyFont="1" applyFill="1" applyBorder="1" applyAlignment="1" applyProtection="1">
      <alignment horizontal="left" vertical="top"/>
      <protection/>
    </xf>
    <xf numFmtId="1" fontId="20" fillId="0" borderId="0" xfId="106" applyNumberFormat="1" applyFont="1" applyFill="1" applyBorder="1" applyAlignment="1" applyProtection="1">
      <alignment vertical="top" wrapText="1"/>
      <protection/>
    </xf>
    <xf numFmtId="1" fontId="30" fillId="0" borderId="0" xfId="10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102" applyFont="1" applyBorder="1">
      <alignment/>
      <protection/>
    </xf>
    <xf numFmtId="0" fontId="68" fillId="0" borderId="8" xfId="0" applyFont="1" applyBorder="1" applyAlignment="1">
      <alignment horizontal="center" wrapText="1"/>
    </xf>
    <xf numFmtId="0" fontId="11" fillId="0" borderId="0" xfId="102" applyNumberFormat="1" applyFont="1" applyFill="1" applyBorder="1" applyAlignment="1" applyProtection="1">
      <alignment vertical="top"/>
      <protection hidden="1"/>
    </xf>
    <xf numFmtId="0" fontId="69" fillId="0" borderId="0" xfId="90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15" fillId="0" borderId="0" xfId="102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102" applyNumberFormat="1" applyFont="1" applyFill="1" applyBorder="1" applyAlignment="1" applyProtection="1">
      <alignment vertical="center" wrapText="1"/>
      <protection hidden="1"/>
    </xf>
    <xf numFmtId="1" fontId="30" fillId="37" borderId="0" xfId="102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Alignment="1">
      <alignment horizontal="left" vertical="center"/>
    </xf>
    <xf numFmtId="0" fontId="69" fillId="0" borderId="0" xfId="90" applyFont="1" applyFill="1" applyBorder="1" applyAlignment="1" applyProtection="1">
      <alignment horizontal="left" vertical="center"/>
      <protection hidden="1"/>
    </xf>
    <xf numFmtId="0" fontId="15" fillId="0" borderId="30" xfId="102" applyFont="1" applyFill="1" applyBorder="1" applyAlignment="1" applyProtection="1">
      <alignment vertical="top" wrapText="1"/>
      <protection hidden="1"/>
    </xf>
    <xf numFmtId="0" fontId="20" fillId="0" borderId="30" xfId="106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6" applyFont="1" applyBorder="1">
      <alignment/>
      <protection/>
    </xf>
    <xf numFmtId="0" fontId="67" fillId="0" borderId="8" xfId="0" applyFont="1" applyBorder="1" applyAlignment="1">
      <alignment wrapText="1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102" applyFont="1" applyBorder="1" applyProtection="1">
      <alignment/>
      <protection locked="0"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0" fontId="20" fillId="0" borderId="30" xfId="106" applyFont="1" applyBorder="1" applyAlignment="1" applyProtection="1">
      <alignment wrapText="1"/>
      <protection locked="0"/>
    </xf>
    <xf numFmtId="0" fontId="20" fillId="37" borderId="30" xfId="106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102" applyFont="1" applyBorder="1" applyAlignment="1" applyProtection="1">
      <alignment wrapText="1"/>
      <protection locked="0"/>
    </xf>
    <xf numFmtId="1" fontId="20" fillId="0" borderId="0" xfId="106" applyNumberFormat="1" applyFont="1" applyFill="1" applyBorder="1" applyAlignment="1" applyProtection="1">
      <alignment horizontal="left" vertical="top" wrapText="1"/>
      <protection/>
    </xf>
    <xf numFmtId="1" fontId="20" fillId="0" borderId="24" xfId="106" applyNumberFormat="1" applyFont="1" applyFill="1" applyBorder="1" applyAlignment="1" applyProtection="1">
      <alignment horizontal="left" vertical="top" wrapText="1"/>
      <protection/>
    </xf>
    <xf numFmtId="1" fontId="21" fillId="0" borderId="18" xfId="90" applyNumberFormat="1" applyFont="1" applyFill="1" applyBorder="1" applyAlignment="1" applyProtection="1">
      <alignment horizontal="left" vertical="top"/>
      <protection/>
    </xf>
    <xf numFmtId="1" fontId="21" fillId="0" borderId="0" xfId="90" applyNumberFormat="1" applyFont="1" applyFill="1" applyBorder="1" applyAlignment="1" applyProtection="1">
      <alignment horizontal="left" vertical="top"/>
      <protection/>
    </xf>
    <xf numFmtId="1" fontId="21" fillId="0" borderId="24" xfId="90" applyNumberFormat="1" applyFont="1" applyFill="1" applyBorder="1" applyAlignment="1" applyProtection="1">
      <alignment horizontal="left" vertical="top"/>
      <protection/>
    </xf>
    <xf numFmtId="1" fontId="20" fillId="0" borderId="0" xfId="106" applyNumberFormat="1" applyFont="1" applyFill="1" applyBorder="1" applyAlignment="1" applyProtection="1">
      <alignment horizontal="left" vertical="top"/>
      <protection/>
    </xf>
    <xf numFmtId="1" fontId="20" fillId="0" borderId="0" xfId="106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 wrapText="1"/>
    </xf>
    <xf numFmtId="1" fontId="20" fillId="0" borderId="0" xfId="102" applyNumberFormat="1" applyFont="1" applyFill="1" applyBorder="1" applyAlignment="1" applyProtection="1">
      <alignment vertical="center" wrapText="1"/>
      <protection hidden="1"/>
    </xf>
    <xf numFmtId="1" fontId="20" fillId="37" borderId="0" xfId="102" applyNumberFormat="1" applyFont="1" applyFill="1" applyBorder="1" applyAlignment="1" applyProtection="1">
      <alignment vertical="center" wrapText="1"/>
      <protection hidden="1"/>
    </xf>
    <xf numFmtId="1" fontId="20" fillId="0" borderId="0" xfId="106" applyNumberFormat="1" applyFont="1" applyFill="1" applyBorder="1" applyAlignment="1" applyProtection="1">
      <alignment vertical="top" wrapText="1"/>
      <protection/>
    </xf>
    <xf numFmtId="1" fontId="20" fillId="0" borderId="0" xfId="106" applyNumberFormat="1" applyFont="1" applyFill="1" applyBorder="1" applyAlignment="1" applyProtection="1">
      <alignment horizontal="left" vertical="top" wrapText="1"/>
      <protection/>
    </xf>
    <xf numFmtId="1" fontId="20" fillId="0" borderId="24" xfId="106" applyNumberFormat="1" applyFont="1" applyFill="1" applyBorder="1" applyAlignment="1" applyProtection="1">
      <alignment horizontal="left" vertical="top" wrapText="1"/>
      <protection/>
    </xf>
    <xf numFmtId="1" fontId="21" fillId="0" borderId="18" xfId="90" applyNumberFormat="1" applyFont="1" applyFill="1" applyBorder="1" applyAlignment="1" applyProtection="1">
      <alignment horizontal="left" vertical="top"/>
      <protection/>
    </xf>
    <xf numFmtId="1" fontId="21" fillId="0" borderId="0" xfId="90" applyNumberFormat="1" applyFont="1" applyFill="1" applyBorder="1" applyAlignment="1" applyProtection="1">
      <alignment horizontal="left" vertical="top"/>
      <protection/>
    </xf>
    <xf numFmtId="1" fontId="21" fillId="0" borderId="24" xfId="90" applyNumberFormat="1" applyFont="1" applyFill="1" applyBorder="1" applyAlignment="1" applyProtection="1">
      <alignment horizontal="left" vertical="top"/>
      <protection/>
    </xf>
    <xf numFmtId="1" fontId="20" fillId="0" borderId="0" xfId="106" applyNumberFormat="1" applyFont="1" applyFill="1" applyBorder="1" applyAlignment="1" applyProtection="1">
      <alignment horizontal="left"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3" fontId="20" fillId="39" borderId="19" xfId="106" applyNumberFormat="1" applyFont="1" applyFill="1" applyBorder="1" applyAlignment="1" applyProtection="1">
      <alignment vertical="top"/>
      <protection locked="0"/>
    </xf>
    <xf numFmtId="3" fontId="20" fillId="40" borderId="19" xfId="106" applyNumberFormat="1" applyFont="1" applyFill="1" applyBorder="1" applyAlignment="1" applyProtection="1">
      <alignment vertical="top"/>
      <protection locked="0"/>
    </xf>
    <xf numFmtId="3" fontId="20" fillId="38" borderId="19" xfId="106" applyNumberFormat="1" applyFont="1" applyFill="1" applyBorder="1" applyAlignment="1" applyProtection="1">
      <alignment vertical="top"/>
      <protection locked="0"/>
    </xf>
    <xf numFmtId="3" fontId="20" fillId="41" borderId="31" xfId="106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15" fillId="0" borderId="0" xfId="102" applyFont="1" applyFill="1" applyBorder="1" applyAlignment="1" applyProtection="1">
      <alignment vertical="top"/>
      <protection hidden="1"/>
    </xf>
    <xf numFmtId="0" fontId="16" fillId="0" borderId="0" xfId="90" applyFont="1" applyFill="1" applyBorder="1" applyAlignment="1" applyProtection="1">
      <alignment vertical="top"/>
      <protection hidden="1"/>
    </xf>
    <xf numFmtId="0" fontId="17" fillId="0" borderId="14" xfId="102" applyFont="1" applyFill="1" applyBorder="1" applyAlignment="1" applyProtection="1">
      <alignment horizontal="center" vertical="top" wrapText="1"/>
      <protection/>
    </xf>
    <xf numFmtId="0" fontId="17" fillId="0" borderId="15" xfId="102" applyFont="1" applyFill="1" applyBorder="1" applyAlignment="1" applyProtection="1">
      <alignment horizontal="center" vertical="top" wrapText="1"/>
      <protection/>
    </xf>
    <xf numFmtId="0" fontId="17" fillId="0" borderId="16" xfId="102" applyFont="1" applyFill="1" applyBorder="1" applyAlignment="1" applyProtection="1">
      <alignment horizontal="center" vertical="top" wrapText="1"/>
      <protection/>
    </xf>
    <xf numFmtId="166" fontId="19" fillId="36" borderId="16" xfId="106" applyNumberFormat="1" applyFont="1" applyFill="1" applyBorder="1" applyAlignment="1" applyProtection="1">
      <alignment vertical="top" wrapText="1"/>
      <protection/>
    </xf>
    <xf numFmtId="166" fontId="19" fillId="36" borderId="14" xfId="106" applyNumberFormat="1" applyFont="1" applyFill="1" applyBorder="1" applyAlignment="1" applyProtection="1">
      <alignment vertical="top" wrapText="1"/>
      <protection/>
    </xf>
    <xf numFmtId="166" fontId="19" fillId="36" borderId="15" xfId="106" applyNumberFormat="1" applyFont="1" applyFill="1" applyBorder="1" applyAlignment="1" applyProtection="1">
      <alignment vertical="top" wrapText="1"/>
      <protection/>
    </xf>
    <xf numFmtId="166" fontId="19" fillId="36" borderId="17" xfId="106" applyNumberFormat="1" applyFont="1" applyFill="1" applyBorder="1" applyAlignment="1" applyProtection="1">
      <alignment vertical="top" wrapText="1"/>
      <protection/>
    </xf>
    <xf numFmtId="166" fontId="22" fillId="0" borderId="19" xfId="106" applyNumberFormat="1" applyFont="1" applyFill="1" applyBorder="1" applyAlignment="1" applyProtection="1">
      <alignment vertical="top" wrapText="1"/>
      <protection/>
    </xf>
    <xf numFmtId="166" fontId="22" fillId="0" borderId="20" xfId="106" applyNumberFormat="1" applyFont="1" applyFill="1" applyBorder="1" applyAlignment="1" applyProtection="1">
      <alignment vertical="top" wrapText="1"/>
      <protection/>
    </xf>
    <xf numFmtId="166" fontId="22" fillId="0" borderId="21" xfId="106" applyNumberFormat="1" applyFont="1" applyFill="1" applyBorder="1" applyAlignment="1" applyProtection="1">
      <alignment vertical="top" wrapText="1"/>
      <protection/>
    </xf>
    <xf numFmtId="166" fontId="22" fillId="0" borderId="22" xfId="106" applyNumberFormat="1" applyFont="1" applyFill="1" applyBorder="1" applyAlignment="1" applyProtection="1">
      <alignment vertical="top" wrapText="1"/>
      <protection/>
    </xf>
    <xf numFmtId="0" fontId="22" fillId="0" borderId="14" xfId="102" applyFont="1" applyFill="1" applyBorder="1" applyAlignment="1" applyProtection="1">
      <alignment horizontal="center" vertical="top" wrapText="1"/>
      <protection/>
    </xf>
    <xf numFmtId="0" fontId="22" fillId="0" borderId="15" xfId="102" applyFont="1" applyFill="1" applyBorder="1" applyAlignment="1" applyProtection="1">
      <alignment horizontal="center" vertical="top" wrapText="1"/>
      <protection/>
    </xf>
    <xf numFmtId="0" fontId="22" fillId="0" borderId="17" xfId="102" applyFont="1" applyFill="1" applyBorder="1" applyAlignment="1" applyProtection="1">
      <alignment horizontal="center" vertical="top" wrapText="1"/>
      <protection/>
    </xf>
    <xf numFmtId="0" fontId="22" fillId="0" borderId="16" xfId="102" applyFont="1" applyFill="1" applyBorder="1" applyAlignment="1" applyProtection="1">
      <alignment horizontal="center"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/>
    </xf>
    <xf numFmtId="0" fontId="17" fillId="0" borderId="8" xfId="102" applyFont="1" applyFill="1" applyBorder="1" applyAlignment="1" applyProtection="1">
      <alignment horizontal="center" vertical="top" wrapText="1"/>
      <protection/>
    </xf>
    <xf numFmtId="0" fontId="22" fillId="0" borderId="8" xfId="102" applyFont="1" applyFill="1" applyBorder="1" applyAlignment="1" applyProtection="1">
      <alignment horizontal="center" vertical="top" wrapText="1"/>
      <protection/>
    </xf>
    <xf numFmtId="166" fontId="22" fillId="0" borderId="30" xfId="106" applyNumberFormat="1" applyFont="1" applyFill="1" applyBorder="1" applyAlignment="1" applyProtection="1">
      <alignment vertical="top" wrapText="1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0" fontId="20" fillId="0" borderId="0" xfId="102" applyFont="1" applyBorder="1">
      <alignment/>
      <protection/>
    </xf>
    <xf numFmtId="166" fontId="22" fillId="0" borderId="31" xfId="106" applyNumberFormat="1" applyFont="1" applyFill="1" applyBorder="1" applyAlignment="1" applyProtection="1">
      <alignment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0" fontId="69" fillId="0" borderId="0" xfId="90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15" fillId="0" borderId="0" xfId="102" applyFont="1" applyFill="1" applyBorder="1" applyAlignment="1" applyProtection="1">
      <alignment vertical="top"/>
      <protection hidden="1"/>
    </xf>
    <xf numFmtId="0" fontId="16" fillId="0" borderId="0" xfId="90" applyFont="1" applyFill="1" applyBorder="1" applyAlignment="1" applyProtection="1">
      <alignment vertical="top"/>
      <protection hidden="1"/>
    </xf>
    <xf numFmtId="0" fontId="17" fillId="0" borderId="14" xfId="102" applyFont="1" applyFill="1" applyBorder="1" applyAlignment="1" applyProtection="1">
      <alignment horizontal="center" vertical="top" wrapText="1"/>
      <protection/>
    </xf>
    <xf numFmtId="0" fontId="17" fillId="0" borderId="15" xfId="102" applyFont="1" applyFill="1" applyBorder="1" applyAlignment="1" applyProtection="1">
      <alignment horizontal="center" vertical="top" wrapText="1"/>
      <protection/>
    </xf>
    <xf numFmtId="0" fontId="17" fillId="0" borderId="16" xfId="102" applyFont="1" applyFill="1" applyBorder="1" applyAlignment="1" applyProtection="1">
      <alignment horizontal="center" vertical="top" wrapText="1"/>
      <protection/>
    </xf>
    <xf numFmtId="166" fontId="19" fillId="36" borderId="16" xfId="106" applyNumberFormat="1" applyFont="1" applyFill="1" applyBorder="1" applyAlignment="1" applyProtection="1">
      <alignment vertical="top" wrapText="1"/>
      <protection/>
    </xf>
    <xf numFmtId="166" fontId="19" fillId="36" borderId="14" xfId="106" applyNumberFormat="1" applyFont="1" applyFill="1" applyBorder="1" applyAlignment="1" applyProtection="1">
      <alignment vertical="top" wrapText="1"/>
      <protection/>
    </xf>
    <xf numFmtId="166" fontId="19" fillId="36" borderId="15" xfId="106" applyNumberFormat="1" applyFont="1" applyFill="1" applyBorder="1" applyAlignment="1" applyProtection="1">
      <alignment vertical="top" wrapText="1"/>
      <protection/>
    </xf>
    <xf numFmtId="166" fontId="19" fillId="36" borderId="17" xfId="106" applyNumberFormat="1" applyFont="1" applyFill="1" applyBorder="1" applyAlignment="1" applyProtection="1">
      <alignment vertical="top" wrapText="1"/>
      <protection/>
    </xf>
    <xf numFmtId="166" fontId="22" fillId="0" borderId="19" xfId="106" applyNumberFormat="1" applyFont="1" applyFill="1" applyBorder="1" applyAlignment="1" applyProtection="1">
      <alignment vertical="top" wrapText="1"/>
      <protection/>
    </xf>
    <xf numFmtId="166" fontId="22" fillId="0" borderId="20" xfId="106" applyNumberFormat="1" applyFont="1" applyFill="1" applyBorder="1" applyAlignment="1" applyProtection="1">
      <alignment vertical="top" wrapText="1"/>
      <protection/>
    </xf>
    <xf numFmtId="166" fontId="22" fillId="0" borderId="21" xfId="106" applyNumberFormat="1" applyFont="1" applyFill="1" applyBorder="1" applyAlignment="1" applyProtection="1">
      <alignment vertical="top" wrapText="1"/>
      <protection/>
    </xf>
    <xf numFmtId="166" fontId="22" fillId="0" borderId="22" xfId="106" applyNumberFormat="1" applyFont="1" applyFill="1" applyBorder="1" applyAlignment="1" applyProtection="1">
      <alignment vertical="top" wrapText="1"/>
      <protection/>
    </xf>
    <xf numFmtId="0" fontId="22" fillId="0" borderId="14" xfId="102" applyFont="1" applyFill="1" applyBorder="1" applyAlignment="1" applyProtection="1">
      <alignment horizontal="center" vertical="top" wrapText="1"/>
      <protection/>
    </xf>
    <xf numFmtId="0" fontId="22" fillId="0" borderId="15" xfId="102" applyFont="1" applyFill="1" applyBorder="1" applyAlignment="1" applyProtection="1">
      <alignment horizontal="center" vertical="top" wrapText="1"/>
      <protection/>
    </xf>
    <xf numFmtId="0" fontId="22" fillId="0" borderId="17" xfId="102" applyFont="1" applyFill="1" applyBorder="1" applyAlignment="1" applyProtection="1">
      <alignment horizontal="center" vertical="top" wrapText="1"/>
      <protection/>
    </xf>
    <xf numFmtId="0" fontId="22" fillId="0" borderId="16" xfId="102" applyFont="1" applyFill="1" applyBorder="1" applyAlignment="1" applyProtection="1">
      <alignment horizontal="center"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/>
    </xf>
    <xf numFmtId="0" fontId="17" fillId="0" borderId="8" xfId="102" applyFont="1" applyFill="1" applyBorder="1" applyAlignment="1" applyProtection="1">
      <alignment horizontal="center" vertical="top" wrapText="1"/>
      <protection/>
    </xf>
    <xf numFmtId="0" fontId="22" fillId="0" borderId="8" xfId="102" applyFont="1" applyFill="1" applyBorder="1" applyAlignment="1" applyProtection="1">
      <alignment horizontal="center" vertical="top" wrapText="1"/>
      <protection/>
    </xf>
    <xf numFmtId="166" fontId="22" fillId="0" borderId="30" xfId="106" applyNumberFormat="1" applyFont="1" applyFill="1" applyBorder="1" applyAlignment="1" applyProtection="1">
      <alignment vertical="top" wrapText="1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0" fontId="20" fillId="0" borderId="0" xfId="102" applyFont="1" applyBorder="1">
      <alignment/>
      <protection/>
    </xf>
    <xf numFmtId="166" fontId="22" fillId="0" borderId="31" xfId="106" applyNumberFormat="1" applyFont="1" applyFill="1" applyBorder="1" applyAlignment="1" applyProtection="1">
      <alignment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0" fontId="69" fillId="0" borderId="0" xfId="90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102" applyFont="1" applyBorder="1" applyProtection="1">
      <alignment/>
      <protection locked="0"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0" fontId="20" fillId="0" borderId="8" xfId="102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15" fillId="0" borderId="0" xfId="102" applyFont="1" applyFill="1" applyBorder="1" applyAlignment="1" applyProtection="1">
      <alignment vertical="top"/>
      <protection hidden="1"/>
    </xf>
    <xf numFmtId="0" fontId="16" fillId="0" borderId="0" xfId="90" applyFont="1" applyFill="1" applyBorder="1" applyAlignment="1" applyProtection="1">
      <alignment vertical="top"/>
      <protection hidden="1"/>
    </xf>
    <xf numFmtId="0" fontId="17" fillId="0" borderId="14" xfId="102" applyFont="1" applyFill="1" applyBorder="1" applyAlignment="1" applyProtection="1">
      <alignment horizontal="center" vertical="top" wrapText="1"/>
      <protection/>
    </xf>
    <xf numFmtId="0" fontId="17" fillId="0" borderId="15" xfId="102" applyFont="1" applyFill="1" applyBorder="1" applyAlignment="1" applyProtection="1">
      <alignment horizontal="center" vertical="top" wrapText="1"/>
      <protection/>
    </xf>
    <xf numFmtId="0" fontId="17" fillId="0" borderId="16" xfId="102" applyFont="1" applyFill="1" applyBorder="1" applyAlignment="1" applyProtection="1">
      <alignment horizontal="center" vertical="top" wrapText="1"/>
      <protection/>
    </xf>
    <xf numFmtId="166" fontId="19" fillId="36" borderId="16" xfId="106" applyNumberFormat="1" applyFont="1" applyFill="1" applyBorder="1" applyAlignment="1" applyProtection="1">
      <alignment vertical="top" wrapText="1"/>
      <protection/>
    </xf>
    <xf numFmtId="166" fontId="19" fillId="36" borderId="14" xfId="106" applyNumberFormat="1" applyFont="1" applyFill="1" applyBorder="1" applyAlignment="1" applyProtection="1">
      <alignment vertical="top" wrapText="1"/>
      <protection/>
    </xf>
    <xf numFmtId="166" fontId="19" fillId="36" borderId="15" xfId="106" applyNumberFormat="1" applyFont="1" applyFill="1" applyBorder="1" applyAlignment="1" applyProtection="1">
      <alignment vertical="top" wrapText="1"/>
      <protection/>
    </xf>
    <xf numFmtId="166" fontId="19" fillId="36" borderId="17" xfId="106" applyNumberFormat="1" applyFont="1" applyFill="1" applyBorder="1" applyAlignment="1" applyProtection="1">
      <alignment vertical="top" wrapText="1"/>
      <protection/>
    </xf>
    <xf numFmtId="166" fontId="22" fillId="0" borderId="19" xfId="106" applyNumberFormat="1" applyFont="1" applyFill="1" applyBorder="1" applyAlignment="1" applyProtection="1">
      <alignment vertical="top" wrapText="1"/>
      <protection/>
    </xf>
    <xf numFmtId="166" fontId="22" fillId="0" borderId="20" xfId="106" applyNumberFormat="1" applyFont="1" applyFill="1" applyBorder="1" applyAlignment="1" applyProtection="1">
      <alignment vertical="top" wrapText="1"/>
      <protection/>
    </xf>
    <xf numFmtId="166" fontId="22" fillId="0" borderId="21" xfId="106" applyNumberFormat="1" applyFont="1" applyFill="1" applyBorder="1" applyAlignment="1" applyProtection="1">
      <alignment vertical="top" wrapText="1"/>
      <protection/>
    </xf>
    <xf numFmtId="166" fontId="22" fillId="0" borderId="22" xfId="106" applyNumberFormat="1" applyFont="1" applyFill="1" applyBorder="1" applyAlignment="1" applyProtection="1">
      <alignment vertical="top" wrapText="1"/>
      <protection/>
    </xf>
    <xf numFmtId="0" fontId="22" fillId="0" borderId="14" xfId="102" applyFont="1" applyFill="1" applyBorder="1" applyAlignment="1" applyProtection="1">
      <alignment horizontal="center" vertical="top" wrapText="1"/>
      <protection/>
    </xf>
    <xf numFmtId="0" fontId="22" fillId="0" borderId="15" xfId="102" applyFont="1" applyFill="1" applyBorder="1" applyAlignment="1" applyProtection="1">
      <alignment horizontal="center" vertical="top" wrapText="1"/>
      <protection/>
    </xf>
    <xf numFmtId="0" fontId="22" fillId="0" borderId="17" xfId="102" applyFont="1" applyFill="1" applyBorder="1" applyAlignment="1" applyProtection="1">
      <alignment horizontal="center" vertical="top" wrapText="1"/>
      <protection/>
    </xf>
    <xf numFmtId="0" fontId="22" fillId="0" borderId="16" xfId="102" applyFont="1" applyFill="1" applyBorder="1" applyAlignment="1" applyProtection="1">
      <alignment horizontal="center"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/>
    </xf>
    <xf numFmtId="0" fontId="17" fillId="0" borderId="8" xfId="102" applyFont="1" applyFill="1" applyBorder="1" applyAlignment="1" applyProtection="1">
      <alignment horizontal="center" vertical="top" wrapText="1"/>
      <protection/>
    </xf>
    <xf numFmtId="0" fontId="22" fillId="0" borderId="8" xfId="102" applyFont="1" applyFill="1" applyBorder="1" applyAlignment="1" applyProtection="1">
      <alignment horizontal="center" vertical="top" wrapText="1"/>
      <protection/>
    </xf>
    <xf numFmtId="166" fontId="22" fillId="0" borderId="30" xfId="106" applyNumberFormat="1" applyFont="1" applyFill="1" applyBorder="1" applyAlignment="1" applyProtection="1">
      <alignment vertical="top" wrapText="1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0" fontId="20" fillId="0" borderId="0" xfId="102" applyFont="1" applyBorder="1">
      <alignment/>
      <protection/>
    </xf>
    <xf numFmtId="166" fontId="22" fillId="0" borderId="31" xfId="106" applyNumberFormat="1" applyFont="1" applyFill="1" applyBorder="1" applyAlignment="1" applyProtection="1">
      <alignment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0" fontId="2" fillId="0" borderId="8" xfId="102" applyFont="1" applyBorder="1" applyAlignment="1" applyProtection="1">
      <alignment horizontal="center" vertical="center" wrapText="1"/>
      <protection locked="0"/>
    </xf>
    <xf numFmtId="0" fontId="2" fillId="37" borderId="8" xfId="102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0" fontId="70" fillId="0" borderId="0" xfId="90" applyFont="1" applyFill="1" applyBorder="1" applyAlignment="1" applyProtection="1">
      <alignment vertical="top"/>
      <protection hidden="1"/>
    </xf>
    <xf numFmtId="0" fontId="2" fillId="0" borderId="8" xfId="0" applyFont="1" applyBorder="1" applyAlignment="1">
      <alignment horizontal="center"/>
    </xf>
    <xf numFmtId="0" fontId="2" fillId="0" borderId="8" xfId="10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5" fillId="0" borderId="0" xfId="102" applyFont="1" applyFill="1" applyBorder="1" applyAlignment="1" applyProtection="1">
      <alignment vertical="top"/>
      <protection hidden="1"/>
    </xf>
    <xf numFmtId="0" fontId="16" fillId="0" borderId="0" xfId="90" applyFont="1" applyFill="1" applyBorder="1" applyAlignment="1" applyProtection="1">
      <alignment vertical="top"/>
      <protection hidden="1"/>
    </xf>
    <xf numFmtId="0" fontId="17" fillId="0" borderId="14" xfId="102" applyFont="1" applyFill="1" applyBorder="1" applyAlignment="1" applyProtection="1">
      <alignment horizontal="center" vertical="top" wrapText="1"/>
      <protection/>
    </xf>
    <xf numFmtId="0" fontId="17" fillId="0" borderId="15" xfId="102" applyFont="1" applyFill="1" applyBorder="1" applyAlignment="1" applyProtection="1">
      <alignment horizontal="center" vertical="top" wrapText="1"/>
      <protection/>
    </xf>
    <xf numFmtId="0" fontId="17" fillId="0" borderId="16" xfId="102" applyFont="1" applyFill="1" applyBorder="1" applyAlignment="1" applyProtection="1">
      <alignment horizontal="center" vertical="top" wrapText="1"/>
      <protection/>
    </xf>
    <xf numFmtId="166" fontId="19" fillId="36" borderId="16" xfId="106" applyNumberFormat="1" applyFont="1" applyFill="1" applyBorder="1" applyAlignment="1" applyProtection="1">
      <alignment vertical="top" wrapText="1"/>
      <protection/>
    </xf>
    <xf numFmtId="166" fontId="19" fillId="36" borderId="14" xfId="106" applyNumberFormat="1" applyFont="1" applyFill="1" applyBorder="1" applyAlignment="1" applyProtection="1">
      <alignment vertical="top" wrapText="1"/>
      <protection/>
    </xf>
    <xf numFmtId="166" fontId="19" fillId="36" borderId="15" xfId="106" applyNumberFormat="1" applyFont="1" applyFill="1" applyBorder="1" applyAlignment="1" applyProtection="1">
      <alignment vertical="top" wrapText="1"/>
      <protection/>
    </xf>
    <xf numFmtId="166" fontId="19" fillId="36" borderId="17" xfId="106" applyNumberFormat="1" applyFont="1" applyFill="1" applyBorder="1" applyAlignment="1" applyProtection="1">
      <alignment vertical="top" wrapText="1"/>
      <protection/>
    </xf>
    <xf numFmtId="166" fontId="22" fillId="0" borderId="19" xfId="106" applyNumberFormat="1" applyFont="1" applyFill="1" applyBorder="1" applyAlignment="1" applyProtection="1">
      <alignment vertical="top" wrapText="1"/>
      <protection/>
    </xf>
    <xf numFmtId="166" fontId="22" fillId="0" borderId="20" xfId="106" applyNumberFormat="1" applyFont="1" applyFill="1" applyBorder="1" applyAlignment="1" applyProtection="1">
      <alignment vertical="top" wrapText="1"/>
      <protection/>
    </xf>
    <xf numFmtId="166" fontId="22" fillId="0" borderId="21" xfId="106" applyNumberFormat="1" applyFont="1" applyFill="1" applyBorder="1" applyAlignment="1" applyProtection="1">
      <alignment vertical="top" wrapText="1"/>
      <protection/>
    </xf>
    <xf numFmtId="166" fontId="22" fillId="0" borderId="22" xfId="106" applyNumberFormat="1" applyFont="1" applyFill="1" applyBorder="1" applyAlignment="1" applyProtection="1">
      <alignment vertical="top" wrapText="1"/>
      <protection/>
    </xf>
    <xf numFmtId="0" fontId="22" fillId="0" borderId="14" xfId="102" applyFont="1" applyFill="1" applyBorder="1" applyAlignment="1" applyProtection="1">
      <alignment horizontal="center" vertical="top" wrapText="1"/>
      <protection/>
    </xf>
    <xf numFmtId="0" fontId="22" fillId="0" borderId="15" xfId="102" applyFont="1" applyFill="1" applyBorder="1" applyAlignment="1" applyProtection="1">
      <alignment horizontal="center" vertical="top" wrapText="1"/>
      <protection/>
    </xf>
    <xf numFmtId="0" fontId="22" fillId="0" borderId="17" xfId="102" applyFont="1" applyFill="1" applyBorder="1" applyAlignment="1" applyProtection="1">
      <alignment horizontal="center" vertical="top" wrapText="1"/>
      <protection/>
    </xf>
    <xf numFmtId="0" fontId="22" fillId="0" borderId="16" xfId="102" applyFont="1" applyFill="1" applyBorder="1" applyAlignment="1" applyProtection="1">
      <alignment horizontal="center"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/>
    </xf>
    <xf numFmtId="0" fontId="17" fillId="0" borderId="8" xfId="102" applyFont="1" applyFill="1" applyBorder="1" applyAlignment="1" applyProtection="1">
      <alignment horizontal="center" vertical="top" wrapText="1"/>
      <protection/>
    </xf>
    <xf numFmtId="0" fontId="22" fillId="0" borderId="8" xfId="102" applyFont="1" applyFill="1" applyBorder="1" applyAlignment="1" applyProtection="1">
      <alignment horizontal="center" vertical="top" wrapText="1"/>
      <protection/>
    </xf>
    <xf numFmtId="166" fontId="22" fillId="0" borderId="30" xfId="106" applyNumberFormat="1" applyFont="1" applyFill="1" applyBorder="1" applyAlignment="1" applyProtection="1">
      <alignment vertical="top" wrapText="1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0" fontId="20" fillId="0" borderId="0" xfId="102" applyFont="1" applyBorder="1">
      <alignment/>
      <protection/>
    </xf>
    <xf numFmtId="166" fontId="22" fillId="0" borderId="31" xfId="106" applyNumberFormat="1" applyFont="1" applyFill="1" applyBorder="1" applyAlignment="1" applyProtection="1">
      <alignment vertical="top" wrapText="1"/>
      <protection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0" fontId="69" fillId="0" borderId="0" xfId="90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102" applyFont="1" applyBorder="1" applyProtection="1">
      <alignment/>
      <protection locked="0"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0" fontId="20" fillId="0" borderId="8" xfId="102" applyFont="1" applyBorder="1" applyAlignment="1" applyProtection="1">
      <alignment wrapText="1"/>
      <protection locked="0"/>
    </xf>
    <xf numFmtId="181" fontId="20" fillId="41" borderId="31" xfId="64" applyNumberFormat="1" applyFont="1" applyFill="1" applyBorder="1" applyAlignment="1" applyProtection="1">
      <alignment vertical="top"/>
      <protection locked="0"/>
    </xf>
    <xf numFmtId="0" fontId="20" fillId="0" borderId="8" xfId="102" applyFont="1" applyBorder="1" applyAlignment="1" applyProtection="1">
      <alignment wrapText="1"/>
      <protection locked="0"/>
    </xf>
    <xf numFmtId="0" fontId="69" fillId="0" borderId="8" xfId="0" applyFont="1" applyBorder="1" applyAlignment="1" applyProtection="1">
      <alignment horizontal="center" wrapText="1"/>
      <protection locked="0"/>
    </xf>
    <xf numFmtId="0" fontId="20" fillId="0" borderId="8" xfId="102" applyFont="1" applyBorder="1" applyAlignment="1" applyProtection="1">
      <alignment horizontal="center"/>
      <protection locked="0"/>
    </xf>
    <xf numFmtId="180" fontId="20" fillId="39" borderId="19" xfId="106" applyNumberFormat="1" applyFont="1" applyFill="1" applyBorder="1" applyAlignment="1" applyProtection="1">
      <alignment vertical="top"/>
      <protection locked="0"/>
    </xf>
    <xf numFmtId="180" fontId="20" fillId="40" borderId="19" xfId="106" applyNumberFormat="1" applyFont="1" applyFill="1" applyBorder="1" applyAlignment="1" applyProtection="1">
      <alignment vertical="top"/>
      <protection locked="0"/>
    </xf>
    <xf numFmtId="180" fontId="20" fillId="38" borderId="19" xfId="106" applyNumberFormat="1" applyFont="1" applyFill="1" applyBorder="1" applyAlignment="1" applyProtection="1">
      <alignment vertical="top"/>
      <protection locked="0"/>
    </xf>
    <xf numFmtId="180" fontId="20" fillId="41" borderId="31" xfId="106" applyNumberFormat="1" applyFont="1" applyFill="1" applyBorder="1" applyAlignment="1" applyProtection="1">
      <alignment vertical="top"/>
      <protection locked="0"/>
    </xf>
    <xf numFmtId="180" fontId="20" fillId="37" borderId="19" xfId="106" applyNumberFormat="1" applyFont="1" applyFill="1" applyBorder="1" applyAlignment="1" applyProtection="1">
      <alignment vertical="top"/>
      <protection locked="0"/>
    </xf>
    <xf numFmtId="180" fontId="20" fillId="37" borderId="31" xfId="106" applyNumberFormat="1" applyFont="1" applyFill="1" applyBorder="1" applyAlignment="1" applyProtection="1">
      <alignment vertical="top"/>
      <protection locked="0"/>
    </xf>
    <xf numFmtId="180" fontId="20" fillId="37" borderId="19" xfId="106" applyNumberFormat="1" applyFont="1" applyFill="1" applyBorder="1" applyAlignment="1" applyProtection="1">
      <alignment vertical="top"/>
      <protection/>
    </xf>
    <xf numFmtId="180" fontId="20" fillId="37" borderId="31" xfId="106" applyNumberFormat="1" applyFont="1" applyFill="1" applyBorder="1" applyAlignment="1" applyProtection="1">
      <alignment vertical="top"/>
      <protection/>
    </xf>
    <xf numFmtId="180" fontId="20" fillId="0" borderId="19" xfId="106" applyNumberFormat="1" applyFont="1" applyFill="1" applyBorder="1" applyAlignment="1" applyProtection="1">
      <alignment vertical="top"/>
      <protection locked="0"/>
    </xf>
    <xf numFmtId="180" fontId="20" fillId="0" borderId="31" xfId="106" applyNumberFormat="1" applyFont="1" applyFill="1" applyBorder="1" applyAlignment="1" applyProtection="1">
      <alignment vertical="top"/>
      <protection locked="0"/>
    </xf>
    <xf numFmtId="182" fontId="20" fillId="40" borderId="19" xfId="106" applyNumberFormat="1" applyFont="1" applyFill="1" applyBorder="1" applyAlignment="1" applyProtection="1">
      <alignment vertical="top"/>
      <protection locked="0"/>
    </xf>
    <xf numFmtId="183" fontId="20" fillId="40" borderId="19" xfId="106" applyNumberFormat="1" applyFont="1" applyFill="1" applyBorder="1" applyAlignment="1" applyProtection="1">
      <alignment vertical="top"/>
      <protection locked="0"/>
    </xf>
    <xf numFmtId="9" fontId="20" fillId="40" borderId="19" xfId="109" applyFont="1" applyFill="1" applyBorder="1" applyAlignment="1" applyProtection="1">
      <alignment vertical="top"/>
      <protection locked="0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102" applyFont="1" applyBorder="1" applyProtection="1">
      <alignment/>
      <protection locked="0"/>
    </xf>
    <xf numFmtId="0" fontId="20" fillId="0" borderId="8" xfId="102" applyFont="1" applyBorder="1" applyAlignment="1" applyProtection="1">
      <alignment wrapText="1"/>
      <protection locked="0"/>
    </xf>
    <xf numFmtId="1" fontId="20" fillId="0" borderId="0" xfId="106" applyNumberFormat="1" applyFont="1" applyFill="1" applyBorder="1" applyAlignment="1" applyProtection="1">
      <alignment horizontal="left" vertical="top"/>
      <protection/>
    </xf>
    <xf numFmtId="1" fontId="20" fillId="0" borderId="24" xfId="106" applyNumberFormat="1" applyFont="1" applyFill="1" applyBorder="1" applyAlignment="1" applyProtection="1">
      <alignment horizontal="left" vertical="top"/>
      <protection/>
    </xf>
    <xf numFmtId="1" fontId="71" fillId="0" borderId="0" xfId="106" applyNumberFormat="1" applyFont="1" applyFill="1" applyBorder="1" applyAlignment="1" applyProtection="1">
      <alignment horizontal="left" vertical="top" wrapText="1"/>
      <protection/>
    </xf>
    <xf numFmtId="1" fontId="71" fillId="0" borderId="24" xfId="106" applyNumberFormat="1" applyFont="1" applyFill="1" applyBorder="1" applyAlignment="1" applyProtection="1">
      <alignment horizontal="left" vertical="top" wrapText="1"/>
      <protection/>
    </xf>
    <xf numFmtId="1" fontId="20" fillId="0" borderId="0" xfId="106" applyNumberFormat="1" applyFont="1" applyFill="1" applyBorder="1" applyAlignment="1" applyProtection="1">
      <alignment horizontal="left" vertical="top" wrapText="1"/>
      <protection/>
    </xf>
    <xf numFmtId="1" fontId="20" fillId="0" borderId="24" xfId="106" applyNumberFormat="1" applyFont="1" applyFill="1" applyBorder="1" applyAlignment="1" applyProtection="1">
      <alignment horizontal="left" vertical="top" wrapText="1"/>
      <protection/>
    </xf>
    <xf numFmtId="1" fontId="21" fillId="0" borderId="38" xfId="90" applyNumberFormat="1" applyFont="1" applyFill="1" applyBorder="1" applyAlignment="1" applyProtection="1">
      <alignment horizontal="left" vertical="top"/>
      <protection/>
    </xf>
    <xf numFmtId="1" fontId="21" fillId="0" borderId="34" xfId="90" applyNumberFormat="1" applyFont="1" applyFill="1" applyBorder="1" applyAlignment="1" applyProtection="1">
      <alignment horizontal="left" vertical="top"/>
      <protection/>
    </xf>
    <xf numFmtId="1" fontId="21" fillId="0" borderId="23" xfId="90" applyNumberFormat="1" applyFont="1" applyFill="1" applyBorder="1" applyAlignment="1" applyProtection="1">
      <alignment horizontal="left" vertical="top"/>
      <protection/>
    </xf>
    <xf numFmtId="1" fontId="21" fillId="0" borderId="18" xfId="90" applyNumberFormat="1" applyFont="1" applyFill="1" applyBorder="1" applyAlignment="1" applyProtection="1">
      <alignment horizontal="left" vertical="top"/>
      <protection/>
    </xf>
    <xf numFmtId="1" fontId="21" fillId="0" borderId="0" xfId="90" applyNumberFormat="1" applyFont="1" applyFill="1" applyBorder="1" applyAlignment="1" applyProtection="1">
      <alignment horizontal="left" vertical="top"/>
      <protection/>
    </xf>
    <xf numFmtId="1" fontId="21" fillId="0" borderId="24" xfId="90" applyNumberFormat="1" applyFont="1" applyFill="1" applyBorder="1" applyAlignment="1" applyProtection="1">
      <alignment horizontal="left" vertical="top"/>
      <protection/>
    </xf>
    <xf numFmtId="1" fontId="20" fillId="43" borderId="0" xfId="106" applyNumberFormat="1" applyFont="1" applyFill="1" applyBorder="1" applyAlignment="1" applyProtection="1">
      <alignment horizontal="left" vertical="top" wrapText="1"/>
      <protection/>
    </xf>
    <xf numFmtId="1" fontId="20" fillId="43" borderId="24" xfId="106" applyNumberFormat="1" applyFont="1" applyFill="1" applyBorder="1" applyAlignment="1" applyProtection="1">
      <alignment horizontal="left" vertical="top" wrapText="1"/>
      <protection/>
    </xf>
    <xf numFmtId="1" fontId="20" fillId="0" borderId="0" xfId="106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71" fillId="37" borderId="0" xfId="106" applyNumberFormat="1" applyFont="1" applyFill="1" applyBorder="1" applyAlignment="1" applyProtection="1">
      <alignment horizontal="left" vertical="top" wrapText="1"/>
      <protection/>
    </xf>
    <xf numFmtId="1" fontId="71" fillId="37" borderId="24" xfId="106" applyNumberFormat="1" applyFont="1" applyFill="1" applyBorder="1" applyAlignment="1" applyProtection="1">
      <alignment horizontal="left" vertical="top" wrapText="1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0" xfId="65"/>
    <cellStyle name="Currency" xfId="66"/>
    <cellStyle name="Currency [0]" xfId="67"/>
    <cellStyle name="Currency [00]" xfId="68"/>
    <cellStyle name="Currency 2" xfId="69"/>
    <cellStyle name="Currency0" xfId="70"/>
    <cellStyle name="Date" xfId="71"/>
    <cellStyle name="Date Short" xfId="72"/>
    <cellStyle name="Dezimal [0]_Compiling Utility Macros" xfId="73"/>
    <cellStyle name="Dezimal_Compiling Utility Macros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Linked Cell" xfId="98"/>
    <cellStyle name="Neutral" xfId="99"/>
    <cellStyle name="Normal - Style1" xfId="100"/>
    <cellStyle name="Normal 10" xfId="101"/>
    <cellStyle name="Normal 2" xfId="102"/>
    <cellStyle name="Normal 2 2 10 2" xfId="103"/>
    <cellStyle name="Normal 3" xfId="104"/>
    <cellStyle name="Normal 3 2" xfId="105"/>
    <cellStyle name="Normal 4" xfId="106"/>
    <cellStyle name="Note" xfId="107"/>
    <cellStyle name="Output" xfId="108"/>
    <cellStyle name="Percent" xfId="109"/>
    <cellStyle name="Percent [0]" xfId="110"/>
    <cellStyle name="Percent [00]" xfId="111"/>
    <cellStyle name="Percent [2]" xfId="112"/>
    <cellStyle name="PrePop Currency (0)" xfId="113"/>
    <cellStyle name="PrePop Currency (2)" xfId="114"/>
    <cellStyle name="PrePop Units (0)" xfId="115"/>
    <cellStyle name="PrePop Units (1)" xfId="116"/>
    <cellStyle name="PrePop Units (2)" xfId="117"/>
    <cellStyle name="Standard_Anpassen der Amortisation" xfId="118"/>
    <cellStyle name="Style 1" xfId="119"/>
    <cellStyle name="Text Indent A" xfId="120"/>
    <cellStyle name="Text Indent B" xfId="121"/>
    <cellStyle name="Text Indent C" xfId="122"/>
    <cellStyle name="Title" xfId="123"/>
    <cellStyle name="Total" xfId="124"/>
    <cellStyle name="Währung [0]_Compiling Utility Macros" xfId="125"/>
    <cellStyle name="Währung_Compiling Utility Macros" xfId="126"/>
    <cellStyle name="Warning Text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B33" sqref="B33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6.140625" style="0" bestFit="1" customWidth="1"/>
    <col min="4" max="4" width="7.28125" style="0" bestFit="1" customWidth="1"/>
  </cols>
  <sheetData>
    <row r="1" spans="1:4" ht="24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" thickBot="1">
      <c r="A2" s="117" t="s">
        <v>97</v>
      </c>
      <c r="B2" s="117"/>
      <c r="C2" s="117" t="s">
        <v>128</v>
      </c>
      <c r="D2" s="78"/>
    </row>
    <row r="3" spans="1:4" ht="14.25">
      <c r="A3" s="75" t="s">
        <v>98</v>
      </c>
      <c r="B3" s="75" t="s">
        <v>98</v>
      </c>
      <c r="C3" s="75" t="s">
        <v>129</v>
      </c>
      <c r="D3" s="79">
        <v>1</v>
      </c>
    </row>
    <row r="4" spans="1:4" ht="14.25">
      <c r="A4" s="75" t="s">
        <v>99</v>
      </c>
      <c r="B4" s="75" t="s">
        <v>99</v>
      </c>
      <c r="C4" s="75" t="s">
        <v>130</v>
      </c>
      <c r="D4" s="76">
        <v>2</v>
      </c>
    </row>
    <row r="5" spans="1:4" ht="14.25">
      <c r="A5" s="75" t="s">
        <v>100</v>
      </c>
      <c r="B5" s="75" t="s">
        <v>100</v>
      </c>
      <c r="C5" s="75" t="s">
        <v>131</v>
      </c>
      <c r="D5" s="76">
        <v>3</v>
      </c>
    </row>
    <row r="6" spans="1:4" ht="14.25">
      <c r="A6" s="75" t="s">
        <v>101</v>
      </c>
      <c r="B6" s="75" t="s">
        <v>101</v>
      </c>
      <c r="C6" s="75" t="s">
        <v>132</v>
      </c>
      <c r="D6" s="76">
        <v>4</v>
      </c>
    </row>
    <row r="7" spans="1:4" ht="14.25">
      <c r="A7" s="75" t="s">
        <v>102</v>
      </c>
      <c r="B7" s="75" t="s">
        <v>102</v>
      </c>
      <c r="C7" s="75" t="s">
        <v>133</v>
      </c>
      <c r="D7" s="76">
        <v>5</v>
      </c>
    </row>
    <row r="8" spans="1:4" ht="14.25">
      <c r="A8" s="75" t="s">
        <v>103</v>
      </c>
      <c r="B8" s="75" t="s">
        <v>103</v>
      </c>
      <c r="C8" s="75" t="s">
        <v>134</v>
      </c>
      <c r="D8" s="76">
        <v>6</v>
      </c>
    </row>
    <row r="9" spans="1:4" ht="14.25">
      <c r="A9" s="75" t="s">
        <v>104</v>
      </c>
      <c r="B9" s="75" t="s">
        <v>104</v>
      </c>
      <c r="C9" s="75" t="s">
        <v>135</v>
      </c>
      <c r="D9" s="76">
        <v>7</v>
      </c>
    </row>
    <row r="10" spans="1:4" ht="14.25">
      <c r="A10" s="75" t="s">
        <v>105</v>
      </c>
      <c r="B10" s="75" t="s">
        <v>105</v>
      </c>
      <c r="C10" s="75" t="s">
        <v>136</v>
      </c>
      <c r="D10" s="76">
        <v>8</v>
      </c>
    </row>
    <row r="11" spans="1:4" ht="14.25">
      <c r="A11" s="75" t="s">
        <v>106</v>
      </c>
      <c r="B11" s="75" t="s">
        <v>106</v>
      </c>
      <c r="C11" s="75" t="s">
        <v>137</v>
      </c>
      <c r="D11" s="76">
        <v>9</v>
      </c>
    </row>
    <row r="12" spans="1:4" ht="14.25">
      <c r="A12" s="75" t="s">
        <v>107</v>
      </c>
      <c r="B12" s="75" t="s">
        <v>107</v>
      </c>
      <c r="C12" s="75" t="s">
        <v>138</v>
      </c>
      <c r="D12" s="76">
        <v>10</v>
      </c>
    </row>
    <row r="13" spans="1:4" ht="14.25">
      <c r="A13" s="75" t="s">
        <v>108</v>
      </c>
      <c r="B13" s="75" t="s">
        <v>108</v>
      </c>
      <c r="C13" s="75" t="s">
        <v>139</v>
      </c>
      <c r="D13" s="76">
        <v>11</v>
      </c>
    </row>
    <row r="14" spans="1:4" ht="14.25">
      <c r="A14" s="75" t="s">
        <v>109</v>
      </c>
      <c r="B14" s="75" t="s">
        <v>109</v>
      </c>
      <c r="C14" s="75" t="s">
        <v>140</v>
      </c>
      <c r="D14" s="76">
        <v>12</v>
      </c>
    </row>
    <row r="15" spans="1:4" ht="14.25">
      <c r="A15" s="75" t="s">
        <v>110</v>
      </c>
      <c r="B15" s="75" t="s">
        <v>110</v>
      </c>
      <c r="C15" s="75" t="s">
        <v>141</v>
      </c>
      <c r="D15" s="76">
        <v>13</v>
      </c>
    </row>
    <row r="16" spans="1:4" ht="14.25">
      <c r="A16" s="75" t="s">
        <v>111</v>
      </c>
      <c r="B16" s="75" t="s">
        <v>111</v>
      </c>
      <c r="C16" s="75" t="s">
        <v>142</v>
      </c>
      <c r="D16" s="76">
        <v>14</v>
      </c>
    </row>
    <row r="17" spans="1:4" ht="14.25">
      <c r="A17" s="75" t="s">
        <v>112</v>
      </c>
      <c r="B17" s="75" t="s">
        <v>112</v>
      </c>
      <c r="C17" s="75" t="s">
        <v>143</v>
      </c>
      <c r="D17" s="76">
        <v>15</v>
      </c>
    </row>
    <row r="18" spans="1:4" ht="14.25">
      <c r="A18" s="75" t="s">
        <v>113</v>
      </c>
      <c r="B18" s="75" t="s">
        <v>113</v>
      </c>
      <c r="C18" s="75" t="s">
        <v>144</v>
      </c>
      <c r="D18" s="76">
        <v>16</v>
      </c>
    </row>
    <row r="19" spans="1:4" ht="14.25">
      <c r="A19" s="75" t="s">
        <v>114</v>
      </c>
      <c r="B19" s="75" t="s">
        <v>114</v>
      </c>
      <c r="C19" s="75" t="s">
        <v>145</v>
      </c>
      <c r="D19" s="76">
        <v>17</v>
      </c>
    </row>
    <row r="20" spans="1:4" ht="14.25">
      <c r="A20" s="75" t="s">
        <v>115</v>
      </c>
      <c r="B20" s="75" t="s">
        <v>115</v>
      </c>
      <c r="C20" s="75" t="s">
        <v>146</v>
      </c>
      <c r="D20" s="76">
        <v>18</v>
      </c>
    </row>
    <row r="21" spans="1:4" ht="14.25">
      <c r="A21" s="75" t="s">
        <v>116</v>
      </c>
      <c r="B21" s="75" t="s">
        <v>116</v>
      </c>
      <c r="C21" s="75" t="s">
        <v>147</v>
      </c>
      <c r="D21" s="76">
        <v>19</v>
      </c>
    </row>
    <row r="22" spans="1:4" ht="14.25">
      <c r="A22" s="75" t="s">
        <v>117</v>
      </c>
      <c r="B22" s="75" t="s">
        <v>117</v>
      </c>
      <c r="C22" s="75" t="s">
        <v>148</v>
      </c>
      <c r="D22" s="76">
        <v>20</v>
      </c>
    </row>
    <row r="23" spans="1:4" ht="14.25">
      <c r="A23" s="75" t="s">
        <v>118</v>
      </c>
      <c r="B23" s="75" t="s">
        <v>118</v>
      </c>
      <c r="C23" s="75" t="s">
        <v>149</v>
      </c>
      <c r="D23" s="76">
        <v>21</v>
      </c>
    </row>
    <row r="24" spans="1:4" ht="14.25">
      <c r="A24" s="75" t="s">
        <v>119</v>
      </c>
      <c r="B24" s="75" t="s">
        <v>119</v>
      </c>
      <c r="C24" s="75" t="s">
        <v>150</v>
      </c>
      <c r="D24" s="76">
        <v>22</v>
      </c>
    </row>
    <row r="25" spans="1:4" ht="14.25">
      <c r="A25" s="75" t="s">
        <v>120</v>
      </c>
      <c r="B25" s="75" t="s">
        <v>120</v>
      </c>
      <c r="C25" s="75" t="s">
        <v>151</v>
      </c>
      <c r="D25" s="76">
        <v>23</v>
      </c>
    </row>
    <row r="26" spans="1:4" ht="14.25">
      <c r="A26" s="75" t="s">
        <v>121</v>
      </c>
      <c r="B26" s="75" t="s">
        <v>121</v>
      </c>
      <c r="C26" s="75" t="s">
        <v>152</v>
      </c>
      <c r="D26" s="76">
        <v>24</v>
      </c>
    </row>
    <row r="27" spans="1:4" ht="14.25">
      <c r="A27" s="75" t="s">
        <v>122</v>
      </c>
      <c r="B27" s="75" t="s">
        <v>122</v>
      </c>
      <c r="C27" s="75" t="s">
        <v>153</v>
      </c>
      <c r="D27" s="76">
        <v>25</v>
      </c>
    </row>
    <row r="28" spans="1:4" ht="14.25">
      <c r="A28" s="75" t="s">
        <v>123</v>
      </c>
      <c r="B28" s="75" t="s">
        <v>123</v>
      </c>
      <c r="C28" s="75" t="s">
        <v>154</v>
      </c>
      <c r="D28" s="76">
        <v>26</v>
      </c>
    </row>
    <row r="29" spans="1:4" ht="14.25">
      <c r="A29" s="75" t="s">
        <v>124</v>
      </c>
      <c r="B29" s="75" t="s">
        <v>124</v>
      </c>
      <c r="C29" s="75" t="s">
        <v>155</v>
      </c>
      <c r="D29" s="76">
        <v>27</v>
      </c>
    </row>
    <row r="30" spans="1:4" ht="14.25">
      <c r="A30" s="75" t="s">
        <v>125</v>
      </c>
      <c r="B30" s="75" t="s">
        <v>125</v>
      </c>
      <c r="C30" s="75" t="s">
        <v>156</v>
      </c>
      <c r="D30" s="76">
        <v>28</v>
      </c>
    </row>
    <row r="31" spans="1:4" ht="14.25">
      <c r="A31" s="75" t="s">
        <v>126</v>
      </c>
      <c r="B31" s="75" t="s">
        <v>126</v>
      </c>
      <c r="C31" s="75" t="s">
        <v>157</v>
      </c>
      <c r="D31" s="76">
        <v>29</v>
      </c>
    </row>
    <row r="32" spans="1:4" ht="14.25">
      <c r="A32" s="75" t="s">
        <v>127</v>
      </c>
      <c r="B32" s="75" t="s">
        <v>127</v>
      </c>
      <c r="C32" s="75" t="s">
        <v>158</v>
      </c>
      <c r="D32" s="76">
        <v>30</v>
      </c>
    </row>
    <row r="33" spans="1:4" ht="14.25">
      <c r="A33" s="75"/>
      <c r="B33" s="75"/>
      <c r="C33" s="75"/>
      <c r="D33" s="76"/>
    </row>
    <row r="34" spans="1:4" ht="14.25">
      <c r="A34" s="75"/>
      <c r="B34" s="75"/>
      <c r="C34" s="75"/>
      <c r="D34" s="76"/>
    </row>
    <row r="35" spans="1:4" ht="14.25">
      <c r="A35" s="75"/>
      <c r="B35" s="75"/>
      <c r="C35" s="75"/>
      <c r="D35" s="76"/>
    </row>
    <row r="36" spans="1:4" ht="14.25">
      <c r="A36" s="75"/>
      <c r="B36" s="75"/>
      <c r="C36" s="75"/>
      <c r="D36" s="76"/>
    </row>
    <row r="37" spans="1:4" ht="14.25">
      <c r="A37" s="75"/>
      <c r="B37" s="75"/>
      <c r="C37" s="75"/>
      <c r="D37" s="76"/>
    </row>
    <row r="38" spans="1:4" ht="14.25">
      <c r="A38" s="75"/>
      <c r="B38" s="75"/>
      <c r="C38" s="75"/>
      <c r="D38" s="76"/>
    </row>
    <row r="39" spans="1:4" ht="14.25">
      <c r="A39" s="75"/>
      <c r="B39" s="75"/>
      <c r="C39" s="75"/>
      <c r="D39" s="76"/>
    </row>
    <row r="40" spans="1:4" ht="14.25">
      <c r="A40" s="75"/>
      <c r="B40" s="75"/>
      <c r="C40" s="75"/>
      <c r="D40" s="76"/>
    </row>
    <row r="41" spans="1:4" ht="14.25">
      <c r="A41" s="75"/>
      <c r="B41" s="75"/>
      <c r="C41" s="75"/>
      <c r="D41" s="76"/>
    </row>
    <row r="42" spans="1:4" ht="14.25">
      <c r="A42" s="75"/>
      <c r="B42" s="75"/>
      <c r="C42" s="75"/>
      <c r="D42" s="76"/>
    </row>
    <row r="43" spans="1:4" ht="14.25">
      <c r="A43" s="75"/>
      <c r="B43" s="75"/>
      <c r="C43" s="75"/>
      <c r="D43" s="76"/>
    </row>
    <row r="44" spans="1:4" ht="14.25">
      <c r="A44" s="75"/>
      <c r="B44" s="75"/>
      <c r="C44" s="75"/>
      <c r="D44" s="76"/>
    </row>
    <row r="45" spans="1:4" ht="14.25">
      <c r="A45" s="75"/>
      <c r="B45" s="75"/>
      <c r="C45" s="75"/>
      <c r="D45" s="76"/>
    </row>
    <row r="46" spans="1:4" ht="14.25">
      <c r="A46" s="75"/>
      <c r="B46" s="75"/>
      <c r="C46" s="75"/>
      <c r="D46" s="76"/>
    </row>
    <row r="47" spans="1:4" ht="14.25">
      <c r="A47" s="75"/>
      <c r="B47" s="75"/>
      <c r="C47" s="75"/>
      <c r="D47" s="76"/>
    </row>
    <row r="48" spans="1:4" ht="14.25">
      <c r="A48" s="75"/>
      <c r="B48" s="75"/>
      <c r="C48" s="75"/>
      <c r="D48" s="76"/>
    </row>
    <row r="49" spans="1:4" ht="14.25">
      <c r="A49" s="75"/>
      <c r="B49" s="75"/>
      <c r="C49" s="75"/>
      <c r="D49" s="76"/>
    </row>
    <row r="50" spans="1:4" ht="14.25">
      <c r="A50" s="75"/>
      <c r="B50" s="75"/>
      <c r="C50" s="75"/>
      <c r="D50" s="76"/>
    </row>
    <row r="51" spans="1:4" ht="14.25">
      <c r="A51" s="75"/>
      <c r="B51" s="75"/>
      <c r="C51" s="75"/>
      <c r="D51" s="76"/>
    </row>
    <row r="52" spans="1:4" ht="14.25">
      <c r="A52" s="75"/>
      <c r="B52" s="75"/>
      <c r="C52" s="75"/>
      <c r="D52" s="76"/>
    </row>
    <row r="53" spans="1:4" ht="14.25">
      <c r="A53" s="75"/>
      <c r="B53" s="75"/>
      <c r="C53" s="75"/>
      <c r="D53" s="76"/>
    </row>
    <row r="54" spans="1:4" ht="14.25">
      <c r="A54" s="75"/>
      <c r="B54" s="75"/>
      <c r="C54" s="75"/>
      <c r="D54" s="76"/>
    </row>
    <row r="55" spans="1:4" ht="14.25">
      <c r="A55" s="75"/>
      <c r="B55" s="75"/>
      <c r="C55" s="75"/>
      <c r="D55" s="76"/>
    </row>
    <row r="56" spans="1:4" ht="14.25">
      <c r="A56" s="75"/>
      <c r="B56" s="75"/>
      <c r="C56" s="75"/>
      <c r="D56" s="76"/>
    </row>
    <row r="57" spans="1:4" ht="14.25">
      <c r="A57" s="75"/>
      <c r="B57" s="75"/>
      <c r="C57" s="75"/>
      <c r="D57" s="76"/>
    </row>
    <row r="58" spans="1:4" ht="14.25">
      <c r="A58" s="75"/>
      <c r="B58" s="75"/>
      <c r="C58" s="75"/>
      <c r="D58" s="76"/>
    </row>
    <row r="59" spans="1:4" ht="14.25">
      <c r="A59" s="75"/>
      <c r="B59" s="75"/>
      <c r="C59" s="75"/>
      <c r="D59" s="76"/>
    </row>
    <row r="60" spans="1:4" ht="14.25">
      <c r="A60" s="75"/>
      <c r="B60" s="75"/>
      <c r="C60" s="75"/>
      <c r="D60" s="76"/>
    </row>
    <row r="61" spans="1:4" ht="14.25">
      <c r="A61" s="75"/>
      <c r="B61" s="75"/>
      <c r="C61" s="75"/>
      <c r="D61" s="76"/>
    </row>
    <row r="62" spans="1:4" ht="14.25">
      <c r="A62" s="75"/>
      <c r="B62" s="75"/>
      <c r="C62" s="75"/>
      <c r="D62" s="76"/>
    </row>
    <row r="63" spans="1:4" ht="14.25">
      <c r="A63" s="75"/>
      <c r="B63" s="75"/>
      <c r="C63" s="75"/>
      <c r="D6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55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DC1 - West Coast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0</v>
      </c>
      <c r="E5" s="105" t="s">
        <v>39</v>
      </c>
    </row>
    <row r="6" spans="3:5" ht="14.25">
      <c r="C6" s="107" t="s">
        <v>30</v>
      </c>
      <c r="D6" s="118">
        <v>0</v>
      </c>
      <c r="E6" s="104" t="s">
        <v>35</v>
      </c>
    </row>
    <row r="7" spans="1:20" ht="28.5">
      <c r="A7" s="67"/>
      <c r="B7" s="62"/>
      <c r="C7" s="108" t="s">
        <v>70</v>
      </c>
      <c r="D7" s="119">
        <v>98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894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98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98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98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SheetNames!A9</f>
        <v>DC1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WC022 - Witzenberg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7" ht="28.5">
      <c r="C5" s="107" t="s">
        <v>69</v>
      </c>
      <c r="D5" s="224"/>
      <c r="E5" s="219" t="s">
        <v>39</v>
      </c>
      <c r="F5" s="187"/>
      <c r="G5" s="187"/>
    </row>
    <row r="6" spans="3:7" ht="14.25">
      <c r="C6" s="107" t="s">
        <v>30</v>
      </c>
      <c r="D6" s="220">
        <v>2246</v>
      </c>
      <c r="E6" s="218" t="s">
        <v>35</v>
      </c>
      <c r="F6" s="187"/>
      <c r="G6" s="187"/>
    </row>
    <row r="7" spans="1:20" ht="28.5">
      <c r="A7" s="67"/>
      <c r="B7" s="62"/>
      <c r="C7" s="108" t="s">
        <v>70</v>
      </c>
      <c r="D7" s="221"/>
      <c r="E7" s="218" t="s">
        <v>34</v>
      </c>
      <c r="F7" s="188"/>
      <c r="G7" s="18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221">
        <v>12832</v>
      </c>
      <c r="E8" s="218" t="s">
        <v>35</v>
      </c>
      <c r="F8" s="188"/>
      <c r="G8" s="18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221">
        <v>2246</v>
      </c>
      <c r="E9" s="218" t="s">
        <v>35</v>
      </c>
      <c r="F9" s="188"/>
      <c r="G9" s="18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221">
        <v>15310</v>
      </c>
      <c r="E10" s="218" t="s">
        <v>35</v>
      </c>
      <c r="F10" s="188"/>
      <c r="G10" s="18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224">
        <v>2246</v>
      </c>
      <c r="E11" s="218" t="s">
        <v>35</v>
      </c>
      <c r="F11" s="188"/>
      <c r="G11" s="18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221">
        <v>15150</v>
      </c>
      <c r="E12" s="218" t="s">
        <v>35</v>
      </c>
      <c r="F12" s="188"/>
      <c r="G12" s="18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221">
        <v>2246</v>
      </c>
      <c r="E13" s="218" t="s">
        <v>35</v>
      </c>
      <c r="F13" s="188"/>
      <c r="G13" s="18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221"/>
      <c r="E14" s="218" t="s">
        <v>35</v>
      </c>
      <c r="F14" s="188"/>
      <c r="G14" s="18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221">
        <v>2246</v>
      </c>
      <c r="E15" s="218" t="s">
        <v>35</v>
      </c>
      <c r="F15" s="188"/>
      <c r="G15" s="18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214"/>
      <c r="E16" s="189"/>
      <c r="F16" s="188"/>
      <c r="G16" s="18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214"/>
      <c r="E17" s="189"/>
      <c r="F17" s="188"/>
      <c r="G17" s="18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206" t="s">
        <v>162</v>
      </c>
      <c r="E18" s="192" t="s">
        <v>163</v>
      </c>
      <c r="F18" s="190" t="s">
        <v>2</v>
      </c>
      <c r="G18" s="191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207"/>
      <c r="E19" s="204"/>
      <c r="F19" s="201"/>
      <c r="G19" s="202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203">
        <v>1</v>
      </c>
      <c r="E20" s="204">
        <v>2</v>
      </c>
      <c r="F20" s="201">
        <v>3</v>
      </c>
      <c r="G20" s="202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96"/>
      <c r="E21" s="193"/>
      <c r="F21" s="194"/>
      <c r="G21" s="195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208"/>
      <c r="E22" s="215"/>
      <c r="F22" s="198"/>
      <c r="G22" s="199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208"/>
      <c r="E23" s="215"/>
      <c r="F23" s="197"/>
      <c r="G23" s="200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211">
        <v>0</v>
      </c>
      <c r="E24" s="212"/>
      <c r="F24" s="210">
        <v>0</v>
      </c>
      <c r="G24" s="213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211">
        <v>0</v>
      </c>
      <c r="E25" s="212"/>
      <c r="F25" s="210">
        <v>0</v>
      </c>
      <c r="G25" s="213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211">
        <v>0</v>
      </c>
      <c r="E26" s="212"/>
      <c r="F26" s="210">
        <v>0</v>
      </c>
      <c r="G26" s="213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211">
        <v>0</v>
      </c>
      <c r="E27" s="212"/>
      <c r="F27" s="210">
        <v>0</v>
      </c>
      <c r="G27" s="213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211">
        <v>0</v>
      </c>
      <c r="E28" s="212"/>
      <c r="F28" s="210">
        <v>0</v>
      </c>
      <c r="G28" s="213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211">
        <v>3</v>
      </c>
      <c r="E29" s="212"/>
      <c r="F29" s="210">
        <v>0</v>
      </c>
      <c r="G29" s="213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211">
        <v>0</v>
      </c>
      <c r="E30" s="212"/>
      <c r="F30" s="210">
        <v>0</v>
      </c>
      <c r="G30" s="213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211">
        <v>0</v>
      </c>
      <c r="E31" s="212"/>
      <c r="F31" s="210">
        <v>0</v>
      </c>
      <c r="G31" s="213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211">
        <v>0</v>
      </c>
      <c r="E32" s="212"/>
      <c r="F32" s="210">
        <v>0</v>
      </c>
      <c r="G32" s="213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211">
        <v>0</v>
      </c>
      <c r="E33" s="212"/>
      <c r="F33" s="210">
        <v>0</v>
      </c>
      <c r="G33" s="213">
        <v>0</v>
      </c>
      <c r="H33" s="55">
        <v>100</v>
      </c>
      <c r="I33" s="61">
        <v>154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100</v>
      </c>
      <c r="O33" s="74">
        <f t="shared" si="2"/>
        <v>154</v>
      </c>
      <c r="P33" s="68">
        <v>0</v>
      </c>
      <c r="Q33" s="53">
        <f t="shared" si="3"/>
        <v>-154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211">
        <v>0</v>
      </c>
      <c r="E34" s="212"/>
      <c r="F34" s="210">
        <v>0</v>
      </c>
      <c r="G34" s="213">
        <v>0</v>
      </c>
      <c r="H34" s="55">
        <v>10</v>
      </c>
      <c r="I34" s="61">
        <v>5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10</v>
      </c>
      <c r="O34" s="74">
        <f t="shared" si="2"/>
        <v>5</v>
      </c>
      <c r="P34" s="68">
        <v>0</v>
      </c>
      <c r="Q34" s="53">
        <f t="shared" si="3"/>
        <v>-5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211">
        <v>2300</v>
      </c>
      <c r="E35" s="212">
        <v>400</v>
      </c>
      <c r="F35" s="210">
        <v>100</v>
      </c>
      <c r="G35" s="213">
        <v>253</v>
      </c>
      <c r="H35" s="55"/>
      <c r="I35" s="61"/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100</v>
      </c>
      <c r="O35" s="74">
        <f t="shared" si="2"/>
        <v>253</v>
      </c>
      <c r="P35" s="68">
        <v>0</v>
      </c>
      <c r="Q35" s="53">
        <f t="shared" si="3"/>
        <v>-253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211">
        <v>360</v>
      </c>
      <c r="E36" s="212">
        <v>50</v>
      </c>
      <c r="F36" s="210">
        <v>10</v>
      </c>
      <c r="G36" s="213">
        <v>14</v>
      </c>
      <c r="H36" s="55"/>
      <c r="I36" s="61"/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10</v>
      </c>
      <c r="O36" s="74">
        <f t="shared" si="2"/>
        <v>14</v>
      </c>
      <c r="P36" s="68">
        <v>0</v>
      </c>
      <c r="Q36" s="53">
        <f t="shared" si="3"/>
        <v>-14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216"/>
      <c r="E37" s="216"/>
      <c r="F37" s="216"/>
      <c r="G37" s="217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216"/>
      <c r="E38" s="216"/>
      <c r="F38" s="216"/>
      <c r="G38" s="217"/>
      <c r="H38" s="87">
        <v>0.5</v>
      </c>
      <c r="I38" s="88">
        <v>0.5</v>
      </c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216"/>
      <c r="E39" s="216"/>
      <c r="F39" s="216"/>
      <c r="G39" s="217"/>
      <c r="H39" s="87">
        <v>0</v>
      </c>
      <c r="I39" s="88">
        <v>0</v>
      </c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211">
        <v>6</v>
      </c>
      <c r="E40" s="212">
        <v>3</v>
      </c>
      <c r="F40" s="210"/>
      <c r="G40" s="213"/>
      <c r="H40" s="55">
        <v>1</v>
      </c>
      <c r="I40" s="61">
        <v>1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</v>
      </c>
      <c r="O40" s="74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211">
        <v>0</v>
      </c>
      <c r="E41" s="212"/>
      <c r="F41" s="210"/>
      <c r="G41" s="213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211">
        <v>0</v>
      </c>
      <c r="E42" s="212"/>
      <c r="F42" s="210"/>
      <c r="G42" s="213"/>
      <c r="H42" s="55"/>
      <c r="I42" s="61"/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211">
        <v>0</v>
      </c>
      <c r="E43" s="212"/>
      <c r="F43" s="210"/>
      <c r="G43" s="213"/>
      <c r="H43" s="55"/>
      <c r="I43" s="61"/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222"/>
      <c r="E44" s="222"/>
      <c r="F44" s="222"/>
      <c r="G44" s="223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222"/>
      <c r="E45" s="222"/>
      <c r="F45" s="222"/>
      <c r="G45" s="223"/>
      <c r="H45" s="120">
        <v>0</v>
      </c>
      <c r="I45" s="121">
        <v>0</v>
      </c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222"/>
      <c r="E46" s="222"/>
      <c r="F46" s="222"/>
      <c r="G46" s="223"/>
      <c r="H46" s="120">
        <v>0</v>
      </c>
      <c r="I46" s="121">
        <v>0</v>
      </c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211">
        <v>0</v>
      </c>
      <c r="E47" s="212"/>
      <c r="F47" s="210"/>
      <c r="G47" s="213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211">
        <v>0</v>
      </c>
      <c r="E48" s="212"/>
      <c r="F48" s="210"/>
      <c r="G48" s="213">
        <v>0</v>
      </c>
      <c r="H48" s="55"/>
      <c r="I48" s="61"/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211">
        <v>0</v>
      </c>
      <c r="E49" s="212"/>
      <c r="F49" s="210"/>
      <c r="G49" s="213">
        <v>0</v>
      </c>
      <c r="H49" s="55"/>
      <c r="I49" s="61"/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216"/>
      <c r="E50" s="216"/>
      <c r="F50" s="216"/>
      <c r="G50" s="217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216"/>
      <c r="E51" s="216"/>
      <c r="F51" s="216"/>
      <c r="G51" s="217"/>
      <c r="H51" s="87">
        <v>0</v>
      </c>
      <c r="I51" s="88">
        <v>0</v>
      </c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216"/>
      <c r="E52" s="216"/>
      <c r="F52" s="216"/>
      <c r="G52" s="217"/>
      <c r="H52" s="87">
        <v>0</v>
      </c>
      <c r="I52" s="88">
        <v>0</v>
      </c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211">
        <v>0</v>
      </c>
      <c r="E53" s="212"/>
      <c r="F53" s="210"/>
      <c r="G53" s="213"/>
      <c r="H53" s="55"/>
      <c r="I53" s="61"/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211">
        <v>0</v>
      </c>
      <c r="E54" s="212"/>
      <c r="F54" s="210"/>
      <c r="G54" s="213"/>
      <c r="H54" s="55"/>
      <c r="I54" s="61"/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216"/>
      <c r="E55" s="216"/>
      <c r="F55" s="216"/>
      <c r="G55" s="217"/>
      <c r="H55" s="87">
        <v>0</v>
      </c>
      <c r="I55" s="88">
        <v>0</v>
      </c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216"/>
      <c r="E56" s="216"/>
      <c r="F56" s="216"/>
      <c r="G56" s="217"/>
      <c r="H56" s="87">
        <v>0</v>
      </c>
      <c r="I56" s="88">
        <v>0</v>
      </c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211">
        <v>0</v>
      </c>
      <c r="E57" s="212"/>
      <c r="F57" s="210"/>
      <c r="G57" s="213"/>
      <c r="H57" s="55"/>
      <c r="I57" s="61"/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211">
        <v>0</v>
      </c>
      <c r="E58" s="212"/>
      <c r="F58" s="210"/>
      <c r="G58" s="213"/>
      <c r="H58" s="55"/>
      <c r="I58" s="61"/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205"/>
      <c r="E59" s="205"/>
      <c r="F59" s="205"/>
      <c r="G59" s="209"/>
      <c r="H59" s="42">
        <v>0</v>
      </c>
      <c r="I59" s="51">
        <v>0</v>
      </c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205"/>
      <c r="E60" s="205"/>
      <c r="F60" s="205"/>
      <c r="G60" s="209"/>
      <c r="H60" s="42">
        <v>0</v>
      </c>
      <c r="I60" s="51">
        <v>0</v>
      </c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211">
        <v>0</v>
      </c>
      <c r="E61" s="212"/>
      <c r="F61" s="210"/>
      <c r="G61" s="213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211">
        <v>0</v>
      </c>
      <c r="E62" s="212"/>
      <c r="F62" s="210"/>
      <c r="G62" s="213"/>
      <c r="H62" s="55"/>
      <c r="I62" s="61"/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211">
        <v>0</v>
      </c>
      <c r="E63" s="212"/>
      <c r="F63" s="210"/>
      <c r="G63" s="213"/>
      <c r="H63" s="55"/>
      <c r="I63" s="61"/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205"/>
      <c r="E64" s="205"/>
      <c r="F64" s="205"/>
      <c r="G64" s="209"/>
      <c r="H64" s="42">
        <v>25</v>
      </c>
      <c r="I64" s="51">
        <v>4</v>
      </c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216"/>
      <c r="E65" s="216"/>
      <c r="F65" s="216"/>
      <c r="G65" s="217"/>
      <c r="H65" s="87">
        <v>0</v>
      </c>
      <c r="I65" s="88">
        <v>0</v>
      </c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211">
        <v>0</v>
      </c>
      <c r="E66" s="212"/>
      <c r="F66" s="210"/>
      <c r="G66" s="213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211">
        <v>0</v>
      </c>
      <c r="E67" s="212"/>
      <c r="F67" s="210"/>
      <c r="G67" s="213"/>
      <c r="H67" s="55">
        <v>2</v>
      </c>
      <c r="I67" s="61">
        <v>16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2</v>
      </c>
      <c r="O67" s="74">
        <f>IF(ISERROR(G67+I67+K67+M67),"Invalid Input",G67+I67+K67+M67)</f>
        <v>16</v>
      </c>
      <c r="P67" s="68">
        <v>0</v>
      </c>
      <c r="Q67" s="53">
        <f>IF(ISERROR(P67-O67),"Invalid Input",(P67-O67))</f>
        <v>-16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211">
        <v>0</v>
      </c>
      <c r="E68" s="212"/>
      <c r="F68" s="210"/>
      <c r="G68" s="213"/>
      <c r="H68" s="55"/>
      <c r="I68" s="61"/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211">
        <v>0</v>
      </c>
      <c r="E69" s="212"/>
      <c r="F69" s="210"/>
      <c r="G69" s="213"/>
      <c r="H69" s="55"/>
      <c r="I69" s="61"/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205"/>
      <c r="E70" s="205"/>
      <c r="F70" s="205"/>
      <c r="G70" s="209"/>
      <c r="H70" s="42">
        <v>0</v>
      </c>
      <c r="I70" s="51">
        <v>0</v>
      </c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216"/>
      <c r="E71" s="216"/>
      <c r="F71" s="216"/>
      <c r="G71" s="217"/>
      <c r="H71" s="87">
        <v>0</v>
      </c>
      <c r="I71" s="88">
        <v>0</v>
      </c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211">
        <v>0</v>
      </c>
      <c r="E72" s="212"/>
      <c r="F72" s="210"/>
      <c r="G72" s="213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211">
        <v>0</v>
      </c>
      <c r="E73" s="212"/>
      <c r="F73" s="210"/>
      <c r="G73" s="213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211">
        <v>0</v>
      </c>
      <c r="E74" s="212"/>
      <c r="F74" s="210"/>
      <c r="G74" s="213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211">
        <v>0</v>
      </c>
      <c r="E75" s="212"/>
      <c r="F75" s="210"/>
      <c r="G75" s="213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211">
        <v>0</v>
      </c>
      <c r="E76" s="212"/>
      <c r="F76" s="210"/>
      <c r="G76" s="213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211">
        <v>0</v>
      </c>
      <c r="E77" s="212"/>
      <c r="F77" s="210"/>
      <c r="G77" s="213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211">
        <v>0</v>
      </c>
      <c r="E78" s="212"/>
      <c r="F78" s="210"/>
      <c r="G78" s="213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211">
        <v>0</v>
      </c>
      <c r="E79" s="212"/>
      <c r="F79" s="210"/>
      <c r="G79" s="213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211">
        <v>0</v>
      </c>
      <c r="E80" s="212"/>
      <c r="F80" s="210"/>
      <c r="G80" s="213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211">
        <v>0</v>
      </c>
      <c r="E81" s="212"/>
      <c r="F81" s="210"/>
      <c r="G81" s="213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211">
        <v>0</v>
      </c>
      <c r="E82" s="212"/>
      <c r="F82" s="210"/>
      <c r="G82" s="213"/>
      <c r="H82" s="55"/>
      <c r="I82" s="61"/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211">
        <v>0</v>
      </c>
      <c r="E83" s="212"/>
      <c r="F83" s="210"/>
      <c r="G83" s="213"/>
      <c r="H83" s="55"/>
      <c r="I83" s="61"/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205"/>
      <c r="E84" s="205"/>
      <c r="F84" s="205"/>
      <c r="G84" s="209"/>
      <c r="H84" s="42">
        <v>100</v>
      </c>
      <c r="I84" s="51">
        <v>100</v>
      </c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205"/>
      <c r="E85" s="205"/>
      <c r="F85" s="205"/>
      <c r="G85" s="209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211">
        <v>0</v>
      </c>
      <c r="E86" s="212">
        <v>390</v>
      </c>
      <c r="F86" s="210">
        <v>100</v>
      </c>
      <c r="G86" s="213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SheetNames!A10</f>
        <v>WC022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WC023 - Drakenstein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4500</v>
      </c>
      <c r="E5" s="105" t="s">
        <v>39</v>
      </c>
    </row>
    <row r="6" spans="3:5" ht="14.25">
      <c r="C6" s="107" t="s">
        <v>30</v>
      </c>
      <c r="D6" s="118">
        <v>100</v>
      </c>
      <c r="E6" s="104" t="s">
        <v>35</v>
      </c>
    </row>
    <row r="7" spans="1:20" ht="28.5">
      <c r="A7" s="67"/>
      <c r="B7" s="62"/>
      <c r="C7" s="108" t="s">
        <v>70</v>
      </c>
      <c r="D7" s="119">
        <v>15.81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9711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1381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9189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1381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8600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1381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10035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1381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34.58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0.1663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800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2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4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1409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/>
      <c r="F35" s="55">
        <v>0</v>
      </c>
      <c r="G35" s="61">
        <v>0</v>
      </c>
      <c r="H35" s="55">
        <v>56</v>
      </c>
      <c r="I35" s="61">
        <v>56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56</v>
      </c>
      <c r="O35" s="74">
        <f t="shared" si="2"/>
        <v>56</v>
      </c>
      <c r="P35" s="68">
        <v>0</v>
      </c>
      <c r="Q35" s="53">
        <f t="shared" si="3"/>
        <v>-56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1609</v>
      </c>
      <c r="E36" s="60">
        <v>75</v>
      </c>
      <c r="F36" s="55">
        <v>0</v>
      </c>
      <c r="G36" s="61">
        <v>0</v>
      </c>
      <c r="H36" s="55"/>
      <c r="I36" s="61">
        <v>139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139</v>
      </c>
      <c r="P36" s="68">
        <v>0</v>
      </c>
      <c r="Q36" s="53">
        <f t="shared" si="3"/>
        <v>-139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1.975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0.282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4</v>
      </c>
      <c r="G53" s="61">
        <v>4</v>
      </c>
      <c r="H53" s="55">
        <v>0</v>
      </c>
      <c r="I53" s="61">
        <v>58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4</v>
      </c>
      <c r="O53" s="74">
        <f>IF(ISERROR(G53+I53+K53+M53),"Invalid Input",G53+I53+K53+M53)</f>
        <v>62</v>
      </c>
      <c r="P53" s="68">
        <v>0</v>
      </c>
      <c r="Q53" s="53">
        <f>IF(ISERROR(P53-O53),"Invalid Input",(P53-O53))</f>
        <v>-62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276</v>
      </c>
      <c r="F54" s="55">
        <v>69</v>
      </c>
      <c r="G54" s="61">
        <v>72</v>
      </c>
      <c r="H54" s="55">
        <v>130</v>
      </c>
      <c r="I54" s="61">
        <v>135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199</v>
      </c>
      <c r="O54" s="74">
        <f>IF(ISERROR(G54+I54+K54+M54),"Invalid Input",G54+I54+K54+M54)</f>
        <v>207</v>
      </c>
      <c r="P54" s="68">
        <v>0</v>
      </c>
      <c r="Q54" s="53">
        <f>IF(ISERROR(P54-O54),"Invalid Input",(P54-O54))</f>
        <v>-207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/>
      <c r="H57" s="55">
        <v>0</v>
      </c>
      <c r="I57" s="61">
        <v>59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59</v>
      </c>
      <c r="P57" s="68">
        <v>0</v>
      </c>
      <c r="Q57" s="53">
        <f>IF(ISERROR(P57-O57),"Invalid Input",(P57-O57))</f>
        <v>-59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292</v>
      </c>
      <c r="F58" s="55">
        <v>69</v>
      </c>
      <c r="G58" s="61">
        <v>72</v>
      </c>
      <c r="H58" s="55">
        <v>130</v>
      </c>
      <c r="I58" s="61">
        <v>135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199</v>
      </c>
      <c r="O58" s="74">
        <f>IF(ISERROR(G58+I58+K58+M58),"Invalid Input",G58+I58+K58+M58)</f>
        <v>207</v>
      </c>
      <c r="P58" s="68">
        <v>0</v>
      </c>
      <c r="Q58" s="53">
        <f>IF(ISERROR(P58-O58),"Invalid Input",(P58-O58))</f>
        <v>-207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57">
      <c r="A61" s="27"/>
      <c r="B61" s="322" t="s">
        <v>88</v>
      </c>
      <c r="C61" s="323"/>
      <c r="D61" s="59">
        <v>0</v>
      </c>
      <c r="E61" s="60"/>
      <c r="F61" s="55"/>
      <c r="G61" s="61"/>
      <c r="H61" s="55">
        <v>509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509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 t="s">
        <v>182</v>
      </c>
      <c r="T61" s="124"/>
    </row>
    <row r="62" spans="1:20" ht="42.75">
      <c r="A62" s="27"/>
      <c r="B62" s="322" t="s">
        <v>87</v>
      </c>
      <c r="C62" s="323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 t="s">
        <v>183</v>
      </c>
      <c r="T62" s="124"/>
    </row>
    <row r="63" spans="1:20" ht="42.75">
      <c r="A63" s="27"/>
      <c r="B63" s="322" t="s">
        <v>89</v>
      </c>
      <c r="C63" s="323"/>
      <c r="D63" s="59">
        <v>0</v>
      </c>
      <c r="E63" s="60"/>
      <c r="F63" s="55"/>
      <c r="G63" s="61"/>
      <c r="H63" s="55">
        <v>5186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5186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 t="s">
        <v>184</v>
      </c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726</v>
      </c>
      <c r="F66" s="55">
        <v>181</v>
      </c>
      <c r="G66" s="61">
        <v>106</v>
      </c>
      <c r="H66" s="55">
        <v>0</v>
      </c>
      <c r="I66" s="61">
        <v>358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181</v>
      </c>
      <c r="O66" s="74">
        <f>IF(ISERROR(G66+I66+K66+M66),"Invalid Input",G66+I66+K66+M66)</f>
        <v>464</v>
      </c>
      <c r="P66" s="68">
        <v>0</v>
      </c>
      <c r="Q66" s="53">
        <f>IF(ISERROR(P66-O66),"Invalid Input",(P66-O66))</f>
        <v>-464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3220</v>
      </c>
      <c r="E68" s="60">
        <v>1200</v>
      </c>
      <c r="F68" s="55">
        <v>116</v>
      </c>
      <c r="G68" s="61">
        <v>116</v>
      </c>
      <c r="H68" s="55">
        <v>0</v>
      </c>
      <c r="I68" s="61">
        <v>1147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116</v>
      </c>
      <c r="O68" s="74">
        <f>IF(ISERROR(G68+I68+K68+M68),"Invalid Input",G68+I68+K68+M68)</f>
        <v>1263</v>
      </c>
      <c r="P68" s="68">
        <v>0</v>
      </c>
      <c r="Q68" s="53">
        <f>IF(ISERROR(P68-O68),"Invalid Input",(P68-O68))</f>
        <v>-1263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12</v>
      </c>
      <c r="F69" s="55">
        <v>7</v>
      </c>
      <c r="G69" s="61">
        <v>7</v>
      </c>
      <c r="H69" s="55">
        <v>0</v>
      </c>
      <c r="I69" s="61">
        <v>19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7</v>
      </c>
      <c r="O69" s="74">
        <f>IF(ISERROR(G69+I69+K69+M69),"Invalid Input",G69+I69+K69+M69)</f>
        <v>26</v>
      </c>
      <c r="P69" s="68">
        <v>0</v>
      </c>
      <c r="Q69" s="53">
        <f>IF(ISERROR(P69-O69),"Invalid Input",(P69-O69))</f>
        <v>-26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57">
      <c r="A73" s="27"/>
      <c r="B73" s="322" t="s">
        <v>51</v>
      </c>
      <c r="C73" s="323"/>
      <c r="D73" s="59">
        <v>5</v>
      </c>
      <c r="E73" s="60">
        <v>5</v>
      </c>
      <c r="F73" s="55">
        <v>3</v>
      </c>
      <c r="G73" s="61">
        <v>1</v>
      </c>
      <c r="H73" s="55">
        <v>3</v>
      </c>
      <c r="I73" s="61">
        <v>1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6</v>
      </c>
      <c r="O73" s="74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24" t="s">
        <v>185</v>
      </c>
      <c r="T73" s="124" t="s">
        <v>186</v>
      </c>
    </row>
    <row r="74" spans="1:20" ht="14.25">
      <c r="A74" s="27"/>
      <c r="B74" s="322" t="s">
        <v>52</v>
      </c>
      <c r="C74" s="323"/>
      <c r="D74" s="59">
        <v>0</v>
      </c>
      <c r="E74" s="60">
        <v>2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/>
      <c r="F75" s="55"/>
      <c r="G75" s="61"/>
      <c r="H75" s="55">
        <v>15</v>
      </c>
      <c r="I75" s="61">
        <v>24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15</v>
      </c>
      <c r="O75" s="74">
        <f t="shared" si="5"/>
        <v>24</v>
      </c>
      <c r="P75" s="68">
        <v>0</v>
      </c>
      <c r="Q75" s="53">
        <f t="shared" si="6"/>
        <v>-24</v>
      </c>
      <c r="R75" s="16" t="b">
        <v>1</v>
      </c>
      <c r="S75" s="124" t="s">
        <v>187</v>
      </c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 t="s">
        <v>188</v>
      </c>
      <c r="T76" s="124"/>
    </row>
    <row r="77" spans="1:20" ht="72">
      <c r="A77" s="27"/>
      <c r="B77" s="322" t="s">
        <v>55</v>
      </c>
      <c r="C77" s="323"/>
      <c r="D77" s="59">
        <v>0</v>
      </c>
      <c r="E77" s="60">
        <v>2</v>
      </c>
      <c r="F77" s="55">
        <v>2</v>
      </c>
      <c r="G77" s="61">
        <v>0</v>
      </c>
      <c r="H77" s="55">
        <v>2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4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 t="s">
        <v>189</v>
      </c>
      <c r="T77" s="124" t="s">
        <v>190</v>
      </c>
    </row>
    <row r="78" spans="1:20" ht="14.25">
      <c r="A78" s="27"/>
      <c r="B78" s="322" t="s">
        <v>56</v>
      </c>
      <c r="C78" s="323"/>
      <c r="D78" s="59"/>
      <c r="E78" s="60"/>
      <c r="F78" s="55"/>
      <c r="G78" s="61"/>
      <c r="H78" s="55"/>
      <c r="I78" s="61"/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/>
      <c r="F82" s="55"/>
      <c r="G82" s="61"/>
      <c r="H82" s="55">
        <v>1</v>
      </c>
      <c r="I82" s="61">
        <v>1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1</v>
      </c>
      <c r="O82" s="74">
        <f t="shared" si="5"/>
        <v>1</v>
      </c>
      <c r="P82" s="68">
        <v>0</v>
      </c>
      <c r="Q82" s="53">
        <f t="shared" si="6"/>
        <v>-1</v>
      </c>
      <c r="R82" s="16" t="b">
        <v>1</v>
      </c>
      <c r="S82" s="124" t="s">
        <v>191</v>
      </c>
      <c r="T82" s="124"/>
    </row>
    <row r="83" spans="1:20" ht="14.25">
      <c r="A83" s="27"/>
      <c r="B83" s="322" t="s">
        <v>61</v>
      </c>
      <c r="C83" s="323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 t="s">
        <v>192</v>
      </c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150</v>
      </c>
      <c r="F86" s="55">
        <v>0</v>
      </c>
      <c r="G86" s="61"/>
      <c r="H86" s="55">
        <v>500</v>
      </c>
      <c r="I86" s="61">
        <v>621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500</v>
      </c>
      <c r="O86" s="74">
        <f>IF(ISERROR(G86+I86+K86+M86),"Invalid Input",G86+I86+K86+M86)</f>
        <v>621</v>
      </c>
      <c r="P86" s="68">
        <v>0</v>
      </c>
      <c r="Q86" s="53">
        <f>IF(ISERROR(P86-O86),"Invalid Input",(P86-O86))</f>
        <v>-621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SheetNames!A11</f>
        <v>WC023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5" zoomScaleNormal="85" zoomScalePageLayoutView="0" workbookViewId="0" topLeftCell="A55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WC024 - Stellenbosch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7" ht="28.5">
      <c r="C5" s="107" t="s">
        <v>69</v>
      </c>
      <c r="D5" s="258">
        <v>588</v>
      </c>
      <c r="E5" s="260" t="s">
        <v>39</v>
      </c>
      <c r="F5" s="225"/>
      <c r="G5" s="225"/>
    </row>
    <row r="6" spans="3:7" ht="14.25">
      <c r="C6" s="107" t="s">
        <v>30</v>
      </c>
      <c r="D6" s="259">
        <v>23132</v>
      </c>
      <c r="E6" s="261" t="s">
        <v>35</v>
      </c>
      <c r="F6" s="225"/>
      <c r="G6" s="225"/>
    </row>
    <row r="7" spans="1:20" ht="28.5">
      <c r="A7" s="67"/>
      <c r="B7" s="62"/>
      <c r="C7" s="108" t="s">
        <v>70</v>
      </c>
      <c r="D7" s="258">
        <v>120</v>
      </c>
      <c r="E7" s="261" t="s">
        <v>34</v>
      </c>
      <c r="F7" s="226"/>
      <c r="G7" s="22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258">
        <v>26571</v>
      </c>
      <c r="E8" s="261" t="s">
        <v>35</v>
      </c>
      <c r="F8" s="226"/>
      <c r="G8" s="2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263">
        <v>5527</v>
      </c>
      <c r="E9" s="261" t="s">
        <v>35</v>
      </c>
      <c r="F9" s="226"/>
      <c r="G9" s="22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258">
        <v>41019</v>
      </c>
      <c r="E10" s="261" t="s">
        <v>35</v>
      </c>
      <c r="F10" s="226"/>
      <c r="G10" s="22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259">
        <v>23132</v>
      </c>
      <c r="E11" s="261" t="s">
        <v>35</v>
      </c>
      <c r="F11" s="226"/>
      <c r="G11" s="2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262">
        <v>26571</v>
      </c>
      <c r="E12" s="261" t="s">
        <v>35</v>
      </c>
      <c r="F12" s="226"/>
      <c r="G12" s="2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259">
        <v>23132</v>
      </c>
      <c r="E13" s="261" t="s">
        <v>35</v>
      </c>
      <c r="F13" s="226"/>
      <c r="G13" s="22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258">
        <v>37926</v>
      </c>
      <c r="E14" s="261" t="s">
        <v>35</v>
      </c>
      <c r="F14" s="226"/>
      <c r="G14" s="22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258">
        <v>23132</v>
      </c>
      <c r="E15" s="261" t="s">
        <v>35</v>
      </c>
      <c r="F15" s="226"/>
      <c r="G15" s="22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252"/>
      <c r="E16" s="227"/>
      <c r="F16" s="226"/>
      <c r="G16" s="22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252"/>
      <c r="E17" s="227"/>
      <c r="F17" s="226"/>
      <c r="G17" s="2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244" t="s">
        <v>162</v>
      </c>
      <c r="E18" s="230" t="s">
        <v>163</v>
      </c>
      <c r="F18" s="228" t="s">
        <v>2</v>
      </c>
      <c r="G18" s="229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245"/>
      <c r="E19" s="242"/>
      <c r="F19" s="239"/>
      <c r="G19" s="240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241">
        <v>1</v>
      </c>
      <c r="E20" s="242">
        <v>2</v>
      </c>
      <c r="F20" s="239">
        <v>3</v>
      </c>
      <c r="G20" s="240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234"/>
      <c r="E21" s="231"/>
      <c r="F21" s="232"/>
      <c r="G21" s="23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246"/>
      <c r="E22" s="253"/>
      <c r="F22" s="236"/>
      <c r="G22" s="237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246"/>
      <c r="E23" s="253"/>
      <c r="F23" s="235"/>
      <c r="G23" s="238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249">
        <v>0</v>
      </c>
      <c r="E24" s="250">
        <v>120</v>
      </c>
      <c r="F24" s="248">
        <v>0</v>
      </c>
      <c r="G24" s="251"/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249">
        <v>0</v>
      </c>
      <c r="E25" s="250"/>
      <c r="F25" s="248">
        <v>0</v>
      </c>
      <c r="G25" s="25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249">
        <v>0</v>
      </c>
      <c r="E26" s="250"/>
      <c r="F26" s="248">
        <v>0</v>
      </c>
      <c r="G26" s="25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249">
        <v>0</v>
      </c>
      <c r="E27" s="250"/>
      <c r="F27" s="248">
        <v>0</v>
      </c>
      <c r="G27" s="25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249">
        <v>0</v>
      </c>
      <c r="E28" s="250"/>
      <c r="F28" s="248">
        <v>0</v>
      </c>
      <c r="G28" s="25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249">
        <v>0</v>
      </c>
      <c r="E29" s="250">
        <v>26</v>
      </c>
      <c r="F29" s="248">
        <v>26</v>
      </c>
      <c r="G29" s="251"/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26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249">
        <v>0</v>
      </c>
      <c r="E30" s="250">
        <v>6000</v>
      </c>
      <c r="F30" s="248">
        <v>0</v>
      </c>
      <c r="G30" s="251">
        <v>6000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6000</v>
      </c>
      <c r="P30" s="68">
        <v>0</v>
      </c>
      <c r="Q30" s="53">
        <f t="shared" si="3"/>
        <v>-6000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249">
        <v>0</v>
      </c>
      <c r="E31" s="250">
        <v>6000</v>
      </c>
      <c r="F31" s="248">
        <v>0</v>
      </c>
      <c r="G31" s="251">
        <v>6000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6000</v>
      </c>
      <c r="P31" s="68">
        <v>0</v>
      </c>
      <c r="Q31" s="53">
        <f t="shared" si="3"/>
        <v>-6000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249">
        <v>0</v>
      </c>
      <c r="E32" s="250"/>
      <c r="F32" s="248">
        <v>0</v>
      </c>
      <c r="G32" s="251">
        <v>550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550</v>
      </c>
      <c r="P32" s="68">
        <v>0</v>
      </c>
      <c r="Q32" s="53">
        <f t="shared" si="3"/>
        <v>-550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249">
        <v>0</v>
      </c>
      <c r="E33" s="250"/>
      <c r="F33" s="248">
        <v>0</v>
      </c>
      <c r="G33" s="25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249">
        <v>0</v>
      </c>
      <c r="E34" s="250"/>
      <c r="F34" s="248">
        <v>0</v>
      </c>
      <c r="G34" s="25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249">
        <v>0</v>
      </c>
      <c r="E35" s="250">
        <v>588</v>
      </c>
      <c r="F35" s="248"/>
      <c r="G35" s="25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249">
        <v>0</v>
      </c>
      <c r="E36" s="250"/>
      <c r="F36" s="248">
        <v>0</v>
      </c>
      <c r="G36" s="251">
        <v>256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256</v>
      </c>
      <c r="P36" s="68">
        <v>0</v>
      </c>
      <c r="Q36" s="53">
        <f t="shared" si="3"/>
        <v>-256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254"/>
      <c r="E37" s="254"/>
      <c r="F37" s="254"/>
      <c r="G37" s="255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254"/>
      <c r="E38" s="254"/>
      <c r="F38" s="254"/>
      <c r="G38" s="255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254"/>
      <c r="E39" s="254"/>
      <c r="F39" s="254"/>
      <c r="G39" s="255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249">
        <v>0</v>
      </c>
      <c r="E40" s="250"/>
      <c r="F40" s="248"/>
      <c r="G40" s="251">
        <v>345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345</v>
      </c>
      <c r="P40" s="68">
        <v>0</v>
      </c>
      <c r="Q40" s="53">
        <f>IF(ISERROR(P40-O40),"Invalid Input",(P40-O40))</f>
        <v>-345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249">
        <v>0</v>
      </c>
      <c r="E41" s="250"/>
      <c r="F41" s="248"/>
      <c r="G41" s="251">
        <v>20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20</v>
      </c>
      <c r="P41" s="68">
        <v>0</v>
      </c>
      <c r="Q41" s="53">
        <f>IF(ISERROR(P41-O41),"Invalid Input",(P41-O41))</f>
        <v>-20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249">
        <v>0</v>
      </c>
      <c r="E42" s="250"/>
      <c r="F42" s="248"/>
      <c r="G42" s="251">
        <v>0.2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0.2</v>
      </c>
      <c r="P42" s="68">
        <v>0</v>
      </c>
      <c r="Q42" s="53">
        <f>IF(ISERROR(P42-O42),"Invalid Input",(P42-O42))</f>
        <v>-0.2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249">
        <v>0</v>
      </c>
      <c r="E43" s="250"/>
      <c r="F43" s="248"/>
      <c r="G43" s="251">
        <v>0.2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0.2</v>
      </c>
      <c r="P43" s="68">
        <v>0</v>
      </c>
      <c r="Q43" s="53">
        <f>IF(ISERROR(P43-O43),"Invalid Input",(P43-O43))</f>
        <v>-0.2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256"/>
      <c r="E44" s="256"/>
      <c r="F44" s="256"/>
      <c r="G44" s="257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256"/>
      <c r="E45" s="256"/>
      <c r="F45" s="256"/>
      <c r="G45" s="257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256"/>
      <c r="E46" s="256"/>
      <c r="F46" s="256"/>
      <c r="G46" s="257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249">
        <v>0</v>
      </c>
      <c r="E47" s="250">
        <v>1</v>
      </c>
      <c r="F47" s="248"/>
      <c r="G47" s="25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249">
        <v>0</v>
      </c>
      <c r="E48" s="250">
        <v>2</v>
      </c>
      <c r="F48" s="248"/>
      <c r="G48" s="25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249">
        <v>0</v>
      </c>
      <c r="E49" s="250">
        <v>1</v>
      </c>
      <c r="F49" s="248"/>
      <c r="G49" s="25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254"/>
      <c r="E50" s="254"/>
      <c r="F50" s="254"/>
      <c r="G50" s="255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254"/>
      <c r="E51" s="254"/>
      <c r="F51" s="254"/>
      <c r="G51" s="255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254"/>
      <c r="E52" s="254"/>
      <c r="F52" s="254"/>
      <c r="G52" s="255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249">
        <v>0</v>
      </c>
      <c r="E53" s="250">
        <v>20</v>
      </c>
      <c r="F53" s="248"/>
      <c r="G53" s="251">
        <v>56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56</v>
      </c>
      <c r="P53" s="68">
        <v>0</v>
      </c>
      <c r="Q53" s="53">
        <f>IF(ISERROR(P53-O53),"Invalid Input",(P53-O53))</f>
        <v>-56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249"/>
      <c r="E54" s="250">
        <v>20</v>
      </c>
      <c r="F54" s="248">
        <v>20</v>
      </c>
      <c r="G54" s="251">
        <v>6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20</v>
      </c>
      <c r="O54" s="74">
        <f>IF(ISERROR(G54+I54+K54+M54),"Invalid Input",G54+I54+K54+M54)</f>
        <v>6</v>
      </c>
      <c r="P54" s="68">
        <v>0</v>
      </c>
      <c r="Q54" s="53">
        <f>IF(ISERROR(P54-O54),"Invalid Input",(P54-O54))</f>
        <v>-6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254"/>
      <c r="E55" s="254"/>
      <c r="F55" s="254"/>
      <c r="G55" s="255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254"/>
      <c r="E56" s="254"/>
      <c r="F56" s="254"/>
      <c r="G56" s="255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249"/>
      <c r="E57" s="250">
        <v>20</v>
      </c>
      <c r="F57" s="248">
        <v>20</v>
      </c>
      <c r="G57" s="25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20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249">
        <v>0</v>
      </c>
      <c r="E58" s="250"/>
      <c r="F58" s="248"/>
      <c r="G58" s="25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243"/>
      <c r="E59" s="243"/>
      <c r="F59" s="243"/>
      <c r="G59" s="247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243"/>
      <c r="E60" s="243"/>
      <c r="F60" s="243"/>
      <c r="G60" s="247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249">
        <v>0</v>
      </c>
      <c r="E61" s="250"/>
      <c r="F61" s="248"/>
      <c r="G61" s="25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249">
        <v>0</v>
      </c>
      <c r="E62" s="250">
        <v>12</v>
      </c>
      <c r="F62" s="248">
        <v>3</v>
      </c>
      <c r="G62" s="251">
        <v>4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3</v>
      </c>
      <c r="O62" s="74">
        <f>IF(ISERROR(G62+I62+K62+M62),"Invalid Input",G62+I62+K62+M62)</f>
        <v>4</v>
      </c>
      <c r="P62" s="68">
        <v>0</v>
      </c>
      <c r="Q62" s="53">
        <f>IF(ISERROR(P62-O62),"Invalid Input",(P62-O62))</f>
        <v>-4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249">
        <v>0</v>
      </c>
      <c r="E63" s="250"/>
      <c r="F63" s="248"/>
      <c r="G63" s="25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243"/>
      <c r="E64" s="243"/>
      <c r="F64" s="243"/>
      <c r="G64" s="247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254"/>
      <c r="E65" s="254"/>
      <c r="F65" s="254"/>
      <c r="G65" s="255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249">
        <v>0</v>
      </c>
      <c r="E66" s="250"/>
      <c r="F66" s="248">
        <v>0</v>
      </c>
      <c r="G66" s="251">
        <v>2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</v>
      </c>
      <c r="P66" s="68">
        <v>0</v>
      </c>
      <c r="Q66" s="53">
        <f>IF(ISERROR(P66-O66),"Invalid Input",(P66-O66))</f>
        <v>-2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249">
        <v>0</v>
      </c>
      <c r="E67" s="250"/>
      <c r="F67" s="248"/>
      <c r="G67" s="25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249">
        <v>0</v>
      </c>
      <c r="E68" s="250"/>
      <c r="F68" s="248"/>
      <c r="G68" s="251">
        <v>37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37</v>
      </c>
      <c r="P68" s="68">
        <v>0</v>
      </c>
      <c r="Q68" s="53">
        <f>IF(ISERROR(P68-O68),"Invalid Input",(P68-O68))</f>
        <v>-37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249">
        <v>0</v>
      </c>
      <c r="E69" s="250"/>
      <c r="F69" s="248"/>
      <c r="G69" s="251">
        <v>26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26</v>
      </c>
      <c r="P69" s="68">
        <v>0</v>
      </c>
      <c r="Q69" s="53">
        <f>IF(ISERROR(P69-O69),"Invalid Input",(P69-O69))</f>
        <v>-26</v>
      </c>
      <c r="R69" s="16" t="b">
        <v>1</v>
      </c>
      <c r="S69" s="124"/>
      <c r="T69" s="124"/>
    </row>
    <row r="70" spans="4:20" ht="14.25">
      <c r="D70" s="243"/>
      <c r="E70" s="243"/>
      <c r="F70" s="243"/>
      <c r="G70" s="247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254"/>
      <c r="E71" s="254"/>
      <c r="F71" s="254"/>
      <c r="G71" s="255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249">
        <v>0</v>
      </c>
      <c r="E72" s="250"/>
      <c r="F72" s="248">
        <v>0</v>
      </c>
      <c r="G72" s="25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249">
        <v>0</v>
      </c>
      <c r="E73" s="250"/>
      <c r="F73" s="248">
        <v>0</v>
      </c>
      <c r="G73" s="25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249">
        <v>0</v>
      </c>
      <c r="E74" s="250">
        <v>12</v>
      </c>
      <c r="F74" s="248">
        <v>3</v>
      </c>
      <c r="G74" s="251">
        <v>3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3</v>
      </c>
      <c r="O74" s="74">
        <f t="shared" si="5"/>
        <v>3</v>
      </c>
      <c r="P74" s="68">
        <v>0</v>
      </c>
      <c r="Q74" s="53">
        <f t="shared" si="6"/>
        <v>-3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249">
        <v>0</v>
      </c>
      <c r="E75" s="250"/>
      <c r="F75" s="248">
        <v>0</v>
      </c>
      <c r="G75" s="25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249">
        <v>0</v>
      </c>
      <c r="E76" s="250"/>
      <c r="F76" s="248">
        <v>0</v>
      </c>
      <c r="G76" s="25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249">
        <v>0</v>
      </c>
      <c r="E77" s="250"/>
      <c r="F77" s="248">
        <v>0</v>
      </c>
      <c r="G77" s="25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249">
        <v>0</v>
      </c>
      <c r="E78" s="250"/>
      <c r="F78" s="248"/>
      <c r="G78" s="25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249">
        <v>0</v>
      </c>
      <c r="E79" s="250"/>
      <c r="F79" s="248">
        <v>0</v>
      </c>
      <c r="G79" s="25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249">
        <v>0</v>
      </c>
      <c r="E80" s="250"/>
      <c r="F80" s="248">
        <v>0</v>
      </c>
      <c r="G80" s="25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249">
        <v>0</v>
      </c>
      <c r="E81" s="250"/>
      <c r="F81" s="248">
        <v>0</v>
      </c>
      <c r="G81" s="25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249">
        <v>0</v>
      </c>
      <c r="E82" s="250">
        <v>7</v>
      </c>
      <c r="F82" s="248"/>
      <c r="G82" s="25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249">
        <v>0</v>
      </c>
      <c r="E83" s="250"/>
      <c r="F83" s="248">
        <v>0</v>
      </c>
      <c r="G83" s="25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243"/>
      <c r="E84" s="243"/>
      <c r="F84" s="243"/>
      <c r="G84" s="247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243"/>
      <c r="E85" s="243"/>
      <c r="F85" s="243"/>
      <c r="G85" s="247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249">
        <v>0</v>
      </c>
      <c r="E86" s="250">
        <v>106</v>
      </c>
      <c r="F86" s="248"/>
      <c r="G86" s="251">
        <v>25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25</v>
      </c>
      <c r="P86" s="68">
        <v>0</v>
      </c>
      <c r="Q86" s="53">
        <f>IF(ISERROR(P86-O86),"Invalid Input",(P86-O86))</f>
        <v>-25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SheetNames!A12</f>
        <v>WC024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5" zoomScaleNormal="85" zoomScalePageLayoutView="0" workbookViewId="0" topLeftCell="A28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WC025 - Breede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SheetNames!A13</f>
        <v>WC025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WC026 - Langeberg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>
        <v>2113</v>
      </c>
      <c r="E6" s="104" t="s">
        <v>35</v>
      </c>
    </row>
    <row r="7" spans="1:20" ht="28.5">
      <c r="A7" s="67"/>
      <c r="B7" s="62"/>
      <c r="C7" s="108" t="s">
        <v>70</v>
      </c>
      <c r="D7" s="119" t="s">
        <v>168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166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1662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1662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2076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SheetNames!A14</f>
        <v>WC026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SheetLayoutView="80" zoomScalePageLayoutView="0" workbookViewId="0" topLeftCell="A28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DC2 - Cape Winelands DM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36.75" customHeight="1">
      <c r="A41" s="27"/>
      <c r="B41" s="326" t="s">
        <v>45</v>
      </c>
      <c r="C41" s="327">
        <v>0</v>
      </c>
      <c r="D41" s="59">
        <v>0</v>
      </c>
      <c r="E41" s="60">
        <v>25</v>
      </c>
      <c r="F41" s="55">
        <v>0</v>
      </c>
      <c r="G41" s="61">
        <v>0</v>
      </c>
      <c r="H41" s="55">
        <v>0</v>
      </c>
      <c r="I41" s="61">
        <v>7.78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7.78</v>
      </c>
      <c r="P41" s="68">
        <v>0</v>
      </c>
      <c r="Q41" s="53">
        <f>IF(ISERROR(P41-O41),"Invalid Input",(P41-O41))</f>
        <v>-7.78</v>
      </c>
      <c r="R41" s="16" t="b">
        <v>1</v>
      </c>
      <c r="S41" s="122" t="s">
        <v>177</v>
      </c>
      <c r="T41" s="122"/>
    </row>
    <row r="42" spans="1:20" ht="28.5" customHeight="1">
      <c r="A42" s="27"/>
      <c r="B42" s="326" t="s">
        <v>85</v>
      </c>
      <c r="C42" s="327">
        <v>0</v>
      </c>
      <c r="D42" s="59">
        <v>0</v>
      </c>
      <c r="E42" s="60">
        <v>20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 t="s">
        <v>178</v>
      </c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15</v>
      </c>
      <c r="F73" s="55">
        <v>0</v>
      </c>
      <c r="G73" s="61">
        <v>0</v>
      </c>
      <c r="H73" s="55">
        <v>8</v>
      </c>
      <c r="I73" s="61">
        <v>1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8</v>
      </c>
      <c r="O73" s="74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9200</v>
      </c>
      <c r="F86" s="55">
        <v>0</v>
      </c>
      <c r="G86" s="61">
        <v>2387</v>
      </c>
      <c r="H86" s="55">
        <v>0</v>
      </c>
      <c r="I86" s="61">
        <v>6670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9057</v>
      </c>
      <c r="P86" s="68">
        <v>0</v>
      </c>
      <c r="Q86" s="53">
        <f>IF(ISERROR(P86-O86),"Invalid Input",(P86-O86))</f>
        <v>-9057</v>
      </c>
      <c r="R86" s="16" t="b">
        <v>1</v>
      </c>
      <c r="S86" s="124" t="s">
        <v>176</v>
      </c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SheetNames!A15</f>
        <v>DC2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2" manualBreakCount="2">
    <brk id="16" max="255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WC031 - Theewaterskloof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>
        <v>7711</v>
      </c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3183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499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547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7711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90</v>
      </c>
      <c r="E40" s="60">
        <v>0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1</v>
      </c>
      <c r="E41" s="60">
        <v>0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136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468</v>
      </c>
      <c r="F86" s="55">
        <v>100</v>
      </c>
      <c r="G86" s="61">
        <v>375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375</v>
      </c>
      <c r="P86" s="68">
        <v>0</v>
      </c>
      <c r="Q86" s="53">
        <f>IF(ISERROR(P86-O86),"Invalid Input",(P86-O86))</f>
        <v>-375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SheetNames!A16</f>
        <v>WC031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WC032 - Overstrand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33692</v>
      </c>
      <c r="E5" s="105" t="s">
        <v>39</v>
      </c>
    </row>
    <row r="6" spans="3:5" ht="14.25">
      <c r="C6" s="107" t="s">
        <v>30</v>
      </c>
      <c r="D6" s="118">
        <v>3052</v>
      </c>
      <c r="E6" s="104" t="s">
        <v>35</v>
      </c>
    </row>
    <row r="7" spans="1:20" ht="28.5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30640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3052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29174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3052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29165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3052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29643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3052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62</v>
      </c>
      <c r="F26" s="55">
        <v>62</v>
      </c>
      <c r="G26" s="61">
        <v>62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62</v>
      </c>
      <c r="O26" s="74">
        <f t="shared" si="2"/>
        <v>62</v>
      </c>
      <c r="P26" s="68">
        <v>0</v>
      </c>
      <c r="Q26" s="53">
        <f t="shared" si="3"/>
        <v>-62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57</v>
      </c>
      <c r="F27" s="55">
        <v>18</v>
      </c>
      <c r="G27" s="61">
        <v>18</v>
      </c>
      <c r="H27" s="55">
        <v>39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57</v>
      </c>
      <c r="O27" s="74">
        <f t="shared" si="2"/>
        <v>18</v>
      </c>
      <c r="P27" s="68">
        <v>0</v>
      </c>
      <c r="Q27" s="53">
        <f t="shared" si="3"/>
        <v>-18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2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2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1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1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727</v>
      </c>
      <c r="F35" s="55">
        <v>0</v>
      </c>
      <c r="G35" s="61">
        <v>0</v>
      </c>
      <c r="H35" s="55">
        <v>0</v>
      </c>
      <c r="I35" s="61">
        <v>272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272</v>
      </c>
      <c r="P35" s="68">
        <v>0</v>
      </c>
      <c r="Q35" s="53">
        <f t="shared" si="3"/>
        <v>-272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/>
      <c r="F36" s="55">
        <v>172</v>
      </c>
      <c r="G36" s="61">
        <v>172</v>
      </c>
      <c r="H36" s="55">
        <v>46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218</v>
      </c>
      <c r="O36" s="74">
        <f t="shared" si="2"/>
        <v>172</v>
      </c>
      <c r="P36" s="68">
        <v>0</v>
      </c>
      <c r="Q36" s="53">
        <f t="shared" si="3"/>
        <v>-172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5.4</v>
      </c>
      <c r="E40" s="60"/>
      <c r="F40" s="55">
        <v>0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 t="s">
        <v>167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1.847</v>
      </c>
      <c r="E42" s="60">
        <v>100000</v>
      </c>
      <c r="F42" s="55">
        <v>0</v>
      </c>
      <c r="G42" s="61"/>
      <c r="H42" s="55">
        <v>65000</v>
      </c>
      <c r="I42" s="61">
        <v>65000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65000</v>
      </c>
      <c r="O42" s="74">
        <f>IF(ISERROR(G42+I42+K42+M42),"Invalid Input",G42+I42+K42+M42)</f>
        <v>65000</v>
      </c>
      <c r="P42" s="68">
        <v>0</v>
      </c>
      <c r="Q42" s="53">
        <f>IF(ISERROR(P42-O42),"Invalid Input",(P42-O42))</f>
        <v>-65000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2.5</v>
      </c>
      <c r="E43" s="60"/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/>
      <c r="E53" s="60"/>
      <c r="F53" s="55"/>
      <c r="G53" s="61">
        <v>11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11</v>
      </c>
      <c r="P53" s="68">
        <v>0</v>
      </c>
      <c r="Q53" s="53">
        <f>IF(ISERROR(P53-O53),"Invalid Input",(P53-O53))</f>
        <v>-11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/>
      <c r="F54" s="55"/>
      <c r="G54" s="61">
        <v>540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540</v>
      </c>
      <c r="P54" s="68">
        <v>0</v>
      </c>
      <c r="Q54" s="53">
        <f>IF(ISERROR(P54-O54),"Invalid Input",(P54-O54))</f>
        <v>-540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>
        <v>56</v>
      </c>
      <c r="H57" s="55">
        <v>167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167</v>
      </c>
      <c r="O57" s="74">
        <f>IF(ISERROR(G57+I57+K57+M57),"Invalid Input",G57+I57+K57+M57)</f>
        <v>56</v>
      </c>
      <c r="P57" s="68">
        <v>0</v>
      </c>
      <c r="Q57" s="53">
        <f>IF(ISERROR(P57-O57),"Invalid Input",(P57-O57))</f>
        <v>-56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/>
      <c r="F58" s="55"/>
      <c r="G58" s="61">
        <v>290</v>
      </c>
      <c r="H58" s="55">
        <v>128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128</v>
      </c>
      <c r="O58" s="74">
        <f>IF(ISERROR(G58+I58+K58+M58),"Invalid Input",G58+I58+K58+M58)</f>
        <v>290</v>
      </c>
      <c r="P58" s="68">
        <v>0</v>
      </c>
      <c r="Q58" s="53">
        <f>IF(ISERROR(P58-O58),"Invalid Input",(P58-O58))</f>
        <v>-290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/>
      <c r="F61" s="55"/>
      <c r="G61" s="61">
        <v>50</v>
      </c>
      <c r="H61" s="55">
        <v>194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194</v>
      </c>
      <c r="O61" s="74">
        <f>IF(ISERROR(G61+I61+K61+M61),"Invalid Input",G61+I61+K61+M61)</f>
        <v>50</v>
      </c>
      <c r="P61" s="68">
        <v>0</v>
      </c>
      <c r="Q61" s="53">
        <f>IF(ISERROR(P61-O61),"Invalid Input",(P61-O61))</f>
        <v>-50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/>
      <c r="F62" s="55"/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/>
      <c r="F63" s="55"/>
      <c r="G63" s="61">
        <v>3347</v>
      </c>
      <c r="H63" s="55">
        <v>3160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3160</v>
      </c>
      <c r="O63" s="74">
        <f>IF(ISERROR(G63+I63+K63+M63),"Invalid Input",G63+I63+K63+M63)</f>
        <v>3347</v>
      </c>
      <c r="P63" s="68">
        <v>0</v>
      </c>
      <c r="Q63" s="53">
        <f>IF(ISERROR(P63-O63),"Invalid Input",(P63-O63))</f>
        <v>-3347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/>
      <c r="F66" s="55"/>
      <c r="G66" s="61">
        <v>33</v>
      </c>
      <c r="H66" s="55">
        <v>37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37</v>
      </c>
      <c r="O66" s="74">
        <f>IF(ISERROR(G66+I66+K66+M66),"Invalid Input",G66+I66+K66+M66)</f>
        <v>33</v>
      </c>
      <c r="P66" s="68">
        <v>0</v>
      </c>
      <c r="Q66" s="53">
        <f>IF(ISERROR(P66-O66),"Invalid Input",(P66-O66))</f>
        <v>-33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7400</v>
      </c>
      <c r="F68" s="55">
        <v>7400</v>
      </c>
      <c r="G68" s="61">
        <v>30</v>
      </c>
      <c r="H68" s="55">
        <v>425</v>
      </c>
      <c r="I68" s="61">
        <v>7400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7825</v>
      </c>
      <c r="O68" s="74">
        <f>IF(ISERROR(G68+I68+K68+M68),"Invalid Input",G68+I68+K68+M68)</f>
        <v>7430</v>
      </c>
      <c r="P68" s="68">
        <v>0</v>
      </c>
      <c r="Q68" s="53">
        <f>IF(ISERROR(P68-O68),"Invalid Input",(P68-O68))</f>
        <v>-7430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 t="s">
        <v>167</v>
      </c>
      <c r="E72" s="60">
        <v>2</v>
      </c>
      <c r="F72" s="55">
        <v>0</v>
      </c>
      <c r="G72" s="61">
        <v>0</v>
      </c>
      <c r="H72" s="55">
        <v>1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1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 t="s">
        <v>167</v>
      </c>
      <c r="E73" s="60">
        <v>0</v>
      </c>
      <c r="F73" s="55">
        <v>0</v>
      </c>
      <c r="G73" s="61">
        <v>1</v>
      </c>
      <c r="H73" s="55">
        <v>1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1</v>
      </c>
      <c r="O73" s="74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1</v>
      </c>
      <c r="E74" s="60">
        <v>1</v>
      </c>
      <c r="F74" s="55">
        <v>0</v>
      </c>
      <c r="G74" s="61">
        <v>0</v>
      </c>
      <c r="H74" s="55">
        <v>2</v>
      </c>
      <c r="I74" s="61">
        <v>1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2</v>
      </c>
      <c r="O74" s="74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1</v>
      </c>
      <c r="E75" s="60">
        <v>0</v>
      </c>
      <c r="F75" s="55">
        <v>0</v>
      </c>
      <c r="G75" s="61">
        <v>0</v>
      </c>
      <c r="H75" s="55">
        <v>0</v>
      </c>
      <c r="I75" s="61">
        <v>1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1</v>
      </c>
      <c r="P75" s="68">
        <v>0</v>
      </c>
      <c r="Q75" s="53">
        <f t="shared" si="6"/>
        <v>-1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2</v>
      </c>
      <c r="E76" s="60">
        <v>2</v>
      </c>
      <c r="F76" s="55">
        <v>2</v>
      </c>
      <c r="G76" s="61">
        <v>2</v>
      </c>
      <c r="H76" s="55">
        <v>3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5</v>
      </c>
      <c r="O76" s="74">
        <f t="shared" si="5"/>
        <v>2</v>
      </c>
      <c r="P76" s="68">
        <v>0</v>
      </c>
      <c r="Q76" s="53">
        <f t="shared" si="6"/>
        <v>-2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 t="s">
        <v>167</v>
      </c>
      <c r="E77" s="60">
        <v>1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3</v>
      </c>
      <c r="E78" s="60">
        <v>4</v>
      </c>
      <c r="F78" s="55">
        <v>2</v>
      </c>
      <c r="G78" s="61">
        <v>0</v>
      </c>
      <c r="H78" s="55">
        <v>2</v>
      </c>
      <c r="I78" s="61">
        <v>3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4</v>
      </c>
      <c r="O78" s="74">
        <f t="shared" si="5"/>
        <v>3</v>
      </c>
      <c r="P78" s="68">
        <v>0</v>
      </c>
      <c r="Q78" s="53">
        <f t="shared" si="6"/>
        <v>-3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 t="s">
        <v>167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1</v>
      </c>
      <c r="E80" s="60">
        <v>2</v>
      </c>
      <c r="F80" s="55">
        <v>1</v>
      </c>
      <c r="G80" s="61">
        <v>1</v>
      </c>
      <c r="H80" s="55">
        <v>3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4</v>
      </c>
      <c r="O80" s="74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 t="s">
        <v>167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1</v>
      </c>
      <c r="E82" s="60">
        <v>1</v>
      </c>
      <c r="F82" s="55">
        <v>1</v>
      </c>
      <c r="G82" s="61">
        <v>1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1</v>
      </c>
      <c r="O82" s="74">
        <f t="shared" si="5"/>
        <v>1</v>
      </c>
      <c r="P82" s="68">
        <v>0</v>
      </c>
      <c r="Q82" s="53">
        <f t="shared" si="6"/>
        <v>-1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 t="s">
        <v>167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1000</v>
      </c>
      <c r="F86" s="55">
        <v>0</v>
      </c>
      <c r="G86" s="61">
        <v>0</v>
      </c>
      <c r="H86" s="55">
        <v>640</v>
      </c>
      <c r="I86" s="61">
        <v>210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640</v>
      </c>
      <c r="O86" s="74">
        <f>IF(ISERROR(G86+I86+K86+M86),"Invalid Input",G86+I86+K86+M86)</f>
        <v>210</v>
      </c>
      <c r="P86" s="68">
        <v>0</v>
      </c>
      <c r="Q86" s="53">
        <f>IF(ISERROR(P86-O86),"Invalid Input",(P86-O86))</f>
        <v>-210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SheetNames!A17</f>
        <v>WC032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WC033 - Cape Agulhas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SheetNames!A18</f>
        <v>WC033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02"/>
      <c r="E5" s="110" t="s">
        <v>39</v>
      </c>
    </row>
    <row r="6" spans="3:5" ht="14.25">
      <c r="C6" s="107" t="s">
        <v>30</v>
      </c>
      <c r="D6" s="102"/>
      <c r="E6" s="111" t="s">
        <v>35</v>
      </c>
    </row>
    <row r="7" spans="1:20" ht="28.5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326" t="s">
        <v>80</v>
      </c>
      <c r="C25" s="327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326" t="s">
        <v>28</v>
      </c>
      <c r="C26" s="327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326" t="s">
        <v>29</v>
      </c>
      <c r="C27" s="327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334" t="s">
        <v>82</v>
      </c>
      <c r="C28" s="335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326" t="s">
        <v>37</v>
      </c>
      <c r="C29" s="327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326" t="s">
        <v>38</v>
      </c>
      <c r="C30" s="327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326" t="s">
        <v>31</v>
      </c>
      <c r="C31" s="327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326" t="s">
        <v>81</v>
      </c>
      <c r="C32" s="327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326" t="s">
        <v>83</v>
      </c>
      <c r="C33" s="327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4.25">
      <c r="A34" s="23"/>
      <c r="B34" s="326" t="s">
        <v>84</v>
      </c>
      <c r="C34" s="327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324">
        <f>COUNTA(B24:B34)</f>
        <v>11</v>
      </c>
      <c r="C35" s="325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331" t="s">
        <v>40</v>
      </c>
      <c r="B36" s="332"/>
      <c r="C36" s="333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4.25">
      <c r="A38" s="27"/>
      <c r="B38" s="326" t="s">
        <v>46</v>
      </c>
      <c r="C38" s="327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4.25">
      <c r="A39" s="27"/>
      <c r="B39" s="326" t="s">
        <v>45</v>
      </c>
      <c r="C39" s="327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326" t="s">
        <v>85</v>
      </c>
      <c r="C40" s="327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326" t="s">
        <v>86</v>
      </c>
      <c r="C41" s="327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4.2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4.25">
      <c r="A43" s="331" t="s">
        <v>26</v>
      </c>
      <c r="B43" s="332"/>
      <c r="C43" s="333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4.25">
      <c r="A45" s="27"/>
      <c r="B45" s="326" t="s">
        <v>42</v>
      </c>
      <c r="C45" s="327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4.25">
      <c r="A46" s="27"/>
      <c r="B46" s="326" t="s">
        <v>43</v>
      </c>
      <c r="C46" s="327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4.25">
      <c r="A47" s="17"/>
      <c r="B47" s="326" t="s">
        <v>44</v>
      </c>
      <c r="C47" s="327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324">
        <f>COUNTA(B38:B47)</f>
        <v>7</v>
      </c>
      <c r="C48" s="325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331" t="s">
        <v>20</v>
      </c>
      <c r="B49" s="332"/>
      <c r="C49" s="333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4.2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326" t="s">
        <v>41</v>
      </c>
      <c r="C51" s="327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4.25">
      <c r="A52" s="27"/>
      <c r="B52" s="326" t="s">
        <v>47</v>
      </c>
      <c r="C52" s="327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324">
        <f>COUNTA(B51:B52)</f>
        <v>2</v>
      </c>
      <c r="C53" s="325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4.2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336" t="s">
        <v>48</v>
      </c>
      <c r="C55" s="337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4.25">
      <c r="A56" s="27"/>
      <c r="B56" s="336" t="s">
        <v>49</v>
      </c>
      <c r="C56" s="337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324">
        <f>COUNTA(B55:C56)</f>
        <v>2</v>
      </c>
      <c r="C57" s="325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4.2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4.25">
      <c r="A59" s="27"/>
      <c r="B59" s="322" t="s">
        <v>88</v>
      </c>
      <c r="C59" s="323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4.25">
      <c r="A60" s="27"/>
      <c r="B60" s="322" t="s">
        <v>87</v>
      </c>
      <c r="C60" s="323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4.25">
      <c r="A61" s="27"/>
      <c r="B61" s="322" t="s">
        <v>89</v>
      </c>
      <c r="C61" s="323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324">
        <f>COUNTA(B59:C60)</f>
        <v>2</v>
      </c>
      <c r="C62" s="325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4.2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4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4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4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4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4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4.2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4.25">
      <c r="A70" s="23"/>
      <c r="B70" s="322" t="s">
        <v>50</v>
      </c>
      <c r="C70" s="323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4.25">
      <c r="A71" s="27"/>
      <c r="B71" s="322" t="s">
        <v>51</v>
      </c>
      <c r="C71" s="323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4.25">
      <c r="A72" s="27"/>
      <c r="B72" s="322" t="s">
        <v>52</v>
      </c>
      <c r="C72" s="323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4.25">
      <c r="A73" s="27"/>
      <c r="B73" s="322" t="s">
        <v>53</v>
      </c>
      <c r="C73" s="323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326" t="s">
        <v>54</v>
      </c>
      <c r="C74" s="327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4.25">
      <c r="A75" s="27"/>
      <c r="B75" s="322" t="s">
        <v>55</v>
      </c>
      <c r="C75" s="323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4.25">
      <c r="A76" s="27"/>
      <c r="B76" s="322" t="s">
        <v>56</v>
      </c>
      <c r="C76" s="323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4.25">
      <c r="A77" s="17"/>
      <c r="B77" s="322" t="s">
        <v>57</v>
      </c>
      <c r="C77" s="323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4.25">
      <c r="A78" s="27"/>
      <c r="B78" s="322" t="s">
        <v>58</v>
      </c>
      <c r="C78" s="323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4.25">
      <c r="A79" s="27"/>
      <c r="B79" s="322" t="s">
        <v>59</v>
      </c>
      <c r="C79" s="323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4.25">
      <c r="A80" s="27"/>
      <c r="B80" s="322" t="s">
        <v>60</v>
      </c>
      <c r="C80" s="323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4.25">
      <c r="A81" s="27"/>
      <c r="B81" s="322" t="s">
        <v>61</v>
      </c>
      <c r="C81" s="323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324">
        <f>COUNTA(B70:C81)</f>
        <v>12</v>
      </c>
      <c r="C82" s="325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4.2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336" t="s">
        <v>62</v>
      </c>
      <c r="C84" s="337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4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4.25">
      <c r="A87" s="77"/>
    </row>
  </sheetData>
  <sheetProtection/>
  <mergeCells count="48"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7" zoomScaleNormal="87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WC034 - Swellendam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8368</v>
      </c>
      <c r="E5" s="105" t="s">
        <v>39</v>
      </c>
    </row>
    <row r="6" spans="3:5" ht="14.25">
      <c r="C6" s="107" t="s">
        <v>30</v>
      </c>
      <c r="D6" s="118">
        <v>209</v>
      </c>
      <c r="E6" s="104" t="s">
        <v>35</v>
      </c>
    </row>
    <row r="7" spans="1:20" ht="28.5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4160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209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4150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209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3788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209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4091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209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4.1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4.1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27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27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55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55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90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90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1.2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1.2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/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/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/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6196</v>
      </c>
      <c r="I54" s="61">
        <v>6438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6196</v>
      </c>
      <c r="O54" s="74">
        <f>IF(ISERROR(G54+I54+K54+M54),"Invalid Input",G54+I54+K54+M54)</f>
        <v>6438</v>
      </c>
      <c r="P54" s="68">
        <v>0</v>
      </c>
      <c r="Q54" s="53">
        <f>IF(ISERROR(P54-O54),"Invalid Input",(P54-O54))</f>
        <v>-6438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6425</v>
      </c>
      <c r="I58" s="61">
        <v>6096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6425</v>
      </c>
      <c r="O58" s="74">
        <f>IF(ISERROR(G58+I58+K58+M58),"Invalid Input",G58+I58+K58+M58)</f>
        <v>6096</v>
      </c>
      <c r="P58" s="68">
        <v>0</v>
      </c>
      <c r="Q58" s="53">
        <f>IF(ISERROR(P58-O58),"Invalid Input",(P58-O58))</f>
        <v>-6096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 t="s">
        <v>167</v>
      </c>
      <c r="E61" s="60" t="s">
        <v>167</v>
      </c>
      <c r="F61" s="55"/>
      <c r="G61" s="61"/>
      <c r="H61" s="55">
        <v>6139</v>
      </c>
      <c r="I61" s="61">
        <v>6305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6139</v>
      </c>
      <c r="O61" s="74">
        <f>IF(ISERROR(G61+I61+K61+M61),"Invalid Input",G61+I61+K61+M61)</f>
        <v>6305</v>
      </c>
      <c r="P61" s="68">
        <v>0</v>
      </c>
      <c r="Q61" s="53">
        <f>IF(ISERROR(P61-O61),"Invalid Input",(P61-O61))</f>
        <v>-6305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 t="s">
        <v>167</v>
      </c>
      <c r="E62" s="60" t="s">
        <v>167</v>
      </c>
      <c r="F62" s="55"/>
      <c r="G62" s="61"/>
      <c r="H62" s="55" t="s">
        <v>167</v>
      </c>
      <c r="I62" s="61" t="s">
        <v>167</v>
      </c>
      <c r="J62" s="55">
        <v>0</v>
      </c>
      <c r="K62" s="61">
        <v>0</v>
      </c>
      <c r="L62" s="55">
        <v>0</v>
      </c>
      <c r="M62" s="61">
        <v>0</v>
      </c>
      <c r="N62" s="73" t="str">
        <f>IF(ISERROR(L62+J62+H62+F62),"Invalid Input",L62+J62+H62+F62)</f>
        <v>Invalid Input</v>
      </c>
      <c r="O62" s="74" t="str">
        <f>IF(ISERROR(G62+I62+K62+M62),"Invalid Input",G62+I62+K62+M62)</f>
        <v>Invalid Input</v>
      </c>
      <c r="P62" s="68">
        <v>0</v>
      </c>
      <c r="Q62" s="53" t="str">
        <f>IF(ISERROR(P62-O62),"Invalid Input",(P62-O62))</f>
        <v>Invalid Input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 t="s">
        <v>167</v>
      </c>
      <c r="E63" s="60">
        <v>850</v>
      </c>
      <c r="F63" s="55">
        <v>850</v>
      </c>
      <c r="G63" s="61"/>
      <c r="H63" s="55" t="s">
        <v>167</v>
      </c>
      <c r="I63" s="61" t="s">
        <v>167</v>
      </c>
      <c r="J63" s="55">
        <v>0</v>
      </c>
      <c r="K63" s="61">
        <v>0</v>
      </c>
      <c r="L63" s="55">
        <v>0</v>
      </c>
      <c r="M63" s="61">
        <v>0</v>
      </c>
      <c r="N63" s="73" t="str">
        <f>IF(ISERROR(L63+J63+H63+F63),"Invalid Input",L63+J63+H63+F63)</f>
        <v>Invalid Input</v>
      </c>
      <c r="O63" s="74" t="str">
        <f>IF(ISERROR(G63+I63+K63+M63),"Invalid Input",G63+I63+K63+M63)</f>
        <v>Invalid Input</v>
      </c>
      <c r="P63" s="68">
        <v>0</v>
      </c>
      <c r="Q63" s="53" t="str">
        <f>IF(ISERROR(P63-O63),"Invalid Input",(P63-O63))</f>
        <v>Invalid Input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2137</v>
      </c>
      <c r="I68" s="61">
        <v>1930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2137</v>
      </c>
      <c r="O68" s="74">
        <f>IF(ISERROR(G68+I68+K68+M68),"Invalid Input",G68+I68+K68+M68)</f>
        <v>1930</v>
      </c>
      <c r="P68" s="68">
        <v>0</v>
      </c>
      <c r="Q68" s="53">
        <f>IF(ISERROR(P68-O68),"Invalid Input",(P68-O68))</f>
        <v>-1930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 t="s">
        <v>167</v>
      </c>
      <c r="E72" s="60">
        <v>1</v>
      </c>
      <c r="F72" s="55">
        <v>1</v>
      </c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1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 t="s">
        <v>167</v>
      </c>
      <c r="E73" s="60">
        <v>1</v>
      </c>
      <c r="F73" s="55">
        <v>1</v>
      </c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1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 t="s">
        <v>167</v>
      </c>
      <c r="E78" s="60">
        <v>1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 t="s">
        <v>167</v>
      </c>
      <c r="E80" s="60">
        <v>2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325</v>
      </c>
      <c r="F86" s="55">
        <v>82</v>
      </c>
      <c r="G86" s="61">
        <v>0</v>
      </c>
      <c r="H86" s="55">
        <v>36</v>
      </c>
      <c r="I86" s="61">
        <v>54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118</v>
      </c>
      <c r="O86" s="74">
        <f>IF(ISERROR(G86+I86+K86+M86),"Invalid Input",G86+I86+K86+M86)</f>
        <v>54</v>
      </c>
      <c r="P86" s="68">
        <v>0</v>
      </c>
      <c r="Q86" s="53">
        <f>IF(ISERROR(P86-O86),"Invalid Input",(P86-O86))</f>
        <v>-54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SheetNames!A19</f>
        <v>WC034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55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DC3 - Overberg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SheetNames!A20</f>
        <v>DC3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52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WC041 - Kannaland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SheetNames!A21</f>
        <v>WC041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46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WC042 - Hessequa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>
        <v>676</v>
      </c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676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16080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16080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16080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676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16080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676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SheetNames!A22</f>
        <v>WC042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43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WC043 - Mossel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34202</v>
      </c>
      <c r="E5" s="105" t="s">
        <v>39</v>
      </c>
    </row>
    <row r="6" spans="3:5" ht="14.25">
      <c r="C6" s="107" t="s">
        <v>30</v>
      </c>
      <c r="D6" s="118">
        <v>2024</v>
      </c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34202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2024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34688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2024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28381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2024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34143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2024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700</v>
      </c>
      <c r="F86" s="55">
        <v>350</v>
      </c>
      <c r="G86" s="61">
        <v>372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350</v>
      </c>
      <c r="O86" s="74">
        <f>IF(ISERROR(G86+I86+K86+M86),"Invalid Input",G86+I86+K86+M86)</f>
        <v>372</v>
      </c>
      <c r="P86" s="68">
        <v>0</v>
      </c>
      <c r="Q86" s="53">
        <f>IF(ISERROR(P86-O86),"Invalid Input",(P86-O86))</f>
        <v>-372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SheetNames!A23</f>
        <v>WC043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WC044 - George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7" ht="28.5">
      <c r="C5" s="107" t="s">
        <v>69</v>
      </c>
      <c r="D5" s="301"/>
      <c r="E5" s="296" t="s">
        <v>39</v>
      </c>
      <c r="F5" s="264"/>
      <c r="G5" s="264"/>
    </row>
    <row r="6" spans="3:7" ht="14.25">
      <c r="C6" s="107" t="s">
        <v>30</v>
      </c>
      <c r="D6" s="297">
        <v>15532</v>
      </c>
      <c r="E6" s="295" t="s">
        <v>35</v>
      </c>
      <c r="F6" s="264"/>
      <c r="G6" s="264"/>
    </row>
    <row r="7" spans="1:20" ht="28.5">
      <c r="A7" s="67"/>
      <c r="B7" s="62"/>
      <c r="C7" s="108" t="s">
        <v>70</v>
      </c>
      <c r="D7" s="298"/>
      <c r="E7" s="295" t="s">
        <v>34</v>
      </c>
      <c r="F7" s="265"/>
      <c r="G7" s="2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298">
        <v>19376</v>
      </c>
      <c r="E8" s="295" t="s">
        <v>35</v>
      </c>
      <c r="F8" s="265"/>
      <c r="G8" s="26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298">
        <v>0</v>
      </c>
      <c r="E9" s="295" t="s">
        <v>35</v>
      </c>
      <c r="F9" s="265"/>
      <c r="G9" s="26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298">
        <v>34402</v>
      </c>
      <c r="E10" s="295" t="s">
        <v>35</v>
      </c>
      <c r="F10" s="265"/>
      <c r="G10" s="2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301">
        <v>15532</v>
      </c>
      <c r="E11" s="295" t="s">
        <v>35</v>
      </c>
      <c r="F11" s="265"/>
      <c r="G11" s="26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298">
        <v>39124</v>
      </c>
      <c r="E12" s="295" t="s">
        <v>35</v>
      </c>
      <c r="F12" s="265"/>
      <c r="G12" s="26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298">
        <v>15213</v>
      </c>
      <c r="E13" s="295" t="s">
        <v>35</v>
      </c>
      <c r="F13" s="265"/>
      <c r="G13" s="26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298">
        <v>37900</v>
      </c>
      <c r="E14" s="295" t="s">
        <v>35</v>
      </c>
      <c r="F14" s="265"/>
      <c r="G14" s="26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298">
        <v>15298</v>
      </c>
      <c r="E15" s="295" t="s">
        <v>35</v>
      </c>
      <c r="F15" s="265"/>
      <c r="G15" s="26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291"/>
      <c r="E16" s="266"/>
      <c r="F16" s="265"/>
      <c r="G16" s="26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291"/>
      <c r="E17" s="266"/>
      <c r="F17" s="265"/>
      <c r="G17" s="26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283" t="s">
        <v>162</v>
      </c>
      <c r="E18" s="269" t="s">
        <v>163</v>
      </c>
      <c r="F18" s="267" t="s">
        <v>2</v>
      </c>
      <c r="G18" s="268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284"/>
      <c r="E19" s="281"/>
      <c r="F19" s="278"/>
      <c r="G19" s="279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280">
        <v>1</v>
      </c>
      <c r="E20" s="281">
        <v>2</v>
      </c>
      <c r="F20" s="278">
        <v>3</v>
      </c>
      <c r="G20" s="279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273"/>
      <c r="E21" s="270"/>
      <c r="F21" s="271"/>
      <c r="G21" s="272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285"/>
      <c r="E22" s="292"/>
      <c r="F22" s="275"/>
      <c r="G22" s="276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285"/>
      <c r="E23" s="292"/>
      <c r="F23" s="274"/>
      <c r="G23" s="277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288">
        <v>0</v>
      </c>
      <c r="E24" s="289"/>
      <c r="F24" s="287">
        <v>0</v>
      </c>
      <c r="G24" s="290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288">
        <v>0</v>
      </c>
      <c r="E25" s="289"/>
      <c r="F25" s="287">
        <v>0</v>
      </c>
      <c r="G25" s="290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288">
        <v>0</v>
      </c>
      <c r="E26" s="289"/>
      <c r="F26" s="287">
        <v>0</v>
      </c>
      <c r="G26" s="290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288">
        <v>0</v>
      </c>
      <c r="E27" s="289"/>
      <c r="F27" s="287">
        <v>0</v>
      </c>
      <c r="G27" s="290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288">
        <v>0</v>
      </c>
      <c r="E28" s="289"/>
      <c r="F28" s="287">
        <v>0</v>
      </c>
      <c r="G28" s="290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288">
        <v>0</v>
      </c>
      <c r="E29" s="289"/>
      <c r="F29" s="287">
        <v>0</v>
      </c>
      <c r="G29" s="290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288">
        <v>0</v>
      </c>
      <c r="E30" s="289"/>
      <c r="F30" s="287">
        <v>0</v>
      </c>
      <c r="G30" s="290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288">
        <v>0</v>
      </c>
      <c r="E31" s="289"/>
      <c r="F31" s="287">
        <v>0</v>
      </c>
      <c r="G31" s="290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288">
        <v>0</v>
      </c>
      <c r="E32" s="289"/>
      <c r="F32" s="287">
        <v>0</v>
      </c>
      <c r="G32" s="290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288">
        <v>0</v>
      </c>
      <c r="E33" s="289"/>
      <c r="F33" s="287">
        <v>0</v>
      </c>
      <c r="G33" s="290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288">
        <v>0</v>
      </c>
      <c r="E34" s="289"/>
      <c r="F34" s="287">
        <v>0</v>
      </c>
      <c r="G34" s="290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288">
        <v>0</v>
      </c>
      <c r="E35" s="289"/>
      <c r="F35" s="287">
        <v>0</v>
      </c>
      <c r="G35" s="290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288">
        <v>0</v>
      </c>
      <c r="E36" s="289"/>
      <c r="F36" s="287">
        <v>0</v>
      </c>
      <c r="G36" s="290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293"/>
      <c r="E37" s="293"/>
      <c r="F37" s="293"/>
      <c r="G37" s="294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293"/>
      <c r="E38" s="293"/>
      <c r="F38" s="293"/>
      <c r="G38" s="294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293"/>
      <c r="E39" s="293"/>
      <c r="F39" s="293"/>
      <c r="G39" s="294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288">
        <v>0</v>
      </c>
      <c r="E40" s="289"/>
      <c r="F40" s="287"/>
      <c r="G40" s="290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288">
        <v>0</v>
      </c>
      <c r="E41" s="289"/>
      <c r="F41" s="287"/>
      <c r="G41" s="290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288">
        <v>0</v>
      </c>
      <c r="E42" s="289"/>
      <c r="F42" s="287"/>
      <c r="G42" s="302">
        <v>7.3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7.3</v>
      </c>
      <c r="P42" s="68">
        <v>0</v>
      </c>
      <c r="Q42" s="53">
        <f>IF(ISERROR(P42-O42),"Invalid Input",(P42-O42))</f>
        <v>-7.3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288">
        <v>0</v>
      </c>
      <c r="E43" s="289"/>
      <c r="F43" s="287"/>
      <c r="G43" s="290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299"/>
      <c r="E44" s="299"/>
      <c r="F44" s="299"/>
      <c r="G44" s="300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299"/>
      <c r="E45" s="299"/>
      <c r="F45" s="299"/>
      <c r="G45" s="300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299"/>
      <c r="E46" s="299"/>
      <c r="F46" s="299"/>
      <c r="G46" s="300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288">
        <v>0</v>
      </c>
      <c r="E47" s="289"/>
      <c r="F47" s="287"/>
      <c r="G47" s="290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288">
        <v>0</v>
      </c>
      <c r="E48" s="289"/>
      <c r="F48" s="287"/>
      <c r="G48" s="290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288">
        <v>0</v>
      </c>
      <c r="E49" s="289"/>
      <c r="F49" s="287"/>
      <c r="G49" s="290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293"/>
      <c r="E50" s="293"/>
      <c r="F50" s="293"/>
      <c r="G50" s="294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293"/>
      <c r="E51" s="293"/>
      <c r="F51" s="293"/>
      <c r="G51" s="294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293"/>
      <c r="E52" s="293"/>
      <c r="F52" s="293"/>
      <c r="G52" s="294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288">
        <v>0</v>
      </c>
      <c r="E53" s="289"/>
      <c r="F53" s="287"/>
      <c r="G53" s="290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288">
        <v>0</v>
      </c>
      <c r="E54" s="289"/>
      <c r="F54" s="287"/>
      <c r="G54" s="290">
        <v>124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124</v>
      </c>
      <c r="P54" s="68">
        <v>0</v>
      </c>
      <c r="Q54" s="53">
        <f>IF(ISERROR(P54-O54),"Invalid Input",(P54-O54))</f>
        <v>-124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293"/>
      <c r="E55" s="293"/>
      <c r="F55" s="293"/>
      <c r="G55" s="294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293"/>
      <c r="E56" s="293"/>
      <c r="F56" s="293"/>
      <c r="G56" s="294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288">
        <v>0</v>
      </c>
      <c r="E57" s="289"/>
      <c r="F57" s="287"/>
      <c r="G57" s="290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288">
        <v>0</v>
      </c>
      <c r="E58" s="289"/>
      <c r="F58" s="287"/>
      <c r="G58" s="290">
        <v>3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3</v>
      </c>
      <c r="P58" s="68">
        <v>0</v>
      </c>
      <c r="Q58" s="53">
        <f>IF(ISERROR(P58-O58),"Invalid Input",(P58-O58))</f>
        <v>-3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282"/>
      <c r="E59" s="282"/>
      <c r="F59" s="282"/>
      <c r="G59" s="286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282"/>
      <c r="E60" s="282"/>
      <c r="F60" s="282"/>
      <c r="G60" s="286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288">
        <v>0</v>
      </c>
      <c r="E61" s="289"/>
      <c r="F61" s="287"/>
      <c r="G61" s="290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288">
        <v>0</v>
      </c>
      <c r="E62" s="289"/>
      <c r="F62" s="287"/>
      <c r="G62" s="290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288">
        <v>0</v>
      </c>
      <c r="E63" s="289"/>
      <c r="F63" s="287"/>
      <c r="G63" s="290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282"/>
      <c r="E64" s="282"/>
      <c r="F64" s="282"/>
      <c r="G64" s="286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293"/>
      <c r="E65" s="293"/>
      <c r="F65" s="293"/>
      <c r="G65" s="294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288">
        <v>0</v>
      </c>
      <c r="E66" s="289"/>
      <c r="F66" s="287"/>
      <c r="G66" s="290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288">
        <v>0</v>
      </c>
      <c r="E67" s="289"/>
      <c r="F67" s="287"/>
      <c r="G67" s="290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288">
        <v>0</v>
      </c>
      <c r="E68" s="289"/>
      <c r="F68" s="287"/>
      <c r="G68" s="290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288">
        <v>0</v>
      </c>
      <c r="E69" s="289"/>
      <c r="F69" s="287"/>
      <c r="G69" s="290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282"/>
      <c r="E70" s="282"/>
      <c r="F70" s="282"/>
      <c r="G70" s="286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293"/>
      <c r="E71" s="293"/>
      <c r="F71" s="293"/>
      <c r="G71" s="294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288">
        <v>2</v>
      </c>
      <c r="E72" s="289"/>
      <c r="F72" s="287"/>
      <c r="G72" s="290">
        <v>4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4</v>
      </c>
      <c r="P72" s="68">
        <v>0</v>
      </c>
      <c r="Q72" s="53">
        <f aca="true" t="shared" si="6" ref="Q72:Q83">IF(ISERROR(P72-O72),"Invalid Input",(P72-O72))</f>
        <v>-4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288">
        <v>0</v>
      </c>
      <c r="E73" s="289"/>
      <c r="F73" s="287"/>
      <c r="G73" s="290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288">
        <v>0</v>
      </c>
      <c r="E74" s="289"/>
      <c r="F74" s="287"/>
      <c r="G74" s="290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288">
        <v>0</v>
      </c>
      <c r="E75" s="289"/>
      <c r="F75" s="287"/>
      <c r="G75" s="290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288">
        <v>0</v>
      </c>
      <c r="E76" s="289"/>
      <c r="F76" s="287"/>
      <c r="G76" s="290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288">
        <v>0</v>
      </c>
      <c r="E77" s="289"/>
      <c r="F77" s="287"/>
      <c r="G77" s="290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288">
        <v>0</v>
      </c>
      <c r="E78" s="289"/>
      <c r="F78" s="287"/>
      <c r="G78" s="290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288">
        <v>0</v>
      </c>
      <c r="E79" s="289"/>
      <c r="F79" s="287"/>
      <c r="G79" s="290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288">
        <v>0</v>
      </c>
      <c r="E80" s="289"/>
      <c r="F80" s="287"/>
      <c r="G80" s="290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288">
        <v>0</v>
      </c>
      <c r="E81" s="289"/>
      <c r="F81" s="287"/>
      <c r="G81" s="290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288">
        <v>0</v>
      </c>
      <c r="E82" s="289"/>
      <c r="F82" s="287"/>
      <c r="G82" s="290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288">
        <v>0</v>
      </c>
      <c r="E83" s="289"/>
      <c r="F83" s="287"/>
      <c r="G83" s="290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282"/>
      <c r="E84" s="282"/>
      <c r="F84" s="282"/>
      <c r="G84" s="286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282"/>
      <c r="E85" s="282"/>
      <c r="F85" s="282"/>
      <c r="G85" s="286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288">
        <v>0</v>
      </c>
      <c r="E86" s="289">
        <v>500</v>
      </c>
      <c r="F86" s="287">
        <v>0</v>
      </c>
      <c r="G86" s="290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SheetNames!A24</f>
        <v>WC044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40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WC045 - Oudtshoorn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SheetNames!A25</f>
        <v>WC045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6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WC047 - Bitou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SheetNames!A26</f>
        <v>WC047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37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WC048 - Knysna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SheetNames!A27</f>
        <v>WC048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52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DC4 - Eden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145">
        <v>0</v>
      </c>
      <c r="E86" s="146">
        <v>409</v>
      </c>
      <c r="F86" s="144">
        <v>0</v>
      </c>
      <c r="G86" s="147">
        <v>235</v>
      </c>
      <c r="H86" s="55">
        <v>0</v>
      </c>
      <c r="I86" s="61">
        <v>102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337</v>
      </c>
      <c r="P86" s="68">
        <v>0</v>
      </c>
      <c r="Q86" s="53">
        <f>IF(ISERROR(P86-O86),"Invalid Input",(P86-O86))</f>
        <v>-337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SheetNames!A28</f>
        <v>DC4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Summary - Western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7">
      <c r="C5" s="134" t="s">
        <v>69</v>
      </c>
      <c r="D5" s="126"/>
      <c r="E5" s="105" t="s">
        <v>39</v>
      </c>
    </row>
    <row r="6" spans="3:5" ht="14.25">
      <c r="C6" s="134" t="s">
        <v>30</v>
      </c>
      <c r="D6" s="126">
        <v>1381</v>
      </c>
      <c r="E6" s="104" t="s">
        <v>35</v>
      </c>
    </row>
    <row r="7" spans="1:20" ht="27">
      <c r="A7" s="67"/>
      <c r="B7" s="62"/>
      <c r="C7" s="135" t="s">
        <v>70</v>
      </c>
      <c r="D7" s="126">
        <v>15.81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3" t="s">
        <v>71</v>
      </c>
      <c r="D8" s="126">
        <v>9711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26">
        <v>1381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35" t="s">
        <v>73</v>
      </c>
      <c r="D10" s="126">
        <v>9189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35" t="s">
        <v>74</v>
      </c>
      <c r="D11" s="126">
        <v>1381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35" t="s">
        <v>75</v>
      </c>
      <c r="D12" s="126">
        <v>8600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35" t="s">
        <v>76</v>
      </c>
      <c r="D13" s="126">
        <v>1381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14.25">
      <c r="A14" s="67"/>
      <c r="B14" s="62"/>
      <c r="C14" s="135" t="s">
        <v>77</v>
      </c>
      <c r="D14" s="126">
        <v>10035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34" t="s">
        <v>78</v>
      </c>
      <c r="D15" s="126">
        <v>1381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f>SUM(CPT:DC5!H24)</f>
        <v>0</v>
      </c>
      <c r="I24" s="61">
        <f>SUM(CPT:DC5!I24)</f>
        <v>0</v>
      </c>
      <c r="J24" s="55">
        <f>SUM(CPT:DC5!J24)</f>
        <v>0</v>
      </c>
      <c r="K24" s="61">
        <f>SUM(CPT:DC5!K24)</f>
        <v>0</v>
      </c>
      <c r="L24" s="55">
        <f>SUM(CPT:DC5!L24)</f>
        <v>0</v>
      </c>
      <c r="M24" s="61">
        <f>SUM(CPT:DC5!M24)</f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f>SUM(CPT:DC5!P24)</f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f>SUM(CPT:DC5!H25)</f>
        <v>0</v>
      </c>
      <c r="I25" s="61">
        <f>SUM(CPT:DC5!I25)</f>
        <v>0</v>
      </c>
      <c r="J25" s="55">
        <f>SUM(CPT:DC5!J25)</f>
        <v>0</v>
      </c>
      <c r="K25" s="61">
        <f>SUM(CPT:DC5!K25)</f>
        <v>0</v>
      </c>
      <c r="L25" s="55">
        <f>SUM(CPT:DC5!L25)</f>
        <v>0</v>
      </c>
      <c r="M25" s="61">
        <f>SUM(CPT:DC5!M25)</f>
        <v>0</v>
      </c>
      <c r="N25" s="73">
        <f t="shared" si="1"/>
        <v>0</v>
      </c>
      <c r="O25" s="74">
        <f t="shared" si="2"/>
        <v>0</v>
      </c>
      <c r="P25" s="68">
        <f>SUM(CPT:DC5!P25)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/>
      <c r="F26" s="55">
        <v>0</v>
      </c>
      <c r="G26" s="61">
        <v>0</v>
      </c>
      <c r="H26" s="55">
        <f>SUM(CPT:DC5!H26)</f>
        <v>0</v>
      </c>
      <c r="I26" s="61">
        <f>SUM(CPT:DC5!I26)</f>
        <v>0</v>
      </c>
      <c r="J26" s="55">
        <f>SUM(CPT:DC5!J26)</f>
        <v>0</v>
      </c>
      <c r="K26" s="61">
        <f>SUM(CPT:DC5!K26)</f>
        <v>0</v>
      </c>
      <c r="L26" s="55">
        <f>SUM(CPT:DC5!L26)</f>
        <v>0</v>
      </c>
      <c r="M26" s="61">
        <f>SUM(CPT:DC5!M26)</f>
        <v>0</v>
      </c>
      <c r="N26" s="73">
        <f t="shared" si="1"/>
        <v>0</v>
      </c>
      <c r="O26" s="74">
        <f t="shared" si="2"/>
        <v>0</v>
      </c>
      <c r="P26" s="68">
        <f>SUM(CPT:DC5!P26)</f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34.58</v>
      </c>
      <c r="F27" s="55">
        <v>0</v>
      </c>
      <c r="G27" s="61">
        <v>0</v>
      </c>
      <c r="H27" s="55">
        <f>SUM(CPT:DC5!H27)</f>
        <v>39</v>
      </c>
      <c r="I27" s="61">
        <f>SUM(CPT:DC5!I27)</f>
        <v>0</v>
      </c>
      <c r="J27" s="55">
        <f>SUM(CPT:DC5!J27)</f>
        <v>0</v>
      </c>
      <c r="K27" s="61">
        <f>SUM(CPT:DC5!K27)</f>
        <v>0</v>
      </c>
      <c r="L27" s="55">
        <f>SUM(CPT:DC5!L27)</f>
        <v>0</v>
      </c>
      <c r="M27" s="61">
        <f>SUM(CPT:DC5!M27)</f>
        <v>0</v>
      </c>
      <c r="N27" s="73">
        <f t="shared" si="1"/>
        <v>39</v>
      </c>
      <c r="O27" s="74">
        <f t="shared" si="2"/>
        <v>0</v>
      </c>
      <c r="P27" s="68">
        <f>SUM(CPT:DC5!P27)</f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26" t="s">
        <v>159</v>
      </c>
      <c r="C28" s="327"/>
      <c r="D28" s="59">
        <v>0</v>
      </c>
      <c r="E28" s="60">
        <v>0.1663</v>
      </c>
      <c r="F28" s="55">
        <v>0</v>
      </c>
      <c r="G28" s="61">
        <v>0</v>
      </c>
      <c r="H28" s="55">
        <f>SUM(CPT:DC5!H28)</f>
        <v>0</v>
      </c>
      <c r="I28" s="61">
        <f>SUM(CPT:DC5!I28)</f>
        <v>0</v>
      </c>
      <c r="J28" s="55">
        <f>SUM(CPT:DC5!J28)</f>
        <v>0</v>
      </c>
      <c r="K28" s="61">
        <f>SUM(CPT:DC5!K28)</f>
        <v>0</v>
      </c>
      <c r="L28" s="55">
        <f>SUM(CPT:DC5!L28)</f>
        <v>0</v>
      </c>
      <c r="M28" s="61">
        <f>SUM(CPT:DC5!M28)</f>
        <v>0</v>
      </c>
      <c r="N28" s="73">
        <f t="shared" si="1"/>
        <v>0</v>
      </c>
      <c r="O28" s="74">
        <f t="shared" si="2"/>
        <v>0</v>
      </c>
      <c r="P28" s="68">
        <f>SUM(CPT:DC5!P28)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/>
      <c r="F29" s="55">
        <v>0</v>
      </c>
      <c r="G29" s="61">
        <v>0</v>
      </c>
      <c r="H29" s="55">
        <f>SUM(CPT:DC5!H29)</f>
        <v>0</v>
      </c>
      <c r="I29" s="61">
        <f>SUM(CPT:DC5!I29)</f>
        <v>1</v>
      </c>
      <c r="J29" s="55">
        <f>SUM(CPT:DC5!J29)</f>
        <v>0</v>
      </c>
      <c r="K29" s="61">
        <f>SUM(CPT:DC5!K29)</f>
        <v>0</v>
      </c>
      <c r="L29" s="55">
        <f>SUM(CPT:DC5!L29)</f>
        <v>0</v>
      </c>
      <c r="M29" s="61">
        <f>SUM(CPT:DC5!M29)</f>
        <v>0</v>
      </c>
      <c r="N29" s="73">
        <f t="shared" si="1"/>
        <v>0</v>
      </c>
      <c r="O29" s="74">
        <f t="shared" si="2"/>
        <v>1</v>
      </c>
      <c r="P29" s="68">
        <f>SUM(CPT:DC5!P29)</f>
        <v>0</v>
      </c>
      <c r="Q29" s="53">
        <f t="shared" si="3"/>
        <v>-1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800</v>
      </c>
      <c r="E30" s="60"/>
      <c r="F30" s="55">
        <v>0</v>
      </c>
      <c r="G30" s="61">
        <v>0</v>
      </c>
      <c r="H30" s="55">
        <f>SUM(CPT:DC5!H30)</f>
        <v>1024</v>
      </c>
      <c r="I30" s="61">
        <f>SUM(CPT:DC5!I30)</f>
        <v>0</v>
      </c>
      <c r="J30" s="55">
        <f>SUM(CPT:DC5!J30)</f>
        <v>0</v>
      </c>
      <c r="K30" s="61">
        <f>SUM(CPT:DC5!K30)</f>
        <v>0</v>
      </c>
      <c r="L30" s="55">
        <f>SUM(CPT:DC5!L30)</f>
        <v>0</v>
      </c>
      <c r="M30" s="61">
        <f>SUM(CPT:DC5!M30)</f>
        <v>0</v>
      </c>
      <c r="N30" s="73">
        <f t="shared" si="1"/>
        <v>1024</v>
      </c>
      <c r="O30" s="74">
        <f t="shared" si="2"/>
        <v>0</v>
      </c>
      <c r="P30" s="68">
        <f>SUM(CPT:DC5!P30)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95</v>
      </c>
      <c r="C31" s="128"/>
      <c r="D31" s="59">
        <v>2</v>
      </c>
      <c r="E31" s="60"/>
      <c r="F31" s="55">
        <v>0</v>
      </c>
      <c r="G31" s="61">
        <v>0</v>
      </c>
      <c r="H31" s="55">
        <f>SUM(CPT:DC5!H31)</f>
        <v>2</v>
      </c>
      <c r="I31" s="61">
        <f>SUM(CPT:DC5!I31)</f>
        <v>0</v>
      </c>
      <c r="J31" s="55">
        <f>SUM(CPT:DC5!J31)</f>
        <v>0</v>
      </c>
      <c r="K31" s="61">
        <f>SUM(CPT:DC5!K31)</f>
        <v>0</v>
      </c>
      <c r="L31" s="55">
        <f>SUM(CPT:DC5!L31)</f>
        <v>0</v>
      </c>
      <c r="M31" s="61">
        <f>SUM(CPT:DC5!M31)</f>
        <v>0</v>
      </c>
      <c r="N31" s="73">
        <f t="shared" si="1"/>
        <v>2</v>
      </c>
      <c r="O31" s="74">
        <f t="shared" si="2"/>
        <v>0</v>
      </c>
      <c r="P31" s="68">
        <f>SUM(CPT:DC5!P31)</f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/>
      <c r="F32" s="55">
        <v>0</v>
      </c>
      <c r="G32" s="61">
        <v>0</v>
      </c>
      <c r="H32" s="55">
        <f>SUM(CPT:DC5!H32)</f>
        <v>3</v>
      </c>
      <c r="I32" s="61">
        <f>SUM(CPT:DC5!I32)</f>
        <v>0</v>
      </c>
      <c r="J32" s="55">
        <f>SUM(CPT:DC5!J32)</f>
        <v>0</v>
      </c>
      <c r="K32" s="61">
        <f>SUM(CPT:DC5!K32)</f>
        <v>0</v>
      </c>
      <c r="L32" s="55">
        <f>SUM(CPT:DC5!L32)</f>
        <v>0</v>
      </c>
      <c r="M32" s="61">
        <f>SUM(CPT:DC5!M32)</f>
        <v>0</v>
      </c>
      <c r="N32" s="73">
        <f t="shared" si="1"/>
        <v>3</v>
      </c>
      <c r="O32" s="74">
        <f t="shared" si="2"/>
        <v>0</v>
      </c>
      <c r="P32" s="68">
        <f>SUM(CPT:DC5!P32)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4.25">
      <c r="A33" s="23"/>
      <c r="B33" s="326" t="s">
        <v>81</v>
      </c>
      <c r="C33" s="327">
        <v>0</v>
      </c>
      <c r="D33" s="59">
        <v>4</v>
      </c>
      <c r="E33" s="60"/>
      <c r="F33" s="55">
        <v>0</v>
      </c>
      <c r="G33" s="61">
        <v>0</v>
      </c>
      <c r="H33" s="55">
        <f>SUM(CPT:DC5!H33)</f>
        <v>101</v>
      </c>
      <c r="I33" s="61">
        <f>SUM(CPT:DC5!I33)</f>
        <v>154</v>
      </c>
      <c r="J33" s="55">
        <f>SUM(CPT:DC5!J33)</f>
        <v>0</v>
      </c>
      <c r="K33" s="61">
        <f>SUM(CPT:DC5!K33)</f>
        <v>0</v>
      </c>
      <c r="L33" s="55">
        <f>SUM(CPT:DC5!L33)</f>
        <v>0</v>
      </c>
      <c r="M33" s="61">
        <f>SUM(CPT:DC5!M33)</f>
        <v>0</v>
      </c>
      <c r="N33" s="73">
        <f t="shared" si="1"/>
        <v>101</v>
      </c>
      <c r="O33" s="74">
        <f t="shared" si="2"/>
        <v>154</v>
      </c>
      <c r="P33" s="68">
        <f>SUM(CPT:DC5!P33)</f>
        <v>0</v>
      </c>
      <c r="Q33" s="53">
        <f t="shared" si="3"/>
        <v>-154</v>
      </c>
      <c r="R33" s="16"/>
      <c r="S33" s="122"/>
      <c r="T33" s="122"/>
    </row>
    <row r="34" spans="1:20" ht="14.25">
      <c r="A34" s="23"/>
      <c r="B34" s="326" t="s">
        <v>83</v>
      </c>
      <c r="C34" s="327"/>
      <c r="D34" s="59">
        <v>1409</v>
      </c>
      <c r="E34" s="60"/>
      <c r="F34" s="55">
        <v>0</v>
      </c>
      <c r="G34" s="61">
        <v>0</v>
      </c>
      <c r="H34" s="55">
        <f>SUM(CPT:DC5!H34)</f>
        <v>1280</v>
      </c>
      <c r="I34" s="61">
        <f>SUM(CPT:DC5!I34)</f>
        <v>5</v>
      </c>
      <c r="J34" s="55">
        <f>SUM(CPT:DC5!J34)</f>
        <v>0</v>
      </c>
      <c r="K34" s="61">
        <f>SUM(CPT:DC5!K34)</f>
        <v>0</v>
      </c>
      <c r="L34" s="55">
        <f>SUM(CPT:DC5!L34)</f>
        <v>0</v>
      </c>
      <c r="M34" s="61">
        <f>SUM(CPT:DC5!M34)</f>
        <v>0</v>
      </c>
      <c r="N34" s="73">
        <f t="shared" si="1"/>
        <v>1280</v>
      </c>
      <c r="O34" s="74">
        <f t="shared" si="2"/>
        <v>5</v>
      </c>
      <c r="P34" s="68">
        <f>SUM(CPT:DC5!P34)</f>
        <v>0</v>
      </c>
      <c r="Q34" s="53">
        <f t="shared" si="3"/>
        <v>-5</v>
      </c>
      <c r="R34" s="16"/>
      <c r="S34" s="122"/>
      <c r="T34" s="122"/>
    </row>
    <row r="35" spans="1:20" ht="14.25">
      <c r="A35" s="23"/>
      <c r="B35" s="132" t="s">
        <v>96</v>
      </c>
      <c r="C35" s="128"/>
      <c r="D35" s="59">
        <v>0</v>
      </c>
      <c r="E35" s="60"/>
      <c r="F35" s="55">
        <v>0</v>
      </c>
      <c r="G35" s="61">
        <v>0</v>
      </c>
      <c r="H35" s="55">
        <f>SUM(CPT:DC5!H35)</f>
        <v>2006</v>
      </c>
      <c r="I35" s="61">
        <f>SUM(CPT:DC5!I35)</f>
        <v>2439</v>
      </c>
      <c r="J35" s="55">
        <f>SUM(CPT:DC5!J35)</f>
        <v>0</v>
      </c>
      <c r="K35" s="61">
        <f>SUM(CPT:DC5!K35)</f>
        <v>0</v>
      </c>
      <c r="L35" s="55">
        <f>SUM(CPT:DC5!L35)</f>
        <v>0</v>
      </c>
      <c r="M35" s="61">
        <f>SUM(CPT:DC5!M35)</f>
        <v>0</v>
      </c>
      <c r="N35" s="73">
        <f t="shared" si="1"/>
        <v>2006</v>
      </c>
      <c r="O35" s="74">
        <f t="shared" si="2"/>
        <v>2439</v>
      </c>
      <c r="P35" s="68">
        <f>SUM(CPT:DC5!P35)</f>
        <v>0</v>
      </c>
      <c r="Q35" s="53">
        <f t="shared" si="3"/>
        <v>-2439</v>
      </c>
      <c r="R35" s="16"/>
      <c r="S35" s="122"/>
      <c r="T35" s="122"/>
    </row>
    <row r="36" spans="1:20" ht="14.25">
      <c r="A36" s="23"/>
      <c r="B36" s="326" t="s">
        <v>84</v>
      </c>
      <c r="C36" s="327"/>
      <c r="D36" s="59">
        <v>1609</v>
      </c>
      <c r="E36" s="60">
        <v>75</v>
      </c>
      <c r="F36" s="55">
        <v>0</v>
      </c>
      <c r="G36" s="61">
        <v>0</v>
      </c>
      <c r="H36" s="55">
        <f>SUM(CPT:DC5!H36)</f>
        <v>56</v>
      </c>
      <c r="I36" s="61">
        <f>SUM(CPT:DC5!I36)</f>
        <v>186</v>
      </c>
      <c r="J36" s="55">
        <f>SUM(CPT:DC5!J36)</f>
        <v>0</v>
      </c>
      <c r="K36" s="61">
        <f>SUM(CPT:DC5!K36)</f>
        <v>0</v>
      </c>
      <c r="L36" s="55">
        <f>SUM(CPT:DC5!L36)</f>
        <v>0</v>
      </c>
      <c r="M36" s="61">
        <f>SUM(CPT:DC5!M36)</f>
        <v>0</v>
      </c>
      <c r="N36" s="73">
        <f t="shared" si="1"/>
        <v>56</v>
      </c>
      <c r="O36" s="74">
        <f t="shared" si="2"/>
        <v>186</v>
      </c>
      <c r="P36" s="68">
        <f>SUM(CPT:DC5!P36)</f>
        <v>0</v>
      </c>
      <c r="Q36" s="53">
        <f t="shared" si="3"/>
        <v>-186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4.25">
      <c r="A40" s="27"/>
      <c r="B40" s="326" t="s">
        <v>46</v>
      </c>
      <c r="C40" s="327">
        <v>0</v>
      </c>
      <c r="D40" s="59">
        <v>0</v>
      </c>
      <c r="E40" s="60">
        <v>1.975</v>
      </c>
      <c r="F40" s="55"/>
      <c r="G40" s="61"/>
      <c r="H40" s="55">
        <f>SUM(CPT:DC5!H40)</f>
        <v>2.9</v>
      </c>
      <c r="I40" s="61">
        <f>SUM(CPT:DC5!I40)</f>
        <v>5</v>
      </c>
      <c r="J40" s="55">
        <f>SUM(CPT:DC5!J40)</f>
        <v>0</v>
      </c>
      <c r="K40" s="61">
        <f>SUM(CPT:DC5!K40)</f>
        <v>0</v>
      </c>
      <c r="L40" s="55">
        <f>SUM(CPT:DC5!L40)</f>
        <v>0</v>
      </c>
      <c r="M40" s="61">
        <f>SUM(CPT:DC5!M40)</f>
        <v>0</v>
      </c>
      <c r="N40" s="73">
        <f>IF(ISERROR(L40+J40+H40+F40),"Invalid Input",L40+J40+H40+F40)</f>
        <v>2.9</v>
      </c>
      <c r="O40" s="74">
        <f>IF(ISERROR(G40+I40+K40+M40),"Invalid Input",G40+I40+K40+M40)</f>
        <v>5</v>
      </c>
      <c r="P40" s="68">
        <f>SUM(CPT:DC5!P40)</f>
        <v>0</v>
      </c>
      <c r="Q40" s="53">
        <f>IF(ISERROR(P40-O40),"Invalid Input",(P40-O40))</f>
        <v>-5</v>
      </c>
      <c r="R40" s="16" t="b">
        <v>1</v>
      </c>
      <c r="S40" s="122"/>
      <c r="T40" s="122"/>
    </row>
    <row r="41" spans="1:20" ht="14.25">
      <c r="A41" s="27"/>
      <c r="B41" s="326" t="s">
        <v>45</v>
      </c>
      <c r="C41" s="327">
        <v>0</v>
      </c>
      <c r="D41" s="59">
        <v>0</v>
      </c>
      <c r="E41" s="60"/>
      <c r="F41" s="55"/>
      <c r="G41" s="61"/>
      <c r="H41" s="55">
        <f>SUM(CPT:DC5!H41)</f>
        <v>0</v>
      </c>
      <c r="I41" s="61">
        <f>SUM(CPT:DC5!I41)</f>
        <v>7.78</v>
      </c>
      <c r="J41" s="55">
        <f>SUM(CPT:DC5!J41)</f>
        <v>0</v>
      </c>
      <c r="K41" s="61">
        <f>SUM(CPT:DC5!K41)</f>
        <v>0</v>
      </c>
      <c r="L41" s="55">
        <f>SUM(CPT:DC5!L41)</f>
        <v>0</v>
      </c>
      <c r="M41" s="61">
        <f>SUM(CPT:DC5!M41)</f>
        <v>0</v>
      </c>
      <c r="N41" s="73">
        <f>IF(ISERROR(L41+J41+H41+F41),"Invalid Input",L41+J41+H41+F41)</f>
        <v>0</v>
      </c>
      <c r="O41" s="74">
        <f>IF(ISERROR(G41+I41+K41+M41),"Invalid Input",G41+I41+K41+M41)</f>
        <v>7.78</v>
      </c>
      <c r="P41" s="68">
        <f>SUM(CPT:DC5!P41)</f>
        <v>0</v>
      </c>
      <c r="Q41" s="53">
        <f>IF(ISERROR(P41-O41),"Invalid Input",(P41-O41))</f>
        <v>-7.78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/>
      <c r="F42" s="55"/>
      <c r="G42" s="61"/>
      <c r="H42" s="55">
        <f>SUM(CPT:DC5!H42)</f>
        <v>65037.8</v>
      </c>
      <c r="I42" s="61">
        <f>SUM(CPT:DC5!I42)</f>
        <v>65052</v>
      </c>
      <c r="J42" s="55">
        <f>SUM(CPT:DC5!J42)</f>
        <v>0</v>
      </c>
      <c r="K42" s="61">
        <f>SUM(CPT:DC5!K42)</f>
        <v>0</v>
      </c>
      <c r="L42" s="55">
        <f>SUM(CPT:DC5!L42)</f>
        <v>0</v>
      </c>
      <c r="M42" s="61">
        <f>SUM(CPT:DC5!M42)</f>
        <v>0</v>
      </c>
      <c r="N42" s="73">
        <f>IF(ISERROR(L42+J42+H42+F42),"Invalid Input",L42+J42+H42+F42)</f>
        <v>65037.8</v>
      </c>
      <c r="O42" s="74">
        <f>IF(ISERROR(G42+I42+K42+M42),"Invalid Input",G42+I42+K42+M42)</f>
        <v>65052</v>
      </c>
      <c r="P42" s="68">
        <f>SUM(CPT:DC5!P42)</f>
        <v>0</v>
      </c>
      <c r="Q42" s="53">
        <f>IF(ISERROR(P42-O42),"Invalid Input",(P42-O42))</f>
        <v>-65052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0.282</v>
      </c>
      <c r="F43" s="55"/>
      <c r="G43" s="61"/>
      <c r="H43" s="55">
        <f>SUM(CPT:DC5!H43)</f>
        <v>1.3</v>
      </c>
      <c r="I43" s="61">
        <f>SUM(CPT:DC5!I43)</f>
        <v>1</v>
      </c>
      <c r="J43" s="55">
        <f>SUM(CPT:DC5!J43)</f>
        <v>0</v>
      </c>
      <c r="K43" s="61">
        <f>SUM(CPT:DC5!K43)</f>
        <v>0</v>
      </c>
      <c r="L43" s="55">
        <f>SUM(CPT:DC5!L43)</f>
        <v>0</v>
      </c>
      <c r="M43" s="61">
        <f>SUM(CPT:DC5!M43)</f>
        <v>0</v>
      </c>
      <c r="N43" s="73">
        <f>IF(ISERROR(L43+J43+H43+F43),"Invalid Input",L43+J43+H43+F43)</f>
        <v>1.3</v>
      </c>
      <c r="O43" s="74">
        <f>IF(ISERROR(G43+I43+K43+M43),"Invalid Input",G43+I43+K43+M43)</f>
        <v>1</v>
      </c>
      <c r="P43" s="68">
        <f>SUM(CPT:DC5!P43)</f>
        <v>0</v>
      </c>
      <c r="Q43" s="53">
        <f>IF(ISERROR(P43-O43),"Invalid Input",(P43-O43))</f>
        <v>-1</v>
      </c>
      <c r="R43" s="116" t="b">
        <v>1</v>
      </c>
      <c r="S43" s="122"/>
      <c r="T43" s="122"/>
    </row>
    <row r="44" spans="1:20" ht="14.2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4.25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f>SUM(CPT:DC5!H47)</f>
        <v>8.3</v>
      </c>
      <c r="I47" s="61">
        <f>SUM(CPT:DC5!I47)</f>
        <v>10</v>
      </c>
      <c r="J47" s="55">
        <f>SUM(CPT:DC5!J47)</f>
        <v>0</v>
      </c>
      <c r="K47" s="61">
        <f>SUM(CPT:DC5!K47)</f>
        <v>0</v>
      </c>
      <c r="L47" s="55">
        <f>SUM(CPT:DC5!L47)</f>
        <v>0</v>
      </c>
      <c r="M47" s="61">
        <f>SUM(CPT:DC5!M47)</f>
        <v>0</v>
      </c>
      <c r="N47" s="73">
        <f>IF(ISERROR(L47+J47+H47+F47),"Invalid Input",L47+J47+H47+F47)</f>
        <v>8.3</v>
      </c>
      <c r="O47" s="74">
        <f>IF(ISERROR(G47+I47+K47+M47),"Invalid Input",G47+I47+K47+M47)</f>
        <v>10</v>
      </c>
      <c r="P47" s="68">
        <f>SUM(CPT:DC5!P47)</f>
        <v>0</v>
      </c>
      <c r="Q47" s="53">
        <f>IF(ISERROR(P47-O47),"Invalid Input",(P47-O47))</f>
        <v>-10</v>
      </c>
      <c r="R47" s="16" t="b">
        <v>1</v>
      </c>
      <c r="S47" s="122"/>
      <c r="T47" s="122"/>
    </row>
    <row r="48" spans="1:20" ht="14.25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f>SUM(CPT:DC5!H48)</f>
        <v>0</v>
      </c>
      <c r="I48" s="61">
        <f>SUM(CPT:DC5!I48)</f>
        <v>0</v>
      </c>
      <c r="J48" s="55">
        <f>SUM(CPT:DC5!J48)</f>
        <v>0</v>
      </c>
      <c r="K48" s="61">
        <f>SUM(CPT:DC5!K48)</f>
        <v>0</v>
      </c>
      <c r="L48" s="55">
        <f>SUM(CPT:DC5!L48)</f>
        <v>0</v>
      </c>
      <c r="M48" s="61">
        <f>SUM(CPT:DC5!M48)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SUM(CPT:DC5!P48)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4.25">
      <c r="A49" s="17"/>
      <c r="B49" s="326" t="s">
        <v>44</v>
      </c>
      <c r="C49" s="327">
        <v>0</v>
      </c>
      <c r="D49" s="59">
        <v>0</v>
      </c>
      <c r="E49" s="60"/>
      <c r="F49" s="55"/>
      <c r="G49" s="61">
        <v>0</v>
      </c>
      <c r="H49" s="55">
        <f>SUM(CPT:DC5!H49)</f>
        <v>0</v>
      </c>
      <c r="I49" s="61">
        <f>SUM(CPT:DC5!I49)</f>
        <v>0</v>
      </c>
      <c r="J49" s="55">
        <f>SUM(CPT:DC5!J49)</f>
        <v>0</v>
      </c>
      <c r="K49" s="61">
        <f>SUM(CPT:DC5!K49)</f>
        <v>0</v>
      </c>
      <c r="L49" s="55">
        <f>SUM(CPT:DC5!L49)</f>
        <v>0</v>
      </c>
      <c r="M49" s="61">
        <f>SUM(CPT:DC5!M49)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SUM(CPT:DC5!P49)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/>
      <c r="F53" s="55"/>
      <c r="G53" s="61"/>
      <c r="H53" s="55">
        <f>SUM(CPT:DC5!H53)</f>
        <v>175</v>
      </c>
      <c r="I53" s="61">
        <f>SUM(CPT:DC5!I53)</f>
        <v>208</v>
      </c>
      <c r="J53" s="55">
        <f>SUM(CPT:DC5!J53)</f>
        <v>0</v>
      </c>
      <c r="K53" s="61">
        <f>SUM(CPT:DC5!K53)</f>
        <v>0</v>
      </c>
      <c r="L53" s="55">
        <f>SUM(CPT:DC5!L53)</f>
        <v>0</v>
      </c>
      <c r="M53" s="61">
        <f>SUM(CPT:DC5!M53)</f>
        <v>0</v>
      </c>
      <c r="N53" s="73">
        <f>IF(ISERROR(L53+J53+H53+F53),"Invalid Input",L53+J53+H53+F53)</f>
        <v>175</v>
      </c>
      <c r="O53" s="74">
        <f>IF(ISERROR(G53+I53+K53+M53),"Invalid Input",G53+I53+K53+M53)</f>
        <v>208</v>
      </c>
      <c r="P53" s="68">
        <f>SUM(CPT:DC5!P53)</f>
        <v>0</v>
      </c>
      <c r="Q53" s="53">
        <f>IF(ISERROR(P53-O53),"Invalid Input",(P53-O53))</f>
        <v>-208</v>
      </c>
      <c r="R53" s="16" t="b">
        <v>1</v>
      </c>
      <c r="S53" s="124"/>
      <c r="T53" s="124"/>
    </row>
    <row r="54" spans="1:20" ht="14.25">
      <c r="A54" s="27"/>
      <c r="B54" s="326" t="s">
        <v>47</v>
      </c>
      <c r="C54" s="327">
        <v>0</v>
      </c>
      <c r="D54" s="59">
        <v>0</v>
      </c>
      <c r="E54" s="60"/>
      <c r="F54" s="55"/>
      <c r="G54" s="61"/>
      <c r="H54" s="55">
        <f>SUM(CPT:DC5!H54)</f>
        <v>6466</v>
      </c>
      <c r="I54" s="61">
        <f>SUM(CPT:DC5!I54)</f>
        <v>6822</v>
      </c>
      <c r="J54" s="55">
        <f>SUM(CPT:DC5!J54)</f>
        <v>0</v>
      </c>
      <c r="K54" s="61">
        <f>SUM(CPT:DC5!K54)</f>
        <v>0</v>
      </c>
      <c r="L54" s="55">
        <f>SUM(CPT:DC5!L54)</f>
        <v>0</v>
      </c>
      <c r="M54" s="61">
        <f>SUM(CPT:DC5!M54)</f>
        <v>0</v>
      </c>
      <c r="N54" s="73">
        <f>IF(ISERROR(L54+J54+H54+F54),"Invalid Input",L54+J54+H54+F54)</f>
        <v>6466</v>
      </c>
      <c r="O54" s="74">
        <f>IF(ISERROR(G54+I54+K54+M54),"Invalid Input",G54+I54+K54+M54)</f>
        <v>6822</v>
      </c>
      <c r="P54" s="68">
        <f>SUM(CPT:DC5!P54)</f>
        <v>0</v>
      </c>
      <c r="Q54" s="53">
        <f>IF(ISERROR(P54-O54),"Invalid Input",(P54-O54))</f>
        <v>-6822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/>
      <c r="H57" s="55">
        <f>SUM(CPT:DC5!H57)</f>
        <v>1332</v>
      </c>
      <c r="I57" s="61">
        <f>SUM(CPT:DC5!I57)</f>
        <v>759</v>
      </c>
      <c r="J57" s="55">
        <f>SUM(CPT:DC5!J57)</f>
        <v>0</v>
      </c>
      <c r="K57" s="61">
        <f>SUM(CPT:DC5!K57)</f>
        <v>0</v>
      </c>
      <c r="L57" s="55">
        <f>SUM(CPT:DC5!L57)</f>
        <v>0</v>
      </c>
      <c r="M57" s="61">
        <f>SUM(CPT:DC5!M57)</f>
        <v>0</v>
      </c>
      <c r="N57" s="73">
        <f>IF(ISERROR(L57+J57+H57+F57),"Invalid Input",L57+J57+H57+F57)</f>
        <v>1332</v>
      </c>
      <c r="O57" s="74">
        <f>IF(ISERROR(G57+I57+K57+M57),"Invalid Input",G57+I57+K57+M57)</f>
        <v>759</v>
      </c>
      <c r="P57" s="68">
        <f>SUM(CPT:DC5!P57)</f>
        <v>0</v>
      </c>
      <c r="Q57" s="53">
        <f>IF(ISERROR(P57-O57),"Invalid Input",(P57-O57))</f>
        <v>-759</v>
      </c>
      <c r="R57" s="16" t="b">
        <v>1</v>
      </c>
      <c r="S57" s="124"/>
      <c r="T57" s="124"/>
    </row>
    <row r="58" spans="1:20" ht="14.25">
      <c r="A58" s="27"/>
      <c r="B58" s="336" t="s">
        <v>49</v>
      </c>
      <c r="C58" s="337"/>
      <c r="D58" s="59">
        <v>0</v>
      </c>
      <c r="E58" s="60"/>
      <c r="F58" s="55"/>
      <c r="G58" s="61"/>
      <c r="H58" s="55">
        <f>SUM(CPT:DC5!H58)</f>
        <v>6912</v>
      </c>
      <c r="I58" s="61">
        <f>SUM(CPT:DC5!I58)</f>
        <v>6480</v>
      </c>
      <c r="J58" s="55">
        <f>SUM(CPT:DC5!J58)</f>
        <v>0</v>
      </c>
      <c r="K58" s="61">
        <f>SUM(CPT:DC5!K58)</f>
        <v>0</v>
      </c>
      <c r="L58" s="55">
        <f>SUM(CPT:DC5!L58)</f>
        <v>0</v>
      </c>
      <c r="M58" s="61">
        <f>SUM(CPT:DC5!M58)</f>
        <v>0</v>
      </c>
      <c r="N58" s="73">
        <f>IF(ISERROR(L58+J58+H58+F58),"Invalid Input",L58+J58+H58+F58)</f>
        <v>6912</v>
      </c>
      <c r="O58" s="74">
        <f>IF(ISERROR(G58+I58+K58+M58),"Invalid Input",G58+I58+K58+M58)</f>
        <v>6480</v>
      </c>
      <c r="P58" s="68">
        <f>SUM(CPT:DC5!P58)</f>
        <v>0</v>
      </c>
      <c r="Q58" s="53">
        <f>IF(ISERROR(P58-O58),"Invalid Input",(P58-O58))</f>
        <v>-6480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/>
      <c r="F61" s="55"/>
      <c r="G61" s="61"/>
      <c r="H61" s="55">
        <f>SUM(CPT:DC5!H61)</f>
        <v>7259</v>
      </c>
      <c r="I61" s="61">
        <f>SUM(CPT:DC5!I61)</f>
        <v>8304</v>
      </c>
      <c r="J61" s="55">
        <f>SUM(CPT:DC5!J61)</f>
        <v>0</v>
      </c>
      <c r="K61" s="61">
        <f>SUM(CPT:DC5!K61)</f>
        <v>0</v>
      </c>
      <c r="L61" s="55">
        <f>SUM(CPT:DC5!L61)</f>
        <v>0</v>
      </c>
      <c r="M61" s="61">
        <f>SUM(CPT:DC5!M61)</f>
        <v>0</v>
      </c>
      <c r="N61" s="73">
        <f>IF(ISERROR(L61+J61+H61+F61),"Invalid Input",L61+J61+H61+F61)</f>
        <v>7259</v>
      </c>
      <c r="O61" s="74">
        <f>IF(ISERROR(G61+I61+K61+M61),"Invalid Input",G61+I61+K61+M61)</f>
        <v>8304</v>
      </c>
      <c r="P61" s="68">
        <f>SUM(CPT:DC5!P61)</f>
        <v>0</v>
      </c>
      <c r="Q61" s="53">
        <f>IF(ISERROR(P61-O61),"Invalid Input",(P61-O61))</f>
        <v>-8304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/>
      <c r="F62" s="55"/>
      <c r="G62" s="61"/>
      <c r="H62" s="55">
        <f>SUM(CPT:DC5!H62)</f>
        <v>3</v>
      </c>
      <c r="I62" s="61">
        <f>SUM(CPT:DC5!I62)</f>
        <v>2</v>
      </c>
      <c r="J62" s="55">
        <f>SUM(CPT:DC5!J62)</f>
        <v>0</v>
      </c>
      <c r="K62" s="61">
        <f>SUM(CPT:DC5!K62)</f>
        <v>0</v>
      </c>
      <c r="L62" s="55">
        <f>SUM(CPT:DC5!L62)</f>
        <v>0</v>
      </c>
      <c r="M62" s="61">
        <f>SUM(CPT:DC5!M62)</f>
        <v>0</v>
      </c>
      <c r="N62" s="73">
        <f>IF(ISERROR(L62+J62+H62+F62),"Invalid Input",L62+J62+H62+F62)</f>
        <v>3</v>
      </c>
      <c r="O62" s="74">
        <f>IF(ISERROR(G62+I62+K62+M62),"Invalid Input",G62+I62+K62+M62)</f>
        <v>2</v>
      </c>
      <c r="P62" s="68">
        <f>SUM(CPT:DC5!P62)</f>
        <v>0</v>
      </c>
      <c r="Q62" s="53">
        <f>IF(ISERROR(P62-O62),"Invalid Input",(P62-O62))</f>
        <v>-2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/>
      <c r="F63" s="55"/>
      <c r="G63" s="61"/>
      <c r="H63" s="55">
        <f>SUM(CPT:DC5!H63)</f>
        <v>8792</v>
      </c>
      <c r="I63" s="61">
        <f>SUM(CPT:DC5!I63)</f>
        <v>2000</v>
      </c>
      <c r="J63" s="55">
        <f>SUM(CPT:DC5!J63)</f>
        <v>0</v>
      </c>
      <c r="K63" s="61">
        <f>SUM(CPT:DC5!K63)</f>
        <v>0</v>
      </c>
      <c r="L63" s="55">
        <f>SUM(CPT:DC5!L63)</f>
        <v>0</v>
      </c>
      <c r="M63" s="61">
        <f>SUM(CPT:DC5!M63)</f>
        <v>0</v>
      </c>
      <c r="N63" s="73">
        <f>IF(ISERROR(L63+J63+H63+F63),"Invalid Input",L63+J63+H63+F63)</f>
        <v>8792</v>
      </c>
      <c r="O63" s="74">
        <f>IF(ISERROR(G63+I63+K63+M63),"Invalid Input",G63+I63+K63+M63)</f>
        <v>2000</v>
      </c>
      <c r="P63" s="68">
        <f>SUM(CPT:DC5!P63)</f>
        <v>0</v>
      </c>
      <c r="Q63" s="53">
        <f>IF(ISERROR(P63-O63),"Invalid Input",(P63-O63))</f>
        <v>-2000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741</v>
      </c>
      <c r="E66" s="60"/>
      <c r="F66" s="55"/>
      <c r="G66" s="61"/>
      <c r="H66" s="55">
        <f>SUM(CPT:DC5!H66)</f>
        <v>405</v>
      </c>
      <c r="I66" s="61">
        <f>SUM(CPT:DC5!I66)</f>
        <v>705</v>
      </c>
      <c r="J66" s="55">
        <f>SUM(CPT:DC5!J66)</f>
        <v>0</v>
      </c>
      <c r="K66" s="61">
        <f>SUM(CPT:DC5!K66)</f>
        <v>0</v>
      </c>
      <c r="L66" s="55">
        <f>SUM(CPT:DC5!L66)</f>
        <v>0</v>
      </c>
      <c r="M66" s="61">
        <f>SUM(CPT:DC5!M66)</f>
        <v>0</v>
      </c>
      <c r="N66" s="73">
        <f>IF(ISERROR(L66+J66+H66+F66),"Invalid Input",L66+J66+H66+F66)</f>
        <v>405</v>
      </c>
      <c r="O66" s="74">
        <f>IF(ISERROR(G66+I66+K66+M66),"Invalid Input",G66+I66+K66+M66)</f>
        <v>705</v>
      </c>
      <c r="P66" s="68">
        <f>SUM(CPT:DC5!P66)</f>
        <v>0</v>
      </c>
      <c r="Q66" s="53">
        <f>IF(ISERROR(P66-O66),"Invalid Input",(P66-O66))</f>
        <v>-705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f>SUM(CPT:DC5!H67)</f>
        <v>4</v>
      </c>
      <c r="I67" s="61">
        <f>SUM(CPT:DC5!I67)</f>
        <v>18</v>
      </c>
      <c r="J67" s="55">
        <f>SUM(CPT:DC5!J67)</f>
        <v>0</v>
      </c>
      <c r="K67" s="61">
        <f>SUM(CPT:DC5!K67)</f>
        <v>0</v>
      </c>
      <c r="L67" s="55">
        <f>SUM(CPT:DC5!L67)</f>
        <v>0</v>
      </c>
      <c r="M67" s="61">
        <f>SUM(CPT:DC5!M67)</f>
        <v>0</v>
      </c>
      <c r="N67" s="73">
        <f>IF(ISERROR(L67+J67+H67+F67),"Invalid Input",L67+J67+H67+F67)</f>
        <v>4</v>
      </c>
      <c r="O67" s="74">
        <f>IF(ISERROR(G67+I67+K67+M67),"Invalid Input",G67+I67+K67+M67)</f>
        <v>18</v>
      </c>
      <c r="P67" s="68">
        <f>SUM(CPT:DC5!P67)</f>
        <v>0</v>
      </c>
      <c r="Q67" s="53">
        <f>IF(ISERROR(P67-O67),"Invalid Input",(P67-O67))</f>
        <v>-18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f>SUM(CPT:DC5!H68)</f>
        <v>2990</v>
      </c>
      <c r="I68" s="61">
        <f>SUM(CPT:DC5!I68)</f>
        <v>10852</v>
      </c>
      <c r="J68" s="55">
        <f>SUM(CPT:DC5!J68)</f>
        <v>0</v>
      </c>
      <c r="K68" s="61">
        <f>SUM(CPT:DC5!K68)</f>
        <v>0</v>
      </c>
      <c r="L68" s="55">
        <f>SUM(CPT:DC5!L68)</f>
        <v>0</v>
      </c>
      <c r="M68" s="61">
        <f>SUM(CPT:DC5!M68)</f>
        <v>0</v>
      </c>
      <c r="N68" s="73">
        <f>IF(ISERROR(L68+J68+H68+F68),"Invalid Input",L68+J68+H68+F68)</f>
        <v>2990</v>
      </c>
      <c r="O68" s="74">
        <f>IF(ISERROR(G68+I68+K68+M68),"Invalid Input",G68+I68+K68+M68)</f>
        <v>10852</v>
      </c>
      <c r="P68" s="68">
        <f>SUM(CPT:DC5!P68)</f>
        <v>0</v>
      </c>
      <c r="Q68" s="53">
        <f>IF(ISERROR(P68-O68),"Invalid Input",(P68-O68))</f>
        <v>-10852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f>SUM(CPT:DC5!H69)</f>
        <v>2365</v>
      </c>
      <c r="I69" s="61">
        <f>SUM(CPT:DC5!I69)</f>
        <v>1680</v>
      </c>
      <c r="J69" s="55">
        <f>SUM(CPT:DC5!J69)</f>
        <v>0</v>
      </c>
      <c r="K69" s="61">
        <f>SUM(CPT:DC5!K69)</f>
        <v>0</v>
      </c>
      <c r="L69" s="55">
        <f>SUM(CPT:DC5!L69)</f>
        <v>0</v>
      </c>
      <c r="M69" s="61">
        <f>SUM(CPT:DC5!M69)</f>
        <v>0</v>
      </c>
      <c r="N69" s="73">
        <f>IF(ISERROR(L69+J69+H69+F69),"Invalid Input",L69+J69+H69+F69)</f>
        <v>2365</v>
      </c>
      <c r="O69" s="74">
        <f>IF(ISERROR(G69+I69+K69+M69),"Invalid Input",G69+I69+K69+M69)</f>
        <v>1680</v>
      </c>
      <c r="P69" s="68">
        <f>SUM(CPT:DC5!P69)</f>
        <v>0</v>
      </c>
      <c r="Q69" s="53">
        <f>IF(ISERROR(P69-O69),"Invalid Input",(P69-O69))</f>
        <v>-1680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/>
      <c r="F72" s="55"/>
      <c r="G72" s="61"/>
      <c r="H72" s="55">
        <f>SUM(CPT:DC5!H72)</f>
        <v>1</v>
      </c>
      <c r="I72" s="61">
        <f>SUM(CPT:DC5!I72)</f>
        <v>0</v>
      </c>
      <c r="J72" s="55">
        <f>SUM(CPT:DC5!J72)</f>
        <v>0</v>
      </c>
      <c r="K72" s="61">
        <f>SUM(CPT:DC5!K72)</f>
        <v>0</v>
      </c>
      <c r="L72" s="55">
        <f>SUM(CPT:DC5!L72)</f>
        <v>0</v>
      </c>
      <c r="M72" s="61">
        <f>SUM(CPT:DC5!M72)</f>
        <v>0</v>
      </c>
      <c r="N72" s="73">
        <f aca="true" t="shared" si="4" ref="N72:N83">IF(ISERROR(L72+J72+H72+F72),"Invalid Input",L72+J72+H72+F72)</f>
        <v>1</v>
      </c>
      <c r="O72" s="74">
        <f aca="true" t="shared" si="5" ref="O72:O83">IF(ISERROR(G72+I72+K72+M72),"Invalid Input",G72+I72+K72+M72)</f>
        <v>0</v>
      </c>
      <c r="P72" s="68">
        <f>SUM(CPT:DC5!P72)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/>
      <c r="F73" s="55"/>
      <c r="G73" s="61"/>
      <c r="H73" s="55">
        <f>SUM(CPT:DC5!H73)</f>
        <v>12</v>
      </c>
      <c r="I73" s="61">
        <f>SUM(CPT:DC5!I73)</f>
        <v>2</v>
      </c>
      <c r="J73" s="55">
        <f>SUM(CPT:DC5!J73)</f>
        <v>0</v>
      </c>
      <c r="K73" s="61">
        <f>SUM(CPT:DC5!K73)</f>
        <v>0</v>
      </c>
      <c r="L73" s="55">
        <f>SUM(CPT:DC5!L73)</f>
        <v>0</v>
      </c>
      <c r="M73" s="61">
        <f>SUM(CPT:DC5!M73)</f>
        <v>0</v>
      </c>
      <c r="N73" s="73">
        <f t="shared" si="4"/>
        <v>12</v>
      </c>
      <c r="O73" s="74">
        <f t="shared" si="5"/>
        <v>2</v>
      </c>
      <c r="P73" s="68">
        <f>SUM(CPT:DC5!P73)</f>
        <v>0</v>
      </c>
      <c r="Q73" s="53">
        <f t="shared" si="6"/>
        <v>-2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2</v>
      </c>
      <c r="F74" s="55"/>
      <c r="G74" s="61"/>
      <c r="H74" s="55">
        <f>SUM(CPT:DC5!H74)</f>
        <v>7</v>
      </c>
      <c r="I74" s="61">
        <f>SUM(CPT:DC5!I74)</f>
        <v>1</v>
      </c>
      <c r="J74" s="55">
        <f>SUM(CPT:DC5!J74)</f>
        <v>0</v>
      </c>
      <c r="K74" s="61">
        <f>SUM(CPT:DC5!K74)</f>
        <v>0</v>
      </c>
      <c r="L74" s="55">
        <f>SUM(CPT:DC5!L74)</f>
        <v>0</v>
      </c>
      <c r="M74" s="61">
        <f>SUM(CPT:DC5!M74)</f>
        <v>0</v>
      </c>
      <c r="N74" s="73">
        <f t="shared" si="4"/>
        <v>7</v>
      </c>
      <c r="O74" s="74">
        <f t="shared" si="5"/>
        <v>1</v>
      </c>
      <c r="P74" s="68">
        <f>SUM(CPT:DC5!P74)</f>
        <v>0</v>
      </c>
      <c r="Q74" s="53">
        <f t="shared" si="6"/>
        <v>-1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/>
      <c r="F75" s="55"/>
      <c r="G75" s="61"/>
      <c r="H75" s="55">
        <f>SUM(CPT:DC5!H75)</f>
        <v>15</v>
      </c>
      <c r="I75" s="61">
        <f>SUM(CPT:DC5!I75)</f>
        <v>25</v>
      </c>
      <c r="J75" s="55">
        <f>SUM(CPT:DC5!J75)</f>
        <v>0</v>
      </c>
      <c r="K75" s="61">
        <f>SUM(CPT:DC5!K75)</f>
        <v>0</v>
      </c>
      <c r="L75" s="55">
        <f>SUM(CPT:DC5!L75)</f>
        <v>0</v>
      </c>
      <c r="M75" s="61">
        <f>SUM(CPT:DC5!M75)</f>
        <v>0</v>
      </c>
      <c r="N75" s="73">
        <f t="shared" si="4"/>
        <v>15</v>
      </c>
      <c r="O75" s="74">
        <f t="shared" si="5"/>
        <v>25</v>
      </c>
      <c r="P75" s="68">
        <f>SUM(CPT:DC5!P75)</f>
        <v>0</v>
      </c>
      <c r="Q75" s="53">
        <f t="shared" si="6"/>
        <v>-25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/>
      <c r="F76" s="55"/>
      <c r="G76" s="61"/>
      <c r="H76" s="55">
        <f>SUM(CPT:DC5!H76)</f>
        <v>3</v>
      </c>
      <c r="I76" s="61">
        <f>SUM(CPT:DC5!I76)</f>
        <v>0</v>
      </c>
      <c r="J76" s="55">
        <f>SUM(CPT:DC5!J76)</f>
        <v>0</v>
      </c>
      <c r="K76" s="61">
        <f>SUM(CPT:DC5!K76)</f>
        <v>0</v>
      </c>
      <c r="L76" s="55">
        <f>SUM(CPT:DC5!L76)</f>
        <v>0</v>
      </c>
      <c r="M76" s="61">
        <f>SUM(CPT:DC5!M76)</f>
        <v>0</v>
      </c>
      <c r="N76" s="73">
        <f t="shared" si="4"/>
        <v>3</v>
      </c>
      <c r="O76" s="74">
        <f t="shared" si="5"/>
        <v>0</v>
      </c>
      <c r="P76" s="68">
        <f>SUM(CPT:DC5!P76)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/>
      <c r="F77" s="55"/>
      <c r="G77" s="61"/>
      <c r="H77" s="55">
        <f>SUM(CPT:DC5!H77)</f>
        <v>2</v>
      </c>
      <c r="I77" s="61">
        <f>SUM(CPT:DC5!I77)</f>
        <v>0</v>
      </c>
      <c r="J77" s="55">
        <f>SUM(CPT:DC5!J77)</f>
        <v>0</v>
      </c>
      <c r="K77" s="61">
        <f>SUM(CPT:DC5!K77)</f>
        <v>0</v>
      </c>
      <c r="L77" s="55">
        <f>SUM(CPT:DC5!L77)</f>
        <v>0</v>
      </c>
      <c r="M77" s="61">
        <f>SUM(CPT:DC5!M77)</f>
        <v>0</v>
      </c>
      <c r="N77" s="73">
        <f t="shared" si="4"/>
        <v>2</v>
      </c>
      <c r="O77" s="74">
        <f t="shared" si="5"/>
        <v>0</v>
      </c>
      <c r="P77" s="68">
        <f>SUM(CPT:DC5!P77)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/>
      <c r="F78" s="55"/>
      <c r="G78" s="61"/>
      <c r="H78" s="55">
        <f>SUM(CPT:DC5!H78)</f>
        <v>2</v>
      </c>
      <c r="I78" s="61">
        <f>SUM(CPT:DC5!I78)</f>
        <v>3</v>
      </c>
      <c r="J78" s="55">
        <f>SUM(CPT:DC5!J78)</f>
        <v>0</v>
      </c>
      <c r="K78" s="61">
        <f>SUM(CPT:DC5!K78)</f>
        <v>0</v>
      </c>
      <c r="L78" s="55">
        <f>SUM(CPT:DC5!L78)</f>
        <v>0</v>
      </c>
      <c r="M78" s="61">
        <f>SUM(CPT:DC5!M78)</f>
        <v>0</v>
      </c>
      <c r="N78" s="73">
        <f t="shared" si="4"/>
        <v>2</v>
      </c>
      <c r="O78" s="74">
        <f t="shared" si="5"/>
        <v>3</v>
      </c>
      <c r="P78" s="68">
        <f>SUM(CPT:DC5!P78)</f>
        <v>0</v>
      </c>
      <c r="Q78" s="53">
        <f t="shared" si="6"/>
        <v>-3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f>SUM(CPT:DC5!H79)</f>
        <v>0</v>
      </c>
      <c r="I79" s="61">
        <f>SUM(CPT:DC5!I79)</f>
        <v>0</v>
      </c>
      <c r="J79" s="55">
        <f>SUM(CPT:DC5!J79)</f>
        <v>0</v>
      </c>
      <c r="K79" s="61">
        <f>SUM(CPT:DC5!K79)</f>
        <v>0</v>
      </c>
      <c r="L79" s="55">
        <f>SUM(CPT:DC5!L79)</f>
        <v>0</v>
      </c>
      <c r="M79" s="61">
        <f>SUM(CPT:DC5!M79)</f>
        <v>0</v>
      </c>
      <c r="N79" s="73">
        <f t="shared" si="4"/>
        <v>0</v>
      </c>
      <c r="O79" s="74">
        <f t="shared" si="5"/>
        <v>0</v>
      </c>
      <c r="P79" s="68">
        <f>SUM(CPT:DC5!P79)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/>
      <c r="F80" s="55"/>
      <c r="G80" s="61"/>
      <c r="H80" s="55">
        <f>SUM(CPT:DC5!H80)</f>
        <v>3</v>
      </c>
      <c r="I80" s="61">
        <f>SUM(CPT:DC5!I80)</f>
        <v>0</v>
      </c>
      <c r="J80" s="55">
        <f>SUM(CPT:DC5!J80)</f>
        <v>0</v>
      </c>
      <c r="K80" s="61">
        <f>SUM(CPT:DC5!K80)</f>
        <v>0</v>
      </c>
      <c r="L80" s="55">
        <f>SUM(CPT:DC5!L80)</f>
        <v>0</v>
      </c>
      <c r="M80" s="61">
        <f>SUM(CPT:DC5!M80)</f>
        <v>0</v>
      </c>
      <c r="N80" s="73">
        <f t="shared" si="4"/>
        <v>3</v>
      </c>
      <c r="O80" s="74">
        <f t="shared" si="5"/>
        <v>0</v>
      </c>
      <c r="P80" s="68">
        <f>SUM(CPT:DC5!P80)</f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/>
      <c r="F81" s="55"/>
      <c r="G81" s="61"/>
      <c r="H81" s="55">
        <f>SUM(CPT:DC5!H81)</f>
        <v>0</v>
      </c>
      <c r="I81" s="61">
        <f>SUM(CPT:DC5!I81)</f>
        <v>0</v>
      </c>
      <c r="J81" s="55">
        <f>SUM(CPT:DC5!J81)</f>
        <v>0</v>
      </c>
      <c r="K81" s="61">
        <f>SUM(CPT:DC5!K81)</f>
        <v>0</v>
      </c>
      <c r="L81" s="55">
        <f>SUM(CPT:DC5!L81)</f>
        <v>0</v>
      </c>
      <c r="M81" s="61">
        <f>SUM(CPT:DC5!M81)</f>
        <v>0</v>
      </c>
      <c r="N81" s="73">
        <f t="shared" si="4"/>
        <v>0</v>
      </c>
      <c r="O81" s="74">
        <f t="shared" si="5"/>
        <v>0</v>
      </c>
      <c r="P81" s="68">
        <f>SUM(CPT:DC5!P81)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/>
      <c r="F82" s="55"/>
      <c r="G82" s="61"/>
      <c r="H82" s="55">
        <f>SUM(CPT:DC5!H82)</f>
        <v>1</v>
      </c>
      <c r="I82" s="61">
        <f>SUM(CPT:DC5!I82)</f>
        <v>1</v>
      </c>
      <c r="J82" s="55">
        <f>SUM(CPT:DC5!J82)</f>
        <v>0</v>
      </c>
      <c r="K82" s="61">
        <f>SUM(CPT:DC5!K82)</f>
        <v>0</v>
      </c>
      <c r="L82" s="55">
        <f>SUM(CPT:DC5!L82)</f>
        <v>0</v>
      </c>
      <c r="M82" s="61">
        <f>SUM(CPT:DC5!M82)</f>
        <v>0</v>
      </c>
      <c r="N82" s="73">
        <f t="shared" si="4"/>
        <v>1</v>
      </c>
      <c r="O82" s="74">
        <f t="shared" si="5"/>
        <v>1</v>
      </c>
      <c r="P82" s="68">
        <f>SUM(CPT:DC5!P82)</f>
        <v>0</v>
      </c>
      <c r="Q82" s="53">
        <f t="shared" si="6"/>
        <v>-1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/>
      <c r="F83" s="55"/>
      <c r="G83" s="61"/>
      <c r="H83" s="55">
        <f>SUM(CPT:DC5!H83)</f>
        <v>0</v>
      </c>
      <c r="I83" s="61">
        <f>SUM(CPT:DC5!I83)</f>
        <v>0</v>
      </c>
      <c r="J83" s="55">
        <f>SUM(CPT:DC5!J83)</f>
        <v>0</v>
      </c>
      <c r="K83" s="61">
        <f>SUM(CPT:DC5!K83)</f>
        <v>0</v>
      </c>
      <c r="L83" s="55">
        <f>SUM(CPT:DC5!L83)</f>
        <v>0</v>
      </c>
      <c r="M83" s="61">
        <f>SUM(CPT:DC5!M83)</f>
        <v>0</v>
      </c>
      <c r="N83" s="73">
        <f t="shared" si="4"/>
        <v>0</v>
      </c>
      <c r="O83" s="74">
        <f t="shared" si="5"/>
        <v>0</v>
      </c>
      <c r="P83" s="68">
        <f>SUM(CPT:DC5!P83)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150</v>
      </c>
      <c r="F86" s="55">
        <v>0</v>
      </c>
      <c r="G86" s="61"/>
      <c r="H86" s="55">
        <f>SUM(CPT:DC5!H86)</f>
        <v>10346</v>
      </c>
      <c r="I86" s="61">
        <f>SUM(CPT:DC5!I86)</f>
        <v>17542</v>
      </c>
      <c r="J86" s="55">
        <f>SUM(CPT:DC5!J86)</f>
        <v>0</v>
      </c>
      <c r="K86" s="61">
        <f>SUM(CPT:DC5!K86)</f>
        <v>0</v>
      </c>
      <c r="L86" s="55">
        <f>SUM(CPT:DC5!L86)</f>
        <v>0</v>
      </c>
      <c r="M86" s="61">
        <f>SUM(CPT:DC5!M86)</f>
        <v>0</v>
      </c>
      <c r="N86" s="73">
        <f>IF(ISERROR(L86+J86+H86+F86),"Invalid Input",L86+J86+H86+F86)</f>
        <v>10346</v>
      </c>
      <c r="O86" s="74">
        <f>IF(ISERROR(G86+I86+K86+M86),"Invalid Input",G86+I86+K86+M86)</f>
        <v>17542</v>
      </c>
      <c r="P86" s="68">
        <f>SUM(CPT:DC5!P86)</f>
        <v>0</v>
      </c>
      <c r="Q86" s="53">
        <f>IF(ISERROR(P86-O86),"Invalid Input",(P86-O86))</f>
        <v>-17542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</f>
        <v>Summary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5" r:id="rId1"/>
  <ignoredErrors>
    <ignoredError sqref="H5:Q16 H19:Q8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10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WC051 - Laingsburg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1782</v>
      </c>
      <c r="E5" s="105" t="s">
        <v>39</v>
      </c>
    </row>
    <row r="6" spans="3:5" ht="14.25">
      <c r="C6" s="107" t="s">
        <v>30</v>
      </c>
      <c r="D6" s="118">
        <v>0</v>
      </c>
      <c r="E6" s="104" t="s">
        <v>35</v>
      </c>
    </row>
    <row r="7" spans="1:20" ht="28.5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1782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1782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1782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1782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1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50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50</v>
      </c>
      <c r="P86" s="68">
        <v>0</v>
      </c>
      <c r="Q86" s="53">
        <f>IF(ISERROR(P86-O86),"Invalid Input",(P86-O86))</f>
        <v>-50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SheetNames!A29</f>
        <v>WC051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WC052 - Prince Albert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SheetNames!A30</f>
        <v>WC052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22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WC053 - Beaufort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13310</v>
      </c>
      <c r="E5" s="105" t="s">
        <v>39</v>
      </c>
    </row>
    <row r="6" spans="3:5" ht="14.25">
      <c r="C6" s="107" t="s">
        <v>30</v>
      </c>
      <c r="D6" s="118">
        <v>24</v>
      </c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11945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24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14216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24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12507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24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12220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24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100</v>
      </c>
      <c r="E40" s="60">
        <v>1.6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1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551</v>
      </c>
      <c r="F54" s="55">
        <v>140</v>
      </c>
      <c r="G54" s="61">
        <v>160</v>
      </c>
      <c r="H54" s="55">
        <v>140</v>
      </c>
      <c r="I54" s="61">
        <v>160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280</v>
      </c>
      <c r="O54" s="74">
        <f>IF(ISERROR(G54+I54+K54+M54),"Invalid Input",G54+I54+K54+M54)</f>
        <v>320</v>
      </c>
      <c r="P54" s="68">
        <v>0</v>
      </c>
      <c r="Q54" s="53">
        <f>IF(ISERROR(P54-O54),"Invalid Input",(P54-O54))</f>
        <v>-320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551</v>
      </c>
      <c r="E58" s="60">
        <v>551</v>
      </c>
      <c r="F58" s="55">
        <v>140</v>
      </c>
      <c r="G58" s="61">
        <v>160</v>
      </c>
      <c r="H58" s="55">
        <v>140</v>
      </c>
      <c r="I58" s="61">
        <v>160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280</v>
      </c>
      <c r="O58" s="74">
        <f>IF(ISERROR(G58+I58+K58+M58),"Invalid Input",G58+I58+K58+M58)</f>
        <v>320</v>
      </c>
      <c r="P58" s="68">
        <v>0</v>
      </c>
      <c r="Q58" s="53">
        <f>IF(ISERROR(P58-O58),"Invalid Input",(P58-O58))</f>
        <v>-320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551</v>
      </c>
      <c r="E61" s="60">
        <v>551</v>
      </c>
      <c r="F61" s="55">
        <v>140</v>
      </c>
      <c r="G61" s="61">
        <v>160</v>
      </c>
      <c r="H61" s="55">
        <v>140</v>
      </c>
      <c r="I61" s="61">
        <v>160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280</v>
      </c>
      <c r="O61" s="74">
        <f>IF(ISERROR(G61+I61+K61+M61),"Invalid Input",G61+I61+K61+M61)</f>
        <v>320</v>
      </c>
      <c r="P61" s="68">
        <v>0</v>
      </c>
      <c r="Q61" s="53">
        <f>IF(ISERROR(P61-O61),"Invalid Input",(P61-O61))</f>
        <v>-320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512</v>
      </c>
      <c r="E66" s="60">
        <v>512</v>
      </c>
      <c r="F66" s="55">
        <v>122</v>
      </c>
      <c r="G66" s="61">
        <v>122</v>
      </c>
      <c r="H66" s="55">
        <v>218</v>
      </c>
      <c r="I66" s="61">
        <v>218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340</v>
      </c>
      <c r="O66" s="74">
        <f>IF(ISERROR(G66+I66+K66+M66),"Invalid Input",G66+I66+K66+M66)</f>
        <v>340</v>
      </c>
      <c r="P66" s="68">
        <v>0</v>
      </c>
      <c r="Q66" s="53">
        <f>IF(ISERROR(P66-O66),"Invalid Input",(P66-O66))</f>
        <v>-340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11</v>
      </c>
      <c r="E67" s="60">
        <v>11</v>
      </c>
      <c r="F67" s="55">
        <v>9</v>
      </c>
      <c r="G67" s="61">
        <v>9</v>
      </c>
      <c r="H67" s="55">
        <v>2</v>
      </c>
      <c r="I67" s="61">
        <v>2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11</v>
      </c>
      <c r="O67" s="74">
        <f>IF(ISERROR(G67+I67+K67+M67),"Invalid Input",G67+I67+K67+M67)</f>
        <v>11</v>
      </c>
      <c r="P67" s="68">
        <v>0</v>
      </c>
      <c r="Q67" s="53">
        <f>IF(ISERROR(P67-O67),"Invalid Input",(P67-O67))</f>
        <v>-11</v>
      </c>
      <c r="R67" s="16" t="b">
        <v>1</v>
      </c>
      <c r="S67" s="124" t="s">
        <v>193</v>
      </c>
      <c r="T67" s="124" t="s">
        <v>194</v>
      </c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1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SheetNames!A31</f>
        <v>WC053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55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DC5 - Central Karoo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148">
        <v>0</v>
      </c>
      <c r="E86" s="149">
        <v>15</v>
      </c>
      <c r="F86" s="150">
        <v>0</v>
      </c>
      <c r="G86" s="15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SheetNames!A32</f>
        <v>DC5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88"/>
  <sheetViews>
    <sheetView showGridLines="0" tabSelected="1" zoomScalePageLayoutView="0" workbookViewId="0" topLeftCell="D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CPT - Cape Town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>
        <v>165105</v>
      </c>
      <c r="E6" s="104" t="s">
        <v>35</v>
      </c>
    </row>
    <row r="7" spans="1:20" ht="28.5">
      <c r="A7" s="67"/>
      <c r="B7" s="62"/>
      <c r="C7" s="108" t="s">
        <v>70</v>
      </c>
      <c r="D7" s="119">
        <v>80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1050729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131380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1190855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165105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1190855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165105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1190855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165105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60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45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204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3235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6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6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3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2000</v>
      </c>
      <c r="F35" s="55">
        <v>325</v>
      </c>
      <c r="G35" s="61">
        <v>21</v>
      </c>
      <c r="H35" s="55">
        <v>1338</v>
      </c>
      <c r="I35" s="61">
        <v>1957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1663</v>
      </c>
      <c r="O35" s="74">
        <f t="shared" si="2"/>
        <v>1978</v>
      </c>
      <c r="P35" s="68">
        <v>0</v>
      </c>
      <c r="Q35" s="53">
        <f t="shared" si="3"/>
        <v>-1978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2000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12</v>
      </c>
      <c r="F40" s="55">
        <v>1.2</v>
      </c>
      <c r="G40" s="61">
        <v>1.2</v>
      </c>
      <c r="H40" s="55">
        <v>0.9</v>
      </c>
      <c r="I40" s="61">
        <v>3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2.1</v>
      </c>
      <c r="O40" s="74">
        <f>IF(ISERROR(G40+I40+K40+M40),"Invalid Input",G40+I40+K40+M40)</f>
        <v>4.2</v>
      </c>
      <c r="P40" s="68">
        <v>0</v>
      </c>
      <c r="Q40" s="53">
        <f>IF(ISERROR(P40-O40),"Invalid Input",(P40-O40))</f>
        <v>-4.2</v>
      </c>
      <c r="R40" s="16" t="b">
        <v>1</v>
      </c>
      <c r="S40" s="122" t="s">
        <v>169</v>
      </c>
      <c r="T40" s="122" t="s">
        <v>170</v>
      </c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135</v>
      </c>
      <c r="F42" s="55">
        <v>5</v>
      </c>
      <c r="G42" s="61">
        <v>8</v>
      </c>
      <c r="H42" s="55">
        <v>35.8</v>
      </c>
      <c r="I42" s="61">
        <v>50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40.8</v>
      </c>
      <c r="O42" s="74">
        <f>IF(ISERROR(G42+I42+K42+M42),"Invalid Input",G42+I42+K42+M42)</f>
        <v>58</v>
      </c>
      <c r="P42" s="68">
        <v>0</v>
      </c>
      <c r="Q42" s="53">
        <f>IF(ISERROR(P42-O42),"Invalid Input",(P42-O42))</f>
        <v>-58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4</v>
      </c>
      <c r="F43" s="55">
        <v>1</v>
      </c>
      <c r="G43" s="61">
        <v>1</v>
      </c>
      <c r="H43" s="55">
        <v>1.3</v>
      </c>
      <c r="I43" s="61">
        <v>1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2.3</v>
      </c>
      <c r="O43" s="74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30</v>
      </c>
      <c r="F47" s="55">
        <v>4.4</v>
      </c>
      <c r="G47" s="61">
        <v>5.5</v>
      </c>
      <c r="H47" s="55">
        <v>7.3</v>
      </c>
      <c r="I47" s="61">
        <v>9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11.7</v>
      </c>
      <c r="O47" s="74">
        <f>IF(ISERROR(G47+I47+K47+M47),"Invalid Input",G47+I47+K47+M47)</f>
        <v>14.5</v>
      </c>
      <c r="P47" s="68">
        <v>0</v>
      </c>
      <c r="Q47" s="53">
        <f>IF(ISERROR(P47-O47),"Invalid Input",(P47-O47))</f>
        <v>-14.5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700</v>
      </c>
      <c r="F53" s="55">
        <v>100</v>
      </c>
      <c r="G53" s="61">
        <v>41</v>
      </c>
      <c r="H53" s="55">
        <v>175</v>
      </c>
      <c r="I53" s="61">
        <v>150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275</v>
      </c>
      <c r="O53" s="74">
        <f>IF(ISERROR(G53+I53+K53+M53),"Invalid Input",G53+I53+K53+M53)</f>
        <v>191</v>
      </c>
      <c r="P53" s="68">
        <v>0</v>
      </c>
      <c r="Q53" s="53">
        <f>IF(ISERROR(P53-O53),"Invalid Input",(P53-O53))</f>
        <v>-191</v>
      </c>
      <c r="R53" s="16" t="b">
        <v>1</v>
      </c>
      <c r="S53" s="124" t="s">
        <v>171</v>
      </c>
      <c r="T53" s="124" t="s">
        <v>172</v>
      </c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2600</v>
      </c>
      <c r="F57" s="55">
        <v>500</v>
      </c>
      <c r="G57" s="61">
        <v>1186</v>
      </c>
      <c r="H57" s="55">
        <v>1165</v>
      </c>
      <c r="I57" s="61">
        <v>700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1665</v>
      </c>
      <c r="O57" s="74">
        <f>IF(ISERROR(G57+I57+K57+M57),"Invalid Input",G57+I57+K57+M57)</f>
        <v>1886</v>
      </c>
      <c r="P57" s="68">
        <v>0</v>
      </c>
      <c r="Q57" s="53">
        <f>IF(ISERROR(P57-O57),"Invalid Input",(P57-O57))</f>
        <v>-1886</v>
      </c>
      <c r="R57" s="16" t="b">
        <v>1</v>
      </c>
      <c r="S57" s="124" t="s">
        <v>173</v>
      </c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7000</v>
      </c>
      <c r="F61" s="55">
        <v>1750</v>
      </c>
      <c r="G61" s="61">
        <v>1890</v>
      </c>
      <c r="H61" s="55">
        <v>188</v>
      </c>
      <c r="I61" s="61">
        <v>1750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1938</v>
      </c>
      <c r="O61" s="74">
        <f>IF(ISERROR(G61+I61+K61+M61),"Invalid Input",G61+I61+K61+M61)</f>
        <v>3640</v>
      </c>
      <c r="P61" s="68">
        <v>0</v>
      </c>
      <c r="Q61" s="53">
        <f>IF(ISERROR(P61-O61),"Invalid Input",(P61-O61))</f>
        <v>-3640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2</v>
      </c>
      <c r="F62" s="55">
        <v>0</v>
      </c>
      <c r="G62" s="61">
        <v>0</v>
      </c>
      <c r="H62" s="55">
        <v>2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10000</v>
      </c>
      <c r="F63" s="55">
        <v>3000</v>
      </c>
      <c r="G63" s="61">
        <v>3699</v>
      </c>
      <c r="H63" s="55">
        <v>446</v>
      </c>
      <c r="I63" s="61">
        <v>2000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3446</v>
      </c>
      <c r="O63" s="74">
        <f>IF(ISERROR(G63+I63+K63+M63),"Invalid Input",G63+I63+K63+M63)</f>
        <v>5699</v>
      </c>
      <c r="P63" s="68">
        <v>0</v>
      </c>
      <c r="Q63" s="53">
        <f>IF(ISERROR(P63-O63),"Invalid Input",(P63-O63))</f>
        <v>-5699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1500</v>
      </c>
      <c r="F68" s="55">
        <v>375</v>
      </c>
      <c r="G68" s="61">
        <v>149</v>
      </c>
      <c r="H68" s="55">
        <v>428</v>
      </c>
      <c r="I68" s="61">
        <v>375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803</v>
      </c>
      <c r="O68" s="74">
        <f>IF(ISERROR(G68+I68+K68+M68),"Invalid Input",G68+I68+K68+M68)</f>
        <v>524</v>
      </c>
      <c r="P68" s="68">
        <v>0</v>
      </c>
      <c r="Q68" s="53">
        <f>IF(ISERROR(P68-O68),"Invalid Input",(P68-O68))</f>
        <v>-524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5250</v>
      </c>
      <c r="F69" s="55">
        <v>600</v>
      </c>
      <c r="G69" s="61">
        <v>1630</v>
      </c>
      <c r="H69" s="55">
        <v>2358</v>
      </c>
      <c r="I69" s="61">
        <v>1640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2958</v>
      </c>
      <c r="O69" s="74">
        <f>IF(ISERROR(G69+I69+K69+M69),"Invalid Input",G69+I69+K69+M69)</f>
        <v>3270</v>
      </c>
      <c r="P69" s="68">
        <v>0</v>
      </c>
      <c r="Q69" s="53">
        <f>IF(ISERROR(P69-O69),"Invalid Input",(P69-O69))</f>
        <v>-3270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7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5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5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3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3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3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2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35500</v>
      </c>
      <c r="F86" s="55">
        <v>8875</v>
      </c>
      <c r="G86" s="61">
        <v>8935</v>
      </c>
      <c r="H86" s="55">
        <v>8648</v>
      </c>
      <c r="I86" s="61">
        <v>8875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17523</v>
      </c>
      <c r="O86" s="74">
        <f>IF(ISERROR(G86+I86+K86+M86),"Invalid Input",G86+I86+K86+M86)</f>
        <v>17810</v>
      </c>
      <c r="P86" s="68">
        <v>0</v>
      </c>
      <c r="Q86" s="53">
        <f>IF(ISERROR(P86-O86),"Invalid Input",(P86-O86))</f>
        <v>-17810</v>
      </c>
      <c r="R86" s="16" t="b">
        <v>1</v>
      </c>
      <c r="S86" s="124" t="s">
        <v>174</v>
      </c>
      <c r="T86" s="124" t="s">
        <v>175</v>
      </c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SheetNames!A3</f>
        <v>CPT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WC011 - Matzikama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303"/>
      <c r="E5" s="105" t="s">
        <v>39</v>
      </c>
    </row>
    <row r="6" spans="3:5" ht="14.25">
      <c r="C6" s="107" t="s">
        <v>30</v>
      </c>
      <c r="D6" s="304">
        <v>1381</v>
      </c>
      <c r="E6" s="104" t="s">
        <v>35</v>
      </c>
    </row>
    <row r="7" spans="1:20" ht="28.5">
      <c r="A7" s="67"/>
      <c r="B7" s="62"/>
      <c r="C7" s="108" t="s">
        <v>70</v>
      </c>
      <c r="D7" s="305">
        <v>15.81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305">
        <v>9711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305">
        <v>1381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305">
        <v>9189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305">
        <v>1381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305">
        <v>8600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305">
        <v>1381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305">
        <v>10035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305">
        <v>1381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306">
        <v>0</v>
      </c>
      <c r="E24" s="307"/>
      <c r="F24" s="308">
        <v>0</v>
      </c>
      <c r="G24" s="309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306">
        <v>0</v>
      </c>
      <c r="E25" s="307"/>
      <c r="F25" s="308">
        <v>0</v>
      </c>
      <c r="G25" s="309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306">
        <v>0</v>
      </c>
      <c r="E26" s="307"/>
      <c r="F26" s="308">
        <v>0</v>
      </c>
      <c r="G26" s="309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306">
        <v>0</v>
      </c>
      <c r="E27" s="316">
        <v>34.58</v>
      </c>
      <c r="F27" s="308">
        <v>0</v>
      </c>
      <c r="G27" s="309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306">
        <v>0</v>
      </c>
      <c r="E28" s="318"/>
      <c r="F28" s="308">
        <v>0</v>
      </c>
      <c r="G28" s="309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306">
        <v>0</v>
      </c>
      <c r="E29" s="307"/>
      <c r="F29" s="308">
        <v>0</v>
      </c>
      <c r="G29" s="309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306">
        <v>800</v>
      </c>
      <c r="E30" s="307"/>
      <c r="F30" s="308">
        <v>0</v>
      </c>
      <c r="G30" s="309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306">
        <v>2</v>
      </c>
      <c r="E31" s="307"/>
      <c r="F31" s="308">
        <v>0</v>
      </c>
      <c r="G31" s="309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306">
        <v>0</v>
      </c>
      <c r="E32" s="307"/>
      <c r="F32" s="308">
        <v>0</v>
      </c>
      <c r="G32" s="309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306">
        <v>4</v>
      </c>
      <c r="E33" s="307"/>
      <c r="F33" s="308">
        <v>0</v>
      </c>
      <c r="G33" s="309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306">
        <v>1409</v>
      </c>
      <c r="E34" s="307"/>
      <c r="F34" s="308">
        <v>0</v>
      </c>
      <c r="G34" s="309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306">
        <v>0</v>
      </c>
      <c r="E35" s="307"/>
      <c r="F35" s="308">
        <v>0</v>
      </c>
      <c r="G35" s="309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306">
        <v>1609</v>
      </c>
      <c r="E36" s="307">
        <v>75</v>
      </c>
      <c r="F36" s="308">
        <v>0</v>
      </c>
      <c r="G36" s="309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310"/>
      <c r="E37" s="310"/>
      <c r="F37" s="310"/>
      <c r="G37" s="311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310"/>
      <c r="E38" s="310"/>
      <c r="F38" s="310"/>
      <c r="G38" s="311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310"/>
      <c r="E39" s="310"/>
      <c r="F39" s="310"/>
      <c r="G39" s="311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306">
        <v>0</v>
      </c>
      <c r="E40" s="307">
        <v>1.975</v>
      </c>
      <c r="F40" s="308"/>
      <c r="G40" s="309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306">
        <v>0</v>
      </c>
      <c r="E41" s="307"/>
      <c r="F41" s="308"/>
      <c r="G41" s="309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306">
        <v>0</v>
      </c>
      <c r="E42" s="307"/>
      <c r="F42" s="308"/>
      <c r="G42" s="309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306">
        <v>0</v>
      </c>
      <c r="E43" s="317">
        <v>0.282</v>
      </c>
      <c r="F43" s="308"/>
      <c r="G43" s="309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314"/>
      <c r="E44" s="314"/>
      <c r="F44" s="314"/>
      <c r="G44" s="315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314"/>
      <c r="E45" s="314"/>
      <c r="F45" s="314"/>
      <c r="G45" s="315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314"/>
      <c r="E46" s="314"/>
      <c r="F46" s="314"/>
      <c r="G46" s="315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306">
        <v>0</v>
      </c>
      <c r="E47" s="307"/>
      <c r="F47" s="308"/>
      <c r="G47" s="309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306">
        <v>0</v>
      </c>
      <c r="E48" s="307"/>
      <c r="F48" s="308"/>
      <c r="G48" s="309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306">
        <v>0</v>
      </c>
      <c r="E49" s="307"/>
      <c r="F49" s="308"/>
      <c r="G49" s="309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310"/>
      <c r="E50" s="310"/>
      <c r="F50" s="310"/>
      <c r="G50" s="311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310"/>
      <c r="E51" s="310"/>
      <c r="F51" s="310"/>
      <c r="G51" s="311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310"/>
      <c r="E52" s="310"/>
      <c r="F52" s="310"/>
      <c r="G52" s="311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306">
        <v>0</v>
      </c>
      <c r="E53" s="307"/>
      <c r="F53" s="308"/>
      <c r="G53" s="309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306">
        <v>0</v>
      </c>
      <c r="E54" s="307"/>
      <c r="F54" s="308"/>
      <c r="G54" s="309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310"/>
      <c r="E55" s="310"/>
      <c r="F55" s="310"/>
      <c r="G55" s="311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310"/>
      <c r="E56" s="310"/>
      <c r="F56" s="310"/>
      <c r="G56" s="311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306">
        <v>0</v>
      </c>
      <c r="E57" s="307"/>
      <c r="F57" s="308"/>
      <c r="G57" s="309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306">
        <v>0</v>
      </c>
      <c r="E58" s="307"/>
      <c r="F58" s="308"/>
      <c r="G58" s="309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312"/>
      <c r="E59" s="312"/>
      <c r="F59" s="312"/>
      <c r="G59" s="313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312"/>
      <c r="E60" s="312"/>
      <c r="F60" s="312"/>
      <c r="G60" s="313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306">
        <v>0</v>
      </c>
      <c r="E61" s="307"/>
      <c r="F61" s="308"/>
      <c r="G61" s="309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306">
        <v>0</v>
      </c>
      <c r="E62" s="307"/>
      <c r="F62" s="308"/>
      <c r="G62" s="309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306">
        <v>0</v>
      </c>
      <c r="E63" s="307"/>
      <c r="F63" s="308"/>
      <c r="G63" s="309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312"/>
      <c r="E64" s="312"/>
      <c r="F64" s="312"/>
      <c r="G64" s="313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310"/>
      <c r="E65" s="310"/>
      <c r="F65" s="310"/>
      <c r="G65" s="311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306">
        <v>741</v>
      </c>
      <c r="E66" s="307"/>
      <c r="F66" s="308"/>
      <c r="G66" s="309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306">
        <v>0</v>
      </c>
      <c r="E67" s="307"/>
      <c r="F67" s="308"/>
      <c r="G67" s="309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306">
        <v>0</v>
      </c>
      <c r="E68" s="307"/>
      <c r="F68" s="308"/>
      <c r="G68" s="309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306">
        <v>0</v>
      </c>
      <c r="E69" s="307"/>
      <c r="F69" s="308"/>
      <c r="G69" s="309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312"/>
      <c r="E70" s="312"/>
      <c r="F70" s="312"/>
      <c r="G70" s="313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310"/>
      <c r="E71" s="310"/>
      <c r="F71" s="310"/>
      <c r="G71" s="311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306">
        <v>0</v>
      </c>
      <c r="E72" s="307"/>
      <c r="F72" s="308"/>
      <c r="G72" s="309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306">
        <v>0</v>
      </c>
      <c r="E73" s="307"/>
      <c r="F73" s="308"/>
      <c r="G73" s="309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306">
        <v>0</v>
      </c>
      <c r="E74" s="307">
        <v>2</v>
      </c>
      <c r="F74" s="308"/>
      <c r="G74" s="309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306">
        <v>0</v>
      </c>
      <c r="E75" s="307"/>
      <c r="F75" s="308"/>
      <c r="G75" s="309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306">
        <v>0</v>
      </c>
      <c r="E76" s="307"/>
      <c r="F76" s="308"/>
      <c r="G76" s="309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306">
        <v>0</v>
      </c>
      <c r="E77" s="307"/>
      <c r="F77" s="308"/>
      <c r="G77" s="309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306">
        <v>0</v>
      </c>
      <c r="E78" s="307"/>
      <c r="F78" s="308"/>
      <c r="G78" s="309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306">
        <v>0</v>
      </c>
      <c r="E79" s="307"/>
      <c r="F79" s="308"/>
      <c r="G79" s="309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306">
        <v>0</v>
      </c>
      <c r="E80" s="307"/>
      <c r="F80" s="308"/>
      <c r="G80" s="309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306">
        <v>0</v>
      </c>
      <c r="E81" s="307"/>
      <c r="F81" s="308"/>
      <c r="G81" s="309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306">
        <v>0</v>
      </c>
      <c r="E82" s="307"/>
      <c r="F82" s="308"/>
      <c r="G82" s="309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306">
        <v>0</v>
      </c>
      <c r="E83" s="307"/>
      <c r="F83" s="308"/>
      <c r="G83" s="309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312"/>
      <c r="E84" s="312"/>
      <c r="F84" s="312"/>
      <c r="G84" s="313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312"/>
      <c r="E85" s="312"/>
      <c r="F85" s="312"/>
      <c r="G85" s="313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306">
        <v>0</v>
      </c>
      <c r="E86" s="307">
        <v>150</v>
      </c>
      <c r="F86" s="308">
        <v>0</v>
      </c>
      <c r="G86" s="309"/>
      <c r="H86" s="55">
        <v>60</v>
      </c>
      <c r="I86" s="61">
        <v>65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60</v>
      </c>
      <c r="O86" s="74">
        <f>IF(ISERROR(G86+I86+K86+M86),"Invalid Input",G86+I86+K86+M86)</f>
        <v>65</v>
      </c>
      <c r="P86" s="68">
        <v>0</v>
      </c>
      <c r="Q86" s="53">
        <f>IF(ISERROR(P86-O86),"Invalid Input",(P86-O86))</f>
        <v>-65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SheetNames!A4</f>
        <v>WC011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7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WC012 - Cederberg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SheetNames!A5</f>
        <v>WC012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9" zoomScaleNormal="89" zoomScalePageLayoutView="0" workbookViewId="0" topLeftCell="A4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WC013 - Bergrivier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9546</v>
      </c>
      <c r="E5" s="105" t="s">
        <v>39</v>
      </c>
    </row>
    <row r="6" spans="3:5" ht="14.25">
      <c r="C6" s="107" t="s">
        <v>30</v>
      </c>
      <c r="D6" s="118">
        <v>137</v>
      </c>
      <c r="E6" s="104" t="s">
        <v>35</v>
      </c>
    </row>
    <row r="7" spans="1:20" ht="28.5">
      <c r="A7" s="67"/>
      <c r="B7" s="62"/>
      <c r="C7" s="108" t="s">
        <v>70</v>
      </c>
      <c r="D7" s="119">
        <v>10175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137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9075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137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7422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137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9546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137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1195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137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3</v>
      </c>
      <c r="E36" s="60">
        <v>3</v>
      </c>
      <c r="F36" s="55">
        <v>3</v>
      </c>
      <c r="G36" s="61">
        <v>3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3</v>
      </c>
      <c r="O36" s="74">
        <f t="shared" si="2"/>
        <v>3</v>
      </c>
      <c r="P36" s="68">
        <v>0</v>
      </c>
      <c r="Q36" s="53">
        <f t="shared" si="3"/>
        <v>-3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0</v>
      </c>
      <c r="E40" s="60">
        <v>1</v>
      </c>
      <c r="F40" s="55">
        <v>0</v>
      </c>
      <c r="G40" s="61">
        <v>0</v>
      </c>
      <c r="H40" s="55">
        <v>0.5</v>
      </c>
      <c r="I40" s="61">
        <v>0.5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0.5</v>
      </c>
      <c r="O40" s="74">
        <f>IF(ISERROR(G40+I40+K40+M40),"Invalid Input",G40+I40+K40+M40)</f>
        <v>0.5</v>
      </c>
      <c r="P40" s="68">
        <v>0</v>
      </c>
      <c r="Q40" s="53">
        <f>IF(ISERROR(P40-O40),"Invalid Input",(P40-O40))</f>
        <v>-0.5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0</v>
      </c>
      <c r="E42" s="60">
        <v>2</v>
      </c>
      <c r="F42" s="55">
        <v>0</v>
      </c>
      <c r="G42" s="61">
        <v>0</v>
      </c>
      <c r="H42" s="55">
        <v>1</v>
      </c>
      <c r="I42" s="61">
        <v>1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</v>
      </c>
      <c r="O42" s="74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>
        <v>1</v>
      </c>
      <c r="F47" s="55">
        <v>0</v>
      </c>
      <c r="G47" s="61">
        <v>0</v>
      </c>
      <c r="H47" s="55">
        <v>1</v>
      </c>
      <c r="I47" s="61">
        <v>1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1</v>
      </c>
      <c r="O47" s="74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>
        <v>240</v>
      </c>
      <c r="F54" s="55">
        <v>60</v>
      </c>
      <c r="G54" s="61">
        <v>0</v>
      </c>
      <c r="H54" s="55">
        <v>0</v>
      </c>
      <c r="I54" s="61">
        <v>89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60</v>
      </c>
      <c r="O54" s="74">
        <f>IF(ISERROR(G54+I54+K54+M54),"Invalid Input",G54+I54+K54+M54)</f>
        <v>89</v>
      </c>
      <c r="P54" s="68">
        <v>0</v>
      </c>
      <c r="Q54" s="53">
        <f>IF(ISERROR(P54-O54),"Invalid Input",(P54-O54))</f>
        <v>-89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>
        <v>240</v>
      </c>
      <c r="F58" s="55">
        <v>60</v>
      </c>
      <c r="G58" s="61">
        <v>0</v>
      </c>
      <c r="H58" s="55">
        <v>89</v>
      </c>
      <c r="I58" s="61">
        <v>89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149</v>
      </c>
      <c r="O58" s="74">
        <f>IF(ISERROR(G58+I58+K58+M58),"Invalid Input",G58+I58+K58+M58)</f>
        <v>89</v>
      </c>
      <c r="P58" s="68">
        <v>0</v>
      </c>
      <c r="Q58" s="53">
        <f>IF(ISERROR(P58-O58),"Invalid Input",(P58-O58))</f>
        <v>-89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>
        <v>240</v>
      </c>
      <c r="F61" s="55">
        <v>60</v>
      </c>
      <c r="G61" s="61">
        <v>0</v>
      </c>
      <c r="H61" s="55">
        <v>89</v>
      </c>
      <c r="I61" s="61">
        <v>89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149</v>
      </c>
      <c r="O61" s="74">
        <f>IF(ISERROR(G61+I61+K61+M61),"Invalid Input",G61+I61+K61+M61)</f>
        <v>89</v>
      </c>
      <c r="P61" s="68">
        <v>0</v>
      </c>
      <c r="Q61" s="53">
        <f>IF(ISERROR(P61-O61),"Invalid Input",(P61-O61))</f>
        <v>-89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>
        <v>2</v>
      </c>
      <c r="F62" s="55">
        <v>1</v>
      </c>
      <c r="G62" s="61">
        <v>1</v>
      </c>
      <c r="H62" s="55">
        <v>1</v>
      </c>
      <c r="I62" s="61">
        <v>1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2</v>
      </c>
      <c r="O62" s="74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/>
      <c r="E66" s="60">
        <v>240</v>
      </c>
      <c r="F66" s="55">
        <v>60</v>
      </c>
      <c r="G66" s="61"/>
      <c r="H66" s="55">
        <v>89</v>
      </c>
      <c r="I66" s="61">
        <v>89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149</v>
      </c>
      <c r="O66" s="74">
        <f>IF(ISERROR(G66+I66+K66+M66),"Invalid Input",G66+I66+K66+M66)</f>
        <v>89</v>
      </c>
      <c r="P66" s="68">
        <v>0</v>
      </c>
      <c r="Q66" s="53">
        <f>IF(ISERROR(P66-O66),"Invalid Input",(P66-O66))</f>
        <v>-89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80</v>
      </c>
      <c r="F69" s="55">
        <v>20</v>
      </c>
      <c r="G69" s="61"/>
      <c r="H69" s="55">
        <v>5</v>
      </c>
      <c r="I69" s="61">
        <v>5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25</v>
      </c>
      <c r="O69" s="74">
        <f>IF(ISERROR(G69+I69+K69+M69),"Invalid Input",G69+I69+K69+M69)</f>
        <v>5</v>
      </c>
      <c r="P69" s="68">
        <v>0</v>
      </c>
      <c r="Q69" s="53">
        <f>IF(ISERROR(P69-O69),"Invalid Input",(P69-O69))</f>
        <v>-5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0</v>
      </c>
      <c r="E72" s="60">
        <v>0</v>
      </c>
      <c r="F72" s="55">
        <v>0</v>
      </c>
      <c r="G72" s="61">
        <v>0</v>
      </c>
      <c r="H72" s="55"/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6</v>
      </c>
      <c r="E74" s="60">
        <v>2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1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1</v>
      </c>
      <c r="E80" s="60">
        <v>1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2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>
        <v>350</v>
      </c>
      <c r="F86" s="55">
        <v>90</v>
      </c>
      <c r="G86" s="61">
        <v>90</v>
      </c>
      <c r="H86" s="55">
        <v>362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452</v>
      </c>
      <c r="O86" s="74">
        <f>IF(ISERROR(G86+I86+K86+M86),"Invalid Input",G86+I86+K86+M86)</f>
        <v>90</v>
      </c>
      <c r="P86" s="68">
        <v>0</v>
      </c>
      <c r="Q86" s="53">
        <f>IF(ISERROR(P86-O86),"Invalid Input",(P86-O86))</f>
        <v>-90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SheetNames!A6</f>
        <v>WC013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0" zoomScaleNormal="80" zoomScalePageLayoutView="0" workbookViewId="0" topLeftCell="A4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WC014 - Saldanha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7" ht="28.5">
      <c r="C5" s="107" t="s">
        <v>69</v>
      </c>
      <c r="D5" s="321"/>
      <c r="E5" s="184" t="s">
        <v>39</v>
      </c>
      <c r="F5" s="152"/>
      <c r="G5" s="152"/>
    </row>
    <row r="6" spans="3:7" ht="14.25">
      <c r="C6" s="107" t="s">
        <v>30</v>
      </c>
      <c r="D6" s="319"/>
      <c r="E6" s="183" t="s">
        <v>35</v>
      </c>
      <c r="F6" s="152"/>
      <c r="G6" s="152"/>
    </row>
    <row r="7" spans="1:20" ht="28.5">
      <c r="A7" s="67"/>
      <c r="B7" s="62"/>
      <c r="C7" s="108" t="s">
        <v>70</v>
      </c>
      <c r="D7" s="320"/>
      <c r="E7" s="183" t="s">
        <v>34</v>
      </c>
      <c r="F7" s="153"/>
      <c r="G7" s="15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320">
        <v>22797</v>
      </c>
      <c r="E8" s="183" t="s">
        <v>35</v>
      </c>
      <c r="F8" s="153"/>
      <c r="G8" s="15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320"/>
      <c r="E9" s="183" t="s">
        <v>35</v>
      </c>
      <c r="F9" s="153"/>
      <c r="G9" s="15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320">
        <v>25475</v>
      </c>
      <c r="E10" s="183" t="s">
        <v>35</v>
      </c>
      <c r="F10" s="153"/>
      <c r="G10" s="15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321"/>
      <c r="E11" s="183" t="s">
        <v>35</v>
      </c>
      <c r="F11" s="153"/>
      <c r="G11" s="15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320">
        <v>26689</v>
      </c>
      <c r="E12" s="183" t="s">
        <v>35</v>
      </c>
      <c r="F12" s="153"/>
      <c r="G12" s="15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320"/>
      <c r="E13" s="183" t="s">
        <v>35</v>
      </c>
      <c r="F13" s="153"/>
      <c r="G13" s="15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320">
        <v>25730</v>
      </c>
      <c r="E14" s="183" t="s">
        <v>35</v>
      </c>
      <c r="F14" s="153"/>
      <c r="G14" s="15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320"/>
      <c r="E15" s="183" t="s">
        <v>35</v>
      </c>
      <c r="F15" s="153"/>
      <c r="G15" s="1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179"/>
      <c r="E16" s="154"/>
      <c r="F16" s="153"/>
      <c r="G16" s="15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179"/>
      <c r="E17" s="154"/>
      <c r="F17" s="153"/>
      <c r="G17" s="15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171" t="s">
        <v>162</v>
      </c>
      <c r="E18" s="157" t="s">
        <v>163</v>
      </c>
      <c r="F18" s="155" t="s">
        <v>2</v>
      </c>
      <c r="G18" s="156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172"/>
      <c r="E19" s="169"/>
      <c r="F19" s="166"/>
      <c r="G19" s="167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168">
        <v>1</v>
      </c>
      <c r="E20" s="169">
        <v>2</v>
      </c>
      <c r="F20" s="166">
        <v>3</v>
      </c>
      <c r="G20" s="167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61"/>
      <c r="E21" s="158"/>
      <c r="F21" s="159"/>
      <c r="G21" s="160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173"/>
      <c r="E22" s="180"/>
      <c r="F22" s="163"/>
      <c r="G22" s="164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173"/>
      <c r="E23" s="180"/>
      <c r="F23" s="162"/>
      <c r="G23" s="165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176">
        <v>0</v>
      </c>
      <c r="E24" s="177"/>
      <c r="F24" s="175">
        <v>0</v>
      </c>
      <c r="G24" s="178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176">
        <v>0</v>
      </c>
      <c r="E25" s="177"/>
      <c r="F25" s="175">
        <v>0</v>
      </c>
      <c r="G25" s="178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176">
        <v>0</v>
      </c>
      <c r="E26" s="177"/>
      <c r="F26" s="175">
        <v>0</v>
      </c>
      <c r="G26" s="178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176">
        <v>0</v>
      </c>
      <c r="E27" s="177"/>
      <c r="F27" s="175">
        <v>0</v>
      </c>
      <c r="G27" s="178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176">
        <v>0</v>
      </c>
      <c r="E28" s="177"/>
      <c r="F28" s="175">
        <v>0</v>
      </c>
      <c r="G28" s="178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176">
        <v>0</v>
      </c>
      <c r="E29" s="177"/>
      <c r="F29" s="175">
        <v>0</v>
      </c>
      <c r="G29" s="178">
        <v>0</v>
      </c>
      <c r="H29" s="55">
        <v>0</v>
      </c>
      <c r="I29" s="61">
        <v>1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1</v>
      </c>
      <c r="P29" s="68">
        <v>0</v>
      </c>
      <c r="Q29" s="53">
        <f t="shared" si="3"/>
        <v>-1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176">
        <v>0</v>
      </c>
      <c r="E30" s="177"/>
      <c r="F30" s="175">
        <v>0</v>
      </c>
      <c r="G30" s="178">
        <v>0</v>
      </c>
      <c r="H30" s="55">
        <v>1024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1024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176">
        <v>0</v>
      </c>
      <c r="E31" s="177"/>
      <c r="F31" s="175">
        <v>0</v>
      </c>
      <c r="G31" s="178">
        <v>0</v>
      </c>
      <c r="H31" s="55">
        <v>2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2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176">
        <v>0</v>
      </c>
      <c r="E32" s="177"/>
      <c r="F32" s="175">
        <v>0</v>
      </c>
      <c r="G32" s="178">
        <v>0</v>
      </c>
      <c r="H32" s="55">
        <v>3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3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176">
        <v>0</v>
      </c>
      <c r="E33" s="177"/>
      <c r="F33" s="175">
        <v>0</v>
      </c>
      <c r="G33" s="178">
        <v>0</v>
      </c>
      <c r="H33" s="55">
        <v>1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1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176">
        <v>0</v>
      </c>
      <c r="E34" s="177"/>
      <c r="F34" s="175">
        <v>0</v>
      </c>
      <c r="G34" s="178">
        <v>0</v>
      </c>
      <c r="H34" s="55">
        <v>1270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1270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176">
        <v>0</v>
      </c>
      <c r="E35" s="177" t="s">
        <v>166</v>
      </c>
      <c r="F35" s="175">
        <v>0</v>
      </c>
      <c r="G35" s="178">
        <v>0</v>
      </c>
      <c r="H35" s="55">
        <v>512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512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176">
        <v>0</v>
      </c>
      <c r="E36" s="177" t="s">
        <v>166</v>
      </c>
      <c r="F36" s="175">
        <v>0</v>
      </c>
      <c r="G36" s="178">
        <v>116</v>
      </c>
      <c r="H36" s="55">
        <v>0</v>
      </c>
      <c r="I36" s="61">
        <v>42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158</v>
      </c>
      <c r="P36" s="68">
        <v>0</v>
      </c>
      <c r="Q36" s="53">
        <f t="shared" si="3"/>
        <v>-158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181"/>
      <c r="E37" s="181"/>
      <c r="F37" s="181"/>
      <c r="G37" s="182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181"/>
      <c r="E38" s="181"/>
      <c r="F38" s="181"/>
      <c r="G38" s="182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181"/>
      <c r="E39" s="181"/>
      <c r="F39" s="181"/>
      <c r="G39" s="182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176">
        <v>0</v>
      </c>
      <c r="E40" s="177"/>
      <c r="F40" s="175"/>
      <c r="G40" s="178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176">
        <v>0</v>
      </c>
      <c r="E41" s="177"/>
      <c r="F41" s="175"/>
      <c r="G41" s="178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176">
        <v>0</v>
      </c>
      <c r="E42" s="177">
        <v>8</v>
      </c>
      <c r="F42" s="175">
        <v>0</v>
      </c>
      <c r="G42" s="178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 t="s">
        <v>179</v>
      </c>
      <c r="T42" s="122"/>
    </row>
    <row r="43" spans="1:20" ht="15" customHeight="1">
      <c r="A43" s="27"/>
      <c r="B43" s="326" t="s">
        <v>86</v>
      </c>
      <c r="C43" s="327">
        <v>0</v>
      </c>
      <c r="D43" s="176">
        <v>0</v>
      </c>
      <c r="E43" s="177"/>
      <c r="F43" s="175"/>
      <c r="G43" s="178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85"/>
      <c r="E44" s="185"/>
      <c r="F44" s="185"/>
      <c r="G44" s="186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85"/>
      <c r="E45" s="185"/>
      <c r="F45" s="185"/>
      <c r="G45" s="186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85"/>
      <c r="E46" s="185"/>
      <c r="F46" s="185"/>
      <c r="G46" s="186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176">
        <v>0</v>
      </c>
      <c r="E47" s="177"/>
      <c r="F47" s="175"/>
      <c r="G47" s="178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176">
        <v>0</v>
      </c>
      <c r="E48" s="177"/>
      <c r="F48" s="175"/>
      <c r="G48" s="178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176">
        <v>0</v>
      </c>
      <c r="E49" s="177"/>
      <c r="F49" s="175"/>
      <c r="G49" s="178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181"/>
      <c r="E50" s="181"/>
      <c r="F50" s="181"/>
      <c r="G50" s="182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181"/>
      <c r="E51" s="181"/>
      <c r="F51" s="181"/>
      <c r="G51" s="182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181"/>
      <c r="E52" s="181"/>
      <c r="F52" s="181"/>
      <c r="G52" s="182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176">
        <v>0</v>
      </c>
      <c r="E53" s="177"/>
      <c r="F53" s="175"/>
      <c r="G53" s="178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176">
        <v>0</v>
      </c>
      <c r="E54" s="177"/>
      <c r="F54" s="175"/>
      <c r="G54" s="178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181"/>
      <c r="E55" s="181"/>
      <c r="F55" s="181"/>
      <c r="G55" s="182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181"/>
      <c r="E56" s="181"/>
      <c r="F56" s="181"/>
      <c r="G56" s="182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176">
        <v>0</v>
      </c>
      <c r="E57" s="177"/>
      <c r="F57" s="175"/>
      <c r="G57" s="178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176">
        <v>0</v>
      </c>
      <c r="E58" s="177"/>
      <c r="F58" s="175"/>
      <c r="G58" s="178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170"/>
      <c r="E59" s="170"/>
      <c r="F59" s="170"/>
      <c r="G59" s="174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170"/>
      <c r="E60" s="170"/>
      <c r="F60" s="170"/>
      <c r="G60" s="174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176">
        <v>0</v>
      </c>
      <c r="E61" s="177"/>
      <c r="F61" s="175">
        <v>197</v>
      </c>
      <c r="G61" s="178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197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176">
        <v>0</v>
      </c>
      <c r="E62" s="177"/>
      <c r="F62" s="175">
        <v>2</v>
      </c>
      <c r="G62" s="178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176">
        <v>0</v>
      </c>
      <c r="E63" s="177"/>
      <c r="F63" s="175"/>
      <c r="G63" s="178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170"/>
      <c r="E64" s="170"/>
      <c r="F64" s="170"/>
      <c r="G64" s="174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181"/>
      <c r="E65" s="181"/>
      <c r="F65" s="181"/>
      <c r="G65" s="182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176">
        <v>0</v>
      </c>
      <c r="E66" s="177">
        <v>207</v>
      </c>
      <c r="F66" s="175">
        <v>111</v>
      </c>
      <c r="G66" s="178">
        <v>111</v>
      </c>
      <c r="H66" s="55">
        <v>36</v>
      </c>
      <c r="I66" s="61">
        <v>36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147</v>
      </c>
      <c r="O66" s="74">
        <f>IF(ISERROR(G66+I66+K66+M66),"Invalid Input",G66+I66+K66+M66)</f>
        <v>147</v>
      </c>
      <c r="P66" s="68">
        <v>0</v>
      </c>
      <c r="Q66" s="53">
        <f>IF(ISERROR(P66-O66),"Invalid Input",(P66-O66))</f>
        <v>-147</v>
      </c>
      <c r="R66" s="16" t="b">
        <v>1</v>
      </c>
      <c r="S66" s="124" t="s">
        <v>180</v>
      </c>
      <c r="T66" s="124"/>
    </row>
    <row r="67" spans="1:20" ht="14.25">
      <c r="A67" s="27"/>
      <c r="B67" s="37" t="s">
        <v>90</v>
      </c>
      <c r="C67" s="38"/>
      <c r="D67" s="176">
        <v>0</v>
      </c>
      <c r="E67" s="177"/>
      <c r="F67" s="175"/>
      <c r="G67" s="178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 t="s">
        <v>181</v>
      </c>
      <c r="T67" s="124"/>
    </row>
    <row r="68" spans="1:20" ht="14.25">
      <c r="A68" s="23"/>
      <c r="B68" s="37" t="s">
        <v>91</v>
      </c>
      <c r="C68" s="38"/>
      <c r="D68" s="176">
        <v>0</v>
      </c>
      <c r="E68" s="177"/>
      <c r="F68" s="175"/>
      <c r="G68" s="178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176">
        <v>0</v>
      </c>
      <c r="E69" s="177">
        <v>30</v>
      </c>
      <c r="F69" s="175">
        <v>0</v>
      </c>
      <c r="G69" s="178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170"/>
      <c r="E70" s="170"/>
      <c r="F70" s="170"/>
      <c r="G70" s="174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181"/>
      <c r="E71" s="181"/>
      <c r="F71" s="181"/>
      <c r="G71" s="182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176">
        <v>0</v>
      </c>
      <c r="E72" s="177"/>
      <c r="F72" s="175"/>
      <c r="G72" s="178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176">
        <v>0</v>
      </c>
      <c r="E73" s="177">
        <v>20</v>
      </c>
      <c r="F73" s="175">
        <v>4</v>
      </c>
      <c r="G73" s="178">
        <v>4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4</v>
      </c>
      <c r="O73" s="74">
        <f t="shared" si="5"/>
        <v>4</v>
      </c>
      <c r="P73" s="68">
        <v>0</v>
      </c>
      <c r="Q73" s="53">
        <f t="shared" si="6"/>
        <v>-4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176">
        <v>0</v>
      </c>
      <c r="E74" s="177">
        <v>25</v>
      </c>
      <c r="F74" s="175"/>
      <c r="G74" s="178"/>
      <c r="H74" s="55">
        <v>5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5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176">
        <v>0</v>
      </c>
      <c r="E75" s="177"/>
      <c r="F75" s="175"/>
      <c r="G75" s="178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176">
        <v>0</v>
      </c>
      <c r="E76" s="177"/>
      <c r="F76" s="175"/>
      <c r="G76" s="178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176">
        <v>0</v>
      </c>
      <c r="E77" s="177"/>
      <c r="F77" s="175"/>
      <c r="G77" s="178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176">
        <v>0</v>
      </c>
      <c r="E78" s="177"/>
      <c r="F78" s="175"/>
      <c r="G78" s="178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176">
        <v>0</v>
      </c>
      <c r="E79" s="177"/>
      <c r="F79" s="175"/>
      <c r="G79" s="178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176">
        <v>0</v>
      </c>
      <c r="E80" s="177">
        <v>2</v>
      </c>
      <c r="F80" s="175"/>
      <c r="G80" s="178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176">
        <v>0</v>
      </c>
      <c r="E81" s="177"/>
      <c r="F81" s="175"/>
      <c r="G81" s="178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176">
        <v>0</v>
      </c>
      <c r="E82" s="177"/>
      <c r="F82" s="175"/>
      <c r="G82" s="178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176">
        <v>0</v>
      </c>
      <c r="E83" s="177"/>
      <c r="F83" s="175"/>
      <c r="G83" s="178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170"/>
      <c r="E84" s="170"/>
      <c r="F84" s="170"/>
      <c r="G84" s="174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170"/>
      <c r="E85" s="170"/>
      <c r="F85" s="170"/>
      <c r="G85" s="174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176">
        <v>313</v>
      </c>
      <c r="E86" s="177"/>
      <c r="F86" s="175"/>
      <c r="G86" s="178"/>
      <c r="H86" s="55">
        <v>0</v>
      </c>
      <c r="I86" s="61">
        <v>795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795</v>
      </c>
      <c r="P86" s="68">
        <v>0</v>
      </c>
      <c r="Q86" s="53">
        <f>IF(ISERROR(P86-O86),"Invalid Input",(P86-O86))</f>
        <v>-795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SheetNames!A7</f>
        <v>WC014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70" zoomScaleNormal="70" zoomScalePageLayoutView="0" workbookViewId="0" topLeftCell="A7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WC015 - Swartland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160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20762</v>
      </c>
      <c r="E5" s="105" t="s">
        <v>39</v>
      </c>
    </row>
    <row r="6" spans="3:5" ht="14.25">
      <c r="C6" s="107" t="s">
        <v>30</v>
      </c>
      <c r="D6" s="118">
        <v>8831</v>
      </c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37" t="s">
        <v>71</v>
      </c>
      <c r="D8" s="119">
        <v>12832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2246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15310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2246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15150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2246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11662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2246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161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162</v>
      </c>
      <c r="E18" s="8" t="s">
        <v>163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164</v>
      </c>
      <c r="P18" s="7" t="s">
        <v>165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328" t="s">
        <v>19</v>
      </c>
      <c r="B22" s="329"/>
      <c r="C22" s="33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326" t="s">
        <v>79</v>
      </c>
      <c r="C24" s="32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326" t="s">
        <v>80</v>
      </c>
      <c r="C25" s="32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326" t="s">
        <v>28</v>
      </c>
      <c r="C26" s="32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326" t="s">
        <v>29</v>
      </c>
      <c r="C27" s="32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334" t="s">
        <v>82</v>
      </c>
      <c r="C28" s="335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326" t="s">
        <v>37</v>
      </c>
      <c r="C29" s="32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326" t="s">
        <v>38</v>
      </c>
      <c r="C30" s="32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3" t="s">
        <v>95</v>
      </c>
      <c r="C31" s="139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326" t="s">
        <v>31</v>
      </c>
      <c r="C32" s="32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326" t="s">
        <v>81</v>
      </c>
      <c r="C33" s="32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326" t="s">
        <v>83</v>
      </c>
      <c r="C34" s="32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43" t="s">
        <v>96</v>
      </c>
      <c r="C35" s="139"/>
      <c r="D35" s="59">
        <v>0</v>
      </c>
      <c r="E35" s="60"/>
      <c r="F35" s="55">
        <v>0</v>
      </c>
      <c r="G35" s="61">
        <v>0</v>
      </c>
      <c r="H35" s="55">
        <v>100</v>
      </c>
      <c r="I35" s="61">
        <v>154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100</v>
      </c>
      <c r="O35" s="74">
        <f t="shared" si="2"/>
        <v>154</v>
      </c>
      <c r="P35" s="68">
        <v>0</v>
      </c>
      <c r="Q35" s="53">
        <f t="shared" si="3"/>
        <v>-154</v>
      </c>
      <c r="R35" s="16"/>
      <c r="S35" s="122"/>
      <c r="T35" s="122"/>
    </row>
    <row r="36" spans="1:20" ht="15" customHeight="1">
      <c r="A36" s="23"/>
      <c r="B36" s="326" t="s">
        <v>84</v>
      </c>
      <c r="C36" s="327"/>
      <c r="D36" s="59">
        <v>0</v>
      </c>
      <c r="E36" s="60"/>
      <c r="F36" s="55">
        <v>0</v>
      </c>
      <c r="G36" s="61">
        <v>0</v>
      </c>
      <c r="H36" s="55">
        <v>10</v>
      </c>
      <c r="I36" s="61">
        <v>5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10</v>
      </c>
      <c r="O36" s="74">
        <f t="shared" si="2"/>
        <v>5</v>
      </c>
      <c r="P36" s="68">
        <v>0</v>
      </c>
      <c r="Q36" s="53">
        <f t="shared" si="3"/>
        <v>-5</v>
      </c>
      <c r="R36" s="16" t="b">
        <v>1</v>
      </c>
      <c r="S36" s="122"/>
      <c r="T36" s="122"/>
    </row>
    <row r="37" spans="1:20" s="90" customFormat="1" ht="7.5" customHeight="1">
      <c r="A37" s="86"/>
      <c r="B37" s="338">
        <f>COUNTA(B24:B36)</f>
        <v>13</v>
      </c>
      <c r="C37" s="339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331" t="s">
        <v>40</v>
      </c>
      <c r="B38" s="332"/>
      <c r="C38" s="33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0"/>
      <c r="B39" s="141"/>
      <c r="C39" s="14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326" t="s">
        <v>46</v>
      </c>
      <c r="C40" s="327">
        <v>0</v>
      </c>
      <c r="D40" s="59">
        <v>74</v>
      </c>
      <c r="E40" s="60"/>
      <c r="F40" s="55"/>
      <c r="G40" s="61"/>
      <c r="H40" s="55">
        <v>0.5</v>
      </c>
      <c r="I40" s="61">
        <v>0.5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0.5</v>
      </c>
      <c r="O40" s="74">
        <f>IF(ISERROR(G40+I40+K40+M40),"Invalid Input",G40+I40+K40+M40)</f>
        <v>0.5</v>
      </c>
      <c r="P40" s="68">
        <v>0</v>
      </c>
      <c r="Q40" s="53">
        <f>IF(ISERROR(P40-O40),"Invalid Input",(P40-O40))</f>
        <v>-0.5</v>
      </c>
      <c r="R40" s="16" t="b">
        <v>1</v>
      </c>
      <c r="S40" s="122"/>
      <c r="T40" s="122"/>
    </row>
    <row r="41" spans="1:20" ht="15" customHeight="1">
      <c r="A41" s="27"/>
      <c r="B41" s="326" t="s">
        <v>45</v>
      </c>
      <c r="C41" s="32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326" t="s">
        <v>85</v>
      </c>
      <c r="C42" s="327">
        <v>0</v>
      </c>
      <c r="D42" s="59">
        <v>299</v>
      </c>
      <c r="E42" s="60">
        <v>6</v>
      </c>
      <c r="F42" s="55"/>
      <c r="G42" s="61"/>
      <c r="H42" s="55">
        <v>1</v>
      </c>
      <c r="I42" s="61">
        <v>1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</v>
      </c>
      <c r="O42" s="74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22"/>
      <c r="T42" s="122"/>
    </row>
    <row r="43" spans="1:20" ht="15" customHeight="1">
      <c r="A43" s="27"/>
      <c r="B43" s="326" t="s">
        <v>86</v>
      </c>
      <c r="C43" s="32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8"/>
      <c r="C44" s="13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331" t="s">
        <v>26</v>
      </c>
      <c r="B45" s="332"/>
      <c r="C45" s="33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0"/>
      <c r="B46" s="141"/>
      <c r="C46" s="14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326" t="s">
        <v>42</v>
      </c>
      <c r="C47" s="32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326" t="s">
        <v>43</v>
      </c>
      <c r="C48" s="32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326" t="s">
        <v>44</v>
      </c>
      <c r="C49" s="327">
        <v>0</v>
      </c>
      <c r="D49" s="59">
        <v>0</v>
      </c>
      <c r="E49" s="60">
        <v>4</v>
      </c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324">
        <f>COUNTA(B40:B49)</f>
        <v>7</v>
      </c>
      <c r="C50" s="32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331" t="s">
        <v>20</v>
      </c>
      <c r="B51" s="332"/>
      <c r="C51" s="33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41"/>
      <c r="C52" s="14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326" t="s">
        <v>41</v>
      </c>
      <c r="C53" s="32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326" t="s">
        <v>47</v>
      </c>
      <c r="C54" s="32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324">
        <f>COUNTA(B53:B54)</f>
        <v>2</v>
      </c>
      <c r="C55" s="32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336" t="s">
        <v>48</v>
      </c>
      <c r="C57" s="337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336" t="s">
        <v>49</v>
      </c>
      <c r="C58" s="337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324">
        <f>COUNTA(B57:C58)</f>
        <v>2</v>
      </c>
      <c r="C59" s="32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322" t="s">
        <v>88</v>
      </c>
      <c r="C61" s="323"/>
      <c r="D61" s="59">
        <v>0</v>
      </c>
      <c r="E61" s="60"/>
      <c r="F61" s="55"/>
      <c r="G61" s="61">
        <v>143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143</v>
      </c>
      <c r="P61" s="68">
        <v>0</v>
      </c>
      <c r="Q61" s="53">
        <f>IF(ISERROR(P61-O61),"Invalid Input",(P61-O61))</f>
        <v>-143</v>
      </c>
      <c r="R61" s="16" t="b">
        <v>1</v>
      </c>
      <c r="S61" s="124"/>
      <c r="T61" s="124"/>
    </row>
    <row r="62" spans="1:20" ht="14.25">
      <c r="A62" s="27"/>
      <c r="B62" s="322" t="s">
        <v>87</v>
      </c>
      <c r="C62" s="323"/>
      <c r="D62" s="59">
        <v>0</v>
      </c>
      <c r="E62" s="60"/>
      <c r="F62" s="55"/>
      <c r="G62" s="61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24"/>
      <c r="T62" s="124"/>
    </row>
    <row r="63" spans="1:20" ht="14.25">
      <c r="A63" s="27"/>
      <c r="B63" s="322" t="s">
        <v>89</v>
      </c>
      <c r="C63" s="323"/>
      <c r="D63" s="59">
        <v>0</v>
      </c>
      <c r="E63" s="60"/>
      <c r="F63" s="55"/>
      <c r="G63" s="61">
        <v>8831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8831</v>
      </c>
      <c r="P63" s="68">
        <v>0</v>
      </c>
      <c r="Q63" s="53">
        <f>IF(ISERROR(P63-O63),"Invalid Input",(P63-O63))</f>
        <v>-8831</v>
      </c>
      <c r="R63" s="16"/>
      <c r="S63" s="124"/>
      <c r="T63" s="124"/>
    </row>
    <row r="64" spans="1:20" ht="15" customHeight="1">
      <c r="A64" s="27"/>
      <c r="B64" s="324">
        <f>COUNTA(B61:C62)</f>
        <v>2</v>
      </c>
      <c r="C64" s="32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97</v>
      </c>
      <c r="F66" s="55"/>
      <c r="G66" s="61">
        <v>70</v>
      </c>
      <c r="H66" s="55">
        <v>25</v>
      </c>
      <c r="I66" s="61">
        <v>4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25</v>
      </c>
      <c r="O66" s="74">
        <f>IF(ISERROR(G66+I66+K66+M66),"Invalid Input",G66+I66+K66+M66)</f>
        <v>74</v>
      </c>
      <c r="P66" s="68">
        <v>0</v>
      </c>
      <c r="Q66" s="53">
        <f>IF(ISERROR(P66-O66),"Invalid Input",(P66-O66))</f>
        <v>-74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30</v>
      </c>
      <c r="F69" s="55">
        <v>30</v>
      </c>
      <c r="G69" s="61">
        <v>30</v>
      </c>
      <c r="H69" s="55">
        <v>2</v>
      </c>
      <c r="I69" s="61">
        <v>16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32</v>
      </c>
      <c r="O69" s="74">
        <f>IF(ISERROR(G69+I69+K69+M69),"Invalid Input",G69+I69+K69+M69)</f>
        <v>46</v>
      </c>
      <c r="P69" s="68">
        <v>0</v>
      </c>
      <c r="Q69" s="53">
        <f>IF(ISERROR(P69-O69),"Invalid Input",(P69-O69))</f>
        <v>-46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322" t="s">
        <v>50</v>
      </c>
      <c r="C72" s="323"/>
      <c r="D72" s="59">
        <v>1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322" t="s">
        <v>51</v>
      </c>
      <c r="C73" s="323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322" t="s">
        <v>52</v>
      </c>
      <c r="C74" s="323"/>
      <c r="D74" s="59">
        <v>1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322" t="s">
        <v>53</v>
      </c>
      <c r="C75" s="323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326" t="s">
        <v>54</v>
      </c>
      <c r="C76" s="32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322" t="s">
        <v>55</v>
      </c>
      <c r="C77" s="323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322" t="s">
        <v>56</v>
      </c>
      <c r="C78" s="323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322" t="s">
        <v>57</v>
      </c>
      <c r="C79" s="323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322" t="s">
        <v>58</v>
      </c>
      <c r="C80" s="323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322" t="s">
        <v>59</v>
      </c>
      <c r="C81" s="323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322" t="s">
        <v>60</v>
      </c>
      <c r="C82" s="323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322" t="s">
        <v>61</v>
      </c>
      <c r="C83" s="323"/>
      <c r="D83" s="59">
        <v>0</v>
      </c>
      <c r="E83" s="60">
        <v>0</v>
      </c>
      <c r="F83" s="55"/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324">
        <f>COUNTA(B72:C83)</f>
        <v>12</v>
      </c>
      <c r="C84" s="32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336" t="s">
        <v>62</v>
      </c>
      <c r="C86" s="337"/>
      <c r="D86" s="59">
        <v>0</v>
      </c>
      <c r="E86" s="60"/>
      <c r="F86" s="55"/>
      <c r="G86" s="61"/>
      <c r="H86" s="55">
        <v>100</v>
      </c>
      <c r="I86" s="61">
        <v>100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100</v>
      </c>
      <c r="P86" s="68">
        <v>0</v>
      </c>
      <c r="Q86" s="53">
        <f>IF(ISERROR(P86-O86),"Invalid Input",(P86-O86))</f>
        <v>-100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SheetNames!A8</f>
        <v>WC015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2019-02-13T07:25:32Z</cp:lastPrinted>
  <dcterms:created xsi:type="dcterms:W3CDTF">2011-11-28T13:27:15Z</dcterms:created>
  <dcterms:modified xsi:type="dcterms:W3CDTF">2019-04-10T09:54:55Z</dcterms:modified>
  <cp:category/>
  <cp:version/>
  <cp:contentType/>
  <cp:contentStatus/>
</cp:coreProperties>
</file>