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836" activeTab="0"/>
  </bookViews>
  <sheets>
    <sheet name="Summary" sheetId="1" r:id="rId1"/>
    <sheet name="FS184" sheetId="2" r:id="rId2"/>
    <sheet name="GT421" sheetId="3" r:id="rId3"/>
    <sheet name="GT481 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'FS184'!$A$1:$T$88</definedName>
    <definedName name="_xlnm.Print_Area" localSheetId="2">'GT421'!$A$1:$T$88</definedName>
    <definedName name="_xlnm.Print_Area" localSheetId="3">'GT481 '!$A$1:$T$88</definedName>
    <definedName name="_xlnm.Print_Area" localSheetId="4">'KZN225'!$A$1:$T$88</definedName>
    <definedName name="_xlnm.Print_Area" localSheetId="5">'KZN252'!$A$1:$T$88</definedName>
    <definedName name="_xlnm.Print_Area" localSheetId="6">'KZN282'!$A$1:$T$88</definedName>
    <definedName name="_xlnm.Print_Area" localSheetId="7">'LIM354'!$A$1:$T$88</definedName>
    <definedName name="_xlnm.Print_Area" localSheetId="8">'MP307'!$A$1:$T$88</definedName>
    <definedName name="_xlnm.Print_Area" localSheetId="9">'MP312'!$A$1:$T$88</definedName>
    <definedName name="_xlnm.Print_Area" localSheetId="10">'MP313'!$A$1:$T$88</definedName>
    <definedName name="_xlnm.Print_Area" localSheetId="11">'MP326'!$A$1:$T$88</definedName>
    <definedName name="_xlnm.Print_Area" localSheetId="12">'NC091'!$A$1:$T$88</definedName>
    <definedName name="_xlnm.Print_Area" localSheetId="13">'NW372'!$A$1:$T$88</definedName>
    <definedName name="_xlnm.Print_Area" localSheetId="14">'NW373'!$A$1:$T$88</definedName>
    <definedName name="_xlnm.Print_Area" localSheetId="15">'NW403'!$A$1:$T$88</definedName>
    <definedName name="_xlnm.Print_Area" localSheetId="16">'NW405'!$A$1:$T$88</definedName>
    <definedName name="_xlnm.Print_Area" localSheetId="0">'Summary'!$A$1:$T$88</definedName>
    <definedName name="_xlnm.Print_Area" localSheetId="17">'WC023'!$A$1:$T$88</definedName>
    <definedName name="_xlnm.Print_Area" localSheetId="18">'WC024'!$A$1:$T$88</definedName>
    <definedName name="_xlnm.Print_Area" localSheetId="19">'WC044'!$A$1:$T$88</definedName>
    <definedName name="_xlnm.Print_Titles" localSheetId="1">'FS184'!$1:$1</definedName>
    <definedName name="_xlnm.Print_Titles" localSheetId="2">'GT421'!$1:$1</definedName>
    <definedName name="_xlnm.Print_Titles" localSheetId="3">'GT481 '!$1:$1</definedName>
    <definedName name="_xlnm.Print_Titles" localSheetId="4">'KZN225'!$1:$1</definedName>
    <definedName name="_xlnm.Print_Titles" localSheetId="5">'KZN252'!$1:$1</definedName>
    <definedName name="_xlnm.Print_Titles" localSheetId="6">'KZN282'!$1:$1</definedName>
    <definedName name="_xlnm.Print_Titles" localSheetId="7">'LIM354'!$1:$1</definedName>
    <definedName name="_xlnm.Print_Titles" localSheetId="8">'MP307'!$1:$1</definedName>
    <definedName name="_xlnm.Print_Titles" localSheetId="9">'MP312'!$1:$1</definedName>
    <definedName name="_xlnm.Print_Titles" localSheetId="10">'MP313'!$1:$1</definedName>
    <definedName name="_xlnm.Print_Titles" localSheetId="11">'MP326'!$1:$1</definedName>
    <definedName name="_xlnm.Print_Titles" localSheetId="12">'NC091'!$1:$1</definedName>
    <definedName name="_xlnm.Print_Titles" localSheetId="13">'NW372'!$1:$1</definedName>
    <definedName name="_xlnm.Print_Titles" localSheetId="14">'NW373'!$1:$1</definedName>
    <definedName name="_xlnm.Print_Titles" localSheetId="15">'NW403'!$1:$1</definedName>
    <definedName name="_xlnm.Print_Titles" localSheetId="16">'NW405'!$1:$1</definedName>
    <definedName name="_xlnm.Print_Titles" localSheetId="0">'Summary'!$1:$1</definedName>
    <definedName name="_xlnm.Print_Titles" localSheetId="17">'WC023'!$1:$1</definedName>
    <definedName name="_xlnm.Print_Titles" localSheetId="18">'WC024'!$1:$1</definedName>
    <definedName name="_xlnm.Print_Titles" localSheetId="19">'WC044'!$1:$1</definedName>
  </definedNames>
  <calcPr fullCalcOnLoad="1"/>
</workbook>
</file>

<file path=xl/sharedStrings.xml><?xml version="1.0" encoding="utf-8"?>
<sst xmlns="http://schemas.openxmlformats.org/spreadsheetml/2006/main" count="2021" uniqueCount="108">
  <si>
    <t>Current status</t>
  </si>
  <si>
    <t>Number of sites currently serviced with electricity, water (house connection), sewerage removal service and solid waste removal service</t>
  </si>
  <si>
    <t>Sites</t>
  </si>
  <si>
    <t>Number of households living in informal settlements</t>
  </si>
  <si>
    <t>Households</t>
  </si>
  <si>
    <t>Number of hectares of land already acquired and suitable for human settlements development</t>
  </si>
  <si>
    <t>hectares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</si>
  <si>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</si>
  <si>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</si>
  <si>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</si>
  <si>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</si>
  <si>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</si>
  <si>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</si>
  <si>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</si>
  <si>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</si>
  <si>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Programme / Subprogramme / Performance Measures</t>
  </si>
  <si>
    <t>1st Quarter
Planned output 
as per SDBIP</t>
  </si>
  <si>
    <t xml:space="preserve">1st Quarter 
Actual output </t>
  </si>
  <si>
    <t>2nd Quarter 
Planned output 
as per SDBIP</t>
  </si>
  <si>
    <t>2nd Quarter 
Actual output</t>
  </si>
  <si>
    <t>3rd Quarter 
Planned output 
as per SDBIP</t>
  </si>
  <si>
    <t xml:space="preserve">3rd Quarter
Actual output </t>
  </si>
  <si>
    <t>4th Quarter 
Planned output 
as per SDBIP</t>
  </si>
  <si>
    <t xml:space="preserve">4th Quarter 
Actual output </t>
  </si>
  <si>
    <t>Summary of 
Planned output 
as per SDBIP</t>
  </si>
  <si>
    <t>Variation</t>
  </si>
  <si>
    <t>Reason(s) for variation</t>
  </si>
  <si>
    <t>Remedial action</t>
  </si>
  <si>
    <t>[3 + 5 + 7 + 9]</t>
  </si>
  <si>
    <t>[4+6+8+10]</t>
  </si>
  <si>
    <t>[13-12]</t>
  </si>
  <si>
    <t>QUARTERLY OUTPUTS</t>
  </si>
  <si>
    <t>Spatial Development and the Built Environment:</t>
  </si>
  <si>
    <t>Number of hectares of land procured and suitable for Greenfields development</t>
  </si>
  <si>
    <t>Number of hectares of land procured and suitable for Brownfield development</t>
  </si>
  <si>
    <t>Number of hectares of land proclaimed (township establishment completed)</t>
  </si>
  <si>
    <t>Number of dwelling units developed per hectare</t>
  </si>
  <si>
    <t>Percentage density reduction in total informal settlements</t>
  </si>
  <si>
    <t>Number of informal settlements targeted for upgrading</t>
  </si>
  <si>
    <t>Number of households living in informal settlements targeted for upgrading</t>
  </si>
  <si>
    <t>Number of informal settlements targeted for upgrading with upgrading plans</t>
  </si>
  <si>
    <t>Number of informal settlements upgraded (services provided): In Situ</t>
  </si>
  <si>
    <t>Number of informal settlements targeted for formalisation (services provided): Relocated</t>
  </si>
  <si>
    <t>Number of households living in informal backyard rental agreement</t>
  </si>
  <si>
    <t>Number of sites serviced</t>
  </si>
  <si>
    <t>Number of Title deeds transferred to eligible beneficiaries</t>
  </si>
  <si>
    <t>Roads and storm water:</t>
  </si>
  <si>
    <t>KMs of new paved roads to be built</t>
  </si>
  <si>
    <t>KMs of new gravelled roads to be built</t>
  </si>
  <si>
    <t>KMs of  roads resurfaced/rehabilitated/resealed</t>
  </si>
  <si>
    <t>KMs of  storm water drainage installed in addition to current ones</t>
  </si>
  <si>
    <t>Transport:</t>
  </si>
  <si>
    <t>KMs of  new pedestrian walkways to be constructed</t>
  </si>
  <si>
    <t>Number of new bus terminals or taxi ranks to be constructed</t>
  </si>
  <si>
    <t>Number of new bus/taxi stops to be constructed</t>
  </si>
  <si>
    <t>Access to Services:</t>
  </si>
  <si>
    <t>Water</t>
  </si>
  <si>
    <t>Number of additional water service points to be installed for informal settlement dwellers within a 200m radius</t>
  </si>
  <si>
    <t>Number of additional households to be provided with water connections</t>
  </si>
  <si>
    <t>Sewerage</t>
  </si>
  <si>
    <t>Number of additional sanitation service points (toilets) to be installed for informal settlement dwellers</t>
  </si>
  <si>
    <t>Number of additional households to be provided with sewer connections</t>
  </si>
  <si>
    <t>Solid Waste Management</t>
  </si>
  <si>
    <t xml:space="preserve">Number of additional households provided with access to weekly refuse removal </t>
  </si>
  <si>
    <t>Number of waste minimisation projects initiated/ upgraded</t>
  </si>
  <si>
    <t>Number of households living in informal areas with solid waste removal service</t>
  </si>
  <si>
    <t>Electricity</t>
  </si>
  <si>
    <t>Number of additional households living in formal areas provided with electricity connections</t>
  </si>
  <si>
    <t>Number of additional high mast lights installed</t>
  </si>
  <si>
    <t>Number of additional households provided with access to Free Basic Electricity</t>
  </si>
  <si>
    <t>Number of additional street lights installed</t>
  </si>
  <si>
    <t>Socio-Economic Amenities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</si>
  <si>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</si>
  <si>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</si>
  <si>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</si>
  <si>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</si>
  <si>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</si>
  <si>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</si>
  <si>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</si>
  <si>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</si>
  <si>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</si>
  <si>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</si>
  <si>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</si>
  <si>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</si>
  <si>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Local Economic Development and Job Creation:</t>
  </si>
  <si>
    <t>Number of additional jobs to be created using the Expanded Public Works  Programme guidelines and other municipal programmes</t>
  </si>
  <si>
    <t>Consolidation for secondary cities</t>
  </si>
  <si>
    <t>Statistical indicators on service delivery as at the beginning of 2018/19 (to be completed only at the beginning of the municipal financial year)</t>
  </si>
  <si>
    <t>QUARTERLY PERFORMANCE REPORTS - 2018/19</t>
  </si>
  <si>
    <t>Backlog as at beginning of 2018/19</t>
  </si>
  <si>
    <t>Target for 2018/19 as per the
SDBIP</t>
  </si>
  <si>
    <t xml:space="preserve">Summary of Actual output for 2018/19. 
</t>
  </si>
  <si>
    <t>Actual output for 2018/19
as per Annual Report</t>
  </si>
  <si>
    <t>Per centage density reduction in total informal settlements</t>
  </si>
  <si>
    <t>_</t>
  </si>
  <si>
    <t xml:space="preserve">108894
</t>
  </si>
  <si>
    <t xml:space="preserve"> </t>
  </si>
  <si>
    <t>Please note that the total of households indicated refers to the additional households  - difference between Q1 (Sept 2018) and Q2 (Dec 2018).</t>
  </si>
  <si>
    <t>There is no target for waste minimisation projects for Q2, only waste awareness which is not the same.</t>
  </si>
  <si>
    <t>The amount indicated for informal households refers to the  total of informal households currently on our system.</t>
  </si>
  <si>
    <t>Contractor on site for Upgrades to Pelikaan and Newton sports fields. Work in progress. Expected completion June 2019.</t>
  </si>
  <si>
    <t>Weekly monitoring of progress on updates at Pelikaan and Newton sports fields. Expected completion June 2019.</t>
  </si>
  <si>
    <t>Reported at the Drakenstein Health Forum</t>
  </si>
  <si>
    <t>Project to be completd in 4th quarter</t>
  </si>
  <si>
    <t xml:space="preserve">Due to the aged infrastructure of the swimming pools it requires upgrades rather than repairs. Our tender COMP9/2018 was only finalized in the beginning of January 2019. </t>
  </si>
  <si>
    <t xml:space="preserve"> All upgrades at all five swimming pools will be done via tender COMP9/2018. Expected completion June 2019.</t>
  </si>
  <si>
    <t>Upgrade of Van der Poel Square</t>
  </si>
  <si>
    <t>This item is not taken up in the SDBIP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</si>
</sst>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 &quot;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8"/>
      <name val="Arial Narrow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b/>
      <sz val="11"/>
      <color indexed="53"/>
      <name val="Calibri"/>
      <family val="2"/>
    </font>
    <font>
      <b/>
      <u val="single"/>
      <sz val="11"/>
      <color indexed="53"/>
      <name val="Calibri"/>
      <family val="2"/>
    </font>
    <font>
      <b/>
      <u val="single"/>
      <sz val="10"/>
      <name val="Calibri"/>
      <family val="2"/>
    </font>
    <font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1" fontId="6" fillId="0" borderId="0" xfId="52" applyNumberFormat="1" applyFont="1" applyBorder="1" applyAlignment="1" applyProtection="1">
      <alignment/>
      <protection hidden="1"/>
    </xf>
    <xf numFmtId="1" fontId="6" fillId="0" borderId="0" xfId="52" applyNumberFormat="1" applyFont="1" applyBorder="1" applyAlignment="1" applyProtection="1">
      <alignment vertical="center"/>
      <protection hidden="1"/>
    </xf>
    <xf numFmtId="0" fontId="7" fillId="0" borderId="0" xfId="56" applyFont="1" applyFill="1" applyBorder="1" applyAlignment="1" applyProtection="1">
      <alignment vertical="top"/>
      <protection hidden="1"/>
    </xf>
    <xf numFmtId="0" fontId="7" fillId="0" borderId="0" xfId="56" applyFont="1" applyFill="1" applyBorder="1" applyAlignment="1" applyProtection="1">
      <alignment vertical="top" wrapText="1"/>
      <protection hidden="1"/>
    </xf>
    <xf numFmtId="0" fontId="0" fillId="0" borderId="0" xfId="0" applyFont="1" applyAlignment="1">
      <alignment/>
    </xf>
    <xf numFmtId="0" fontId="4" fillId="0" borderId="0" xfId="56" applyNumberFormat="1" applyFont="1" applyFill="1" applyBorder="1" applyAlignment="1" applyProtection="1">
      <alignment vertical="top"/>
      <protection hidden="1"/>
    </xf>
    <xf numFmtId="1" fontId="8" fillId="0" borderId="0" xfId="56" applyNumberFormat="1" applyFont="1" applyFill="1" applyBorder="1" applyAlignment="1" applyProtection="1">
      <alignment/>
      <protection hidden="1"/>
    </xf>
    <xf numFmtId="1" fontId="8" fillId="0" borderId="0" xfId="56" applyNumberFormat="1" applyFont="1" applyFill="1" applyBorder="1" applyAlignment="1" applyProtection="1">
      <alignment vertical="center"/>
      <protection hidden="1"/>
    </xf>
    <xf numFmtId="0" fontId="9" fillId="0" borderId="0" xfId="56" applyFont="1" applyBorder="1">
      <alignment/>
      <protection/>
    </xf>
    <xf numFmtId="0" fontId="10" fillId="0" borderId="0" xfId="52" applyFont="1" applyFill="1" applyBorder="1" applyAlignment="1" applyProtection="1">
      <alignment vertical="top"/>
      <protection hidden="1"/>
    </xf>
    <xf numFmtId="0" fontId="54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10" xfId="56" applyFont="1" applyBorder="1" applyAlignment="1" applyProtection="1">
      <alignment wrapText="1"/>
      <protection locked="0"/>
    </xf>
    <xf numFmtId="0" fontId="55" fillId="0" borderId="0" xfId="0" applyFont="1" applyAlignment="1">
      <alignment/>
    </xf>
    <xf numFmtId="0" fontId="54" fillId="0" borderId="10" xfId="0" applyFont="1" applyBorder="1" applyAlignment="1" applyProtection="1">
      <alignment horizontal="center" wrapText="1"/>
      <protection locked="0"/>
    </xf>
    <xf numFmtId="0" fontId="55" fillId="0" borderId="0" xfId="52" applyFont="1" applyFill="1" applyBorder="1" applyAlignment="1" applyProtection="1">
      <alignment vertical="top"/>
      <protection hidden="1"/>
    </xf>
    <xf numFmtId="0" fontId="8" fillId="0" borderId="0" xfId="56" applyNumberFormat="1" applyFont="1" applyFill="1" applyBorder="1" applyAlignment="1" applyProtection="1">
      <alignment/>
      <protection hidden="1"/>
    </xf>
    <xf numFmtId="1" fontId="12" fillId="0" borderId="0" xfId="56" applyNumberFormat="1" applyFont="1" applyFill="1" applyBorder="1" applyAlignment="1" applyProtection="1">
      <alignment vertical="center" wrapText="1"/>
      <protection hidden="1"/>
    </xf>
    <xf numFmtId="0" fontId="9" fillId="0" borderId="10" xfId="56" applyFont="1" applyBorder="1" applyProtection="1">
      <alignment/>
      <protection locked="0"/>
    </xf>
    <xf numFmtId="1" fontId="9" fillId="0" borderId="0" xfId="57" applyNumberFormat="1" applyFont="1" applyFill="1" applyBorder="1" applyAlignment="1" applyProtection="1">
      <alignment vertical="top" wrapText="1"/>
      <protection/>
    </xf>
    <xf numFmtId="1" fontId="12" fillId="33" borderId="0" xfId="56" applyNumberFormat="1" applyFont="1" applyFill="1" applyBorder="1" applyAlignment="1" applyProtection="1">
      <alignment vertical="center" wrapText="1"/>
      <protection hidden="1"/>
    </xf>
    <xf numFmtId="1" fontId="12" fillId="0" borderId="0" xfId="56" applyNumberFormat="1" applyFont="1" applyFill="1" applyBorder="1" applyAlignment="1" applyProtection="1">
      <alignment vertical="center"/>
      <protection hidden="1"/>
    </xf>
    <xf numFmtId="0" fontId="14" fillId="0" borderId="11" xfId="56" applyFont="1" applyFill="1" applyBorder="1" applyAlignment="1" applyProtection="1">
      <alignment horizontal="centerContinuous" vertical="top"/>
      <protection/>
    </xf>
    <xf numFmtId="0" fontId="14" fillId="0" borderId="12" xfId="56" applyFont="1" applyFill="1" applyBorder="1" applyAlignment="1" applyProtection="1">
      <alignment horizontal="centerContinuous" vertical="top"/>
      <protection/>
    </xf>
    <xf numFmtId="0" fontId="14" fillId="0" borderId="10" xfId="56" applyFont="1" applyFill="1" applyBorder="1" applyAlignment="1" applyProtection="1">
      <alignment horizontal="center" vertical="top" wrapText="1"/>
      <protection/>
    </xf>
    <xf numFmtId="0" fontId="14" fillId="0" borderId="13" xfId="56" applyFont="1" applyFill="1" applyBorder="1" applyAlignment="1" applyProtection="1">
      <alignment horizontal="center" vertical="top" wrapText="1"/>
      <protection/>
    </xf>
    <xf numFmtId="0" fontId="14" fillId="0" borderId="14" xfId="56" applyFont="1" applyFill="1" applyBorder="1" applyAlignment="1" applyProtection="1">
      <alignment horizontal="center" vertical="top" wrapText="1"/>
      <protection/>
    </xf>
    <xf numFmtId="0" fontId="14" fillId="0" borderId="15" xfId="56" applyFont="1" applyFill="1" applyBorder="1" applyAlignment="1" applyProtection="1">
      <alignment horizontal="center" vertical="top" wrapText="1"/>
      <protection/>
    </xf>
    <xf numFmtId="0" fontId="14" fillId="0" borderId="12" xfId="56" applyFont="1" applyFill="1" applyBorder="1" applyAlignment="1" applyProtection="1">
      <alignment horizontal="center" vertical="top" wrapText="1"/>
      <protection/>
    </xf>
    <xf numFmtId="0" fontId="14" fillId="0" borderId="16" xfId="56" applyFont="1" applyFill="1" applyBorder="1" applyAlignment="1" applyProtection="1">
      <alignment horizontal="center" vertical="top" wrapText="1"/>
      <protection/>
    </xf>
    <xf numFmtId="0" fontId="15" fillId="0" borderId="11" xfId="56" applyFont="1" applyFill="1" applyBorder="1" applyAlignment="1" applyProtection="1">
      <alignment horizontal="centerContinuous" vertical="top"/>
      <protection/>
    </xf>
    <xf numFmtId="0" fontId="15" fillId="0" borderId="12" xfId="56" applyFont="1" applyFill="1" applyBorder="1" applyAlignment="1" applyProtection="1">
      <alignment horizontal="centerContinuous" vertical="top"/>
      <protection/>
    </xf>
    <xf numFmtId="0" fontId="15" fillId="0" borderId="10" xfId="56" applyFont="1" applyFill="1" applyBorder="1" applyAlignment="1" applyProtection="1">
      <alignment horizontal="center" vertical="top" wrapText="1"/>
      <protection/>
    </xf>
    <xf numFmtId="0" fontId="15" fillId="0" borderId="13" xfId="56" applyFont="1" applyFill="1" applyBorder="1" applyAlignment="1" applyProtection="1">
      <alignment horizontal="center" vertical="top" wrapText="1"/>
      <protection/>
    </xf>
    <xf numFmtId="0" fontId="15" fillId="0" borderId="14" xfId="56" applyFont="1" applyFill="1" applyBorder="1" applyAlignment="1" applyProtection="1">
      <alignment horizontal="center" vertical="top" wrapText="1"/>
      <protection/>
    </xf>
    <xf numFmtId="0" fontId="15" fillId="0" borderId="15" xfId="56" applyFont="1" applyFill="1" applyBorder="1" applyAlignment="1" applyProtection="1">
      <alignment horizontal="center" vertical="top" wrapText="1"/>
      <protection/>
    </xf>
    <xf numFmtId="0" fontId="15" fillId="0" borderId="12" xfId="56" applyFont="1" applyFill="1" applyBorder="1" applyAlignment="1" applyProtection="1">
      <alignment horizontal="center" vertical="top" wrapText="1"/>
      <protection/>
    </xf>
    <xf numFmtId="0" fontId="15" fillId="0" borderId="16" xfId="56" applyFont="1" applyFill="1" applyBorder="1" applyAlignment="1" applyProtection="1">
      <alignment horizontal="center" vertical="top" wrapText="1"/>
      <protection/>
    </xf>
    <xf numFmtId="0" fontId="7" fillId="0" borderId="17" xfId="56" applyFont="1" applyFill="1" applyBorder="1" applyAlignment="1" applyProtection="1">
      <alignment vertical="top" wrapText="1"/>
      <protection hidden="1"/>
    </xf>
    <xf numFmtId="0" fontId="56" fillId="0" borderId="0" xfId="0" applyFont="1" applyAlignment="1">
      <alignment/>
    </xf>
    <xf numFmtId="0" fontId="14" fillId="0" borderId="16" xfId="56" applyFont="1" applyFill="1" applyBorder="1" applyAlignment="1" applyProtection="1">
      <alignment horizontal="centerContinuous" vertical="top"/>
      <protection/>
    </xf>
    <xf numFmtId="1" fontId="17" fillId="34" borderId="11" xfId="52" applyNumberFormat="1" applyFont="1" applyFill="1" applyBorder="1" applyAlignment="1" applyProtection="1">
      <alignment vertical="center"/>
      <protection/>
    </xf>
    <xf numFmtId="0" fontId="18" fillId="34" borderId="12" xfId="57" applyFont="1" applyFill="1" applyBorder="1" applyAlignment="1" applyProtection="1">
      <alignment vertical="top"/>
      <protection/>
    </xf>
    <xf numFmtId="164" fontId="18" fillId="34" borderId="16" xfId="57" applyNumberFormat="1" applyFont="1" applyFill="1" applyBorder="1" applyAlignment="1" applyProtection="1">
      <alignment vertical="top" wrapText="1"/>
      <protection/>
    </xf>
    <xf numFmtId="164" fontId="18" fillId="34" borderId="13" xfId="57" applyNumberFormat="1" applyFont="1" applyFill="1" applyBorder="1" applyAlignment="1" applyProtection="1">
      <alignment vertical="top" wrapText="1"/>
      <protection/>
    </xf>
    <xf numFmtId="164" fontId="18" fillId="34" borderId="14" xfId="57" applyNumberFormat="1" applyFont="1" applyFill="1" applyBorder="1" applyAlignment="1" applyProtection="1">
      <alignment vertical="top" wrapText="1"/>
      <protection/>
    </xf>
    <xf numFmtId="164" fontId="18" fillId="34" borderId="15" xfId="57" applyNumberFormat="1" applyFont="1" applyFill="1" applyBorder="1" applyAlignment="1" applyProtection="1">
      <alignment vertical="top" wrapText="1"/>
      <protection/>
    </xf>
    <xf numFmtId="164" fontId="18" fillId="34" borderId="12" xfId="57" applyNumberFormat="1" applyFont="1" applyFill="1" applyBorder="1" applyAlignment="1" applyProtection="1">
      <alignment vertical="top" wrapText="1"/>
      <protection/>
    </xf>
    <xf numFmtId="164" fontId="18" fillId="34" borderId="10" xfId="57" applyNumberFormat="1" applyFont="1" applyFill="1" applyBorder="1" applyAlignment="1" applyProtection="1">
      <alignment vertical="top" wrapText="1"/>
      <protection/>
    </xf>
    <xf numFmtId="0" fontId="9" fillId="0" borderId="0" xfId="57" applyFont="1">
      <alignment/>
      <protection/>
    </xf>
    <xf numFmtId="0" fontId="9" fillId="0" borderId="17" xfId="57" applyFont="1" applyBorder="1" applyAlignment="1">
      <alignment wrapText="1"/>
      <protection/>
    </xf>
    <xf numFmtId="164" fontId="15" fillId="0" borderId="17" xfId="57" applyNumberFormat="1" applyFont="1" applyFill="1" applyBorder="1" applyAlignment="1" applyProtection="1">
      <alignment vertical="top" wrapText="1"/>
      <protection/>
    </xf>
    <xf numFmtId="164" fontId="15" fillId="0" borderId="18" xfId="57" applyNumberFormat="1" applyFont="1" applyFill="1" applyBorder="1" applyAlignment="1" applyProtection="1">
      <alignment vertical="top" wrapText="1"/>
      <protection/>
    </xf>
    <xf numFmtId="164" fontId="15" fillId="0" borderId="19" xfId="57" applyNumberFormat="1" applyFont="1" applyFill="1" applyBorder="1" applyAlignment="1" applyProtection="1">
      <alignment vertical="top" wrapText="1"/>
      <protection/>
    </xf>
    <xf numFmtId="164" fontId="15" fillId="0" borderId="20" xfId="57" applyNumberFormat="1" applyFont="1" applyFill="1" applyBorder="1" applyAlignment="1" applyProtection="1">
      <alignment vertical="top" wrapText="1"/>
      <protection/>
    </xf>
    <xf numFmtId="164" fontId="15" fillId="0" borderId="21" xfId="57" applyNumberFormat="1" applyFont="1" applyFill="1" applyBorder="1" applyAlignment="1" applyProtection="1">
      <alignment vertical="top" wrapText="1"/>
      <protection/>
    </xf>
    <xf numFmtId="164" fontId="15" fillId="0" borderId="22" xfId="57" applyNumberFormat="1" applyFont="1" applyFill="1" applyBorder="1" applyAlignment="1" applyProtection="1">
      <alignment vertical="top" wrapText="1"/>
      <protection/>
    </xf>
    <xf numFmtId="164" fontId="15" fillId="0" borderId="23" xfId="57" applyNumberFormat="1" applyFont="1" applyFill="1" applyBorder="1" applyAlignment="1" applyProtection="1">
      <alignment vertical="top" wrapText="1"/>
      <protection/>
    </xf>
    <xf numFmtId="164" fontId="15" fillId="0" borderId="24" xfId="57" applyNumberFormat="1" applyFont="1" applyFill="1" applyBorder="1" applyAlignment="1" applyProtection="1">
      <alignment vertical="top" wrapText="1"/>
      <protection/>
    </xf>
    <xf numFmtId="164" fontId="15" fillId="0" borderId="25" xfId="57" applyNumberFormat="1" applyFont="1" applyFill="1" applyBorder="1" applyAlignment="1" applyProtection="1">
      <alignment vertical="top" wrapText="1"/>
      <protection/>
    </xf>
    <xf numFmtId="1" fontId="14" fillId="0" borderId="26" xfId="57" applyNumberFormat="1" applyFont="1" applyFill="1" applyBorder="1" applyAlignment="1" applyProtection="1">
      <alignment vertical="top"/>
      <protection/>
    </xf>
    <xf numFmtId="1" fontId="14" fillId="0" borderId="0" xfId="57" applyNumberFormat="1" applyFont="1" applyFill="1" applyBorder="1" applyAlignment="1" applyProtection="1">
      <alignment vertical="top"/>
      <protection/>
    </xf>
    <xf numFmtId="1" fontId="14" fillId="0" borderId="0" xfId="57" applyNumberFormat="1" applyFont="1" applyFill="1" applyBorder="1" applyAlignment="1" applyProtection="1">
      <alignment vertical="top" wrapText="1"/>
      <protection/>
    </xf>
    <xf numFmtId="164" fontId="15" fillId="0" borderId="0" xfId="57" applyNumberFormat="1" applyFont="1" applyFill="1" applyBorder="1" applyAlignment="1" applyProtection="1">
      <alignment vertical="top" wrapText="1"/>
      <protection/>
    </xf>
    <xf numFmtId="164" fontId="15" fillId="0" borderId="27" xfId="57" applyNumberFormat="1" applyFont="1" applyFill="1" applyBorder="1" applyAlignment="1" applyProtection="1">
      <alignment vertical="top" wrapText="1"/>
      <protection/>
    </xf>
    <xf numFmtId="165" fontId="9" fillId="35" borderId="21" xfId="57" applyNumberFormat="1" applyFont="1" applyFill="1" applyBorder="1" applyAlignment="1" applyProtection="1">
      <alignment vertical="top"/>
      <protection locked="0"/>
    </xf>
    <xf numFmtId="165" fontId="9" fillId="36" borderId="21" xfId="57" applyNumberFormat="1" applyFont="1" applyFill="1" applyBorder="1" applyAlignment="1" applyProtection="1">
      <alignment vertical="top"/>
      <protection locked="0"/>
    </xf>
    <xf numFmtId="165" fontId="9" fillId="37" borderId="21" xfId="57" applyNumberFormat="1" applyFont="1" applyFill="1" applyBorder="1" applyAlignment="1" applyProtection="1">
      <alignment vertical="top"/>
      <protection locked="0"/>
    </xf>
    <xf numFmtId="165" fontId="9" fillId="38" borderId="18" xfId="57" applyNumberFormat="1" applyFont="1" applyFill="1" applyBorder="1" applyAlignment="1" applyProtection="1">
      <alignment vertical="top"/>
      <protection locked="0"/>
    </xf>
    <xf numFmtId="165" fontId="7" fillId="0" borderId="21" xfId="57" applyNumberFormat="1" applyFont="1" applyFill="1" applyBorder="1" applyAlignment="1" applyProtection="1">
      <alignment vertical="top" wrapText="1"/>
      <protection/>
    </xf>
    <xf numFmtId="165" fontId="7" fillId="0" borderId="22" xfId="57" applyNumberFormat="1" applyFont="1" applyFill="1" applyBorder="1" applyAlignment="1" applyProtection="1">
      <alignment vertical="top" wrapText="1"/>
      <protection/>
    </xf>
    <xf numFmtId="165" fontId="9" fillId="39" borderId="18" xfId="57" applyNumberFormat="1" applyFont="1" applyFill="1" applyBorder="1" applyAlignment="1" applyProtection="1">
      <alignment vertical="top"/>
      <protection locked="0"/>
    </xf>
    <xf numFmtId="165" fontId="9" fillId="33" borderId="17" xfId="57" applyNumberFormat="1" applyFont="1" applyFill="1" applyBorder="1" applyAlignment="1" applyProtection="1">
      <alignment vertical="top"/>
      <protection/>
    </xf>
    <xf numFmtId="0" fontId="9" fillId="0" borderId="17" xfId="57" applyFont="1" applyBorder="1" applyAlignment="1" applyProtection="1">
      <alignment wrapText="1"/>
      <protection locked="0"/>
    </xf>
    <xf numFmtId="1" fontId="9" fillId="0" borderId="0" xfId="57" applyNumberFormat="1" applyFont="1" applyFill="1" applyBorder="1" applyAlignment="1" applyProtection="1">
      <alignment horizontal="left" vertical="top"/>
      <protection/>
    </xf>
    <xf numFmtId="1" fontId="9" fillId="0" borderId="27" xfId="57" applyNumberFormat="1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>
      <alignment/>
    </xf>
    <xf numFmtId="1" fontId="9" fillId="33" borderId="26" xfId="57" applyNumberFormat="1" applyFont="1" applyFill="1" applyBorder="1" applyAlignment="1" applyProtection="1">
      <alignment vertical="top" wrapText="1"/>
      <protection/>
    </xf>
    <xf numFmtId="165" fontId="9" fillId="33" borderId="21" xfId="57" applyNumberFormat="1" applyFont="1" applyFill="1" applyBorder="1" applyAlignment="1" applyProtection="1">
      <alignment vertical="top"/>
      <protection locked="0"/>
    </xf>
    <xf numFmtId="165" fontId="9" fillId="33" borderId="18" xfId="57" applyNumberFormat="1" applyFont="1" applyFill="1" applyBorder="1" applyAlignment="1" applyProtection="1">
      <alignment vertical="top"/>
      <protection locked="0"/>
    </xf>
    <xf numFmtId="165" fontId="9" fillId="33" borderId="21" xfId="57" applyNumberFormat="1" applyFont="1" applyFill="1" applyBorder="1" applyAlignment="1" applyProtection="1">
      <alignment vertical="top"/>
      <protection/>
    </xf>
    <xf numFmtId="165" fontId="9" fillId="33" borderId="18" xfId="57" applyNumberFormat="1" applyFont="1" applyFill="1" applyBorder="1" applyAlignment="1" applyProtection="1">
      <alignment vertical="top"/>
      <protection/>
    </xf>
    <xf numFmtId="0" fontId="9" fillId="33" borderId="0" xfId="57" applyFont="1" applyFill="1">
      <alignment/>
      <protection/>
    </xf>
    <xf numFmtId="0" fontId="9" fillId="33" borderId="17" xfId="57" applyFont="1" applyFill="1" applyBorder="1" applyAlignment="1" applyProtection="1">
      <alignment wrapText="1"/>
      <protection locked="0"/>
    </xf>
    <xf numFmtId="1" fontId="19" fillId="0" borderId="26" xfId="52" applyNumberFormat="1" applyFont="1" applyFill="1" applyBorder="1" applyAlignment="1" applyProtection="1">
      <alignment horizontal="left" vertical="top"/>
      <protection/>
    </xf>
    <xf numFmtId="1" fontId="19" fillId="0" borderId="0" xfId="52" applyNumberFormat="1" applyFont="1" applyFill="1" applyBorder="1" applyAlignment="1" applyProtection="1">
      <alignment horizontal="left" vertical="top"/>
      <protection/>
    </xf>
    <xf numFmtId="1" fontId="19" fillId="0" borderId="27" xfId="52" applyNumberFormat="1" applyFont="1" applyFill="1" applyBorder="1" applyAlignment="1" applyProtection="1">
      <alignment horizontal="left" vertical="top"/>
      <protection/>
    </xf>
    <xf numFmtId="1" fontId="9" fillId="0" borderId="26" xfId="57" applyNumberFormat="1" applyFont="1" applyFill="1" applyBorder="1" applyAlignment="1" applyProtection="1">
      <alignment vertical="top" wrapText="1"/>
      <protection/>
    </xf>
    <xf numFmtId="0" fontId="9" fillId="0" borderId="0" xfId="57" applyFont="1" applyBorder="1">
      <alignment/>
      <protection/>
    </xf>
    <xf numFmtId="1" fontId="9" fillId="0" borderId="0" xfId="57" applyNumberFormat="1" applyFont="1" applyFill="1" applyBorder="1" applyAlignment="1" applyProtection="1">
      <alignment horizontal="left" vertical="top" wrapText="1"/>
      <protection/>
    </xf>
    <xf numFmtId="165" fontId="9" fillId="0" borderId="21" xfId="57" applyNumberFormat="1" applyFont="1" applyFill="1" applyBorder="1" applyAlignment="1" applyProtection="1">
      <alignment vertical="top"/>
      <protection locked="0"/>
    </xf>
    <xf numFmtId="165" fontId="9" fillId="0" borderId="18" xfId="57" applyNumberFormat="1" applyFont="1" applyFill="1" applyBorder="1" applyAlignment="1" applyProtection="1">
      <alignment vertical="top"/>
      <protection locked="0"/>
    </xf>
    <xf numFmtId="1" fontId="19" fillId="0" borderId="26" xfId="52" applyNumberFormat="1" applyFont="1" applyFill="1" applyBorder="1" applyAlignment="1" applyProtection="1">
      <alignment vertical="top"/>
      <protection/>
    </xf>
    <xf numFmtId="0" fontId="0" fillId="0" borderId="17" xfId="0" applyFont="1" applyBorder="1" applyAlignment="1" applyProtection="1">
      <alignment wrapText="1"/>
      <protection locked="0"/>
    </xf>
    <xf numFmtId="1" fontId="20" fillId="0" borderId="26" xfId="52" applyNumberFormat="1" applyFont="1" applyFill="1" applyBorder="1" applyAlignment="1" applyProtection="1">
      <alignment horizontal="left" vertical="top" indent="1"/>
      <protection/>
    </xf>
    <xf numFmtId="1" fontId="9" fillId="0" borderId="0" xfId="57" applyNumberFormat="1" applyFont="1" applyFill="1" applyBorder="1" applyAlignment="1" applyProtection="1">
      <alignment vertical="top"/>
      <protection/>
    </xf>
    <xf numFmtId="1" fontId="9" fillId="0" borderId="27" xfId="57" applyNumberFormat="1" applyFont="1" applyFill="1" applyBorder="1" applyAlignment="1" applyProtection="1">
      <alignment vertical="top"/>
      <protection/>
    </xf>
    <xf numFmtId="1" fontId="21" fillId="0" borderId="0" xfId="57" applyNumberFormat="1" applyFont="1" applyFill="1" applyBorder="1" applyAlignment="1" applyProtection="1">
      <alignment vertical="top"/>
      <protection/>
    </xf>
    <xf numFmtId="1" fontId="9" fillId="0" borderId="28" xfId="57" applyNumberFormat="1" applyFont="1" applyFill="1" applyBorder="1" applyAlignment="1" applyProtection="1">
      <alignment vertical="top" wrapText="1"/>
      <protection/>
    </xf>
    <xf numFmtId="1" fontId="9" fillId="0" borderId="29" xfId="57" applyNumberFormat="1" applyFont="1" applyFill="1" applyBorder="1" applyAlignment="1" applyProtection="1">
      <alignment vertical="top"/>
      <protection/>
    </xf>
    <xf numFmtId="1" fontId="9" fillId="0" borderId="30" xfId="57" applyNumberFormat="1" applyFont="1" applyFill="1" applyBorder="1" applyAlignment="1" applyProtection="1">
      <alignment vertical="top"/>
      <protection/>
    </xf>
    <xf numFmtId="165" fontId="9" fillId="33" borderId="31" xfId="57" applyNumberFormat="1" applyFont="1" applyFill="1" applyBorder="1" applyAlignment="1" applyProtection="1">
      <alignment vertical="top"/>
      <protection locked="0"/>
    </xf>
    <xf numFmtId="165" fontId="9" fillId="33" borderId="32" xfId="57" applyNumberFormat="1" applyFont="1" applyFill="1" applyBorder="1" applyAlignment="1" applyProtection="1">
      <alignment vertical="top"/>
      <protection locked="0"/>
    </xf>
    <xf numFmtId="165" fontId="9" fillId="33" borderId="31" xfId="57" applyNumberFormat="1" applyFont="1" applyFill="1" applyBorder="1" applyAlignment="1" applyProtection="1">
      <alignment vertical="top"/>
      <protection/>
    </xf>
    <xf numFmtId="165" fontId="9" fillId="33" borderId="32" xfId="57" applyNumberFormat="1" applyFont="1" applyFill="1" applyBorder="1" applyAlignment="1" applyProtection="1">
      <alignment vertical="top"/>
      <protection/>
    </xf>
    <xf numFmtId="165" fontId="9" fillId="33" borderId="33" xfId="57" applyNumberFormat="1" applyFont="1" applyFill="1" applyBorder="1" applyAlignment="1" applyProtection="1">
      <alignment vertical="top"/>
      <protection/>
    </xf>
    <xf numFmtId="0" fontId="0" fillId="0" borderId="33" xfId="0" applyFont="1" applyBorder="1" applyAlignment="1" applyProtection="1">
      <alignment wrapText="1"/>
      <protection locked="0"/>
    </xf>
    <xf numFmtId="0" fontId="38" fillId="0" borderId="0" xfId="0" applyFont="1" applyAlignment="1">
      <alignment/>
    </xf>
    <xf numFmtId="1" fontId="9" fillId="0" borderId="0" xfId="57" applyNumberFormat="1" applyFont="1" applyFill="1" applyBorder="1" applyAlignment="1" applyProtection="1">
      <alignment horizontal="left" vertical="top" wrapText="1"/>
      <protection/>
    </xf>
    <xf numFmtId="1" fontId="9" fillId="0" borderId="27" xfId="57" applyNumberFormat="1" applyFont="1" applyFill="1" applyBorder="1" applyAlignment="1" applyProtection="1">
      <alignment horizontal="left" vertical="top" wrapText="1"/>
      <protection/>
    </xf>
    <xf numFmtId="1" fontId="19" fillId="0" borderId="26" xfId="52" applyNumberFormat="1" applyFont="1" applyFill="1" applyBorder="1" applyAlignment="1" applyProtection="1">
      <alignment horizontal="left" vertical="top"/>
      <protection/>
    </xf>
    <xf numFmtId="1" fontId="19" fillId="0" borderId="0" xfId="52" applyNumberFormat="1" applyFont="1" applyFill="1" applyBorder="1" applyAlignment="1" applyProtection="1">
      <alignment horizontal="left" vertical="top"/>
      <protection/>
    </xf>
    <xf numFmtId="1" fontId="19" fillId="0" borderId="27" xfId="52" applyNumberFormat="1" applyFont="1" applyFill="1" applyBorder="1" applyAlignment="1" applyProtection="1">
      <alignment horizontal="left" vertical="top"/>
      <protection/>
    </xf>
    <xf numFmtId="1" fontId="9" fillId="0" borderId="0" xfId="57" applyNumberFormat="1" applyFont="1" applyFill="1" applyBorder="1" applyAlignment="1" applyProtection="1">
      <alignment horizontal="left" vertical="top"/>
      <protection/>
    </xf>
    <xf numFmtId="1" fontId="9" fillId="0" borderId="0" xfId="57" applyNumberFormat="1" applyFont="1" applyFill="1" applyBorder="1" applyAlignment="1" applyProtection="1">
      <alignment vertical="top" wrapText="1"/>
      <protection/>
    </xf>
    <xf numFmtId="1" fontId="9" fillId="0" borderId="0" xfId="57" applyNumberFormat="1" applyFont="1" applyFill="1" applyBorder="1" applyAlignment="1" applyProtection="1">
      <alignment vertical="top" wrapText="1"/>
      <protection/>
    </xf>
    <xf numFmtId="0" fontId="0" fillId="0" borderId="27" xfId="0" applyBorder="1" applyAlignment="1">
      <alignment vertical="top"/>
    </xf>
    <xf numFmtId="1" fontId="9" fillId="0" borderId="0" xfId="57" applyNumberFormat="1" applyFont="1" applyFill="1" applyBorder="1" applyAlignment="1" applyProtection="1">
      <alignment horizontal="left" vertical="top"/>
      <protection/>
    </xf>
    <xf numFmtId="1" fontId="9" fillId="0" borderId="27" xfId="57" applyNumberFormat="1" applyFont="1" applyFill="1" applyBorder="1" applyAlignment="1" applyProtection="1">
      <alignment horizontal="left" vertical="top"/>
      <protection/>
    </xf>
    <xf numFmtId="1" fontId="9" fillId="0" borderId="0" xfId="57" applyNumberFormat="1" applyFont="1" applyFill="1" applyBorder="1" applyAlignment="1" applyProtection="1">
      <alignment horizontal="left" vertical="top" wrapText="1"/>
      <protection/>
    </xf>
    <xf numFmtId="1" fontId="9" fillId="0" borderId="27" xfId="57" applyNumberFormat="1" applyFont="1" applyFill="1" applyBorder="1" applyAlignment="1" applyProtection="1">
      <alignment horizontal="left" vertical="top" wrapText="1"/>
      <protection/>
    </xf>
    <xf numFmtId="1" fontId="57" fillId="0" borderId="0" xfId="57" applyNumberFormat="1" applyFont="1" applyFill="1" applyBorder="1" applyAlignment="1" applyProtection="1">
      <alignment horizontal="left" vertical="top" wrapText="1"/>
      <protection/>
    </xf>
    <xf numFmtId="1" fontId="57" fillId="0" borderId="27" xfId="57" applyNumberFormat="1" applyFont="1" applyFill="1" applyBorder="1" applyAlignment="1" applyProtection="1">
      <alignment horizontal="left" vertical="top" wrapText="1"/>
      <protection/>
    </xf>
    <xf numFmtId="1" fontId="19" fillId="0" borderId="26" xfId="52" applyNumberFormat="1" applyFont="1" applyFill="1" applyBorder="1" applyAlignment="1" applyProtection="1">
      <alignment horizontal="left" vertical="top"/>
      <protection/>
    </xf>
    <xf numFmtId="1" fontId="19" fillId="0" borderId="0" xfId="52" applyNumberFormat="1" applyFont="1" applyFill="1" applyBorder="1" applyAlignment="1" applyProtection="1">
      <alignment horizontal="left" vertical="top"/>
      <protection/>
    </xf>
    <xf numFmtId="1" fontId="19" fillId="0" borderId="27" xfId="52" applyNumberFormat="1" applyFont="1" applyFill="1" applyBorder="1" applyAlignment="1" applyProtection="1">
      <alignment horizontal="left" vertical="top"/>
      <protection/>
    </xf>
    <xf numFmtId="1" fontId="57" fillId="33" borderId="0" xfId="57" applyNumberFormat="1" applyFont="1" applyFill="1" applyBorder="1" applyAlignment="1" applyProtection="1">
      <alignment horizontal="left" vertical="top" wrapText="1"/>
      <protection/>
    </xf>
    <xf numFmtId="1" fontId="57" fillId="33" borderId="27" xfId="57" applyNumberFormat="1" applyFont="1" applyFill="1" applyBorder="1" applyAlignment="1" applyProtection="1">
      <alignment horizontal="left" vertical="top" wrapText="1"/>
      <protection/>
    </xf>
    <xf numFmtId="1" fontId="9" fillId="40" borderId="0" xfId="57" applyNumberFormat="1" applyFont="1" applyFill="1" applyBorder="1" applyAlignment="1" applyProtection="1">
      <alignment horizontal="left" vertical="top" wrapText="1"/>
      <protection/>
    </xf>
    <xf numFmtId="1" fontId="9" fillId="40" borderId="27" xfId="57" applyNumberFormat="1" applyFont="1" applyFill="1" applyBorder="1" applyAlignment="1" applyProtection="1">
      <alignment horizontal="left" vertical="top" wrapText="1"/>
      <protection/>
    </xf>
    <xf numFmtId="1" fontId="19" fillId="0" borderId="34" xfId="52" applyNumberFormat="1" applyFont="1" applyFill="1" applyBorder="1" applyAlignment="1" applyProtection="1">
      <alignment horizontal="left" vertical="top"/>
      <protection/>
    </xf>
    <xf numFmtId="1" fontId="19" fillId="0" borderId="23" xfId="52" applyNumberFormat="1" applyFont="1" applyFill="1" applyBorder="1" applyAlignment="1" applyProtection="1">
      <alignment horizontal="left" vertical="top"/>
      <protection/>
    </xf>
    <xf numFmtId="1" fontId="19" fillId="0" borderId="24" xfId="52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7-18\01.%20National%20publications\Section%2071\Quarter%201\05.%20SDBIP\02.%20FS%20Q1%20Performance%20Indicators%20Master%20File%20-%20NT%20-%202016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03.%20GT%20Q1%20Performance%20Indicators%20Master%20File%20-%20NT%20-%202016_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7-18\01.%20National%20publications\Section%2071\Quarter%201\05.%20SDBIP\03.%20GT%20Q1%20Performance%20Indicators%20Master%20File%20-%20NT%20-%202016_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7-18\01.%20National%20publications\Section%2071\Quarter%201\05.%20SDBIP\04.%20KZ%20Q1%20Performance%20Indicators%20Master%20File%20-%20NT%20-%202016_1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7-18\01.%20National%20publications\Section%2071\Quarter%201\05.%20SDBIP\05.%20LP%20Q1%20Performance%20Indicators%20Master%20File%20-%20NT%20-%202016_1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7-18\01.%20National%20publications\Section%2071\Quarter%201\05.%20SDBIP\06.%20MP%20Q1%20Performance%20Indicators%20Master%20File%20-%20NT%20-%202016_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7-18\01.%20National%20publications\Section%2071\Quarter%201\05.%20SDBIP\07.%20NC%20Q1%20Performance%20Indicators%20Master%20File%20-%20NT%20-%202016_17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7-18\01.%20National%20publications\Section%2071\Quarter%201\05.%20SDBIP\08.%20NW%20Q1%20Performance%20Indicators%20Master%20File%20-%20NT%20-%202016_17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7-18\01.%20National%20publications\Section%2071\Quarter%201\05.%20SDBIP\09.%20WC%20Q1%20Performance%20Indicators%20Master%20File%20-%20NT%20-%202016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MAN"/>
      <sheetName val="FS161"/>
      <sheetName val="FS162"/>
      <sheetName val="FS163"/>
      <sheetName val="DC16"/>
      <sheetName val="FS181"/>
      <sheetName val="FS182"/>
      <sheetName val="FS183"/>
      <sheetName val="FS184"/>
      <sheetName val="FS185"/>
      <sheetName val="DC18"/>
      <sheetName val="FS191"/>
      <sheetName val="FS192"/>
      <sheetName val="FS193 "/>
      <sheetName val="FS194"/>
      <sheetName val="FS195"/>
      <sheetName val="FS196 "/>
      <sheetName val="DC19"/>
      <sheetName val="FS201"/>
      <sheetName val="FS203"/>
      <sheetName val="FS204"/>
      <sheetName val="FS205"/>
      <sheetName val="DC20"/>
    </sheetNames>
    <sheetDataSet>
      <sheetData sheetId="0">
        <row r="2">
          <cell r="A2" t="str">
            <v>Summary</v>
          </cell>
          <cell r="B2" t="str">
            <v>.</v>
          </cell>
          <cell r="C2" t="str">
            <v>Free State</v>
          </cell>
        </row>
        <row r="3">
          <cell r="A3" t="str">
            <v>MAN</v>
          </cell>
          <cell r="B3" t="str">
            <v>MAN</v>
          </cell>
          <cell r="C3" t="str">
            <v>Mangaung</v>
          </cell>
        </row>
        <row r="4">
          <cell r="A4" t="str">
            <v>FS161</v>
          </cell>
          <cell r="B4" t="str">
            <v>FS161</v>
          </cell>
          <cell r="C4" t="str">
            <v>Letsemeng</v>
          </cell>
        </row>
        <row r="5">
          <cell r="A5" t="str">
            <v>FS162</v>
          </cell>
          <cell r="B5" t="str">
            <v>FS162</v>
          </cell>
          <cell r="C5" t="str">
            <v>Kopanong</v>
          </cell>
        </row>
        <row r="6">
          <cell r="A6" t="str">
            <v>FS163</v>
          </cell>
          <cell r="B6" t="str">
            <v>FS163</v>
          </cell>
          <cell r="C6" t="str">
            <v>Mohokare</v>
          </cell>
        </row>
        <row r="7">
          <cell r="A7" t="str">
            <v>DC16</v>
          </cell>
          <cell r="B7" t="str">
            <v>DC16</v>
          </cell>
          <cell r="C7" t="str">
            <v>Xhariep</v>
          </cell>
        </row>
        <row r="8">
          <cell r="A8" t="str">
            <v>FS181</v>
          </cell>
          <cell r="B8" t="str">
            <v>FS181</v>
          </cell>
          <cell r="C8" t="str">
            <v>Masilonyana</v>
          </cell>
        </row>
        <row r="9">
          <cell r="A9" t="str">
            <v>FS182</v>
          </cell>
          <cell r="B9" t="str">
            <v>FS182</v>
          </cell>
          <cell r="C9" t="str">
            <v>Tokologo</v>
          </cell>
        </row>
        <row r="10">
          <cell r="A10" t="str">
            <v>FS183</v>
          </cell>
          <cell r="B10" t="str">
            <v>FS183</v>
          </cell>
          <cell r="C10" t="str">
            <v>Tswelopele</v>
          </cell>
        </row>
        <row r="11">
          <cell r="A11" t="str">
            <v>FS184</v>
          </cell>
          <cell r="B11" t="str">
            <v>FS184</v>
          </cell>
          <cell r="C11" t="str">
            <v>Matjhabeng</v>
          </cell>
        </row>
        <row r="12">
          <cell r="A12" t="str">
            <v>FS185</v>
          </cell>
          <cell r="B12" t="str">
            <v>FS185</v>
          </cell>
          <cell r="C12" t="str">
            <v>Nala</v>
          </cell>
        </row>
        <row r="13">
          <cell r="A13" t="str">
            <v>DC18</v>
          </cell>
          <cell r="B13" t="str">
            <v>DC18</v>
          </cell>
          <cell r="C13" t="str">
            <v>Lejweleputswa</v>
          </cell>
        </row>
        <row r="14">
          <cell r="A14" t="str">
            <v>FS191</v>
          </cell>
          <cell r="B14" t="str">
            <v>FS191</v>
          </cell>
          <cell r="C14" t="str">
            <v>Setsoto</v>
          </cell>
        </row>
        <row r="15">
          <cell r="A15" t="str">
            <v>FS192</v>
          </cell>
          <cell r="B15" t="str">
            <v>FS192</v>
          </cell>
          <cell r="C15" t="str">
            <v>Dihlabeng</v>
          </cell>
        </row>
        <row r="16">
          <cell r="A16" t="str">
            <v>FS193</v>
          </cell>
          <cell r="B16" t="str">
            <v>FS193</v>
          </cell>
          <cell r="C16" t="str">
            <v>Nketoana</v>
          </cell>
        </row>
        <row r="17">
          <cell r="A17" t="str">
            <v>FS194</v>
          </cell>
          <cell r="B17" t="str">
            <v>FS194</v>
          </cell>
          <cell r="C17" t="str">
            <v>Maluti-a-Phofung</v>
          </cell>
        </row>
        <row r="18">
          <cell r="A18" t="str">
            <v>FS195</v>
          </cell>
          <cell r="B18" t="str">
            <v>FS195</v>
          </cell>
          <cell r="C18" t="str">
            <v>Phumelela</v>
          </cell>
        </row>
        <row r="19">
          <cell r="A19" t="str">
            <v>FS196</v>
          </cell>
          <cell r="B19" t="str">
            <v>FS196</v>
          </cell>
          <cell r="C19" t="str">
            <v>Mantsopa</v>
          </cell>
        </row>
        <row r="20">
          <cell r="A20" t="str">
            <v>DC19</v>
          </cell>
          <cell r="B20" t="str">
            <v>DC19</v>
          </cell>
          <cell r="C20" t="str">
            <v>Thabo Mofutsanyana</v>
          </cell>
        </row>
        <row r="21">
          <cell r="A21" t="str">
            <v>FS201</v>
          </cell>
          <cell r="B21" t="str">
            <v>FS201</v>
          </cell>
          <cell r="C21" t="str">
            <v>Moqhaka</v>
          </cell>
        </row>
        <row r="22">
          <cell r="A22" t="str">
            <v>FS203</v>
          </cell>
          <cell r="B22" t="str">
            <v>FS203</v>
          </cell>
          <cell r="C22" t="str">
            <v>Ngwathe</v>
          </cell>
        </row>
        <row r="23">
          <cell r="A23" t="str">
            <v>FS204</v>
          </cell>
          <cell r="B23" t="str">
            <v>FS204</v>
          </cell>
          <cell r="C23" t="str">
            <v>Metsimaholo</v>
          </cell>
        </row>
        <row r="24">
          <cell r="A24" t="str">
            <v>FS205</v>
          </cell>
          <cell r="B24" t="str">
            <v>FS205</v>
          </cell>
          <cell r="C24" t="str">
            <v>Mafube</v>
          </cell>
        </row>
        <row r="25">
          <cell r="A25" t="str">
            <v>DC20</v>
          </cell>
          <cell r="B25" t="str">
            <v>DC20</v>
          </cell>
          <cell r="C25" t="str">
            <v>Fezile Dabi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EKU"/>
      <sheetName val="JHB "/>
      <sheetName val="TSH "/>
      <sheetName val="GT421"/>
      <sheetName val="GT422"/>
      <sheetName val="GT423"/>
      <sheetName val="DC42"/>
      <sheetName val="GT481 "/>
      <sheetName val="GT482"/>
      <sheetName val="GT485"/>
      <sheetName val="DC48"/>
    </sheetNames>
    <sheetDataSet>
      <sheetData sheetId="0">
        <row r="2">
          <cell r="A2" t="str">
            <v>Summary</v>
          </cell>
          <cell r="C2" t="str">
            <v>Gauteng</v>
          </cell>
        </row>
        <row r="3">
          <cell r="A3" t="str">
            <v>EKU</v>
          </cell>
          <cell r="B3" t="str">
            <v>EKU</v>
          </cell>
          <cell r="C3" t="str">
            <v>Ekurhuleni Metro</v>
          </cell>
        </row>
        <row r="4">
          <cell r="A4" t="str">
            <v>JHB</v>
          </cell>
          <cell r="B4" t="str">
            <v>JHB</v>
          </cell>
          <cell r="C4" t="str">
            <v>City Of Johannesburg</v>
          </cell>
        </row>
        <row r="5">
          <cell r="A5" t="str">
            <v>TSH</v>
          </cell>
          <cell r="B5" t="str">
            <v>TSH</v>
          </cell>
          <cell r="C5" t="str">
            <v>City Of Tshwane</v>
          </cell>
        </row>
        <row r="6">
          <cell r="A6" t="str">
            <v>GT421</v>
          </cell>
          <cell r="B6" t="str">
            <v>GT421</v>
          </cell>
          <cell r="C6" t="str">
            <v>Emfuleni</v>
          </cell>
        </row>
        <row r="7">
          <cell r="A7" t="str">
            <v>GT422</v>
          </cell>
          <cell r="B7" t="str">
            <v>GT422</v>
          </cell>
          <cell r="C7" t="str">
            <v>Midvaal</v>
          </cell>
        </row>
        <row r="8">
          <cell r="A8" t="str">
            <v>GT423</v>
          </cell>
          <cell r="B8" t="str">
            <v>GT423</v>
          </cell>
          <cell r="C8" t="str">
            <v>Lesedi</v>
          </cell>
        </row>
        <row r="9">
          <cell r="A9" t="str">
            <v>DC42</v>
          </cell>
          <cell r="B9" t="str">
            <v>DC42</v>
          </cell>
          <cell r="C9" t="str">
            <v>Sedibeng</v>
          </cell>
        </row>
        <row r="10">
          <cell r="A10" t="str">
            <v>GT481</v>
          </cell>
          <cell r="B10" t="str">
            <v>GT481</v>
          </cell>
          <cell r="C10" t="str">
            <v>Mogale City</v>
          </cell>
        </row>
        <row r="11">
          <cell r="A11" t="str">
            <v>GT484</v>
          </cell>
          <cell r="B11" t="str">
            <v>GT484</v>
          </cell>
          <cell r="C11" t="str">
            <v>Merafong City</v>
          </cell>
        </row>
        <row r="12">
          <cell r="A12" t="str">
            <v>GT485</v>
          </cell>
          <cell r="B12" t="str">
            <v>GT485</v>
          </cell>
          <cell r="C12" t="str">
            <v>Rand West City</v>
          </cell>
        </row>
        <row r="13">
          <cell r="A13" t="str">
            <v>DC48</v>
          </cell>
          <cell r="B13" t="str">
            <v>DC48</v>
          </cell>
          <cell r="C13" t="str">
            <v>West Rand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EKU"/>
      <sheetName val="JHB "/>
      <sheetName val="TSH"/>
      <sheetName val="GT421"/>
      <sheetName val="GT422"/>
      <sheetName val="GT423"/>
      <sheetName val="DC42"/>
      <sheetName val="GT481 "/>
      <sheetName val="GT482"/>
      <sheetName val="GT485"/>
      <sheetName val="DC48"/>
    </sheetNames>
    <sheetDataSet>
      <sheetData sheetId="0">
        <row r="2">
          <cell r="A2" t="str">
            <v>Summary</v>
          </cell>
          <cell r="C2" t="str">
            <v>Gauteng</v>
          </cell>
        </row>
        <row r="3">
          <cell r="A3" t="str">
            <v>EKU</v>
          </cell>
          <cell r="B3" t="str">
            <v>EKU</v>
          </cell>
          <cell r="C3" t="str">
            <v>Ekurhuleni Metro</v>
          </cell>
        </row>
        <row r="4">
          <cell r="A4" t="str">
            <v>JHB</v>
          </cell>
          <cell r="B4" t="str">
            <v>JHB</v>
          </cell>
          <cell r="C4" t="str">
            <v>City Of Johannesburg</v>
          </cell>
        </row>
        <row r="5">
          <cell r="A5" t="str">
            <v>TSH</v>
          </cell>
          <cell r="B5" t="str">
            <v>TSH</v>
          </cell>
          <cell r="C5" t="str">
            <v>City Of Tshwane</v>
          </cell>
        </row>
        <row r="6">
          <cell r="A6" t="str">
            <v>GT421</v>
          </cell>
          <cell r="B6" t="str">
            <v>GT421</v>
          </cell>
          <cell r="C6" t="str">
            <v>Emfuleni</v>
          </cell>
        </row>
        <row r="7">
          <cell r="A7" t="str">
            <v>GT422</v>
          </cell>
          <cell r="B7" t="str">
            <v>GT422</v>
          </cell>
          <cell r="C7" t="str">
            <v>Midvaal</v>
          </cell>
        </row>
        <row r="8">
          <cell r="A8" t="str">
            <v>GT423</v>
          </cell>
          <cell r="B8" t="str">
            <v>GT423</v>
          </cell>
          <cell r="C8" t="str">
            <v>Lesedi</v>
          </cell>
        </row>
        <row r="9">
          <cell r="A9" t="str">
            <v>DC42</v>
          </cell>
          <cell r="B9" t="str">
            <v>DC42</v>
          </cell>
          <cell r="C9" t="str">
            <v>Sedibeng</v>
          </cell>
        </row>
        <row r="10">
          <cell r="A10" t="str">
            <v>GT481</v>
          </cell>
          <cell r="B10" t="str">
            <v>GT481</v>
          </cell>
          <cell r="C10" t="str">
            <v>Mogale City</v>
          </cell>
        </row>
        <row r="11">
          <cell r="A11" t="str">
            <v>GT484</v>
          </cell>
          <cell r="B11" t="str">
            <v>GT484</v>
          </cell>
          <cell r="C11" t="str">
            <v>Merafong City</v>
          </cell>
        </row>
        <row r="12">
          <cell r="A12" t="str">
            <v>GT485</v>
          </cell>
          <cell r="B12" t="str">
            <v>GT485</v>
          </cell>
          <cell r="C12" t="str">
            <v>Rand West City</v>
          </cell>
        </row>
        <row r="13">
          <cell r="A13" t="str">
            <v>DC48</v>
          </cell>
          <cell r="B13" t="str">
            <v>DC48</v>
          </cell>
          <cell r="C13" t="str">
            <v>West Rand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ETH"/>
      <sheetName val="KZN212"/>
      <sheetName val="KZN213"/>
      <sheetName val="KZN214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5"/>
      <sheetName val="KZN237"/>
      <sheetName val="KZN238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5"/>
      <sheetName val="KZN276"/>
      <sheetName val="DC27"/>
      <sheetName val="KZN281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3"/>
      <sheetName val="KZN434"/>
      <sheetName val="KZN435"/>
      <sheetName val="KZN436"/>
      <sheetName val="DC43"/>
    </sheetNames>
    <sheetDataSet>
      <sheetData sheetId="0">
        <row r="2">
          <cell r="A2" t="str">
            <v>Summary</v>
          </cell>
          <cell r="C2" t="str">
            <v>KwaZulu-Natal</v>
          </cell>
        </row>
        <row r="3">
          <cell r="A3" t="str">
            <v>ETH</v>
          </cell>
          <cell r="B3" t="str">
            <v>ETH</v>
          </cell>
          <cell r="C3" t="str">
            <v>eThekwini</v>
          </cell>
        </row>
        <row r="4">
          <cell r="A4" t="str">
            <v>KZN212</v>
          </cell>
          <cell r="B4" t="str">
            <v>KZN212</v>
          </cell>
          <cell r="C4" t="str">
            <v>Umdoni</v>
          </cell>
        </row>
        <row r="5">
          <cell r="A5" t="str">
            <v>KZN213</v>
          </cell>
          <cell r="B5" t="str">
            <v>KZN213</v>
          </cell>
          <cell r="C5" t="str">
            <v>Umzumbe</v>
          </cell>
        </row>
        <row r="6">
          <cell r="A6" t="str">
            <v>KZN214</v>
          </cell>
          <cell r="B6" t="str">
            <v>KZN214</v>
          </cell>
          <cell r="C6" t="str">
            <v>uMuziwabantu</v>
          </cell>
        </row>
        <row r="7">
          <cell r="A7" t="str">
            <v>KZN216</v>
          </cell>
          <cell r="B7" t="str">
            <v>KZN216</v>
          </cell>
          <cell r="C7" t="str">
            <v>Ray Nkonyeni</v>
          </cell>
        </row>
        <row r="8">
          <cell r="A8" t="str">
            <v>DC21</v>
          </cell>
          <cell r="B8" t="str">
            <v>DC21</v>
          </cell>
          <cell r="C8" t="str">
            <v>Ugu</v>
          </cell>
        </row>
        <row r="9">
          <cell r="A9" t="str">
            <v>KZN221</v>
          </cell>
          <cell r="B9" t="str">
            <v>KZN221</v>
          </cell>
          <cell r="C9" t="str">
            <v>uMshwathi</v>
          </cell>
        </row>
        <row r="10">
          <cell r="A10" t="str">
            <v>KZN222</v>
          </cell>
          <cell r="B10" t="str">
            <v>KZN222</v>
          </cell>
          <cell r="C10" t="str">
            <v>uMngeni</v>
          </cell>
        </row>
        <row r="11">
          <cell r="A11" t="str">
            <v>KZN223</v>
          </cell>
          <cell r="B11" t="str">
            <v>KZN223</v>
          </cell>
          <cell r="C11" t="str">
            <v>Mpofana</v>
          </cell>
        </row>
        <row r="12">
          <cell r="A12" t="str">
            <v>KZN224</v>
          </cell>
          <cell r="B12" t="str">
            <v>KZN224</v>
          </cell>
          <cell r="C12" t="str">
            <v>Impendle</v>
          </cell>
        </row>
        <row r="13">
          <cell r="A13" t="str">
            <v>KZN225</v>
          </cell>
          <cell r="B13" t="str">
            <v>KZN225</v>
          </cell>
          <cell r="C13" t="str">
            <v>Msunduzi</v>
          </cell>
        </row>
        <row r="14">
          <cell r="A14" t="str">
            <v>KZN226</v>
          </cell>
          <cell r="B14" t="str">
            <v>KZN226</v>
          </cell>
          <cell r="C14" t="str">
            <v>Mkhambathini</v>
          </cell>
        </row>
        <row r="15">
          <cell r="A15" t="str">
            <v>KZN227</v>
          </cell>
          <cell r="B15" t="str">
            <v>KZN227</v>
          </cell>
          <cell r="C15" t="str">
            <v>Richmond</v>
          </cell>
        </row>
        <row r="16">
          <cell r="A16" t="str">
            <v>DC22</v>
          </cell>
          <cell r="B16" t="str">
            <v>DC22</v>
          </cell>
          <cell r="C16" t="str">
            <v>uMgungundlovu</v>
          </cell>
        </row>
        <row r="17">
          <cell r="A17" t="str">
            <v>KZN235</v>
          </cell>
          <cell r="B17" t="str">
            <v>KZN235</v>
          </cell>
          <cell r="C17" t="str">
            <v>Okhahlamba</v>
          </cell>
        </row>
        <row r="18">
          <cell r="A18" t="str">
            <v>KZN237</v>
          </cell>
          <cell r="B18" t="str">
            <v>KZN237</v>
          </cell>
          <cell r="C18" t="str">
            <v>Inkosi Langalibalele</v>
          </cell>
        </row>
        <row r="19">
          <cell r="A19" t="str">
            <v>KZN238</v>
          </cell>
          <cell r="B19" t="str">
            <v>KZN238</v>
          </cell>
          <cell r="C19" t="str">
            <v>Alfred Duma</v>
          </cell>
        </row>
        <row r="20">
          <cell r="A20" t="str">
            <v>DC23</v>
          </cell>
          <cell r="B20" t="str">
            <v>DC23</v>
          </cell>
          <cell r="C20" t="str">
            <v>Uthukela</v>
          </cell>
        </row>
        <row r="21">
          <cell r="A21" t="str">
            <v>KZN241</v>
          </cell>
          <cell r="B21" t="str">
            <v>KZN241</v>
          </cell>
          <cell r="C21" t="str">
            <v>Endumeni</v>
          </cell>
        </row>
        <row r="22">
          <cell r="A22" t="str">
            <v>KZN242</v>
          </cell>
          <cell r="B22" t="str">
            <v>KZN242</v>
          </cell>
          <cell r="C22" t="str">
            <v>Nquthu</v>
          </cell>
        </row>
        <row r="23">
          <cell r="A23" t="str">
            <v>KZN244</v>
          </cell>
          <cell r="B23" t="str">
            <v>KZN244</v>
          </cell>
          <cell r="C23" t="str">
            <v>Msinga</v>
          </cell>
        </row>
        <row r="24">
          <cell r="A24" t="str">
            <v>KZN245</v>
          </cell>
          <cell r="B24" t="str">
            <v>KZN245</v>
          </cell>
          <cell r="C24" t="str">
            <v>Umvoti</v>
          </cell>
        </row>
        <row r="25">
          <cell r="A25" t="str">
            <v>DC24</v>
          </cell>
          <cell r="B25" t="str">
            <v>DC24</v>
          </cell>
          <cell r="C25" t="str">
            <v>Umzinyathi</v>
          </cell>
        </row>
        <row r="26">
          <cell r="A26" t="str">
            <v>KZN252</v>
          </cell>
          <cell r="B26" t="str">
            <v>KZN252</v>
          </cell>
          <cell r="C26" t="str">
            <v>Newcastle</v>
          </cell>
        </row>
        <row r="27">
          <cell r="A27" t="str">
            <v>KZN253</v>
          </cell>
          <cell r="B27" t="str">
            <v>KZN253</v>
          </cell>
          <cell r="C27" t="str">
            <v>eMadlangeni</v>
          </cell>
        </row>
        <row r="28">
          <cell r="A28" t="str">
            <v>KZN254</v>
          </cell>
          <cell r="B28" t="str">
            <v>KZN254</v>
          </cell>
          <cell r="C28" t="str">
            <v>Dannhauser</v>
          </cell>
        </row>
        <row r="29">
          <cell r="A29" t="str">
            <v>DC25</v>
          </cell>
          <cell r="B29" t="str">
            <v>DC25</v>
          </cell>
          <cell r="C29" t="str">
            <v>Amajuba</v>
          </cell>
        </row>
        <row r="30">
          <cell r="A30" t="str">
            <v>KZN261</v>
          </cell>
          <cell r="B30" t="str">
            <v>KZN261</v>
          </cell>
          <cell r="C30" t="str">
            <v>eDumbe</v>
          </cell>
        </row>
        <row r="31">
          <cell r="A31" t="str">
            <v>KZN262</v>
          </cell>
          <cell r="B31" t="str">
            <v>KZN262</v>
          </cell>
          <cell r="C31" t="str">
            <v>uPhongolo</v>
          </cell>
        </row>
        <row r="32">
          <cell r="A32" t="str">
            <v>KZN263</v>
          </cell>
          <cell r="B32" t="str">
            <v>KZN263</v>
          </cell>
          <cell r="C32" t="str">
            <v>Abaqulusi</v>
          </cell>
        </row>
        <row r="33">
          <cell r="A33" t="str">
            <v>KZN265</v>
          </cell>
          <cell r="B33" t="str">
            <v>KZN265</v>
          </cell>
          <cell r="C33" t="str">
            <v>Nongoma</v>
          </cell>
        </row>
        <row r="34">
          <cell r="A34" t="str">
            <v>KZN266</v>
          </cell>
          <cell r="B34" t="str">
            <v>KZN266</v>
          </cell>
          <cell r="C34" t="str">
            <v>Ulundi</v>
          </cell>
        </row>
        <row r="35">
          <cell r="A35" t="str">
            <v>DC26</v>
          </cell>
          <cell r="B35" t="str">
            <v>DC26</v>
          </cell>
          <cell r="C35" t="str">
            <v>Zululand</v>
          </cell>
        </row>
        <row r="36">
          <cell r="A36" t="str">
            <v>KZN271</v>
          </cell>
          <cell r="B36" t="str">
            <v>KZN271</v>
          </cell>
          <cell r="C36" t="str">
            <v>Umhlabuyalingana</v>
          </cell>
        </row>
        <row r="37">
          <cell r="A37" t="str">
            <v>KZN272</v>
          </cell>
          <cell r="B37" t="str">
            <v>KZN272</v>
          </cell>
          <cell r="C37" t="str">
            <v>Jozini</v>
          </cell>
        </row>
        <row r="38">
          <cell r="A38" t="str">
            <v>KZN275</v>
          </cell>
          <cell r="B38" t="str">
            <v>KZN275</v>
          </cell>
          <cell r="C38" t="str">
            <v>Mtubatuba</v>
          </cell>
        </row>
        <row r="39">
          <cell r="A39" t="str">
            <v>KZN276</v>
          </cell>
          <cell r="B39" t="str">
            <v>KZN276</v>
          </cell>
          <cell r="C39" t="str">
            <v>The New BIg 5 False Bay</v>
          </cell>
        </row>
        <row r="40">
          <cell r="A40" t="str">
            <v>DC27</v>
          </cell>
          <cell r="B40" t="str">
            <v>DC27</v>
          </cell>
          <cell r="C40" t="str">
            <v>Umkhanyakude</v>
          </cell>
        </row>
        <row r="41">
          <cell r="A41" t="str">
            <v>KZN281</v>
          </cell>
          <cell r="B41" t="str">
            <v>KZN281</v>
          </cell>
          <cell r="C41" t="str">
            <v>Mfolozi</v>
          </cell>
        </row>
        <row r="42">
          <cell r="A42" t="str">
            <v>KZN282</v>
          </cell>
          <cell r="B42" t="str">
            <v>KZN282</v>
          </cell>
          <cell r="C42" t="str">
            <v>uMhlathuze</v>
          </cell>
        </row>
        <row r="43">
          <cell r="A43" t="str">
            <v>KZN284</v>
          </cell>
          <cell r="B43" t="str">
            <v>KZN284</v>
          </cell>
          <cell r="C43" t="str">
            <v>uMlalazi</v>
          </cell>
        </row>
        <row r="44">
          <cell r="A44" t="str">
            <v>KZN285</v>
          </cell>
          <cell r="B44" t="str">
            <v>KZN285</v>
          </cell>
          <cell r="C44" t="str">
            <v>Mthonjaneni</v>
          </cell>
        </row>
        <row r="45">
          <cell r="A45" t="str">
            <v>KZN286</v>
          </cell>
          <cell r="B45" t="str">
            <v>KZN286</v>
          </cell>
          <cell r="C45" t="str">
            <v>Nkandla</v>
          </cell>
        </row>
        <row r="46">
          <cell r="A46" t="str">
            <v>DC28</v>
          </cell>
          <cell r="B46" t="str">
            <v>DC28</v>
          </cell>
          <cell r="C46" t="str">
            <v>King Cetshwayo</v>
          </cell>
        </row>
        <row r="47">
          <cell r="A47" t="str">
            <v>KZN291</v>
          </cell>
          <cell r="B47" t="str">
            <v>KZN291</v>
          </cell>
          <cell r="C47" t="str">
            <v>Mandeni</v>
          </cell>
        </row>
        <row r="48">
          <cell r="A48" t="str">
            <v>KZN292</v>
          </cell>
          <cell r="B48" t="str">
            <v>KZN292</v>
          </cell>
          <cell r="C48" t="str">
            <v>KwaDukuza</v>
          </cell>
        </row>
        <row r="49">
          <cell r="A49" t="str">
            <v>KZN293</v>
          </cell>
          <cell r="B49" t="str">
            <v>KZN293</v>
          </cell>
          <cell r="C49" t="str">
            <v>Ndwedwe</v>
          </cell>
        </row>
        <row r="50">
          <cell r="A50" t="str">
            <v>KZN294</v>
          </cell>
          <cell r="B50" t="str">
            <v>KZN294</v>
          </cell>
          <cell r="C50" t="str">
            <v>Maphumulo</v>
          </cell>
        </row>
        <row r="51">
          <cell r="A51" t="str">
            <v>DC29</v>
          </cell>
          <cell r="B51" t="str">
            <v>DC29</v>
          </cell>
          <cell r="C51" t="str">
            <v>iLembe</v>
          </cell>
        </row>
        <row r="52">
          <cell r="A52" t="str">
            <v>KZN433</v>
          </cell>
          <cell r="B52" t="str">
            <v>KZN433</v>
          </cell>
          <cell r="C52" t="str">
            <v>Greater Kokstad</v>
          </cell>
        </row>
        <row r="53">
          <cell r="A53" t="str">
            <v>KZN434</v>
          </cell>
          <cell r="B53" t="str">
            <v>KZN434</v>
          </cell>
          <cell r="C53" t="str">
            <v>Ubuhlebezwe</v>
          </cell>
        </row>
        <row r="54">
          <cell r="A54" t="str">
            <v>KZN435</v>
          </cell>
          <cell r="B54" t="str">
            <v>KZN435</v>
          </cell>
          <cell r="C54" t="str">
            <v>Umzimkhulu</v>
          </cell>
        </row>
        <row r="55">
          <cell r="A55" t="str">
            <v>KZN436</v>
          </cell>
          <cell r="B55" t="str">
            <v>KZN436</v>
          </cell>
          <cell r="C55" t="str">
            <v>Dr Nkosazana Dlamini Zuma</v>
          </cell>
        </row>
        <row r="56">
          <cell r="A56" t="str">
            <v>DC43</v>
          </cell>
          <cell r="B56" t="str">
            <v>DC43</v>
          </cell>
          <cell r="C56" t="str">
            <v>Harry Gwala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LIM331"/>
      <sheetName val="LIM332"/>
      <sheetName val="LIM333"/>
      <sheetName val="LIM334"/>
      <sheetName val="LIM335"/>
      <sheetName val="DC33"/>
      <sheetName val="LIM341"/>
      <sheetName val="LIM343 "/>
      <sheetName val="LIM344"/>
      <sheetName val="LIM345"/>
      <sheetName val="DC34"/>
      <sheetName val="LIM351"/>
      <sheetName val="LIM353"/>
      <sheetName val="LIM354"/>
      <sheetName val="LIM355"/>
      <sheetName val="DC35"/>
      <sheetName val="LIM361"/>
      <sheetName val="LIM362"/>
      <sheetName val="LIM366"/>
      <sheetName val="LIM367"/>
      <sheetName val="LIM368"/>
      <sheetName val="DC36 "/>
      <sheetName val="LIM471"/>
      <sheetName val="LIM472"/>
      <sheetName val="LIM473"/>
      <sheetName val="LIM476"/>
      <sheetName val="DC47"/>
    </sheetNames>
    <sheetDataSet>
      <sheetData sheetId="0">
        <row r="2">
          <cell r="A2" t="str">
            <v>Summary</v>
          </cell>
          <cell r="B2" t="str">
            <v>.</v>
          </cell>
          <cell r="C2" t="str">
            <v>Limpopo</v>
          </cell>
          <cell r="D2" t="str">
            <v>.</v>
          </cell>
        </row>
        <row r="3">
          <cell r="A3" t="str">
            <v>LIM331</v>
          </cell>
          <cell r="B3" t="str">
            <v>LIM331</v>
          </cell>
          <cell r="C3" t="str">
            <v>Greater Giyani</v>
          </cell>
          <cell r="D3">
            <v>1</v>
          </cell>
        </row>
        <row r="4">
          <cell r="A4" t="str">
            <v>LIM332</v>
          </cell>
          <cell r="B4" t="str">
            <v>LIM332</v>
          </cell>
          <cell r="C4" t="str">
            <v>Greater Letaba</v>
          </cell>
          <cell r="D4">
            <v>2</v>
          </cell>
        </row>
        <row r="5">
          <cell r="A5" t="str">
            <v>LIM333</v>
          </cell>
          <cell r="B5" t="str">
            <v>LIM333</v>
          </cell>
          <cell r="C5" t="str">
            <v>Greater Tzaneen</v>
          </cell>
          <cell r="D5">
            <v>3</v>
          </cell>
        </row>
        <row r="6">
          <cell r="A6" t="str">
            <v>LIM334</v>
          </cell>
          <cell r="B6" t="str">
            <v>LIM334</v>
          </cell>
          <cell r="C6" t="str">
            <v>Ba-Phalaborwa</v>
          </cell>
          <cell r="D6">
            <v>4</v>
          </cell>
        </row>
        <row r="7">
          <cell r="A7" t="str">
            <v>LIM335</v>
          </cell>
          <cell r="B7" t="str">
            <v>LIM335</v>
          </cell>
          <cell r="C7" t="str">
            <v>Maruleng</v>
          </cell>
          <cell r="D7">
            <v>5</v>
          </cell>
        </row>
        <row r="8">
          <cell r="A8" t="str">
            <v>DC33</v>
          </cell>
          <cell r="B8" t="str">
            <v>DC33</v>
          </cell>
          <cell r="C8" t="str">
            <v>Mopani</v>
          </cell>
          <cell r="D8">
            <v>6</v>
          </cell>
        </row>
        <row r="9">
          <cell r="A9" t="str">
            <v>LIM341</v>
          </cell>
          <cell r="B9" t="str">
            <v>LIM341</v>
          </cell>
          <cell r="C9" t="str">
            <v>Musina</v>
          </cell>
          <cell r="D9">
            <v>7</v>
          </cell>
        </row>
        <row r="10">
          <cell r="A10" t="str">
            <v>LIM343</v>
          </cell>
          <cell r="B10" t="str">
            <v>LIM343</v>
          </cell>
          <cell r="C10" t="str">
            <v>Thulamela</v>
          </cell>
          <cell r="D10">
            <v>8</v>
          </cell>
        </row>
        <row r="11">
          <cell r="A11" t="str">
            <v>LIM344</v>
          </cell>
          <cell r="B11" t="str">
            <v>LIM344</v>
          </cell>
          <cell r="C11" t="str">
            <v>Makhado</v>
          </cell>
          <cell r="D11">
            <v>9</v>
          </cell>
        </row>
        <row r="12">
          <cell r="A12" t="str">
            <v>LIM345</v>
          </cell>
          <cell r="B12" t="str">
            <v>LIM345</v>
          </cell>
          <cell r="C12" t="str">
            <v>Makhado-Thulamela</v>
          </cell>
          <cell r="D12">
            <v>10</v>
          </cell>
        </row>
        <row r="13">
          <cell r="A13" t="str">
            <v>DC34</v>
          </cell>
          <cell r="B13" t="str">
            <v>DC34</v>
          </cell>
          <cell r="C13" t="str">
            <v>Vhembe</v>
          </cell>
          <cell r="D13">
            <v>11</v>
          </cell>
        </row>
        <row r="14">
          <cell r="A14" t="str">
            <v>LIM351</v>
          </cell>
          <cell r="B14" t="str">
            <v>LIM351</v>
          </cell>
          <cell r="C14" t="str">
            <v>Blouberg</v>
          </cell>
          <cell r="D14">
            <v>12</v>
          </cell>
        </row>
        <row r="15">
          <cell r="A15" t="str">
            <v>LIM353</v>
          </cell>
          <cell r="B15" t="str">
            <v>LIM353</v>
          </cell>
          <cell r="C15" t="str">
            <v>Molemole</v>
          </cell>
          <cell r="D15">
            <v>13</v>
          </cell>
        </row>
        <row r="16">
          <cell r="A16" t="str">
            <v>LIM354</v>
          </cell>
          <cell r="B16" t="str">
            <v>LIM354</v>
          </cell>
          <cell r="C16" t="str">
            <v>Polokwane</v>
          </cell>
          <cell r="D16">
            <v>14</v>
          </cell>
        </row>
        <row r="17">
          <cell r="A17" t="str">
            <v>LIM355</v>
          </cell>
          <cell r="B17" t="str">
            <v>LIM355</v>
          </cell>
          <cell r="C17" t="str">
            <v>Lepelle-Nkumpi</v>
          </cell>
          <cell r="D17">
            <v>15</v>
          </cell>
        </row>
        <row r="18">
          <cell r="A18" t="str">
            <v>DC35</v>
          </cell>
          <cell r="B18" t="str">
            <v>DC35</v>
          </cell>
          <cell r="C18" t="str">
            <v>Capricorn</v>
          </cell>
          <cell r="D18">
            <v>16</v>
          </cell>
        </row>
        <row r="19">
          <cell r="A19" t="str">
            <v>LIM361</v>
          </cell>
          <cell r="B19" t="str">
            <v>LIM361</v>
          </cell>
          <cell r="C19" t="str">
            <v>Thabazimbi</v>
          </cell>
          <cell r="D19">
            <v>17</v>
          </cell>
        </row>
        <row r="20">
          <cell r="A20" t="str">
            <v>LIM362</v>
          </cell>
          <cell r="B20" t="str">
            <v>LIM362</v>
          </cell>
          <cell r="C20" t="str">
            <v>Lephalale</v>
          </cell>
          <cell r="D20">
            <v>18</v>
          </cell>
        </row>
        <row r="21">
          <cell r="A21" t="str">
            <v>LIM366</v>
          </cell>
          <cell r="B21" t="str">
            <v>LIM366</v>
          </cell>
          <cell r="C21" t="str">
            <v>Bela Bela</v>
          </cell>
          <cell r="D21">
            <v>19</v>
          </cell>
        </row>
        <row r="22">
          <cell r="A22" t="str">
            <v>LIM367</v>
          </cell>
          <cell r="B22" t="str">
            <v>LIM367</v>
          </cell>
          <cell r="C22" t="str">
            <v>Mogalakwena</v>
          </cell>
          <cell r="D22">
            <v>20</v>
          </cell>
        </row>
        <row r="23">
          <cell r="A23" t="str">
            <v>LIM368</v>
          </cell>
          <cell r="B23" t="str">
            <v>LIM368</v>
          </cell>
          <cell r="C23" t="str">
            <v>Modimolle-Mookgopong</v>
          </cell>
          <cell r="D23">
            <v>21</v>
          </cell>
        </row>
        <row r="24">
          <cell r="A24" t="str">
            <v>DC36</v>
          </cell>
          <cell r="B24" t="str">
            <v>DC36</v>
          </cell>
          <cell r="C24" t="str">
            <v>Waterberg</v>
          </cell>
          <cell r="D24">
            <v>22</v>
          </cell>
        </row>
        <row r="25">
          <cell r="A25" t="str">
            <v>LIM471</v>
          </cell>
          <cell r="B25" t="str">
            <v>LIM471</v>
          </cell>
          <cell r="C25" t="str">
            <v>Ephraim Mogale</v>
          </cell>
          <cell r="D25">
            <v>23</v>
          </cell>
        </row>
        <row r="26">
          <cell r="A26" t="str">
            <v>LIM472</v>
          </cell>
          <cell r="B26" t="str">
            <v>LIM472</v>
          </cell>
          <cell r="C26" t="str">
            <v>Elias Motsoaledi</v>
          </cell>
          <cell r="D26">
            <v>24</v>
          </cell>
        </row>
        <row r="27">
          <cell r="A27" t="str">
            <v>LIM473</v>
          </cell>
          <cell r="B27" t="str">
            <v>LIM473</v>
          </cell>
          <cell r="C27" t="str">
            <v>Makhuduthamaga</v>
          </cell>
          <cell r="D27">
            <v>25</v>
          </cell>
        </row>
        <row r="28">
          <cell r="A28" t="str">
            <v>LIM476</v>
          </cell>
          <cell r="B28" t="str">
            <v>LIM476</v>
          </cell>
          <cell r="C28" t="str">
            <v>Fekgomo-Greater Tubatse</v>
          </cell>
          <cell r="D28">
            <v>26</v>
          </cell>
        </row>
        <row r="29">
          <cell r="A29" t="str">
            <v>DC47</v>
          </cell>
          <cell r="B29" t="str">
            <v>DC47</v>
          </cell>
          <cell r="C29" t="str">
            <v>Sekhukhune</v>
          </cell>
          <cell r="D29">
            <v>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4"/>
      <sheetName val="MP325"/>
      <sheetName val="MP326"/>
      <sheetName val="DC32"/>
    </sheetNames>
    <sheetDataSet>
      <sheetData sheetId="0">
        <row r="2">
          <cell r="A2" t="str">
            <v>Summary</v>
          </cell>
          <cell r="C2" t="str">
            <v>Mpumalanga</v>
          </cell>
        </row>
        <row r="3">
          <cell r="A3" t="str">
            <v>MP301</v>
          </cell>
          <cell r="B3" t="str">
            <v>MP301</v>
          </cell>
          <cell r="C3" t="str">
            <v>Albert Luthuli</v>
          </cell>
        </row>
        <row r="4">
          <cell r="A4" t="str">
            <v>MP302</v>
          </cell>
          <cell r="B4" t="str">
            <v>MP302</v>
          </cell>
          <cell r="C4" t="str">
            <v>Msukaligwa</v>
          </cell>
        </row>
        <row r="5">
          <cell r="A5" t="str">
            <v>MP303</v>
          </cell>
          <cell r="B5" t="str">
            <v>MP303</v>
          </cell>
          <cell r="C5" t="str">
            <v>Mkhondo</v>
          </cell>
        </row>
        <row r="6">
          <cell r="A6" t="str">
            <v>MP304</v>
          </cell>
          <cell r="B6" t="str">
            <v>MP304</v>
          </cell>
          <cell r="C6" t="str">
            <v>Pixley Ka Seme (MP)</v>
          </cell>
        </row>
        <row r="7">
          <cell r="A7" t="str">
            <v>MP305</v>
          </cell>
          <cell r="B7" t="str">
            <v>MP305</v>
          </cell>
          <cell r="C7" t="str">
            <v>Lekwa</v>
          </cell>
        </row>
        <row r="8">
          <cell r="A8" t="str">
            <v>MP306</v>
          </cell>
          <cell r="B8" t="str">
            <v>MP306</v>
          </cell>
          <cell r="C8" t="str">
            <v>Dipaleseng</v>
          </cell>
        </row>
        <row r="9">
          <cell r="A9" t="str">
            <v>MP307</v>
          </cell>
          <cell r="B9" t="str">
            <v>MP307</v>
          </cell>
          <cell r="C9" t="str">
            <v>Govan Mbeki</v>
          </cell>
        </row>
        <row r="10">
          <cell r="A10" t="str">
            <v>DC30</v>
          </cell>
          <cell r="B10" t="str">
            <v>DC30</v>
          </cell>
          <cell r="C10" t="str">
            <v>Gert Sibande</v>
          </cell>
        </row>
        <row r="11">
          <cell r="A11" t="str">
            <v>MP311</v>
          </cell>
          <cell r="B11" t="str">
            <v>MP311</v>
          </cell>
          <cell r="C11" t="str">
            <v>Victor Khanye</v>
          </cell>
        </row>
        <row r="12">
          <cell r="A12" t="str">
            <v>MP312</v>
          </cell>
          <cell r="B12" t="str">
            <v>MP312</v>
          </cell>
          <cell r="C12" t="str">
            <v>Emalahleni (Mp)</v>
          </cell>
        </row>
        <row r="13">
          <cell r="A13" t="str">
            <v>MP313</v>
          </cell>
          <cell r="B13" t="str">
            <v>MP313</v>
          </cell>
          <cell r="C13" t="str">
            <v>Steve Tshwete</v>
          </cell>
        </row>
        <row r="14">
          <cell r="A14" t="str">
            <v>MP314</v>
          </cell>
          <cell r="B14" t="str">
            <v>MP314</v>
          </cell>
          <cell r="C14" t="str">
            <v>Emakhazeni</v>
          </cell>
        </row>
        <row r="15">
          <cell r="A15" t="str">
            <v>MP315</v>
          </cell>
          <cell r="B15" t="str">
            <v>MP315</v>
          </cell>
          <cell r="C15" t="str">
            <v>Thembisile Hani</v>
          </cell>
        </row>
        <row r="16">
          <cell r="A16" t="str">
            <v>MP316</v>
          </cell>
          <cell r="B16" t="str">
            <v>MP316</v>
          </cell>
          <cell r="C16" t="str">
            <v>Dr J.S. Moroka</v>
          </cell>
        </row>
        <row r="17">
          <cell r="A17" t="str">
            <v>DC31</v>
          </cell>
          <cell r="B17" t="str">
            <v>DC31</v>
          </cell>
          <cell r="C17" t="str">
            <v>Nkangala</v>
          </cell>
        </row>
        <row r="18">
          <cell r="A18" t="str">
            <v>MP321</v>
          </cell>
          <cell r="B18" t="str">
            <v>MP321</v>
          </cell>
          <cell r="C18" t="str">
            <v>Thaba Chweu</v>
          </cell>
        </row>
        <row r="19">
          <cell r="A19" t="str">
            <v>MP324</v>
          </cell>
          <cell r="B19" t="str">
            <v>MP324</v>
          </cell>
          <cell r="C19" t="str">
            <v>Nkomazi</v>
          </cell>
        </row>
        <row r="20">
          <cell r="A20" t="str">
            <v>MP325</v>
          </cell>
          <cell r="B20" t="str">
            <v>MP325</v>
          </cell>
          <cell r="C20" t="str">
            <v>Bushbuckridge</v>
          </cell>
        </row>
        <row r="21">
          <cell r="A21" t="str">
            <v>MP326</v>
          </cell>
          <cell r="B21" t="str">
            <v>MP326</v>
          </cell>
          <cell r="C21" t="str">
            <v>City of Mbombela</v>
          </cell>
        </row>
        <row r="22">
          <cell r="A22" t="str">
            <v>DC32</v>
          </cell>
          <cell r="B22" t="str">
            <v>DC32</v>
          </cell>
          <cell r="C22" t="str">
            <v>Ehlanzeni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3"/>
      <sheetName val="NW404"/>
      <sheetName val="NW405"/>
      <sheetName val="DC40"/>
      <sheetName val="Sheet2"/>
    </sheetNames>
    <sheetDataSet>
      <sheetData sheetId="0">
        <row r="2">
          <cell r="A2" t="str">
            <v>Summary</v>
          </cell>
          <cell r="C2" t="str">
            <v>North West</v>
          </cell>
        </row>
        <row r="3">
          <cell r="A3" t="str">
            <v>NW371</v>
          </cell>
          <cell r="B3" t="str">
            <v>NW371</v>
          </cell>
          <cell r="C3" t="str">
            <v>Moretele</v>
          </cell>
        </row>
        <row r="4">
          <cell r="A4" t="str">
            <v>NW372</v>
          </cell>
          <cell r="B4" t="str">
            <v>NW372</v>
          </cell>
          <cell r="C4" t="str">
            <v>Madibeng</v>
          </cell>
        </row>
        <row r="5">
          <cell r="A5" t="str">
            <v>NW373</v>
          </cell>
          <cell r="B5" t="str">
            <v>NW373</v>
          </cell>
          <cell r="C5" t="str">
            <v>Rustenburg</v>
          </cell>
        </row>
        <row r="6">
          <cell r="A6" t="str">
            <v>NW374</v>
          </cell>
          <cell r="B6" t="str">
            <v>NW374</v>
          </cell>
          <cell r="C6" t="str">
            <v>Kgetlengrivier</v>
          </cell>
        </row>
        <row r="7">
          <cell r="A7" t="str">
            <v>NW375</v>
          </cell>
          <cell r="B7" t="str">
            <v>NW375</v>
          </cell>
          <cell r="C7" t="str">
            <v>Moses Kotane</v>
          </cell>
        </row>
        <row r="8">
          <cell r="A8" t="str">
            <v>DC37</v>
          </cell>
          <cell r="B8" t="str">
            <v>DC37</v>
          </cell>
          <cell r="C8" t="str">
            <v>Bojanala Platinum</v>
          </cell>
        </row>
        <row r="9">
          <cell r="A9" t="str">
            <v>NW381</v>
          </cell>
          <cell r="B9" t="str">
            <v>NW381</v>
          </cell>
          <cell r="C9" t="str">
            <v>Ratlou</v>
          </cell>
        </row>
        <row r="10">
          <cell r="A10" t="str">
            <v>NW382</v>
          </cell>
          <cell r="B10" t="str">
            <v>NW382</v>
          </cell>
          <cell r="C10" t="str">
            <v>Tswaing</v>
          </cell>
        </row>
        <row r="11">
          <cell r="A11" t="str">
            <v>NW383</v>
          </cell>
          <cell r="B11" t="str">
            <v>NW383</v>
          </cell>
          <cell r="C11" t="str">
            <v>Mafikeng</v>
          </cell>
        </row>
        <row r="12">
          <cell r="A12" t="str">
            <v>NW384</v>
          </cell>
          <cell r="B12" t="str">
            <v>NW384</v>
          </cell>
          <cell r="C12" t="str">
            <v>Ditsobotla</v>
          </cell>
        </row>
        <row r="13">
          <cell r="A13" t="str">
            <v>NW385</v>
          </cell>
          <cell r="B13" t="str">
            <v>NW385</v>
          </cell>
          <cell r="C13" t="str">
            <v>Ramotshere Moiloa</v>
          </cell>
        </row>
        <row r="14">
          <cell r="A14" t="str">
            <v>DC38</v>
          </cell>
          <cell r="B14" t="str">
            <v>DC38</v>
          </cell>
          <cell r="C14" t="str">
            <v>Ngaka Modiri Molema</v>
          </cell>
        </row>
        <row r="15">
          <cell r="A15" t="str">
            <v>NW392</v>
          </cell>
          <cell r="B15" t="str">
            <v>NW392</v>
          </cell>
          <cell r="C15" t="str">
            <v>Naledi (Nw)</v>
          </cell>
        </row>
        <row r="16">
          <cell r="A16" t="str">
            <v>NW393</v>
          </cell>
          <cell r="B16" t="str">
            <v>NW393</v>
          </cell>
          <cell r="C16" t="str">
            <v>Mamusa</v>
          </cell>
        </row>
        <row r="17">
          <cell r="A17" t="str">
            <v>NW394</v>
          </cell>
          <cell r="B17" t="str">
            <v>NW394</v>
          </cell>
          <cell r="C17" t="str">
            <v>Greater Taung</v>
          </cell>
        </row>
        <row r="18">
          <cell r="A18" t="str">
            <v>NW396</v>
          </cell>
          <cell r="B18" t="str">
            <v>NW396</v>
          </cell>
          <cell r="C18" t="str">
            <v>Lekwa-Teemane</v>
          </cell>
        </row>
        <row r="19">
          <cell r="A19" t="str">
            <v>NW397</v>
          </cell>
          <cell r="B19" t="str">
            <v>NW397</v>
          </cell>
          <cell r="C19" t="str">
            <v>Kagisano-Molopo</v>
          </cell>
        </row>
        <row r="20">
          <cell r="A20" t="str">
            <v>DC39</v>
          </cell>
          <cell r="B20" t="str">
            <v>DC39</v>
          </cell>
          <cell r="C20" t="str">
            <v>Dr Ruth Segomotsi Mompati</v>
          </cell>
        </row>
        <row r="21">
          <cell r="A21" t="str">
            <v>NW403</v>
          </cell>
          <cell r="B21" t="str">
            <v>NW403</v>
          </cell>
          <cell r="C21" t="str">
            <v>City Of Matlosana</v>
          </cell>
        </row>
        <row r="22">
          <cell r="A22" t="str">
            <v>NW404</v>
          </cell>
          <cell r="B22" t="str">
            <v>NW404</v>
          </cell>
          <cell r="C22" t="str">
            <v>Maquassi Hills</v>
          </cell>
        </row>
        <row r="23">
          <cell r="A23" t="str">
            <v> NW405</v>
          </cell>
          <cell r="B23" t="str">
            <v> NW405</v>
          </cell>
          <cell r="C23" t="str">
            <v>Tlokwe-Ventersdorp</v>
          </cell>
        </row>
        <row r="24">
          <cell r="A24" t="str">
            <v>DC40</v>
          </cell>
          <cell r="B24" t="str">
            <v>DC40</v>
          </cell>
          <cell r="C24" t="str">
            <v>Dr Kenneth Kaunda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2">
          <cell r="A2" t="str">
            <v>Summary</v>
          </cell>
          <cell r="C2" t="str">
            <v>Western Cape</v>
          </cell>
        </row>
        <row r="3">
          <cell r="A3" t="str">
            <v>CPT</v>
          </cell>
          <cell r="B3" t="str">
            <v>CPT</v>
          </cell>
          <cell r="C3" t="str">
            <v>Cape Town</v>
          </cell>
        </row>
        <row r="4">
          <cell r="A4" t="str">
            <v>WC011</v>
          </cell>
          <cell r="B4" t="str">
            <v>WC011</v>
          </cell>
          <cell r="C4" t="str">
            <v>Matzikama</v>
          </cell>
        </row>
        <row r="5">
          <cell r="A5" t="str">
            <v>WC012</v>
          </cell>
          <cell r="B5" t="str">
            <v>WC012</v>
          </cell>
          <cell r="C5" t="str">
            <v>Cederberg</v>
          </cell>
        </row>
        <row r="6">
          <cell r="A6" t="str">
            <v>WC013</v>
          </cell>
          <cell r="B6" t="str">
            <v>WC013</v>
          </cell>
          <cell r="C6" t="str">
            <v>Bergrivier</v>
          </cell>
        </row>
        <row r="7">
          <cell r="A7" t="str">
            <v>WC014</v>
          </cell>
          <cell r="B7" t="str">
            <v>WC014</v>
          </cell>
          <cell r="C7" t="str">
            <v>Saldanha Bay</v>
          </cell>
        </row>
        <row r="8">
          <cell r="A8" t="str">
            <v>WC015</v>
          </cell>
          <cell r="B8" t="str">
            <v>WC015</v>
          </cell>
          <cell r="C8" t="str">
            <v>Swartland</v>
          </cell>
        </row>
        <row r="9">
          <cell r="A9" t="str">
            <v>DC1</v>
          </cell>
          <cell r="B9" t="str">
            <v>DC1</v>
          </cell>
          <cell r="C9" t="str">
            <v>West Coast</v>
          </cell>
        </row>
        <row r="10">
          <cell r="A10" t="str">
            <v>WC022</v>
          </cell>
          <cell r="B10" t="str">
            <v>WC022</v>
          </cell>
          <cell r="C10" t="str">
            <v>Witzenberg</v>
          </cell>
        </row>
        <row r="11">
          <cell r="A11" t="str">
            <v>WC023</v>
          </cell>
          <cell r="B11" t="str">
            <v>WC023</v>
          </cell>
          <cell r="C11" t="str">
            <v>Drakenstein</v>
          </cell>
        </row>
        <row r="12">
          <cell r="A12" t="str">
            <v>WC024</v>
          </cell>
          <cell r="B12" t="str">
            <v>WC024</v>
          </cell>
          <cell r="C12" t="str">
            <v>Stellenbosch</v>
          </cell>
        </row>
        <row r="13">
          <cell r="A13" t="str">
            <v>WC025</v>
          </cell>
          <cell r="B13" t="str">
            <v>WC025</v>
          </cell>
          <cell r="C13" t="str">
            <v>Breede Valley</v>
          </cell>
        </row>
        <row r="14">
          <cell r="A14" t="str">
            <v>WC026</v>
          </cell>
          <cell r="B14" t="str">
            <v>WC026</v>
          </cell>
          <cell r="C14" t="str">
            <v>Langeberg</v>
          </cell>
        </row>
        <row r="15">
          <cell r="A15" t="str">
            <v>DC2</v>
          </cell>
          <cell r="B15" t="str">
            <v>DC2</v>
          </cell>
          <cell r="C15" t="str">
            <v>Cape Winelands DM</v>
          </cell>
        </row>
        <row r="16">
          <cell r="A16" t="str">
            <v>WC031</v>
          </cell>
          <cell r="B16" t="str">
            <v>WC031</v>
          </cell>
          <cell r="C16" t="str">
            <v>Theewaterskloof</v>
          </cell>
        </row>
        <row r="17">
          <cell r="A17" t="str">
            <v>WC032</v>
          </cell>
          <cell r="B17" t="str">
            <v>WC032</v>
          </cell>
          <cell r="C17" t="str">
            <v>Overstrand</v>
          </cell>
        </row>
        <row r="18">
          <cell r="A18" t="str">
            <v>WC033</v>
          </cell>
          <cell r="B18" t="str">
            <v>WC033</v>
          </cell>
          <cell r="C18" t="str">
            <v>Cape Agulhas</v>
          </cell>
        </row>
        <row r="19">
          <cell r="A19" t="str">
            <v>WC034</v>
          </cell>
          <cell r="B19" t="str">
            <v>WC034</v>
          </cell>
          <cell r="C19" t="str">
            <v>Swellendam</v>
          </cell>
        </row>
        <row r="20">
          <cell r="A20" t="str">
            <v>DC3</v>
          </cell>
          <cell r="B20" t="str">
            <v>DC3</v>
          </cell>
          <cell r="C20" t="str">
            <v>Overberg</v>
          </cell>
        </row>
        <row r="21">
          <cell r="A21" t="str">
            <v>WC041</v>
          </cell>
          <cell r="B21" t="str">
            <v>WC041</v>
          </cell>
          <cell r="C21" t="str">
            <v>Kannaland</v>
          </cell>
        </row>
        <row r="22">
          <cell r="A22" t="str">
            <v>WC042</v>
          </cell>
          <cell r="B22" t="str">
            <v>WC042</v>
          </cell>
          <cell r="C22" t="str">
            <v>Hessequa</v>
          </cell>
        </row>
        <row r="23">
          <cell r="A23" t="str">
            <v>WC043</v>
          </cell>
          <cell r="B23" t="str">
            <v>WC043</v>
          </cell>
          <cell r="C23" t="str">
            <v>Mossel Bay</v>
          </cell>
        </row>
        <row r="24">
          <cell r="A24" t="str">
            <v>WC044</v>
          </cell>
          <cell r="B24" t="str">
            <v>WC044</v>
          </cell>
          <cell r="C24" t="str">
            <v>George</v>
          </cell>
        </row>
        <row r="25">
          <cell r="A25" t="str">
            <v>WC045</v>
          </cell>
          <cell r="B25" t="str">
            <v>WC045</v>
          </cell>
          <cell r="C25" t="str">
            <v>Oudtshoorn</v>
          </cell>
        </row>
        <row r="26">
          <cell r="A26" t="str">
            <v>WC047</v>
          </cell>
          <cell r="B26" t="str">
            <v>WC047</v>
          </cell>
          <cell r="C26" t="str">
            <v>Bitou</v>
          </cell>
        </row>
        <row r="27">
          <cell r="A27" t="str">
            <v>WC048</v>
          </cell>
          <cell r="B27" t="str">
            <v>WC048</v>
          </cell>
          <cell r="C27" t="str">
            <v>Knysna</v>
          </cell>
        </row>
        <row r="28">
          <cell r="A28" t="str">
            <v>DC4</v>
          </cell>
          <cell r="B28" t="str">
            <v>DC4</v>
          </cell>
          <cell r="C28" t="str">
            <v>Eden</v>
          </cell>
        </row>
        <row r="29">
          <cell r="A29" t="str">
            <v>WC051</v>
          </cell>
          <cell r="B29" t="str">
            <v>WC051</v>
          </cell>
          <cell r="C29" t="str">
            <v>Laingsburg</v>
          </cell>
        </row>
        <row r="30">
          <cell r="A30" t="str">
            <v>WC052</v>
          </cell>
          <cell r="B30" t="str">
            <v>WC052</v>
          </cell>
          <cell r="C30" t="str">
            <v>Prince Albert</v>
          </cell>
        </row>
        <row r="31">
          <cell r="A31" t="str">
            <v>WC053</v>
          </cell>
          <cell r="B31" t="str">
            <v>WC053</v>
          </cell>
          <cell r="C31" t="str">
            <v>Beaufort West</v>
          </cell>
        </row>
        <row r="32">
          <cell r="A32" t="str">
            <v>DC5</v>
          </cell>
          <cell r="B32" t="str">
            <v>DC5</v>
          </cell>
          <cell r="C32" t="str">
            <v>Central Karoo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">
        <v>86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>
        <f>SUM('FS184:WC044'!D5)</f>
        <v>1143896</v>
      </c>
      <c r="E5" s="15" t="s">
        <v>2</v>
      </c>
    </row>
    <row r="6" spans="3:5" ht="14.25">
      <c r="C6" s="13" t="s">
        <v>3</v>
      </c>
      <c r="D6" s="14">
        <f>SUM('FS184:WC044'!D6)</f>
        <v>285875</v>
      </c>
      <c r="E6" s="17" t="s">
        <v>4</v>
      </c>
    </row>
    <row r="7" spans="1:20" ht="28.5">
      <c r="A7" s="18"/>
      <c r="B7" s="7"/>
      <c r="C7" s="19" t="s">
        <v>5</v>
      </c>
      <c r="D7" s="14">
        <f>SUM('FS184:WC044'!D7)</f>
        <v>43795.81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21" t="s">
        <v>7</v>
      </c>
      <c r="D8" s="14">
        <f>SUM('FS184:WC044'!D8)</f>
        <v>835291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14">
        <f>SUM('FS184:WC044'!D9)</f>
        <v>51149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14">
        <f>SUM('FS184:WC044'!D10)</f>
        <v>764729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>
        <f>SUM('FS184:WC044'!D11)</f>
        <v>359761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14">
        <f>SUM('FS184:WC044'!D12)</f>
        <v>669989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14">
        <f>SUM('FS184:WC044'!D13)</f>
        <v>219926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14">
        <f>SUM('FS184:WC044'!D14)</f>
        <v>595757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14">
        <f>SUM('FS184:WC044'!D15)</f>
        <v>207583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f>SUM('FS184:WC044'!D24)</f>
        <v>33312</v>
      </c>
      <c r="E24" s="68">
        <f>SUM('FS184:WC044'!E24)</f>
        <v>320</v>
      </c>
      <c r="F24" s="69">
        <f>SUM('FS184:WC044'!F24)</f>
        <v>200</v>
      </c>
      <c r="G24" s="70">
        <f>SUM('FS184:WC044'!G24)</f>
        <v>0</v>
      </c>
      <c r="H24" s="69">
        <f>SUM('FS184:WC044'!H24)</f>
        <v>0</v>
      </c>
      <c r="I24" s="70">
        <f>SUM('FS184:WC044'!I24)</f>
        <v>0</v>
      </c>
      <c r="J24" s="69">
        <f>SUM('FS184:WC044'!J24)</f>
        <v>0</v>
      </c>
      <c r="K24" s="70">
        <f>SUM('FS184:WC044'!K24)</f>
        <v>0</v>
      </c>
      <c r="L24" s="69">
        <f>SUM('FS184:WC044'!L24)</f>
        <v>0</v>
      </c>
      <c r="M24" s="70">
        <f>SUM('FS184:WC044'!M24)</f>
        <v>0</v>
      </c>
      <c r="N24" s="71">
        <f>IF(ISERROR(L24+J24+H24+F24),"Invalid Input",L24+J24+H24+F24)</f>
        <v>200</v>
      </c>
      <c r="O24" s="72">
        <f>IF(ISERROR(G24+I24+K24+M24),"Invalid Input",G24+I24+K24+M24)</f>
        <v>0</v>
      </c>
      <c r="P24" s="73">
        <f>SUM('FS184:WC044'!P24)</f>
        <v>0</v>
      </c>
      <c r="Q24" s="74">
        <f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f>SUM('FS184:WC044'!D25)</f>
        <v>0</v>
      </c>
      <c r="E25" s="68">
        <f>SUM('FS184:WC044'!E25)</f>
        <v>245</v>
      </c>
      <c r="F25" s="69">
        <f>SUM('FS184:WC044'!F25)</f>
        <v>0</v>
      </c>
      <c r="G25" s="70">
        <f>SUM('FS184:WC044'!G25)</f>
        <v>0</v>
      </c>
      <c r="H25" s="69">
        <f>SUM('FS184:WC044'!H25)</f>
        <v>0</v>
      </c>
      <c r="I25" s="70">
        <f>SUM('FS184:WC044'!I25)</f>
        <v>0</v>
      </c>
      <c r="J25" s="69">
        <f>SUM('FS184:WC044'!J25)</f>
        <v>0</v>
      </c>
      <c r="K25" s="70">
        <f>SUM('FS184:WC044'!K25)</f>
        <v>0</v>
      </c>
      <c r="L25" s="69">
        <f>SUM('FS184:WC044'!L25)</f>
        <v>0</v>
      </c>
      <c r="M25" s="70">
        <f>SUM('FS184:WC044'!M25)</f>
        <v>0</v>
      </c>
      <c r="N25" s="71">
        <f>IF(ISERROR(L25+J25+H25+F25),"Invalid Input",L25+J25+H25+F25)</f>
        <v>0</v>
      </c>
      <c r="O25" s="72">
        <f>IF(ISERROR(G25+I25+K25+M25),"Invalid Input",G25+I25+K25+M25)</f>
        <v>0</v>
      </c>
      <c r="P25" s="73">
        <f>SUM('FS184:WC044'!P25)</f>
        <v>0</v>
      </c>
      <c r="Q25" s="74">
        <f>IF(ISERROR(P25-O25),"Invalid Input",(P25-O25))</f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f>SUM('FS184:WC044'!D26)</f>
        <v>701</v>
      </c>
      <c r="E26" s="68">
        <f>SUM('FS184:WC044'!E26)</f>
        <v>3557</v>
      </c>
      <c r="F26" s="69">
        <f>SUM('FS184:WC044'!F26)</f>
        <v>500</v>
      </c>
      <c r="G26" s="70">
        <f>SUM('FS184:WC044'!G26)</f>
        <v>0</v>
      </c>
      <c r="H26" s="69">
        <f>SUM('FS184:WC044'!H26)</f>
        <v>1000</v>
      </c>
      <c r="I26" s="70">
        <f>SUM('FS184:WC044'!I26)</f>
        <v>83</v>
      </c>
      <c r="J26" s="69">
        <f>SUM('FS184:WC044'!J26)</f>
        <v>0</v>
      </c>
      <c r="K26" s="70">
        <f>SUM('FS184:WC044'!K26)</f>
        <v>0</v>
      </c>
      <c r="L26" s="69">
        <f>SUM('FS184:WC044'!L26)</f>
        <v>0</v>
      </c>
      <c r="M26" s="70">
        <f>SUM('FS184:WC044'!M26)</f>
        <v>0</v>
      </c>
      <c r="N26" s="71">
        <f>IF(ISERROR(L26+J26+H26+F26),"Invalid Input",L26+J26+H26+F26)</f>
        <v>1500</v>
      </c>
      <c r="O26" s="72">
        <f>IF(ISERROR(G26+I26+K26+M26),"Invalid Input",G26+I26+K26+M26)</f>
        <v>83</v>
      </c>
      <c r="P26" s="73">
        <f>SUM('FS184:WC044'!P26)</f>
        <v>0</v>
      </c>
      <c r="Q26" s="74">
        <f>IF(ISERROR(P26-O26),"Invalid Input",(P26-O26))</f>
        <v>-83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f>SUM('FS184:WC044'!D27)</f>
        <v>32572</v>
      </c>
      <c r="E27" s="68">
        <f>SUM('FS184:WC044'!E27)</f>
        <v>2331.58</v>
      </c>
      <c r="F27" s="69">
        <f>SUM('FS184:WC044'!F27)</f>
        <v>1493</v>
      </c>
      <c r="G27" s="70">
        <f>SUM('FS184:WC044'!G27)</f>
        <v>1493</v>
      </c>
      <c r="H27" s="69">
        <f>SUM('FS184:WC044'!H27)</f>
        <v>0</v>
      </c>
      <c r="I27" s="70">
        <f>SUM('FS184:WC044'!I27)</f>
        <v>764</v>
      </c>
      <c r="J27" s="69">
        <f>SUM('FS184:WC044'!J27)</f>
        <v>0</v>
      </c>
      <c r="K27" s="70">
        <f>SUM('FS184:WC044'!K27)</f>
        <v>0</v>
      </c>
      <c r="L27" s="69">
        <f>SUM('FS184:WC044'!L27)</f>
        <v>0</v>
      </c>
      <c r="M27" s="70">
        <f>SUM('FS184:WC044'!M27)</f>
        <v>0</v>
      </c>
      <c r="N27" s="71">
        <f>IF(ISERROR(L27+J27+H27+F27),"Invalid Input",L27+J27+H27+F27)</f>
        <v>1493</v>
      </c>
      <c r="O27" s="72">
        <f>IF(ISERROR(G27+I27+K27+M27),"Invalid Input",G27+I27+K27+M27)</f>
        <v>2257</v>
      </c>
      <c r="P27" s="73">
        <f>SUM('FS184:WC044'!P27)</f>
        <v>0</v>
      </c>
      <c r="Q27" s="74">
        <f>IF(ISERROR(P27-O27),"Invalid Input",(P27-O27))</f>
        <v>-2257</v>
      </c>
      <c r="R27" s="51" t="b">
        <v>1</v>
      </c>
      <c r="S27" s="75"/>
      <c r="T27" s="75"/>
    </row>
    <row r="28" spans="1:20" ht="15" customHeight="1">
      <c r="A28" s="62"/>
      <c r="B28" s="130" t="s">
        <v>37</v>
      </c>
      <c r="C28" s="131"/>
      <c r="D28" s="67">
        <f>SUM('FS184:WC044'!D28)</f>
        <v>100</v>
      </c>
      <c r="E28" s="68">
        <f>SUM('FS184:WC044'!E28)</f>
        <v>16.1663</v>
      </c>
      <c r="F28" s="69">
        <f>SUM('FS184:WC044'!F28)</f>
        <v>0</v>
      </c>
      <c r="G28" s="70">
        <f>SUM('FS184:WC044'!G28)</f>
        <v>0</v>
      </c>
      <c r="H28" s="69">
        <f>SUM('FS184:WC044'!H28)</f>
        <v>0</v>
      </c>
      <c r="I28" s="70">
        <f>SUM('FS184:WC044'!I28)</f>
        <v>0</v>
      </c>
      <c r="J28" s="69">
        <f>SUM('FS184:WC044'!J28)</f>
        <v>0</v>
      </c>
      <c r="K28" s="70">
        <f>SUM('FS184:WC044'!K28)</f>
        <v>0</v>
      </c>
      <c r="L28" s="69">
        <f>SUM('FS184:WC044'!L28)</f>
        <v>0</v>
      </c>
      <c r="M28" s="70">
        <f>SUM('FS184:WC044'!M28)</f>
        <v>0</v>
      </c>
      <c r="N28" s="71">
        <f aca="true" t="shared" si="1" ref="N28:N36">IF(ISERROR(L28+J28+H28+F28),"Invalid Input",L28+J28+H28+F28)</f>
        <v>0</v>
      </c>
      <c r="O28" s="72">
        <f aca="true" t="shared" si="2" ref="O28:O36">IF(ISERROR(G28+I28+K28+M28),"Invalid Input",G28+I28+K28+M28)</f>
        <v>0</v>
      </c>
      <c r="P28" s="73">
        <f>SUM('FS184:WC044'!P28)</f>
        <v>0</v>
      </c>
      <c r="Q28" s="74">
        <f aca="true" t="shared" si="3" ref="Q28:Q36">IF(ISERROR(P28-O28),"Invalid Input",(P28-O28))</f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f>SUM('FS184:WC044'!D29)</f>
        <v>135</v>
      </c>
      <c r="E29" s="68">
        <f>SUM('FS184:WC044'!E29)</f>
        <v>36</v>
      </c>
      <c r="F29" s="69">
        <f>SUM('FS184:WC044'!F29)</f>
        <v>27</v>
      </c>
      <c r="G29" s="70">
        <f>SUM('FS184:WC044'!G29)</f>
        <v>1</v>
      </c>
      <c r="H29" s="69">
        <f>SUM('FS184:WC044'!H29)</f>
        <v>20</v>
      </c>
      <c r="I29" s="70">
        <f>SUM('FS184:WC044'!I29)</f>
        <v>5</v>
      </c>
      <c r="J29" s="69">
        <f>SUM('FS184:WC044'!J29)</f>
        <v>0</v>
      </c>
      <c r="K29" s="70">
        <f>SUM('FS184:WC044'!K29)</f>
        <v>0</v>
      </c>
      <c r="L29" s="69">
        <f>SUM('FS184:WC044'!L29)</f>
        <v>0</v>
      </c>
      <c r="M29" s="70">
        <f>SUM('FS184:WC044'!M29)</f>
        <v>0</v>
      </c>
      <c r="N29" s="71">
        <f t="shared" si="1"/>
        <v>47</v>
      </c>
      <c r="O29" s="72">
        <f t="shared" si="2"/>
        <v>6</v>
      </c>
      <c r="P29" s="73">
        <f>SUM('FS184:WC044'!P29)</f>
        <v>0</v>
      </c>
      <c r="Q29" s="74">
        <f t="shared" si="3"/>
        <v>-6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f>SUM('FS184:WC044'!D30)</f>
        <v>65968</v>
      </c>
      <c r="E30" s="68">
        <f>SUM('FS184:WC044'!E30)</f>
        <v>37000</v>
      </c>
      <c r="F30" s="69">
        <f>SUM('FS184:WC044'!F30)</f>
        <v>29500</v>
      </c>
      <c r="G30" s="70">
        <f>SUM('FS184:WC044'!G30)</f>
        <v>6420</v>
      </c>
      <c r="H30" s="69">
        <f>SUM('FS184:WC044'!H30)</f>
        <v>0</v>
      </c>
      <c r="I30" s="70">
        <f>SUM('FS184:WC044'!I30)</f>
        <v>0</v>
      </c>
      <c r="J30" s="69">
        <f>SUM('FS184:WC044'!J30)</f>
        <v>0</v>
      </c>
      <c r="K30" s="70">
        <f>SUM('FS184:WC044'!K30)</f>
        <v>0</v>
      </c>
      <c r="L30" s="69">
        <f>SUM('FS184:WC044'!L30)</f>
        <v>0</v>
      </c>
      <c r="M30" s="70">
        <f>SUM('FS184:WC044'!M30)</f>
        <v>0</v>
      </c>
      <c r="N30" s="71">
        <f t="shared" si="1"/>
        <v>29500</v>
      </c>
      <c r="O30" s="72">
        <f t="shared" si="2"/>
        <v>6420</v>
      </c>
      <c r="P30" s="73">
        <f>SUM('FS184:WC044'!P30)</f>
        <v>0</v>
      </c>
      <c r="Q30" s="74">
        <f t="shared" si="3"/>
        <v>-6420</v>
      </c>
      <c r="R30" s="51" t="b">
        <v>1</v>
      </c>
      <c r="S30" s="75"/>
      <c r="T30" s="75"/>
    </row>
    <row r="31" spans="1:20" ht="15" customHeight="1">
      <c r="A31" s="62"/>
      <c r="B31" s="76" t="s">
        <v>40</v>
      </c>
      <c r="C31" s="77"/>
      <c r="D31" s="67">
        <f>SUM('FS184:WC044'!D31)</f>
        <v>63</v>
      </c>
      <c r="E31" s="68">
        <f>SUM('FS184:WC044'!E31)</f>
        <v>6051</v>
      </c>
      <c r="F31" s="69">
        <f>SUM('FS184:WC044'!F31)</f>
        <v>45</v>
      </c>
      <c r="G31" s="70">
        <f>SUM('FS184:WC044'!G31)</f>
        <v>6001</v>
      </c>
      <c r="H31" s="69">
        <f>SUM('FS184:WC044'!H31)</f>
        <v>5</v>
      </c>
      <c r="I31" s="70">
        <f>SUM('FS184:WC044'!I31)</f>
        <v>3</v>
      </c>
      <c r="J31" s="69">
        <f>SUM('FS184:WC044'!J31)</f>
        <v>0</v>
      </c>
      <c r="K31" s="70">
        <f>SUM('FS184:WC044'!K31)</f>
        <v>0</v>
      </c>
      <c r="L31" s="69">
        <f>SUM('FS184:WC044'!L31)</f>
        <v>0</v>
      </c>
      <c r="M31" s="70">
        <f>SUM('FS184:WC044'!M31)</f>
        <v>0</v>
      </c>
      <c r="N31" s="71">
        <f t="shared" si="1"/>
        <v>50</v>
      </c>
      <c r="O31" s="72">
        <f t="shared" si="2"/>
        <v>6004</v>
      </c>
      <c r="P31" s="73">
        <f>SUM('FS184:WC044'!P31)</f>
        <v>0</v>
      </c>
      <c r="Q31" s="74">
        <f t="shared" si="3"/>
        <v>-6004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f>SUM('FS184:WC044'!D32)</f>
        <v>44</v>
      </c>
      <c r="E32" s="68">
        <f>SUM('FS184:WC044'!E32)</f>
        <v>21</v>
      </c>
      <c r="F32" s="69">
        <f>SUM('FS184:WC044'!F32)</f>
        <v>15</v>
      </c>
      <c r="G32" s="70">
        <f>SUM('FS184:WC044'!G32)</f>
        <v>550</v>
      </c>
      <c r="H32" s="69">
        <f>SUM('FS184:WC044'!H32)</f>
        <v>0</v>
      </c>
      <c r="I32" s="70">
        <f>SUM('FS184:WC044'!I32)</f>
        <v>0</v>
      </c>
      <c r="J32" s="69">
        <f>SUM('FS184:WC044'!J32)</f>
        <v>0</v>
      </c>
      <c r="K32" s="70">
        <f>SUM('FS184:WC044'!K32)</f>
        <v>0</v>
      </c>
      <c r="L32" s="69">
        <f>SUM('FS184:WC044'!L32)</f>
        <v>0</v>
      </c>
      <c r="M32" s="70">
        <f>SUM('FS184:WC044'!M32)</f>
        <v>0</v>
      </c>
      <c r="N32" s="71">
        <f t="shared" si="1"/>
        <v>15</v>
      </c>
      <c r="O32" s="72">
        <f t="shared" si="2"/>
        <v>550</v>
      </c>
      <c r="P32" s="73">
        <f>SUM('FS184:WC044'!P32)</f>
        <v>0</v>
      </c>
      <c r="Q32" s="74">
        <f t="shared" si="3"/>
        <v>-550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f>SUM('FS184:WC044'!D33)</f>
        <v>21</v>
      </c>
      <c r="E33" s="68">
        <f>SUM('FS184:WC044'!E33)</f>
        <v>3</v>
      </c>
      <c r="F33" s="69">
        <f>SUM('FS184:WC044'!F33)</f>
        <v>368</v>
      </c>
      <c r="G33" s="70">
        <f>SUM('FS184:WC044'!G33)</f>
        <v>320</v>
      </c>
      <c r="H33" s="69">
        <f>SUM('FS184:WC044'!H33)</f>
        <v>0</v>
      </c>
      <c r="I33" s="70">
        <f>SUM('FS184:WC044'!I33)</f>
        <v>1</v>
      </c>
      <c r="J33" s="69">
        <f>SUM('FS184:WC044'!J33)</f>
        <v>0</v>
      </c>
      <c r="K33" s="70">
        <f>SUM('FS184:WC044'!K33)</f>
        <v>0</v>
      </c>
      <c r="L33" s="69">
        <f>SUM('FS184:WC044'!L33)</f>
        <v>0</v>
      </c>
      <c r="M33" s="70">
        <f>SUM('FS184:WC044'!M33)</f>
        <v>0</v>
      </c>
      <c r="N33" s="71">
        <f t="shared" si="1"/>
        <v>368</v>
      </c>
      <c r="O33" s="72">
        <f t="shared" si="2"/>
        <v>321</v>
      </c>
      <c r="P33" s="73">
        <f>SUM('FS184:WC044'!P33)</f>
        <v>0</v>
      </c>
      <c r="Q33" s="74">
        <f t="shared" si="3"/>
        <v>-321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f>SUM('FS184:WC044'!D34)</f>
        <v>57265</v>
      </c>
      <c r="E34" s="68">
        <f>SUM('FS184:WC044'!E34)</f>
        <v>14456</v>
      </c>
      <c r="F34" s="69">
        <f>SUM('FS184:WC044'!F34)</f>
        <v>13856</v>
      </c>
      <c r="G34" s="70">
        <f>SUM('FS184:WC044'!G34)</f>
        <v>0</v>
      </c>
      <c r="H34" s="69">
        <f>SUM('FS184:WC044'!H34)</f>
        <v>20000</v>
      </c>
      <c r="I34" s="70">
        <f>SUM('FS184:WC044'!I34)</f>
        <v>600</v>
      </c>
      <c r="J34" s="69">
        <f>SUM('FS184:WC044'!J34)</f>
        <v>0</v>
      </c>
      <c r="K34" s="70">
        <f>SUM('FS184:WC044'!K34)</f>
        <v>0</v>
      </c>
      <c r="L34" s="69">
        <f>SUM('FS184:WC044'!L34)</f>
        <v>0</v>
      </c>
      <c r="M34" s="70">
        <f>SUM('FS184:WC044'!M34)</f>
        <v>0</v>
      </c>
      <c r="N34" s="71">
        <f t="shared" si="1"/>
        <v>33856</v>
      </c>
      <c r="O34" s="72">
        <f t="shared" si="2"/>
        <v>600</v>
      </c>
      <c r="P34" s="73">
        <f>SUM('FS184:WC044'!P34)</f>
        <v>0</v>
      </c>
      <c r="Q34" s="74">
        <f t="shared" si="3"/>
        <v>-600</v>
      </c>
      <c r="R34" s="51"/>
      <c r="S34" s="75"/>
      <c r="T34" s="75"/>
    </row>
    <row r="35" spans="1:256" s="78" customFormat="1" ht="14.25" customHeight="1">
      <c r="A35" s="62"/>
      <c r="B35" s="76" t="s">
        <v>44</v>
      </c>
      <c r="C35" s="77"/>
      <c r="D35" s="67">
        <f>SUM('FS184:WC044'!D35)</f>
        <v>35733</v>
      </c>
      <c r="E35" s="68">
        <f>SUM('FS184:WC044'!E35)</f>
        <v>3789</v>
      </c>
      <c r="F35" s="69">
        <f>SUM('FS184:WC044'!F35)</f>
        <v>0</v>
      </c>
      <c r="G35" s="70">
        <f>SUM('FS184:WC044'!G35)</f>
        <v>0</v>
      </c>
      <c r="H35" s="69">
        <f>SUM('FS184:WC044'!H35)</f>
        <v>56</v>
      </c>
      <c r="I35" s="70">
        <f>SUM('FS184:WC044'!I35)</f>
        <v>56</v>
      </c>
      <c r="J35" s="69">
        <f>SUM('FS184:WC044'!J35)</f>
        <v>0</v>
      </c>
      <c r="K35" s="70">
        <f>SUM('FS184:WC044'!K35)</f>
        <v>0</v>
      </c>
      <c r="L35" s="69">
        <f>SUM('FS184:WC044'!L35)</f>
        <v>0</v>
      </c>
      <c r="M35" s="70">
        <f>SUM('FS184:WC044'!M35)</f>
        <v>0</v>
      </c>
      <c r="N35" s="71">
        <f t="shared" si="1"/>
        <v>56</v>
      </c>
      <c r="O35" s="72">
        <f t="shared" si="2"/>
        <v>56</v>
      </c>
      <c r="P35" s="73">
        <f>SUM('FS184:WC044'!P35)</f>
        <v>0</v>
      </c>
      <c r="Q35" s="74">
        <f t="shared" si="3"/>
        <v>-56</v>
      </c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0" ht="14.25">
      <c r="A36" s="62"/>
      <c r="B36" s="121" t="s">
        <v>45</v>
      </c>
      <c r="C36" s="122"/>
      <c r="D36" s="67">
        <f>SUM('FS184:WC044'!D36)</f>
        <v>33165</v>
      </c>
      <c r="E36" s="68">
        <f>SUM('FS184:WC044'!E36)</f>
        <v>7482</v>
      </c>
      <c r="F36" s="69">
        <f>SUM('FS184:WC044'!F36)</f>
        <v>628</v>
      </c>
      <c r="G36" s="70">
        <f>SUM('FS184:WC044'!G36)</f>
        <v>877</v>
      </c>
      <c r="H36" s="69">
        <f>SUM('FS184:WC044'!H36)</f>
        <v>140</v>
      </c>
      <c r="I36" s="70">
        <f>SUM('FS184:WC044'!I36)</f>
        <v>179</v>
      </c>
      <c r="J36" s="69">
        <f>SUM('FS184:WC044'!J36)</f>
        <v>0</v>
      </c>
      <c r="K36" s="70">
        <f>SUM('FS184:WC044'!K36)</f>
        <v>0</v>
      </c>
      <c r="L36" s="69">
        <f>SUM('FS184:WC044'!L36)</f>
        <v>0</v>
      </c>
      <c r="M36" s="70">
        <f>SUM('FS184:WC044'!M36)</f>
        <v>0</v>
      </c>
      <c r="N36" s="71">
        <f t="shared" si="1"/>
        <v>768</v>
      </c>
      <c r="O36" s="72">
        <f t="shared" si="2"/>
        <v>1056</v>
      </c>
      <c r="P36" s="73">
        <f>SUM('FS184:WC044'!P36)</f>
        <v>0</v>
      </c>
      <c r="Q36" s="74">
        <f t="shared" si="3"/>
        <v>-1056</v>
      </c>
      <c r="R36" s="51" t="b">
        <v>1</v>
      </c>
      <c r="S36" s="75"/>
      <c r="T36" s="75"/>
    </row>
    <row r="37" spans="1:256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71">
        <f aca="true" t="shared" si="4" ref="N37:N44">IF(ISERROR(L37+J37+H37+F37),"Invalid Input",L37+J37+H37+F37)</f>
        <v>0</v>
      </c>
      <c r="O37" s="72">
        <f aca="true" t="shared" si="5" ref="O37:O44">IF(ISERROR(G37+I37+K37+M37),"Invalid Input",G37+I37+K37+M37)</f>
        <v>0</v>
      </c>
      <c r="P37" s="73">
        <v>0</v>
      </c>
      <c r="Q37" s="74">
        <f aca="true" t="shared" si="6" ref="Q37:Q44">IF(ISERROR(P37-O37),"Invalid Input",(P37-O37))</f>
        <v>0</v>
      </c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0" ht="15" customHeight="1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71"/>
      <c r="O38" s="72"/>
      <c r="P38" s="73"/>
      <c r="Q38" s="74"/>
      <c r="R38" s="51" t="b">
        <v>1</v>
      </c>
      <c r="S38" s="75"/>
      <c r="T38" s="75"/>
    </row>
    <row r="39" spans="1:20" ht="15" customHeight="1">
      <c r="A39" s="86"/>
      <c r="B39" s="87"/>
      <c r="C39" s="88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71"/>
      <c r="O39" s="72"/>
      <c r="P39" s="73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f>SUM('FS184:WC044'!D40)</f>
        <v>1148</v>
      </c>
      <c r="E40" s="68">
        <f>SUM('FS184:WC044'!E40)</f>
        <v>85.475</v>
      </c>
      <c r="F40" s="69">
        <f>SUM('FS184:WC044'!F40)</f>
        <v>13.5</v>
      </c>
      <c r="G40" s="70">
        <f>SUM('FS184:WC044'!G40)</f>
        <v>351.1</v>
      </c>
      <c r="H40" s="69">
        <f>SUM('FS184:WC044'!H40)</f>
        <v>4</v>
      </c>
      <c r="I40" s="70">
        <f>SUM('FS184:WC044'!I40)</f>
        <v>5.5</v>
      </c>
      <c r="J40" s="69">
        <f>SUM('FS184:WC044'!J40)</f>
        <v>3</v>
      </c>
      <c r="K40" s="70">
        <f>SUM('FS184:WC044'!K40)</f>
        <v>0</v>
      </c>
      <c r="L40" s="69">
        <f>SUM('FS184:WC044'!L40)</f>
        <v>2</v>
      </c>
      <c r="M40" s="70">
        <f>SUM('FS184:WC044'!M40)</f>
        <v>0</v>
      </c>
      <c r="N40" s="71">
        <f t="shared" si="4"/>
        <v>22.5</v>
      </c>
      <c r="O40" s="72">
        <f t="shared" si="5"/>
        <v>356.6</v>
      </c>
      <c r="P40" s="73">
        <f>SUM('FS184:WC044'!P40)</f>
        <v>0</v>
      </c>
      <c r="Q40" s="74">
        <f t="shared" si="6"/>
        <v>-356.6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f>SUM('FS184:WC044'!D41)</f>
        <v>150</v>
      </c>
      <c r="E41" s="68">
        <f>SUM('FS184:WC044'!E41)</f>
        <v>450.68</v>
      </c>
      <c r="F41" s="69">
        <f>SUM('FS184:WC044'!F41)</f>
        <v>28.5</v>
      </c>
      <c r="G41" s="70">
        <f>SUM('FS184:WC044'!G41)</f>
        <v>80.4</v>
      </c>
      <c r="H41" s="69">
        <f>SUM('FS184:WC044'!H41)</f>
        <v>26.5</v>
      </c>
      <c r="I41" s="70">
        <f>SUM('FS184:WC044'!I41)</f>
        <v>25.01</v>
      </c>
      <c r="J41" s="69">
        <f>SUM('FS184:WC044'!J41)</f>
        <v>0</v>
      </c>
      <c r="K41" s="70">
        <f>SUM('FS184:WC044'!K41)</f>
        <v>0</v>
      </c>
      <c r="L41" s="69">
        <f>SUM('FS184:WC044'!L41)</f>
        <v>0</v>
      </c>
      <c r="M41" s="70">
        <f>SUM('FS184:WC044'!M41)</f>
        <v>0</v>
      </c>
      <c r="N41" s="71">
        <f t="shared" si="4"/>
        <v>55</v>
      </c>
      <c r="O41" s="72">
        <f t="shared" si="5"/>
        <v>105.41000000000001</v>
      </c>
      <c r="P41" s="73">
        <f>SUM('FS184:WC044'!P41)</f>
        <v>0</v>
      </c>
      <c r="Q41" s="74">
        <f t="shared" si="6"/>
        <v>-105.41000000000001</v>
      </c>
      <c r="R41" s="51" t="b">
        <v>1</v>
      </c>
      <c r="S41" s="75"/>
      <c r="T41" s="75"/>
    </row>
    <row r="42" spans="1:20" ht="14.25">
      <c r="A42" s="89"/>
      <c r="B42" s="121" t="s">
        <v>49</v>
      </c>
      <c r="C42" s="122">
        <v>0</v>
      </c>
      <c r="D42" s="67">
        <f>SUM('FS184:WC044'!D42)</f>
        <v>1145</v>
      </c>
      <c r="E42" s="68">
        <f>SUM('FS184:WC044'!E42)</f>
        <v>4616.6</v>
      </c>
      <c r="F42" s="69">
        <f>SUM('FS184:WC044'!F42)</f>
        <v>1156</v>
      </c>
      <c r="G42" s="70">
        <f>SUM('FS184:WC044'!G42)</f>
        <v>909.82</v>
      </c>
      <c r="H42" s="69">
        <f>SUM('FS184:WC044'!H42)</f>
        <v>13</v>
      </c>
      <c r="I42" s="70">
        <f>SUM('FS184:WC044'!I42)</f>
        <v>0</v>
      </c>
      <c r="J42" s="69">
        <f>SUM('FS184:WC044'!J42)</f>
        <v>2</v>
      </c>
      <c r="K42" s="70">
        <f>SUM('FS184:WC044'!K42)</f>
        <v>0</v>
      </c>
      <c r="L42" s="69">
        <f>SUM('FS184:WC044'!L42)</f>
        <v>3</v>
      </c>
      <c r="M42" s="70">
        <f>SUM('FS184:WC044'!M42)</f>
        <v>0</v>
      </c>
      <c r="N42" s="71">
        <f t="shared" si="4"/>
        <v>1174</v>
      </c>
      <c r="O42" s="72">
        <f t="shared" si="5"/>
        <v>909.82</v>
      </c>
      <c r="P42" s="73">
        <f>SUM('FS184:WC044'!P42)</f>
        <v>0</v>
      </c>
      <c r="Q42" s="74">
        <f t="shared" si="6"/>
        <v>-909.82</v>
      </c>
      <c r="R42" s="51" t="b">
        <v>1</v>
      </c>
      <c r="S42" s="75"/>
      <c r="T42" s="75"/>
    </row>
    <row r="43" spans="1:20" ht="13.5" customHeight="1">
      <c r="A43" s="89"/>
      <c r="B43" s="121" t="s">
        <v>50</v>
      </c>
      <c r="C43" s="122">
        <v>0</v>
      </c>
      <c r="D43" s="67">
        <f>SUM('FS184:WC044'!D43)</f>
        <v>200</v>
      </c>
      <c r="E43" s="68">
        <f>SUM('FS184:WC044'!E43)</f>
        <v>174.282</v>
      </c>
      <c r="F43" s="69">
        <f>SUM('FS184:WC044'!F43)</f>
        <v>63</v>
      </c>
      <c r="G43" s="70">
        <f>SUM('FS184:WC044'!G43)</f>
        <v>88.95</v>
      </c>
      <c r="H43" s="69">
        <f>SUM('FS184:WC044'!H43)</f>
        <v>83</v>
      </c>
      <c r="I43" s="70">
        <f>SUM('FS184:WC044'!I43)</f>
        <v>53</v>
      </c>
      <c r="J43" s="69">
        <f>SUM('FS184:WC044'!J43)</f>
        <v>70</v>
      </c>
      <c r="K43" s="70">
        <f>SUM('FS184:WC044'!K43)</f>
        <v>0</v>
      </c>
      <c r="L43" s="69">
        <f>SUM('FS184:WC044'!L43)</f>
        <v>80</v>
      </c>
      <c r="M43" s="70">
        <f>SUM('FS184:WC044'!M43)</f>
        <v>0</v>
      </c>
      <c r="N43" s="71">
        <f t="shared" si="4"/>
        <v>296</v>
      </c>
      <c r="O43" s="72">
        <f t="shared" si="5"/>
        <v>141.95</v>
      </c>
      <c r="P43" s="73">
        <f>SUM('FS184:WC044'!P43)</f>
        <v>0</v>
      </c>
      <c r="Q43" s="74">
        <f t="shared" si="6"/>
        <v>-141.95</v>
      </c>
      <c r="R43" s="90" t="b">
        <v>1</v>
      </c>
      <c r="S43" s="75"/>
      <c r="T43" s="75"/>
    </row>
    <row r="44" spans="1:20" ht="6.75" customHeight="1">
      <c r="A44" s="89"/>
      <c r="B44" s="91"/>
      <c r="C44" s="77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>
        <f t="shared" si="4"/>
        <v>0</v>
      </c>
      <c r="O44" s="72">
        <f t="shared" si="5"/>
        <v>0</v>
      </c>
      <c r="P44" s="73">
        <v>0</v>
      </c>
      <c r="Q44" s="74">
        <f t="shared" si="6"/>
        <v>0</v>
      </c>
      <c r="R44" s="51"/>
      <c r="S44" s="75"/>
      <c r="T44" s="75"/>
    </row>
    <row r="45" spans="1:20" ht="1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15" customHeight="1">
      <c r="A46" s="86"/>
      <c r="B46" s="87"/>
      <c r="C46" s="88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f>SUM('FS184:WC044'!D47)</f>
        <v>750</v>
      </c>
      <c r="E47" s="68">
        <f>SUM('FS184:WC044'!E47)</f>
        <v>4</v>
      </c>
      <c r="F47" s="69">
        <f>SUM('FS184:WC044'!F47)</f>
        <v>1</v>
      </c>
      <c r="G47" s="70">
        <f>SUM('FS184:WC044'!G47)</f>
        <v>0</v>
      </c>
      <c r="H47" s="69">
        <f>SUM('FS184:WC044'!H47)</f>
        <v>0</v>
      </c>
      <c r="I47" s="70">
        <f>SUM('FS184:WC044'!I47)</f>
        <v>0</v>
      </c>
      <c r="J47" s="69">
        <f>SUM('FS184:WC044'!J47)</f>
        <v>0</v>
      </c>
      <c r="K47" s="70">
        <f>SUM('FS184:WC044'!K47)</f>
        <v>0</v>
      </c>
      <c r="L47" s="69">
        <f>SUM('FS184:WC044'!L47)</f>
        <v>0</v>
      </c>
      <c r="M47" s="70">
        <f>SUM('FS184:WC044'!M47)</f>
        <v>0</v>
      </c>
      <c r="N47" s="71">
        <f>IF(ISERROR(L47+J47+H47+F47),"Invalid Input",L47+J47+H47+F47)</f>
        <v>1</v>
      </c>
      <c r="O47" s="72">
        <f>IF(ISERROR(G47+I47+K47+M47),"Invalid Input",G47+I47+K47+M47)</f>
        <v>0</v>
      </c>
      <c r="P47" s="73">
        <f>SUM('FS184:WC044'!P47)</f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.75" customHeight="1">
      <c r="A48" s="89"/>
      <c r="B48" s="121" t="s">
        <v>53</v>
      </c>
      <c r="C48" s="122">
        <v>0</v>
      </c>
      <c r="D48" s="67">
        <f>SUM('FS184:WC044'!D48)</f>
        <v>2</v>
      </c>
      <c r="E48" s="68">
        <f>SUM('FS184:WC044'!E48)</f>
        <v>4</v>
      </c>
      <c r="F48" s="69">
        <f>SUM('FS184:WC044'!F48)</f>
        <v>1</v>
      </c>
      <c r="G48" s="70">
        <f>SUM('FS184:WC044'!G48)</f>
        <v>1</v>
      </c>
      <c r="H48" s="69">
        <f>SUM('FS184:WC044'!H48)</f>
        <v>0</v>
      </c>
      <c r="I48" s="70">
        <f>SUM('FS184:WC044'!I48)</f>
        <v>0</v>
      </c>
      <c r="J48" s="69">
        <f>SUM('FS184:WC044'!J48)</f>
        <v>0</v>
      </c>
      <c r="K48" s="70">
        <f>SUM('FS184:WC044'!K48)</f>
        <v>0</v>
      </c>
      <c r="L48" s="69">
        <f>SUM('FS184:WC044'!L48)</f>
        <v>0</v>
      </c>
      <c r="M48" s="70">
        <f>SUM('FS184:WC044'!M48)</f>
        <v>0</v>
      </c>
      <c r="N48" s="71">
        <f>IF(ISERROR(L48+J48+H48+F48),"Invalid Input",L48+J48+H48+F48)</f>
        <v>1</v>
      </c>
      <c r="O48" s="72">
        <f>IF(ISERROR(G48+I48+K48+M48),"Invalid Input",G48+I48+K48+M48)</f>
        <v>1</v>
      </c>
      <c r="P48" s="73">
        <f>SUM('FS184:WC044'!P48)</f>
        <v>0</v>
      </c>
      <c r="Q48" s="74">
        <f>IF(ISERROR(P48-O48),"Invalid Input",(P48-O48))</f>
        <v>-1</v>
      </c>
      <c r="R48" s="51" t="b">
        <v>1</v>
      </c>
      <c r="S48" s="75"/>
      <c r="T48" s="75"/>
    </row>
    <row r="49" spans="1:20" ht="14.25">
      <c r="A49" s="94"/>
      <c r="B49" s="121" t="s">
        <v>54</v>
      </c>
      <c r="C49" s="122">
        <v>0</v>
      </c>
      <c r="D49" s="67">
        <f>SUM('FS184:WC044'!D49)</f>
        <v>8</v>
      </c>
      <c r="E49" s="68">
        <f>SUM('FS184:WC044'!E49)</f>
        <v>9</v>
      </c>
      <c r="F49" s="69">
        <f>SUM('FS184:WC044'!F49)</f>
        <v>4</v>
      </c>
      <c r="G49" s="70">
        <f>SUM('FS184:WC044'!G49)</f>
        <v>2</v>
      </c>
      <c r="H49" s="69">
        <f>SUM('FS184:WC044'!H49)</f>
        <v>0</v>
      </c>
      <c r="I49" s="70">
        <f>SUM('FS184:WC044'!I49)</f>
        <v>0</v>
      </c>
      <c r="J49" s="69">
        <f>SUM('FS184:WC044'!J49)</f>
        <v>0</v>
      </c>
      <c r="K49" s="70">
        <f>SUM('FS184:WC044'!K49)</f>
        <v>0</v>
      </c>
      <c r="L49" s="69">
        <f>SUM('FS184:WC044'!L49)</f>
        <v>0</v>
      </c>
      <c r="M49" s="70">
        <f>SUM('FS184:WC044'!M49)</f>
        <v>0</v>
      </c>
      <c r="N49" s="71">
        <f>IF(ISERROR(L49+J49+H49+F49),"Invalid Input",L49+J49+H49+F49)</f>
        <v>4</v>
      </c>
      <c r="O49" s="72">
        <f>IF(ISERROR(G49+I49+K49+M49),"Invalid Input",G49+I49+K49+M49)</f>
        <v>2</v>
      </c>
      <c r="P49" s="73">
        <f>SUM('FS184:WC044'!P49)</f>
        <v>0</v>
      </c>
      <c r="Q49" s="74">
        <f>IF(ISERROR(P49-O49),"Invalid Input",(P49-O49))</f>
        <v>-2</v>
      </c>
      <c r="R49" s="51" t="b">
        <v>1</v>
      </c>
      <c r="S49" s="95"/>
      <c r="T49" s="95"/>
    </row>
    <row r="50" spans="1:20" ht="14.25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 customHeight="1">
      <c r="A52" s="96" t="s">
        <v>56</v>
      </c>
      <c r="B52" s="87"/>
      <c r="C52" s="88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17.25" customHeight="1">
      <c r="A53" s="62"/>
      <c r="B53" s="121" t="s">
        <v>57</v>
      </c>
      <c r="C53" s="122">
        <v>0</v>
      </c>
      <c r="D53" s="67">
        <f>SUM('FS184:WC044'!D53)</f>
        <v>13842</v>
      </c>
      <c r="E53" s="68">
        <f>SUM('FS184:WC044'!E53)</f>
        <v>41</v>
      </c>
      <c r="F53" s="69">
        <f>SUM('FS184:WC044'!F53)</f>
        <v>4</v>
      </c>
      <c r="G53" s="70">
        <f>SUM('FS184:WC044'!G53)</f>
        <v>60</v>
      </c>
      <c r="H53" s="69">
        <f>SUM('FS184:WC044'!H53)</f>
        <v>0</v>
      </c>
      <c r="I53" s="70">
        <f>SUM('FS184:WC044'!I53)</f>
        <v>58</v>
      </c>
      <c r="J53" s="69">
        <f>SUM('FS184:WC044'!J53)</f>
        <v>60</v>
      </c>
      <c r="K53" s="70">
        <f>SUM('FS184:WC044'!K53)</f>
        <v>0</v>
      </c>
      <c r="L53" s="69">
        <f>SUM('FS184:WC044'!L53)</f>
        <v>100</v>
      </c>
      <c r="M53" s="70">
        <f>SUM('FS184:WC044'!M53)</f>
        <v>0</v>
      </c>
      <c r="N53" s="71">
        <f>IF(ISERROR(L53+J53+H53+F53),"Invalid Input",L53+J53+H53+F53)</f>
        <v>164</v>
      </c>
      <c r="O53" s="72">
        <f>IF(ISERROR(G53+I53+K53+M53),"Invalid Input",G53+I53+K53+M53)</f>
        <v>118</v>
      </c>
      <c r="P53" s="73">
        <f>SUM('FS184:WC044'!P53)</f>
        <v>0</v>
      </c>
      <c r="Q53" s="74">
        <f>IF(ISERROR(P53-O53),"Invalid Input",(P53-O53))</f>
        <v>-118</v>
      </c>
      <c r="R53" s="51" t="b">
        <v>1</v>
      </c>
      <c r="S53" s="95"/>
      <c r="T53" s="95"/>
    </row>
    <row r="54" spans="1:20" ht="14.25">
      <c r="A54" s="89"/>
      <c r="B54" s="121" t="s">
        <v>58</v>
      </c>
      <c r="C54" s="122">
        <v>0</v>
      </c>
      <c r="D54" s="67">
        <f>SUM('FS184:WC044'!D54)</f>
        <v>19417</v>
      </c>
      <c r="E54" s="68">
        <f>SUM('FS184:WC044'!E54)</f>
        <v>202849</v>
      </c>
      <c r="F54" s="69">
        <f>SUM('FS184:WC044'!F54)</f>
        <v>819</v>
      </c>
      <c r="G54" s="70">
        <f>SUM('FS184:WC044'!G54)</f>
        <v>529</v>
      </c>
      <c r="H54" s="69">
        <f>SUM('FS184:WC044'!H54)</f>
        <v>470</v>
      </c>
      <c r="I54" s="70">
        <f>SUM('FS184:WC044'!I54)</f>
        <v>135</v>
      </c>
      <c r="J54" s="69">
        <f>SUM('FS184:WC044'!J54)</f>
        <v>0</v>
      </c>
      <c r="K54" s="70">
        <f>SUM('FS184:WC044'!K54)</f>
        <v>0</v>
      </c>
      <c r="L54" s="69">
        <f>SUM('FS184:WC044'!L54)</f>
        <v>0</v>
      </c>
      <c r="M54" s="70">
        <f>SUM('FS184:WC044'!M54)</f>
        <v>0</v>
      </c>
      <c r="N54" s="71">
        <f aca="true" t="shared" si="7" ref="N54:N69">IF(ISERROR(L54+J54+H54+F54),"Invalid Input",L54+J54+H54+F54)</f>
        <v>1289</v>
      </c>
      <c r="O54" s="72">
        <f aca="true" t="shared" si="8" ref="O54:O69">IF(ISERROR(G54+I54+K54+M54),"Invalid Input",G54+I54+K54+M54)</f>
        <v>664</v>
      </c>
      <c r="P54" s="73">
        <f>SUM('FS184:WC044'!P54)</f>
        <v>0</v>
      </c>
      <c r="Q54" s="74">
        <f aca="true" t="shared" si="9" ref="Q54:Q69">IF(ISERROR(P54-O54),"Invalid Input",(P54-O54))</f>
        <v>-664</v>
      </c>
      <c r="R54" s="51" t="b">
        <v>1</v>
      </c>
      <c r="S54" s="95"/>
      <c r="T54" s="95"/>
    </row>
    <row r="55" spans="1:20" ht="25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71">
        <f t="shared" si="7"/>
        <v>0</v>
      </c>
      <c r="O55" s="72">
        <f t="shared" si="8"/>
        <v>0</v>
      </c>
      <c r="P55" s="73">
        <v>0</v>
      </c>
      <c r="Q55" s="74">
        <f t="shared" si="9"/>
        <v>0</v>
      </c>
      <c r="R55" s="51" t="b">
        <v>1</v>
      </c>
      <c r="S55" s="95"/>
      <c r="T55" s="95"/>
    </row>
    <row r="56" spans="1:20" ht="15" customHeight="1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71">
        <f t="shared" si="7"/>
        <v>0</v>
      </c>
      <c r="O56" s="72">
        <f t="shared" si="8"/>
        <v>0</v>
      </c>
      <c r="P56" s="73">
        <v>0</v>
      </c>
      <c r="Q56" s="74">
        <f t="shared" si="9"/>
        <v>0</v>
      </c>
      <c r="R56" s="51" t="b">
        <v>1</v>
      </c>
      <c r="S56" s="95"/>
      <c r="T56" s="95"/>
    </row>
    <row r="57" spans="1:20" ht="15" customHeight="1">
      <c r="A57" s="89"/>
      <c r="B57" s="117" t="s">
        <v>60</v>
      </c>
      <c r="C57" s="118"/>
      <c r="D57" s="67">
        <f>SUM('FS184:WC044'!D57)</f>
        <v>41744</v>
      </c>
      <c r="E57" s="68">
        <f>SUM('FS184:WC044'!E57)</f>
        <v>3150</v>
      </c>
      <c r="F57" s="69">
        <f>SUM('FS184:WC044'!F57)</f>
        <v>1150</v>
      </c>
      <c r="G57" s="70">
        <f>SUM('FS184:WC044'!G57)</f>
        <v>1130</v>
      </c>
      <c r="H57" s="69">
        <f>SUM('FS184:WC044'!H57)</f>
        <v>0</v>
      </c>
      <c r="I57" s="70">
        <f>SUM('FS184:WC044'!I57)</f>
        <v>59</v>
      </c>
      <c r="J57" s="69">
        <f>SUM('FS184:WC044'!J57)</f>
        <v>60</v>
      </c>
      <c r="K57" s="70">
        <f>SUM('FS184:WC044'!K57)</f>
        <v>0</v>
      </c>
      <c r="L57" s="69">
        <f>SUM('FS184:WC044'!L57)</f>
        <v>100</v>
      </c>
      <c r="M57" s="70">
        <f>SUM('FS184:WC044'!M57)</f>
        <v>0</v>
      </c>
      <c r="N57" s="71">
        <f t="shared" si="7"/>
        <v>1310</v>
      </c>
      <c r="O57" s="72">
        <f t="shared" si="8"/>
        <v>1189</v>
      </c>
      <c r="P57" s="73">
        <f>SUM('FS184:WC044'!P57)</f>
        <v>0</v>
      </c>
      <c r="Q57" s="74">
        <f t="shared" si="9"/>
        <v>-1189</v>
      </c>
      <c r="R57" s="51" t="b">
        <v>1</v>
      </c>
      <c r="S57" s="95"/>
      <c r="T57" s="95"/>
    </row>
    <row r="58" spans="1:20" ht="14.25">
      <c r="A58" s="89"/>
      <c r="B58" s="117" t="s">
        <v>61</v>
      </c>
      <c r="C58" s="118"/>
      <c r="D58" s="67">
        <f>SUM('FS184:WC044'!D58)</f>
        <v>207218</v>
      </c>
      <c r="E58" s="68">
        <f>SUM('FS184:WC044'!E58)</f>
        <v>301207</v>
      </c>
      <c r="F58" s="69">
        <f>SUM('FS184:WC044'!F58)</f>
        <v>1239</v>
      </c>
      <c r="G58" s="70">
        <f>SUM('FS184:WC044'!G58)</f>
        <v>153403</v>
      </c>
      <c r="H58" s="69">
        <f>SUM('FS184:WC044'!H58)</f>
        <v>470</v>
      </c>
      <c r="I58" s="70">
        <f>SUM('FS184:WC044'!I58)</f>
        <v>135</v>
      </c>
      <c r="J58" s="69">
        <f>SUM('FS184:WC044'!J58)</f>
        <v>0</v>
      </c>
      <c r="K58" s="70">
        <f>SUM('FS184:WC044'!K58)</f>
        <v>0</v>
      </c>
      <c r="L58" s="69">
        <f>SUM('FS184:WC044'!L58)</f>
        <v>0</v>
      </c>
      <c r="M58" s="70">
        <f>SUM('FS184:WC044'!M58)</f>
        <v>0</v>
      </c>
      <c r="N58" s="71">
        <f t="shared" si="7"/>
        <v>1709</v>
      </c>
      <c r="O58" s="72">
        <f t="shared" si="8"/>
        <v>153538</v>
      </c>
      <c r="P58" s="73">
        <f>SUM('FS184:WC044'!P58)</f>
        <v>0</v>
      </c>
      <c r="Q58" s="74">
        <f t="shared" si="9"/>
        <v>-153538</v>
      </c>
      <c r="R58" s="51" t="b">
        <v>1</v>
      </c>
      <c r="S58" s="95"/>
      <c r="T58" s="95"/>
    </row>
    <row r="59" spans="1:20" ht="14.25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71">
        <f t="shared" si="7"/>
        <v>0</v>
      </c>
      <c r="O59" s="72">
        <f t="shared" si="8"/>
        <v>0</v>
      </c>
      <c r="P59" s="73">
        <v>0</v>
      </c>
      <c r="Q59" s="74">
        <f t="shared" si="9"/>
        <v>0</v>
      </c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71">
        <f t="shared" si="7"/>
        <v>0</v>
      </c>
      <c r="O60" s="72">
        <f t="shared" si="8"/>
        <v>0</v>
      </c>
      <c r="P60" s="73">
        <v>0</v>
      </c>
      <c r="Q60" s="74">
        <f t="shared" si="9"/>
        <v>0</v>
      </c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f>SUM('FS184:WC044'!D61)</f>
        <v>92784</v>
      </c>
      <c r="E61" s="68">
        <f>SUM('FS184:WC044'!E61)</f>
        <v>263501</v>
      </c>
      <c r="F61" s="69">
        <f>SUM('FS184:WC044'!F61)</f>
        <v>262001</v>
      </c>
      <c r="G61" s="70">
        <f>SUM('FS184:WC044'!G61)</f>
        <v>262815</v>
      </c>
      <c r="H61" s="69">
        <f>SUM('FS184:WC044'!H61)</f>
        <v>60509</v>
      </c>
      <c r="I61" s="70">
        <f>SUM('FS184:WC044'!I61)</f>
        <v>59500</v>
      </c>
      <c r="J61" s="69">
        <f>SUM('FS184:WC044'!J61)</f>
        <v>59500</v>
      </c>
      <c r="K61" s="70">
        <f>SUM('FS184:WC044'!K61)</f>
        <v>0</v>
      </c>
      <c r="L61" s="69">
        <f>SUM('FS184:WC044'!L61)</f>
        <v>59500</v>
      </c>
      <c r="M61" s="70">
        <f>SUM('FS184:WC044'!M61)</f>
        <v>0</v>
      </c>
      <c r="N61" s="71">
        <f t="shared" si="7"/>
        <v>441510</v>
      </c>
      <c r="O61" s="72">
        <f t="shared" si="8"/>
        <v>322315</v>
      </c>
      <c r="P61" s="73">
        <f>SUM('FS184:WC044'!P61)</f>
        <v>0</v>
      </c>
      <c r="Q61" s="74">
        <f t="shared" si="9"/>
        <v>-322315</v>
      </c>
      <c r="R61" s="51" t="b">
        <v>1</v>
      </c>
      <c r="S61" s="95"/>
      <c r="T61" s="95"/>
    </row>
    <row r="62" spans="1:20" ht="15" customHeight="1">
      <c r="A62" s="89"/>
      <c r="B62" s="119" t="s">
        <v>64</v>
      </c>
      <c r="C62" s="120"/>
      <c r="D62" s="67">
        <f>SUM('FS184:WC044'!D62)</f>
        <v>6956</v>
      </c>
      <c r="E62" s="68">
        <f>SUM('FS184:WC044'!E62)</f>
        <v>24</v>
      </c>
      <c r="F62" s="69">
        <f>SUM('FS184:WC044'!F62)</f>
        <v>6</v>
      </c>
      <c r="G62" s="70">
        <f>SUM('FS184:WC044'!G62)</f>
        <v>7</v>
      </c>
      <c r="H62" s="69">
        <f>SUM('FS184:WC044'!H62)</f>
        <v>0</v>
      </c>
      <c r="I62" s="70">
        <f>SUM('FS184:WC044'!I62)</f>
        <v>0</v>
      </c>
      <c r="J62" s="69">
        <f>SUM('FS184:WC044'!J62)</f>
        <v>0</v>
      </c>
      <c r="K62" s="70">
        <f>SUM('FS184:WC044'!K62)</f>
        <v>0</v>
      </c>
      <c r="L62" s="69">
        <f>SUM('FS184:WC044'!L62)</f>
        <v>0</v>
      </c>
      <c r="M62" s="70">
        <f>SUM('FS184:WC044'!M62)</f>
        <v>0</v>
      </c>
      <c r="N62" s="71">
        <f t="shared" si="7"/>
        <v>6</v>
      </c>
      <c r="O62" s="72">
        <f t="shared" si="8"/>
        <v>7</v>
      </c>
      <c r="P62" s="73">
        <f>SUM('FS184:WC044'!P62)</f>
        <v>0</v>
      </c>
      <c r="Q62" s="74">
        <f t="shared" si="9"/>
        <v>-7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f>SUM('FS184:WC044'!D63)</f>
        <v>0</v>
      </c>
      <c r="E63" s="68">
        <f>SUM('FS184:WC044'!E63)</f>
        <v>49887</v>
      </c>
      <c r="F63" s="69">
        <f>SUM('FS184:WC044'!F63)</f>
        <v>48387</v>
      </c>
      <c r="G63" s="70">
        <f>SUM('FS184:WC044'!G63)</f>
        <v>49202</v>
      </c>
      <c r="H63" s="69">
        <f>SUM('FS184:WC044'!H63)</f>
        <v>5686</v>
      </c>
      <c r="I63" s="70">
        <f>SUM('FS184:WC044'!I63)</f>
        <v>0</v>
      </c>
      <c r="J63" s="69">
        <f>SUM('FS184:WC044'!J63)</f>
        <v>0</v>
      </c>
      <c r="K63" s="70">
        <f>SUM('FS184:WC044'!K63)</f>
        <v>0</v>
      </c>
      <c r="L63" s="69">
        <f>SUM('FS184:WC044'!L63)</f>
        <v>0</v>
      </c>
      <c r="M63" s="70">
        <f>SUM('FS184:WC044'!M63)</f>
        <v>0</v>
      </c>
      <c r="N63" s="71">
        <f t="shared" si="7"/>
        <v>54073</v>
      </c>
      <c r="O63" s="72">
        <f t="shared" si="8"/>
        <v>49202</v>
      </c>
      <c r="P63" s="73">
        <f>SUM('FS184:WC044'!P63)</f>
        <v>0</v>
      </c>
      <c r="Q63" s="74">
        <f t="shared" si="9"/>
        <v>-49202</v>
      </c>
      <c r="R63" s="51"/>
      <c r="S63" s="95"/>
      <c r="T63" s="95"/>
    </row>
    <row r="64" spans="1:20" ht="14.25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71">
        <f t="shared" si="7"/>
        <v>0</v>
      </c>
      <c r="O64" s="72">
        <f t="shared" si="8"/>
        <v>0</v>
      </c>
      <c r="P64" s="73">
        <v>0</v>
      </c>
      <c r="Q64" s="74">
        <f t="shared" si="9"/>
        <v>0</v>
      </c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71">
        <f t="shared" si="7"/>
        <v>0</v>
      </c>
      <c r="O65" s="72">
        <f t="shared" si="8"/>
        <v>0</v>
      </c>
      <c r="P65" s="73">
        <v>0</v>
      </c>
      <c r="Q65" s="74">
        <f t="shared" si="9"/>
        <v>0</v>
      </c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f>SUM('FS184:WC044'!D66)</f>
        <v>286110</v>
      </c>
      <c r="E66" s="68">
        <f>SUM('FS184:WC044'!E66)</f>
        <v>232051</v>
      </c>
      <c r="F66" s="69">
        <f>SUM('FS184:WC044'!F66)</f>
        <v>598</v>
      </c>
      <c r="G66" s="70">
        <f>SUM('FS184:WC044'!G66)</f>
        <v>105140</v>
      </c>
      <c r="H66" s="69">
        <f>SUM('FS184:WC044'!H66)</f>
        <v>418</v>
      </c>
      <c r="I66" s="70">
        <f>SUM('FS184:WC044'!I66)</f>
        <v>358</v>
      </c>
      <c r="J66" s="69">
        <f>SUM('FS184:WC044'!J66)</f>
        <v>0</v>
      </c>
      <c r="K66" s="70">
        <f>SUM('FS184:WC044'!K66)</f>
        <v>0</v>
      </c>
      <c r="L66" s="69">
        <f>SUM('FS184:WC044'!L66)</f>
        <v>0</v>
      </c>
      <c r="M66" s="70">
        <f>SUM('FS184:WC044'!M66)</f>
        <v>0</v>
      </c>
      <c r="N66" s="71">
        <f t="shared" si="7"/>
        <v>1016</v>
      </c>
      <c r="O66" s="72">
        <f t="shared" si="8"/>
        <v>105498</v>
      </c>
      <c r="P66" s="73">
        <f>SUM('FS184:WC044'!P66)</f>
        <v>0</v>
      </c>
      <c r="Q66" s="74">
        <f t="shared" si="9"/>
        <v>-105498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f>SUM('FS184:WC044'!D67)</f>
        <v>1137</v>
      </c>
      <c r="E67" s="68">
        <f>SUM('FS184:WC044'!E67)</f>
        <v>134</v>
      </c>
      <c r="F67" s="69">
        <f>SUM('FS184:WC044'!F67)</f>
        <v>10</v>
      </c>
      <c r="G67" s="70">
        <f>SUM('FS184:WC044'!G67)</f>
        <v>0</v>
      </c>
      <c r="H67" s="69">
        <f>SUM('FS184:WC044'!H67)</f>
        <v>40</v>
      </c>
      <c r="I67" s="70">
        <f>SUM('FS184:WC044'!I67)</f>
        <v>0</v>
      </c>
      <c r="J67" s="69">
        <f>SUM('FS184:WC044'!J67)</f>
        <v>60</v>
      </c>
      <c r="K67" s="70">
        <f>SUM('FS184:WC044'!K67)</f>
        <v>0</v>
      </c>
      <c r="L67" s="69">
        <f>SUM('FS184:WC044'!L67)</f>
        <v>100</v>
      </c>
      <c r="M67" s="70">
        <f>SUM('FS184:WC044'!M67)</f>
        <v>0</v>
      </c>
      <c r="N67" s="71">
        <f t="shared" si="7"/>
        <v>210</v>
      </c>
      <c r="O67" s="72">
        <f t="shared" si="8"/>
        <v>0</v>
      </c>
      <c r="P67" s="73">
        <f>SUM('FS184:WC044'!P67)</f>
        <v>0</v>
      </c>
      <c r="Q67" s="74">
        <f t="shared" si="9"/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f>SUM('FS184:WC044'!D68)</f>
        <v>19072</v>
      </c>
      <c r="E68" s="68">
        <f>SUM('FS184:WC044'!E68)</f>
        <v>31712</v>
      </c>
      <c r="F68" s="69">
        <f>SUM('FS184:WC044'!F68)</f>
        <v>15460</v>
      </c>
      <c r="G68" s="70">
        <f>SUM('FS184:WC044'!G68)</f>
        <v>37298</v>
      </c>
      <c r="H68" s="69">
        <f>SUM('FS184:WC044'!H68)</f>
        <v>3875</v>
      </c>
      <c r="I68" s="70">
        <f>SUM('FS184:WC044'!I68)</f>
        <v>1291</v>
      </c>
      <c r="J68" s="69">
        <f>SUM('FS184:WC044'!J68)</f>
        <v>398</v>
      </c>
      <c r="K68" s="70">
        <f>SUM('FS184:WC044'!K68)</f>
        <v>0</v>
      </c>
      <c r="L68" s="69">
        <f>SUM('FS184:WC044'!L68)</f>
        <v>398</v>
      </c>
      <c r="M68" s="70">
        <f>SUM('FS184:WC044'!M68)</f>
        <v>0</v>
      </c>
      <c r="N68" s="71">
        <f t="shared" si="7"/>
        <v>20131</v>
      </c>
      <c r="O68" s="72">
        <f t="shared" si="8"/>
        <v>38589</v>
      </c>
      <c r="P68" s="73">
        <f>SUM('FS184:WC044'!P68)</f>
        <v>0</v>
      </c>
      <c r="Q68" s="74">
        <f t="shared" si="9"/>
        <v>-38589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f>SUM('FS184:WC044'!D69)</f>
        <v>16196</v>
      </c>
      <c r="E69" s="68">
        <f>SUM('FS184:WC044'!E69)</f>
        <v>162</v>
      </c>
      <c r="F69" s="69">
        <f>SUM('FS184:WC044'!F69)</f>
        <v>7</v>
      </c>
      <c r="G69" s="70">
        <f>SUM('FS184:WC044'!G69)</f>
        <v>33</v>
      </c>
      <c r="H69" s="69">
        <f>SUM('FS184:WC044'!H69)</f>
        <v>0</v>
      </c>
      <c r="I69" s="70">
        <f>SUM('FS184:WC044'!I69)</f>
        <v>19</v>
      </c>
      <c r="J69" s="69">
        <f>SUM('FS184:WC044'!J69)</f>
        <v>0</v>
      </c>
      <c r="K69" s="70">
        <f>SUM('FS184:WC044'!K69)</f>
        <v>0</v>
      </c>
      <c r="L69" s="69">
        <f>SUM('FS184:WC044'!L69)</f>
        <v>0</v>
      </c>
      <c r="M69" s="70">
        <f>SUM('FS184:WC044'!M69)</f>
        <v>0</v>
      </c>
      <c r="N69" s="71">
        <f t="shared" si="7"/>
        <v>7</v>
      </c>
      <c r="O69" s="72">
        <f t="shared" si="8"/>
        <v>52</v>
      </c>
      <c r="P69" s="73">
        <f>SUM('FS184:WC044'!P69)</f>
        <v>0</v>
      </c>
      <c r="Q69" s="74">
        <f t="shared" si="9"/>
        <v>-52</v>
      </c>
      <c r="R69" s="51" t="b">
        <v>1</v>
      </c>
      <c r="S69" s="95"/>
      <c r="T69" s="95"/>
    </row>
    <row r="70" spans="4:20" ht="13.5" customHeight="1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25">
      <c r="A72" s="62"/>
      <c r="B72" s="119" t="s">
        <v>72</v>
      </c>
      <c r="C72" s="120"/>
      <c r="D72" s="67">
        <f>SUM('FS184:WC044'!D72)</f>
        <v>37</v>
      </c>
      <c r="E72" s="68">
        <f>SUM('FS184:WC044'!E72)</f>
        <v>10</v>
      </c>
      <c r="F72" s="69">
        <f>SUM('FS184:WC044'!F72)</f>
        <v>16</v>
      </c>
      <c r="G72" s="70">
        <f>SUM('FS184:WC044'!G72)</f>
        <v>20</v>
      </c>
      <c r="H72" s="69">
        <f>SUM('FS184:WC044'!H72)</f>
        <v>31</v>
      </c>
      <c r="I72" s="70">
        <f>SUM('FS184:WC044'!I72)</f>
        <v>6</v>
      </c>
      <c r="J72" s="69">
        <f>SUM('FS184:WC044'!J72)</f>
        <v>75</v>
      </c>
      <c r="K72" s="70">
        <f>SUM('FS184:WC044'!K72)</f>
        <v>0</v>
      </c>
      <c r="L72" s="69">
        <f>SUM('FS184:WC044'!L72)</f>
        <v>100</v>
      </c>
      <c r="M72" s="70">
        <f>SUM('FS184:WC044'!M72)</f>
        <v>0</v>
      </c>
      <c r="N72" s="71">
        <f aca="true" t="shared" si="10" ref="N72:N83">IF(ISERROR(L72+J72+H72+F72),"Invalid Input",L72+J72+H72+F72)</f>
        <v>222</v>
      </c>
      <c r="O72" s="72">
        <f>IF(ISERROR(G72+I72+K72+M72),"Invalid Input",G72+I72+K72+M72)</f>
        <v>26</v>
      </c>
      <c r="P72" s="73">
        <f>SUM('FS184:WC044'!P72)</f>
        <v>0</v>
      </c>
      <c r="Q72" s="74">
        <f>IF(ISERROR(P72-O72),"Invalid Input",(P72-O72))</f>
        <v>-26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f>SUM('FS184:WC044'!D73)</f>
        <v>112</v>
      </c>
      <c r="E73" s="68">
        <f>SUM('FS184:WC044'!E73)</f>
        <v>33</v>
      </c>
      <c r="F73" s="69">
        <f>SUM('FS184:WC044'!F73)</f>
        <v>25</v>
      </c>
      <c r="G73" s="70">
        <f>SUM('FS184:WC044'!G73)</f>
        <v>22</v>
      </c>
      <c r="H73" s="69">
        <f>SUM('FS184:WC044'!H73)</f>
        <v>46</v>
      </c>
      <c r="I73" s="70">
        <f>SUM('FS184:WC044'!I73)</f>
        <v>1</v>
      </c>
      <c r="J73" s="69">
        <f>SUM('FS184:WC044'!J73)</f>
        <v>60</v>
      </c>
      <c r="K73" s="70">
        <f>SUM('FS184:WC044'!K73)</f>
        <v>0</v>
      </c>
      <c r="L73" s="69">
        <f>SUM('FS184:WC044'!L73)</f>
        <v>100</v>
      </c>
      <c r="M73" s="70">
        <f>SUM('FS184:WC044'!M73)</f>
        <v>0</v>
      </c>
      <c r="N73" s="71">
        <f t="shared" si="10"/>
        <v>231</v>
      </c>
      <c r="O73" s="72">
        <f aca="true" t="shared" si="11" ref="O73:O83">IF(ISERROR(G73+I73+K73+M73),"Invalid Input",G73+I73+K73+M73)</f>
        <v>23</v>
      </c>
      <c r="P73" s="73">
        <f>SUM('FS184:WC044'!P73)</f>
        <v>0</v>
      </c>
      <c r="Q73" s="74">
        <f aca="true" t="shared" si="12" ref="Q73:Q83">IF(ISERROR(P73-O73),"Invalid Input",(P73-O73))</f>
        <v>-23</v>
      </c>
      <c r="R73" s="51" t="b">
        <v>1</v>
      </c>
      <c r="S73" s="95"/>
      <c r="T73" s="95"/>
    </row>
    <row r="74" spans="1:20" ht="26.25" customHeight="1">
      <c r="A74" s="89"/>
      <c r="B74" s="119" t="s">
        <v>74</v>
      </c>
      <c r="C74" s="120"/>
      <c r="D74" s="67">
        <f>SUM('FS184:WC044'!D74)</f>
        <v>0</v>
      </c>
      <c r="E74" s="68">
        <f>SUM('FS184:WC044'!E74)</f>
        <v>22</v>
      </c>
      <c r="F74" s="69">
        <f>SUM('FS184:WC044'!F74)</f>
        <v>5</v>
      </c>
      <c r="G74" s="70">
        <f>SUM('FS184:WC044'!G74)</f>
        <v>5</v>
      </c>
      <c r="H74" s="69">
        <f>SUM('FS184:WC044'!H74)</f>
        <v>1</v>
      </c>
      <c r="I74" s="70">
        <f>SUM('FS184:WC044'!I74)</f>
        <v>1</v>
      </c>
      <c r="J74" s="69">
        <f>SUM('FS184:WC044'!J74)</f>
        <v>0</v>
      </c>
      <c r="K74" s="70">
        <f>SUM('FS184:WC044'!K74)</f>
        <v>0</v>
      </c>
      <c r="L74" s="69">
        <f>SUM('FS184:WC044'!L74)</f>
        <v>0</v>
      </c>
      <c r="M74" s="70">
        <f>SUM('FS184:WC044'!M74)</f>
        <v>0</v>
      </c>
      <c r="N74" s="71">
        <f t="shared" si="10"/>
        <v>6</v>
      </c>
      <c r="O74" s="72">
        <f t="shared" si="11"/>
        <v>6</v>
      </c>
      <c r="P74" s="73">
        <f>SUM('FS184:WC044'!P74)</f>
        <v>0</v>
      </c>
      <c r="Q74" s="74">
        <f t="shared" si="12"/>
        <v>-6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f>SUM('FS184:WC044'!D75)</f>
        <v>4</v>
      </c>
      <c r="E75" s="68">
        <f>SUM('FS184:WC044'!E75)</f>
        <v>0</v>
      </c>
      <c r="F75" s="69">
        <f>SUM('FS184:WC044'!F75)</f>
        <v>0</v>
      </c>
      <c r="G75" s="70">
        <f>SUM('FS184:WC044'!G75)</f>
        <v>0</v>
      </c>
      <c r="H75" s="69">
        <f>SUM('FS184:WC044'!H75)</f>
        <v>15</v>
      </c>
      <c r="I75" s="70">
        <f>SUM('FS184:WC044'!I75)</f>
        <v>24</v>
      </c>
      <c r="J75" s="69">
        <f>SUM('FS184:WC044'!J75)</f>
        <v>0</v>
      </c>
      <c r="K75" s="70">
        <f>SUM('FS184:WC044'!K75)</f>
        <v>0</v>
      </c>
      <c r="L75" s="69">
        <f>SUM('FS184:WC044'!L75)</f>
        <v>0</v>
      </c>
      <c r="M75" s="70">
        <f>SUM('FS184:WC044'!M75)</f>
        <v>0</v>
      </c>
      <c r="N75" s="71">
        <f t="shared" si="10"/>
        <v>15</v>
      </c>
      <c r="O75" s="72">
        <f t="shared" si="11"/>
        <v>24</v>
      </c>
      <c r="P75" s="73">
        <f>SUM('FS184:WC044'!P75)</f>
        <v>0</v>
      </c>
      <c r="Q75" s="74">
        <f t="shared" si="12"/>
        <v>-24</v>
      </c>
      <c r="R75" s="51" t="b">
        <v>1</v>
      </c>
      <c r="S75" s="95"/>
      <c r="T75" s="95"/>
    </row>
    <row r="76" spans="1:20" ht="14.25">
      <c r="A76" s="94"/>
      <c r="B76" s="121" t="s">
        <v>76</v>
      </c>
      <c r="C76" s="122"/>
      <c r="D76" s="67">
        <f>SUM('FS184:WC044'!D76)</f>
        <v>110</v>
      </c>
      <c r="E76" s="68">
        <f>SUM('FS184:WC044'!E76)</f>
        <v>1</v>
      </c>
      <c r="F76" s="69">
        <f>SUM('FS184:WC044'!F76)</f>
        <v>1</v>
      </c>
      <c r="G76" s="70">
        <f>SUM('FS184:WC044'!G76)</f>
        <v>1</v>
      </c>
      <c r="H76" s="69">
        <f>SUM('FS184:WC044'!H76)</f>
        <v>1</v>
      </c>
      <c r="I76" s="70">
        <f>SUM('FS184:WC044'!I76)</f>
        <v>1</v>
      </c>
      <c r="J76" s="69">
        <f>SUM('FS184:WC044'!J76)</f>
        <v>0</v>
      </c>
      <c r="K76" s="70">
        <f>SUM('FS184:WC044'!K76)</f>
        <v>0</v>
      </c>
      <c r="L76" s="69">
        <f>SUM('FS184:WC044'!L76)</f>
        <v>0</v>
      </c>
      <c r="M76" s="70">
        <f>SUM('FS184:WC044'!M76)</f>
        <v>0</v>
      </c>
      <c r="N76" s="71">
        <f t="shared" si="10"/>
        <v>2</v>
      </c>
      <c r="O76" s="72">
        <f t="shared" si="11"/>
        <v>2</v>
      </c>
      <c r="P76" s="73">
        <f>SUM('FS184:WC044'!P76)</f>
        <v>0</v>
      </c>
      <c r="Q76" s="74">
        <f t="shared" si="12"/>
        <v>-2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f>SUM('FS184:WC044'!D77)</f>
        <v>10</v>
      </c>
      <c r="E77" s="68">
        <f>SUM('FS184:WC044'!E77)</f>
        <v>4</v>
      </c>
      <c r="F77" s="69">
        <f>SUM('FS184:WC044'!F77)</f>
        <v>3</v>
      </c>
      <c r="G77" s="70">
        <f>SUM('FS184:WC044'!G77)</f>
        <v>0</v>
      </c>
      <c r="H77" s="69">
        <f>SUM('FS184:WC044'!H77)</f>
        <v>2</v>
      </c>
      <c r="I77" s="70">
        <f>SUM('FS184:WC044'!I77)</f>
        <v>0</v>
      </c>
      <c r="J77" s="69">
        <f>SUM('FS184:WC044'!J77)</f>
        <v>0</v>
      </c>
      <c r="K77" s="70">
        <f>SUM('FS184:WC044'!K77)</f>
        <v>0</v>
      </c>
      <c r="L77" s="69">
        <f>SUM('FS184:WC044'!L77)</f>
        <v>0</v>
      </c>
      <c r="M77" s="70">
        <f>SUM('FS184:WC044'!M77)</f>
        <v>0</v>
      </c>
      <c r="N77" s="71">
        <f t="shared" si="10"/>
        <v>5</v>
      </c>
      <c r="O77" s="72">
        <f t="shared" si="11"/>
        <v>0</v>
      </c>
      <c r="P77" s="73">
        <f>SUM('FS184:WC044'!P77)</f>
        <v>0</v>
      </c>
      <c r="Q77" s="74">
        <f t="shared" si="12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f>SUM('FS184:WC044'!D78)</f>
        <v>9</v>
      </c>
      <c r="E78" s="68">
        <f>SUM('FS184:WC044'!E78)</f>
        <v>6</v>
      </c>
      <c r="F78" s="69">
        <f>SUM('FS184:WC044'!F78)</f>
        <v>1</v>
      </c>
      <c r="G78" s="70">
        <f>SUM('FS184:WC044'!G78)</f>
        <v>1</v>
      </c>
      <c r="H78" s="69">
        <f>SUM('FS184:WC044'!H78)</f>
        <v>1</v>
      </c>
      <c r="I78" s="70">
        <f>SUM('FS184:WC044'!I78)</f>
        <v>1</v>
      </c>
      <c r="J78" s="69">
        <f>SUM('FS184:WC044'!J78)</f>
        <v>0</v>
      </c>
      <c r="K78" s="70">
        <f>SUM('FS184:WC044'!K78)</f>
        <v>0</v>
      </c>
      <c r="L78" s="69">
        <f>SUM('FS184:WC044'!L78)</f>
        <v>0</v>
      </c>
      <c r="M78" s="70">
        <f>SUM('FS184:WC044'!M78)</f>
        <v>0</v>
      </c>
      <c r="N78" s="71">
        <f t="shared" si="10"/>
        <v>2</v>
      </c>
      <c r="O78" s="72">
        <f t="shared" si="11"/>
        <v>2</v>
      </c>
      <c r="P78" s="73">
        <f>SUM('FS184:WC044'!P78)</f>
        <v>0</v>
      </c>
      <c r="Q78" s="74">
        <f t="shared" si="12"/>
        <v>-2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f>SUM('FS184:WC044'!D79)</f>
        <v>6</v>
      </c>
      <c r="E79" s="68">
        <f>SUM('FS184:WC044'!E79)</f>
        <v>0</v>
      </c>
      <c r="F79" s="69">
        <f>SUM('FS184:WC044'!F79)</f>
        <v>0</v>
      </c>
      <c r="G79" s="70">
        <f>SUM('FS184:WC044'!G79)</f>
        <v>0</v>
      </c>
      <c r="H79" s="69">
        <f>SUM('FS184:WC044'!H79)</f>
        <v>0</v>
      </c>
      <c r="I79" s="70">
        <f>SUM('FS184:WC044'!I79)</f>
        <v>0</v>
      </c>
      <c r="J79" s="69">
        <f>SUM('FS184:WC044'!J79)</f>
        <v>0</v>
      </c>
      <c r="K79" s="70">
        <f>SUM('FS184:WC044'!K79)</f>
        <v>0</v>
      </c>
      <c r="L79" s="69">
        <f>SUM('FS184:WC044'!L79)</f>
        <v>0</v>
      </c>
      <c r="M79" s="70">
        <f>SUM('FS184:WC044'!M79)</f>
        <v>0</v>
      </c>
      <c r="N79" s="71">
        <f t="shared" si="10"/>
        <v>0</v>
      </c>
      <c r="O79" s="72">
        <f t="shared" si="11"/>
        <v>0</v>
      </c>
      <c r="P79" s="73">
        <f>SUM('FS184:WC044'!P79)</f>
        <v>0</v>
      </c>
      <c r="Q79" s="74">
        <f t="shared" si="12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f>SUM('FS184:WC044'!D80)</f>
        <v>10</v>
      </c>
      <c r="E80" s="68">
        <f>SUM('FS184:WC044'!E80)</f>
        <v>1</v>
      </c>
      <c r="F80" s="69">
        <f>SUM('FS184:WC044'!F80)</f>
        <v>1</v>
      </c>
      <c r="G80" s="70">
        <f>SUM('FS184:WC044'!G80)</f>
        <v>1</v>
      </c>
      <c r="H80" s="69">
        <f>SUM('FS184:WC044'!H80)</f>
        <v>1</v>
      </c>
      <c r="I80" s="70">
        <f>SUM('FS184:WC044'!I80)</f>
        <v>1</v>
      </c>
      <c r="J80" s="69">
        <f>SUM('FS184:WC044'!J80)</f>
        <v>0</v>
      </c>
      <c r="K80" s="70">
        <f>SUM('FS184:WC044'!K80)</f>
        <v>0</v>
      </c>
      <c r="L80" s="69">
        <f>SUM('FS184:WC044'!L80)</f>
        <v>0</v>
      </c>
      <c r="M80" s="70">
        <f>SUM('FS184:WC044'!M80)</f>
        <v>0</v>
      </c>
      <c r="N80" s="71">
        <f t="shared" si="10"/>
        <v>2</v>
      </c>
      <c r="O80" s="72">
        <f t="shared" si="11"/>
        <v>2</v>
      </c>
      <c r="P80" s="73">
        <f>SUM('FS184:WC044'!P80)</f>
        <v>0</v>
      </c>
      <c r="Q80" s="74">
        <f t="shared" si="12"/>
        <v>-2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f>SUM('FS184:WC044'!D81)</f>
        <v>0</v>
      </c>
      <c r="E81" s="68">
        <f>SUM('FS184:WC044'!E81)</f>
        <v>0</v>
      </c>
      <c r="F81" s="69">
        <f>SUM('FS184:WC044'!F81)</f>
        <v>0</v>
      </c>
      <c r="G81" s="70">
        <f>SUM('FS184:WC044'!G81)</f>
        <v>0</v>
      </c>
      <c r="H81" s="69">
        <f>SUM('FS184:WC044'!H81)</f>
        <v>0</v>
      </c>
      <c r="I81" s="70">
        <f>SUM('FS184:WC044'!I81)</f>
        <v>0</v>
      </c>
      <c r="J81" s="69">
        <f>SUM('FS184:WC044'!J81)</f>
        <v>0</v>
      </c>
      <c r="K81" s="70">
        <f>SUM('FS184:WC044'!K81)</f>
        <v>0</v>
      </c>
      <c r="L81" s="69">
        <f>SUM('FS184:WC044'!L81)</f>
        <v>0</v>
      </c>
      <c r="M81" s="70">
        <f>SUM('FS184:WC044'!M81)</f>
        <v>0</v>
      </c>
      <c r="N81" s="71">
        <f t="shared" si="10"/>
        <v>0</v>
      </c>
      <c r="O81" s="72">
        <f t="shared" si="11"/>
        <v>0</v>
      </c>
      <c r="P81" s="73">
        <f>SUM('FS184:WC044'!P81)</f>
        <v>0</v>
      </c>
      <c r="Q81" s="74">
        <f t="shared" si="12"/>
        <v>0</v>
      </c>
      <c r="R81" s="51" t="b">
        <v>1</v>
      </c>
      <c r="S81" s="95"/>
      <c r="T81" s="95"/>
    </row>
    <row r="82" spans="1:20" ht="12" customHeight="1">
      <c r="A82" s="89"/>
      <c r="B82" s="119" t="s">
        <v>82</v>
      </c>
      <c r="C82" s="120"/>
      <c r="D82" s="67">
        <f>SUM('FS184:WC044'!D82)</f>
        <v>0</v>
      </c>
      <c r="E82" s="68">
        <f>SUM('FS184:WC044'!E82)</f>
        <v>10</v>
      </c>
      <c r="F82" s="69">
        <f>SUM('FS184:WC044'!F82)</f>
        <v>0</v>
      </c>
      <c r="G82" s="70">
        <f>SUM('FS184:WC044'!G82)</f>
        <v>0</v>
      </c>
      <c r="H82" s="69">
        <f>SUM('FS184:WC044'!H82)</f>
        <v>1</v>
      </c>
      <c r="I82" s="70">
        <f>SUM('FS184:WC044'!I82)</f>
        <v>1</v>
      </c>
      <c r="J82" s="69">
        <f>SUM('FS184:WC044'!J82)</f>
        <v>0</v>
      </c>
      <c r="K82" s="70">
        <f>SUM('FS184:WC044'!K82)</f>
        <v>0</v>
      </c>
      <c r="L82" s="69">
        <f>SUM('FS184:WC044'!L82)</f>
        <v>0</v>
      </c>
      <c r="M82" s="70">
        <f>SUM('FS184:WC044'!M82)</f>
        <v>0</v>
      </c>
      <c r="N82" s="71">
        <f t="shared" si="10"/>
        <v>1</v>
      </c>
      <c r="O82" s="72">
        <f t="shared" si="11"/>
        <v>1</v>
      </c>
      <c r="P82" s="73">
        <f>SUM('FS184:WC044'!P82)</f>
        <v>0</v>
      </c>
      <c r="Q82" s="74">
        <f t="shared" si="12"/>
        <v>-1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f>SUM('FS184:WC044'!D83)</f>
        <v>5</v>
      </c>
      <c r="E83" s="68">
        <f>SUM('FS184:WC044'!E83)</f>
        <v>3</v>
      </c>
      <c r="F83" s="69">
        <f>SUM('FS184:WC044'!F83)</f>
        <v>50</v>
      </c>
      <c r="G83" s="70">
        <f>SUM('FS184:WC044'!G83)</f>
        <v>0</v>
      </c>
      <c r="H83" s="69">
        <f>SUM('FS184:WC044'!H83)</f>
        <v>60</v>
      </c>
      <c r="I83" s="70">
        <f>SUM('FS184:WC044'!I83)</f>
        <v>10</v>
      </c>
      <c r="J83" s="69">
        <f>SUM('FS184:WC044'!J83)</f>
        <v>80</v>
      </c>
      <c r="K83" s="70">
        <f>SUM('FS184:WC044'!K83)</f>
        <v>0</v>
      </c>
      <c r="L83" s="69">
        <f>SUM('FS184:WC044'!L83)</f>
        <v>100</v>
      </c>
      <c r="M83" s="70">
        <f>SUM('FS184:WC044'!M83)</f>
        <v>0</v>
      </c>
      <c r="N83" s="71">
        <f t="shared" si="10"/>
        <v>290</v>
      </c>
      <c r="O83" s="72">
        <f t="shared" si="11"/>
        <v>10</v>
      </c>
      <c r="P83" s="73">
        <f>SUM('FS184:WC044'!P83)</f>
        <v>0</v>
      </c>
      <c r="Q83" s="74">
        <f t="shared" si="12"/>
        <v>-10</v>
      </c>
      <c r="R83" s="51" t="b">
        <v>1</v>
      </c>
      <c r="S83" s="95"/>
      <c r="T83" s="95"/>
    </row>
    <row r="84" spans="1:20" ht="30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71"/>
      <c r="O84" s="72"/>
      <c r="P84" s="73"/>
      <c r="Q84" s="74"/>
      <c r="R84" s="51" t="b">
        <v>1</v>
      </c>
      <c r="S84" s="95"/>
      <c r="T84" s="95"/>
    </row>
    <row r="85" spans="1:20" ht="12.75" customHeight="1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71"/>
      <c r="O85" s="72"/>
      <c r="P85" s="73"/>
      <c r="Q85" s="74"/>
      <c r="R85" s="51" t="b">
        <v>1</v>
      </c>
      <c r="S85" s="95"/>
      <c r="T85" s="95"/>
    </row>
    <row r="86" spans="1:20" ht="14.25">
      <c r="A86" s="89"/>
      <c r="B86" s="117" t="s">
        <v>85</v>
      </c>
      <c r="C86" s="118"/>
      <c r="D86" s="67">
        <f>SUM('FS184:WC044'!D86)</f>
        <v>6012</v>
      </c>
      <c r="E86" s="68">
        <f>SUM('FS184:WC044'!E86)</f>
        <v>9581</v>
      </c>
      <c r="F86" s="69">
        <f>SUM('FS184:WC044'!F86)</f>
        <v>2111</v>
      </c>
      <c r="G86" s="70">
        <f>SUM('FS184:WC044'!G86)</f>
        <v>4310</v>
      </c>
      <c r="H86" s="69">
        <f>SUM('FS184:WC044'!H86)</f>
        <v>1000</v>
      </c>
      <c r="I86" s="70">
        <f>SUM('FS184:WC044'!I86)</f>
        <v>912</v>
      </c>
      <c r="J86" s="69">
        <f>SUM('FS184:WC044'!J86)</f>
        <v>70</v>
      </c>
      <c r="K86" s="70">
        <f>SUM('FS184:WC044'!K86)</f>
        <v>0</v>
      </c>
      <c r="L86" s="69">
        <f>SUM('FS184:WC044'!L86)</f>
        <v>80</v>
      </c>
      <c r="M86" s="70">
        <f>SUM('FS184:WC044'!M86)</f>
        <v>0</v>
      </c>
      <c r="N86" s="71">
        <f>IF(ISERROR(L86+J86+H86+F86),"Invalid Input",L86+J86+H86+F86)</f>
        <v>3261</v>
      </c>
      <c r="O86" s="72">
        <f>IF(ISERROR(G86+I86+K86+M86),"Invalid Input",G86+I86+K86+M86)</f>
        <v>5222</v>
      </c>
      <c r="P86" s="73">
        <f>SUM('FS184:WC044'!P86)</f>
        <v>0</v>
      </c>
      <c r="Q86" s="74">
        <f>IF(ISERROR(P86-O86),"Invalid Input",(P86-O86))</f>
        <v>-5222</v>
      </c>
      <c r="R86" s="51" t="b">
        <v>1</v>
      </c>
      <c r="S86" s="95"/>
      <c r="T86" s="95"/>
    </row>
    <row r="87" spans="1:20" ht="14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'[1]SheetNames'!A11</f>
        <v>FS184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  <ignoredErrors>
    <ignoredError sqref="D5:D15 D24:P8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D5" sqref="D5:G86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"&amp;VLOOKUP(A88,'[6]SheetNames'!A2:C56,3,FALSE)</f>
        <v>MP312 - Emalahleni (Mp)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>
        <v>150490</v>
      </c>
      <c r="E5" s="15" t="s">
        <v>2</v>
      </c>
    </row>
    <row r="6" spans="3:5" ht="14.25">
      <c r="C6" s="13" t="s">
        <v>3</v>
      </c>
      <c r="D6" s="16">
        <v>33097</v>
      </c>
      <c r="E6" s="17" t="s">
        <v>4</v>
      </c>
    </row>
    <row r="7" spans="1:20" ht="28.5">
      <c r="A7" s="18"/>
      <c r="B7" s="7"/>
      <c r="C7" s="19" t="s">
        <v>5</v>
      </c>
      <c r="D7" s="20">
        <v>780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>
        <v>106000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26.25" customHeight="1">
      <c r="A9" s="18"/>
      <c r="B9" s="7"/>
      <c r="C9" s="22" t="s">
        <v>8</v>
      </c>
      <c r="D9" s="20">
        <v>0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>
        <v>106000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>
        <v>30000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>
        <v>150490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>
        <v>22000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>
        <v>101614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>
        <v>0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aca="true" t="shared" si="0" ref="H20:Q2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780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245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701</v>
      </c>
      <c r="E26" s="68">
        <v>74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40</v>
      </c>
      <c r="E27" s="68">
        <v>40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100</v>
      </c>
      <c r="E28" s="68">
        <v>16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69</v>
      </c>
      <c r="E29" s="68">
        <v>4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18168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14</v>
      </c>
      <c r="E31" s="68">
        <v>6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22000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20000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750</v>
      </c>
      <c r="E40" s="68"/>
      <c r="F40" s="69"/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150</v>
      </c>
      <c r="E41" s="68"/>
      <c r="F41" s="69"/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640</v>
      </c>
      <c r="E42" s="68"/>
      <c r="F42" s="69"/>
      <c r="G42" s="70">
        <v>2.7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2.7</v>
      </c>
      <c r="P42" s="73">
        <v>0</v>
      </c>
      <c r="Q42" s="74">
        <f>IF(ISERROR(P42-O42),"Invalid Input",(P42-O42))</f>
        <v>-2.7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200</v>
      </c>
      <c r="E43" s="68"/>
      <c r="F43" s="69"/>
      <c r="G43" s="70">
        <v>3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3</v>
      </c>
      <c r="P43" s="73">
        <v>0</v>
      </c>
      <c r="Q43" s="74">
        <f>IF(ISERROR(P43-O43),"Invalid Input",(P43-O43))</f>
        <v>-3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750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13792</v>
      </c>
      <c r="E53" s="68">
        <v>0</v>
      </c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13792</v>
      </c>
      <c r="E54" s="68">
        <v>2000</v>
      </c>
      <c r="F54" s="69">
        <v>500</v>
      </c>
      <c r="G54" s="70">
        <v>60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500</v>
      </c>
      <c r="O54" s="72">
        <f>IF(ISERROR(G54+I54+K54+M54),"Invalid Input",G54+I54+K54+M54)</f>
        <v>60</v>
      </c>
      <c r="P54" s="73">
        <v>0</v>
      </c>
      <c r="Q54" s="74">
        <f>IF(ISERROR(P54-O54),"Invalid Input",(P54-O54))</f>
        <v>-60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41544</v>
      </c>
      <c r="E57" s="68">
        <v>0</v>
      </c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41544</v>
      </c>
      <c r="E58" s="68">
        <v>2000</v>
      </c>
      <c r="F58" s="69">
        <v>500</v>
      </c>
      <c r="G58" s="70">
        <v>60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500</v>
      </c>
      <c r="O58" s="72">
        <f>IF(ISERROR(G58+I58+K58+M58),"Invalid Input",G58+I58+K58+M58)</f>
        <v>60</v>
      </c>
      <c r="P58" s="73">
        <v>0</v>
      </c>
      <c r="Q58" s="74">
        <f>IF(ISERROR(P58-O58),"Invalid Input",(P58-O58))</f>
        <v>-60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54606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2</v>
      </c>
      <c r="E62" s="68"/>
      <c r="F62" s="69"/>
      <c r="G62" s="70" t="s">
        <v>96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 t="str">
        <f>IF(ISERROR(G62+I62+K62+M62),"Invalid Input",G62+I62+K62+M62)</f>
        <v>Invalid Input</v>
      </c>
      <c r="P62" s="73">
        <v>0</v>
      </c>
      <c r="Q62" s="74" t="str">
        <f>IF(ISERROR(P62-O62),"Invalid Input",(P62-O62))</f>
        <v>Invalid Input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48000</v>
      </c>
      <c r="E66" s="68"/>
      <c r="F66" s="69"/>
      <c r="G66" s="70">
        <v>105000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105000</v>
      </c>
      <c r="P66" s="73">
        <v>0</v>
      </c>
      <c r="Q66" s="74">
        <f>IF(ISERROR(P66-O66),"Invalid Input",(P66-O66))</f>
        <v>-105000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1075</v>
      </c>
      <c r="E67" s="68"/>
      <c r="F67" s="69"/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/>
      <c r="F68" s="69"/>
      <c r="G68" s="70">
        <v>9723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9723</v>
      </c>
      <c r="P68" s="73">
        <v>0</v>
      </c>
      <c r="Q68" s="74">
        <f>IF(ISERROR(P68-O68),"Invalid Input",(P68-O68))</f>
        <v>-9723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16000</v>
      </c>
      <c r="E69" s="68"/>
      <c r="F69" s="69"/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21</v>
      </c>
      <c r="E72" s="68">
        <v>1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11</v>
      </c>
      <c r="E73" s="68">
        <v>11</v>
      </c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4</v>
      </c>
      <c r="E78" s="68">
        <v>1</v>
      </c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2</v>
      </c>
      <c r="E83" s="68">
        <v>1</v>
      </c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762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'[6]SheetNames'!A12</f>
        <v>MP312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58">
      <selection activeCell="A3" sqref="A3:T8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"&amp;VLOOKUP(A88,'[6]SheetNames'!A2:C56,3,FALSE)</f>
        <v>MP313 - Steve Tshwete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14.25">
      <c r="C6" s="13" t="s">
        <v>3</v>
      </c>
      <c r="D6" s="16"/>
      <c r="E6" s="17" t="s">
        <v>4</v>
      </c>
    </row>
    <row r="7" spans="1:20" ht="28.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26.25" customHeight="1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'[6]SheetNames'!A13</f>
        <v>MP313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7">
      <selection activeCell="D5" sqref="D5:G86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"&amp;VLOOKUP(A88,'[6]SheetNames'!A2:C56,3,FALSE)</f>
        <v>MP326 - City of Mbombela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>
        <v>532095</v>
      </c>
      <c r="E5" s="15" t="s">
        <v>2</v>
      </c>
    </row>
    <row r="6" spans="3:5" ht="14.25">
      <c r="C6" s="13" t="s">
        <v>3</v>
      </c>
      <c r="D6" s="16">
        <v>8759</v>
      </c>
      <c r="E6" s="17" t="s">
        <v>4</v>
      </c>
    </row>
    <row r="7" spans="1:20" ht="28.5">
      <c r="A7" s="18"/>
      <c r="B7" s="7"/>
      <c r="C7" s="19" t="s">
        <v>5</v>
      </c>
      <c r="D7" s="20">
        <v>105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>
        <v>177421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26.25" customHeight="1">
      <c r="A9" s="18"/>
      <c r="B9" s="7"/>
      <c r="C9" s="22" t="s">
        <v>8</v>
      </c>
      <c r="D9" s="20">
        <v>18408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>
        <v>187000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>
        <v>147000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>
        <v>4872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aca="true" t="shared" si="0" ref="H20:Q2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32532</v>
      </c>
      <c r="E24" s="68">
        <v>200</v>
      </c>
      <c r="F24" s="69">
        <v>200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200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/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32532</v>
      </c>
      <c r="E27" s="68">
        <v>1493</v>
      </c>
      <c r="F27" s="69">
        <v>1493</v>
      </c>
      <c r="G27" s="70">
        <v>1493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1493</v>
      </c>
      <c r="O27" s="72">
        <f t="shared" si="2"/>
        <v>1493</v>
      </c>
      <c r="P27" s="73">
        <v>0</v>
      </c>
      <c r="Q27" s="74">
        <f t="shared" si="3"/>
        <v>-1493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23</v>
      </c>
      <c r="E29" s="68">
        <v>1</v>
      </c>
      <c r="F29" s="69">
        <v>1</v>
      </c>
      <c r="G29" s="70">
        <v>1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1</v>
      </c>
      <c r="O29" s="72">
        <f t="shared" si="2"/>
        <v>1</v>
      </c>
      <c r="P29" s="73">
        <v>0</v>
      </c>
      <c r="Q29" s="74">
        <f t="shared" si="3"/>
        <v>-1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22</v>
      </c>
      <c r="E32" s="68">
        <v>6</v>
      </c>
      <c r="F32" s="69"/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32532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167</v>
      </c>
      <c r="E36" s="68">
        <v>613</v>
      </c>
      <c r="F36" s="69">
        <v>153</v>
      </c>
      <c r="G36" s="70">
        <v>235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153</v>
      </c>
      <c r="O36" s="72">
        <f t="shared" si="2"/>
        <v>235</v>
      </c>
      <c r="P36" s="73">
        <v>0</v>
      </c>
      <c r="Q36" s="74">
        <f t="shared" si="3"/>
        <v>-235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18</v>
      </c>
      <c r="F40" s="69">
        <v>4</v>
      </c>
      <c r="G40" s="70">
        <v>4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4</v>
      </c>
      <c r="O40" s="72">
        <f>IF(ISERROR(G40+I40+K40+M40),"Invalid Input",G40+I40+K40+M40)</f>
        <v>4</v>
      </c>
      <c r="P40" s="73">
        <v>0</v>
      </c>
      <c r="Q40" s="74">
        <f>IF(ISERROR(P40-O40),"Invalid Input",(P40-O40))</f>
        <v>-4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/>
      <c r="F41" s="69">
        <v>2</v>
      </c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2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48</v>
      </c>
      <c r="F42" s="69">
        <v>20</v>
      </c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20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>
        <v>1</v>
      </c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1</v>
      </c>
      <c r="E48" s="68">
        <v>1</v>
      </c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8</v>
      </c>
      <c r="E49" s="68">
        <v>8</v>
      </c>
      <c r="F49" s="69">
        <v>4</v>
      </c>
      <c r="G49" s="70">
        <v>2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4</v>
      </c>
      <c r="O49" s="72">
        <f>IF(ISERROR(G49+I49+K49+M49),"Invalid Input",G49+I49+K49+M49)</f>
        <v>2</v>
      </c>
      <c r="P49" s="73">
        <v>0</v>
      </c>
      <c r="Q49" s="74">
        <f>IF(ISERROR(P49-O49),"Invalid Input",(P49-O49))</f>
        <v>-2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>
        <v>21</v>
      </c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500</v>
      </c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200</v>
      </c>
      <c r="E57" s="68">
        <v>200</v>
      </c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100</v>
      </c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>
        <v>4872</v>
      </c>
      <c r="F63" s="69">
        <v>4872</v>
      </c>
      <c r="G63" s="70">
        <v>4872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4872</v>
      </c>
      <c r="O63" s="72">
        <f>IF(ISERROR(G63+I63+K63+M63),"Invalid Input",G63+I63+K63+M63)</f>
        <v>4872</v>
      </c>
      <c r="P63" s="73">
        <v>0</v>
      </c>
      <c r="Q63" s="74">
        <f>IF(ISERROR(P63-O63),"Invalid Input",(P63-O63))</f>
        <v>-4872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9216</v>
      </c>
      <c r="E66" s="68">
        <v>1050</v>
      </c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100</v>
      </c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11459</v>
      </c>
      <c r="F68" s="69">
        <v>11459</v>
      </c>
      <c r="G68" s="70">
        <v>11459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11459</v>
      </c>
      <c r="O68" s="72">
        <f>IF(ISERROR(G68+I68+K68+M68),"Invalid Input",G68+I68+K68+M68)</f>
        <v>11459</v>
      </c>
      <c r="P68" s="73">
        <v>0</v>
      </c>
      <c r="Q68" s="74">
        <f>IF(ISERROR(P68-O68),"Invalid Input",(P68-O68))</f>
        <v>-11459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>
        <v>100</v>
      </c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>
        <v>3</v>
      </c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4</v>
      </c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>
        <v>4</v>
      </c>
      <c r="F74" s="69">
        <v>1</v>
      </c>
      <c r="G74" s="70">
        <v>1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1</v>
      </c>
      <c r="O74" s="72">
        <f t="shared" si="5"/>
        <v>1</v>
      </c>
      <c r="P74" s="73">
        <v>0</v>
      </c>
      <c r="Q74" s="74">
        <f t="shared" si="6"/>
        <v>-1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>
        <v>3</v>
      </c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5000</v>
      </c>
      <c r="E86" s="68">
        <v>2000</v>
      </c>
      <c r="F86" s="69">
        <v>440</v>
      </c>
      <c r="G86" s="70">
        <v>210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440</v>
      </c>
      <c r="O86" s="72">
        <f>IF(ISERROR(G86+I86+K86+M86),"Invalid Input",G86+I86+K86+M86)</f>
        <v>210</v>
      </c>
      <c r="P86" s="73">
        <v>0</v>
      </c>
      <c r="Q86" s="74">
        <f>IF(ISERROR(P86-O86),"Invalid Input",(P86-O86))</f>
        <v>-210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'[6]SheetNames'!A21</f>
        <v>MP326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89" zoomScaleNormal="89" zoomScalePageLayoutView="0" workbookViewId="0" topLeftCell="A13">
      <selection activeCell="K29" sqref="K29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"&amp;VLOOKUP(A88,'[7]SheetNames'!A2:C56,3,FALSE)</f>
        <v>NC091 - Sol Plaatje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>
        <v>66842</v>
      </c>
      <c r="E5" s="15" t="s">
        <v>2</v>
      </c>
    </row>
    <row r="6" spans="3:5" ht="14.25">
      <c r="C6" s="13" t="s">
        <v>3</v>
      </c>
      <c r="D6" s="16">
        <v>6929</v>
      </c>
      <c r="E6" s="17" t="s">
        <v>4</v>
      </c>
    </row>
    <row r="7" spans="1:20" ht="28.5">
      <c r="A7" s="18"/>
      <c r="B7" s="7"/>
      <c r="C7" s="19" t="s">
        <v>5</v>
      </c>
      <c r="D7" s="20">
        <v>4575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>
        <v>66128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>
        <v>5400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>
        <v>71503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>
        <v>509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>
        <v>63462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>
        <v>7464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>
        <v>59500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3400</v>
      </c>
      <c r="F26" s="69">
        <v>500</v>
      </c>
      <c r="G26" s="70">
        <v>0</v>
      </c>
      <c r="H26" s="69">
        <v>1000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1500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12</v>
      </c>
      <c r="F40" s="69">
        <v>3</v>
      </c>
      <c r="G40" s="70">
        <v>1.5</v>
      </c>
      <c r="H40" s="69">
        <v>4</v>
      </c>
      <c r="I40" s="70">
        <v>5.5</v>
      </c>
      <c r="J40" s="69">
        <v>3</v>
      </c>
      <c r="K40" s="70">
        <v>0</v>
      </c>
      <c r="L40" s="69">
        <v>2</v>
      </c>
      <c r="M40" s="70">
        <v>0</v>
      </c>
      <c r="N40" s="71">
        <f>IF(ISERROR(L40+J40+H40+F40),"Invalid Input",L40+J40+H40+F40)</f>
        <v>12</v>
      </c>
      <c r="O40" s="72">
        <f>IF(ISERROR(G40+I40+K40+M40),"Invalid Input",G40+I40+K40+M40)</f>
        <v>7</v>
      </c>
      <c r="P40" s="73">
        <v>0</v>
      </c>
      <c r="Q40" s="74">
        <f>IF(ISERROR(P40-O40),"Invalid Input",(P40-O40))</f>
        <v>-7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15</v>
      </c>
      <c r="F42" s="69">
        <v>5</v>
      </c>
      <c r="G42" s="70">
        <v>0</v>
      </c>
      <c r="H42" s="69">
        <v>5</v>
      </c>
      <c r="I42" s="70">
        <v>0</v>
      </c>
      <c r="J42" s="69">
        <v>2</v>
      </c>
      <c r="K42" s="70">
        <v>0</v>
      </c>
      <c r="L42" s="69">
        <v>3</v>
      </c>
      <c r="M42" s="70">
        <v>0</v>
      </c>
      <c r="N42" s="71">
        <f>IF(ISERROR(L42+J42+H42+F42),"Invalid Input",L42+J42+H42+F42)</f>
        <v>15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>
        <v>80</v>
      </c>
      <c r="F43" s="69">
        <v>40</v>
      </c>
      <c r="G43" s="70">
        <v>38</v>
      </c>
      <c r="H43" s="69">
        <v>60</v>
      </c>
      <c r="I43" s="70">
        <v>53</v>
      </c>
      <c r="J43" s="69">
        <v>70</v>
      </c>
      <c r="K43" s="70">
        <v>0</v>
      </c>
      <c r="L43" s="69">
        <v>80</v>
      </c>
      <c r="M43" s="70">
        <v>0</v>
      </c>
      <c r="N43" s="71">
        <f>IF(ISERROR(L43+J43+H43+F43),"Invalid Input",L43+J43+H43+F43)</f>
        <v>250</v>
      </c>
      <c r="O43" s="72">
        <f>IF(ISERROR(G43+I43+K43+M43),"Invalid Input",G43+I43+K43+M43)</f>
        <v>91</v>
      </c>
      <c r="P43" s="73">
        <v>0</v>
      </c>
      <c r="Q43" s="74">
        <f>IF(ISERROR(P43-O43),"Invalid Input",(P43-O43))</f>
        <v>-91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/>
      <c r="E53" s="68"/>
      <c r="F53" s="69"/>
      <c r="G53" s="70"/>
      <c r="H53" s="69"/>
      <c r="I53" s="70">
        <v>0</v>
      </c>
      <c r="J53" s="69">
        <v>60</v>
      </c>
      <c r="K53" s="70">
        <v>0</v>
      </c>
      <c r="L53" s="69">
        <v>100</v>
      </c>
      <c r="M53" s="70">
        <v>0</v>
      </c>
      <c r="N53" s="71">
        <f>IF(ISERROR(L53+J53+H53+F53),"Invalid Input",L53+J53+H53+F53)</f>
        <v>160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1</v>
      </c>
      <c r="F54" s="69">
        <v>20</v>
      </c>
      <c r="G54" s="70">
        <v>5</v>
      </c>
      <c r="H54" s="69">
        <v>40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60</v>
      </c>
      <c r="O54" s="72">
        <f>IF(ISERROR(G54+I54+K54+M54),"Invalid Input",G54+I54+K54+M54)</f>
        <v>5</v>
      </c>
      <c r="P54" s="73">
        <v>0</v>
      </c>
      <c r="Q54" s="74">
        <f>IF(ISERROR(P54-O54),"Invalid Input",(P54-O54))</f>
        <v>-5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/>
      <c r="E57" s="68"/>
      <c r="F57" s="69"/>
      <c r="G57" s="70"/>
      <c r="H57" s="69"/>
      <c r="I57" s="70">
        <v>0</v>
      </c>
      <c r="J57" s="69">
        <v>60</v>
      </c>
      <c r="K57" s="70">
        <v>0</v>
      </c>
      <c r="L57" s="69">
        <v>100</v>
      </c>
      <c r="M57" s="70">
        <v>0</v>
      </c>
      <c r="N57" s="71">
        <f>IF(ISERROR(L57+J57+H57+F57),"Invalid Input",L57+J57+H57+F57)</f>
        <v>160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1</v>
      </c>
      <c r="F58" s="69">
        <v>20</v>
      </c>
      <c r="G58" s="70">
        <v>5</v>
      </c>
      <c r="H58" s="69">
        <v>40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60</v>
      </c>
      <c r="O58" s="72">
        <f>IF(ISERROR(G58+I58+K58+M58),"Invalid Input",G58+I58+K58+M58)</f>
        <v>5</v>
      </c>
      <c r="P58" s="73">
        <v>0</v>
      </c>
      <c r="Q58" s="74">
        <f>IF(ISERROR(P58-O58),"Invalid Input",(P58-O58))</f>
        <v>-5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>
        <v>59500</v>
      </c>
      <c r="F61" s="69">
        <v>59500</v>
      </c>
      <c r="G61" s="70">
        <v>59500</v>
      </c>
      <c r="H61" s="69">
        <v>59500</v>
      </c>
      <c r="I61" s="70">
        <v>59500</v>
      </c>
      <c r="J61" s="69">
        <v>59500</v>
      </c>
      <c r="K61" s="70">
        <v>0</v>
      </c>
      <c r="L61" s="69">
        <v>59500</v>
      </c>
      <c r="M61" s="70">
        <v>0</v>
      </c>
      <c r="N61" s="71">
        <f>IF(ISERROR(L61+J61+H61+F61),"Invalid Input",L61+J61+H61+F61)</f>
        <v>238000</v>
      </c>
      <c r="O61" s="72">
        <f>IF(ISERROR(G61+I61+K61+M61),"Invalid Input",G61+I61+K61+M61)</f>
        <v>119000</v>
      </c>
      <c r="P61" s="73">
        <v>0</v>
      </c>
      <c r="Q61" s="74">
        <f>IF(ISERROR(P61-O61),"Invalid Input",(P61-O61))</f>
        <v>-119000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>
        <v>1591</v>
      </c>
      <c r="F66" s="69">
        <v>397</v>
      </c>
      <c r="G66" s="70"/>
      <c r="H66" s="69">
        <v>398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795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1</v>
      </c>
      <c r="F67" s="69">
        <v>10</v>
      </c>
      <c r="G67" s="70"/>
      <c r="H67" s="69">
        <v>40</v>
      </c>
      <c r="I67" s="70">
        <v>0</v>
      </c>
      <c r="J67" s="69">
        <v>60</v>
      </c>
      <c r="K67" s="70">
        <v>0</v>
      </c>
      <c r="L67" s="69">
        <v>100</v>
      </c>
      <c r="M67" s="70">
        <v>0</v>
      </c>
      <c r="N67" s="71">
        <f>IF(ISERROR(L67+J67+H67+F67),"Invalid Input",L67+J67+H67+F67)</f>
        <v>210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15500</v>
      </c>
      <c r="F68" s="69">
        <v>3875</v>
      </c>
      <c r="G68" s="70">
        <v>13866</v>
      </c>
      <c r="H68" s="69">
        <v>3875</v>
      </c>
      <c r="I68" s="70">
        <v>144</v>
      </c>
      <c r="J68" s="69">
        <v>398</v>
      </c>
      <c r="K68" s="70">
        <v>0</v>
      </c>
      <c r="L68" s="69">
        <v>398</v>
      </c>
      <c r="M68" s="70">
        <v>0</v>
      </c>
      <c r="N68" s="71">
        <f>IF(ISERROR(L68+J68+H68+F68),"Invalid Input",L68+J68+H68+F68)</f>
        <v>8546</v>
      </c>
      <c r="O68" s="72">
        <f>IF(ISERROR(G68+I68+K68+M68),"Invalid Input",G68+I68+K68+M68)</f>
        <v>14010</v>
      </c>
      <c r="P68" s="73">
        <v>0</v>
      </c>
      <c r="Q68" s="74">
        <f>IF(ISERROR(P68-O68),"Invalid Input",(P68-O68))</f>
        <v>-14010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>
        <v>1</v>
      </c>
      <c r="F72" s="69">
        <v>15</v>
      </c>
      <c r="G72" s="70">
        <v>15</v>
      </c>
      <c r="H72" s="69">
        <v>30</v>
      </c>
      <c r="I72" s="70">
        <v>5</v>
      </c>
      <c r="J72" s="69">
        <v>75</v>
      </c>
      <c r="K72" s="70">
        <v>0</v>
      </c>
      <c r="L72" s="69">
        <v>100</v>
      </c>
      <c r="M72" s="70">
        <v>0</v>
      </c>
      <c r="N72" s="71">
        <f aca="true" t="shared" si="4" ref="N72:N83">IF(ISERROR(L72+J72+H72+F72),"Invalid Input",L72+J72+H72+F72)</f>
        <v>220</v>
      </c>
      <c r="O72" s="72">
        <f aca="true" t="shared" si="5" ref="O72:O83">IF(ISERROR(G72+I72+K72+M72),"Invalid Input",G72+I72+K72+M72)</f>
        <v>20</v>
      </c>
      <c r="P72" s="73">
        <v>0</v>
      </c>
      <c r="Q72" s="74">
        <f aca="true" t="shared" si="6" ref="Q72:Q83">IF(ISERROR(P72-O72),"Invalid Input",(P72-O72))</f>
        <v>-20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1</v>
      </c>
      <c r="F73" s="69">
        <v>20</v>
      </c>
      <c r="G73" s="70">
        <v>20</v>
      </c>
      <c r="H73" s="69">
        <v>40</v>
      </c>
      <c r="I73" s="70">
        <v>0</v>
      </c>
      <c r="J73" s="69">
        <v>60</v>
      </c>
      <c r="K73" s="70">
        <v>0</v>
      </c>
      <c r="L73" s="69">
        <v>100</v>
      </c>
      <c r="M73" s="70">
        <v>0</v>
      </c>
      <c r="N73" s="71">
        <f t="shared" si="4"/>
        <v>220</v>
      </c>
      <c r="O73" s="72">
        <f t="shared" si="5"/>
        <v>20</v>
      </c>
      <c r="P73" s="73">
        <v>0</v>
      </c>
      <c r="Q73" s="74">
        <f t="shared" si="6"/>
        <v>-20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>
        <v>1</v>
      </c>
      <c r="F83" s="69">
        <v>50</v>
      </c>
      <c r="G83" s="70">
        <v>0</v>
      </c>
      <c r="H83" s="69">
        <v>60</v>
      </c>
      <c r="I83" s="70">
        <v>10</v>
      </c>
      <c r="J83" s="69">
        <v>80</v>
      </c>
      <c r="K83" s="70">
        <v>0</v>
      </c>
      <c r="L83" s="69">
        <v>100</v>
      </c>
      <c r="M83" s="70">
        <v>0</v>
      </c>
      <c r="N83" s="71">
        <f t="shared" si="4"/>
        <v>290</v>
      </c>
      <c r="O83" s="72">
        <f t="shared" si="5"/>
        <v>10</v>
      </c>
      <c r="P83" s="73">
        <v>0</v>
      </c>
      <c r="Q83" s="74">
        <f t="shared" si="6"/>
        <v>-10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300</v>
      </c>
      <c r="F86" s="69">
        <v>100</v>
      </c>
      <c r="G86" s="70">
        <v>134</v>
      </c>
      <c r="H86" s="69">
        <v>50</v>
      </c>
      <c r="I86" s="70">
        <v>91</v>
      </c>
      <c r="J86" s="69">
        <v>70</v>
      </c>
      <c r="K86" s="70">
        <v>0</v>
      </c>
      <c r="L86" s="69">
        <v>80</v>
      </c>
      <c r="M86" s="70">
        <v>0</v>
      </c>
      <c r="N86" s="71">
        <f>IF(ISERROR(L86+J86+H86+F86),"Invalid Input",L86+J86+H86+F86)</f>
        <v>300</v>
      </c>
      <c r="O86" s="72">
        <f>IF(ISERROR(G86+I86+K86+M86),"Invalid Input",G86+I86+K86+M86)</f>
        <v>225</v>
      </c>
      <c r="P86" s="73">
        <v>0</v>
      </c>
      <c r="Q86" s="74">
        <f>IF(ISERROR(P86-O86),"Invalid Input",(P86-O86))</f>
        <v>-225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'[7]SheetNames'!A29</f>
        <v>NC091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4">
      <selection activeCell="A3" sqref="A3:T8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"&amp;VLOOKUP(A88,'[8]SheetNames'!A2:C54,3,FALSE)</f>
        <v>NW372 - Madibeng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14.25">
      <c r="C6" s="13" t="s">
        <v>3</v>
      </c>
      <c r="D6" s="16"/>
      <c r="E6" s="17" t="s">
        <v>4</v>
      </c>
    </row>
    <row r="7" spans="1:20" ht="28.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'[8]SheetNames'!A4</f>
        <v>NW372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89" zoomScaleNormal="89" zoomScalePageLayoutView="0" workbookViewId="0" topLeftCell="A4">
      <selection activeCell="A4" sqref="A4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"&amp;VLOOKUP(A88,'[8]SheetNames'!A2:C54,3,FALSE)</f>
        <v>NW373 - Rustenburg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14.25">
      <c r="C6" s="13" t="s">
        <v>3</v>
      </c>
      <c r="D6" s="16"/>
      <c r="E6" s="17" t="s">
        <v>4</v>
      </c>
    </row>
    <row r="7" spans="1:20" ht="28.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'[8]SheetNames'!A5</f>
        <v>NW373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3" sqref="A3:T8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"&amp;VLOOKUP(A88,'[8]SheetNames'!A2:C54,3,FALSE)</f>
        <v>NW403 - City Of Matlosana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14.25">
      <c r="C6" s="13" t="s">
        <v>3</v>
      </c>
      <c r="D6" s="16"/>
      <c r="E6" s="17" t="s">
        <v>4</v>
      </c>
    </row>
    <row r="7" spans="1:20" ht="28.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'[8]SheetNames'!A21</f>
        <v>NW403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3" sqref="A3:T8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"&amp;VLOOKUP(A88,'[8]SheetNames'!A2:C54,3,FALSE)</f>
        <v> NW405 - Tlokwe-Ventersdorp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14.25">
      <c r="C6" s="13" t="s">
        <v>3</v>
      </c>
      <c r="D6" s="16"/>
      <c r="E6" s="17" t="s">
        <v>4</v>
      </c>
    </row>
    <row r="7" spans="1:20" ht="28.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'[8]SheetNames'!A23</f>
        <v> NW405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90" zoomScaleNormal="90" zoomScalePageLayoutView="0" workbookViewId="0" topLeftCell="A1">
      <selection activeCell="S19" sqref="S19:T86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"&amp;VLOOKUP(A88,'[9]SheetNames'!A2:C56,3,FALSE)</f>
        <v>WC023 - Drakenstein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>
        <v>4500</v>
      </c>
      <c r="E5" s="15" t="s">
        <v>2</v>
      </c>
    </row>
    <row r="6" spans="3:5" ht="14.25">
      <c r="C6" s="13" t="s">
        <v>3</v>
      </c>
      <c r="D6" s="16">
        <v>100</v>
      </c>
      <c r="E6" s="17" t="s">
        <v>4</v>
      </c>
    </row>
    <row r="7" spans="1:20" ht="28.5">
      <c r="A7" s="18"/>
      <c r="B7" s="7"/>
      <c r="C7" s="19" t="s">
        <v>5</v>
      </c>
      <c r="D7" s="20">
        <v>15.81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>
        <v>9711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>
        <v>1381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>
        <v>9189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>
        <v>1381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>
        <v>8600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>
        <v>1381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>
        <v>10035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>
        <v>1381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aca="true" t="shared" si="0" ref="H20:Q2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34.58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0.1663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800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2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4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1409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/>
      <c r="F35" s="69">
        <v>0</v>
      </c>
      <c r="G35" s="70">
        <v>0</v>
      </c>
      <c r="H35" s="69">
        <v>56</v>
      </c>
      <c r="I35" s="70">
        <v>56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56</v>
      </c>
      <c r="O35" s="72">
        <f t="shared" si="2"/>
        <v>56</v>
      </c>
      <c r="P35" s="73">
        <v>0</v>
      </c>
      <c r="Q35" s="74">
        <f t="shared" si="3"/>
        <v>-56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1609</v>
      </c>
      <c r="E36" s="68">
        <v>75</v>
      </c>
      <c r="F36" s="69">
        <v>0</v>
      </c>
      <c r="G36" s="70">
        <v>0</v>
      </c>
      <c r="H36" s="69"/>
      <c r="I36" s="70">
        <v>139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139</v>
      </c>
      <c r="P36" s="73">
        <v>0</v>
      </c>
      <c r="Q36" s="74">
        <f t="shared" si="3"/>
        <v>-139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1.975</v>
      </c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/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>
        <v>0.282</v>
      </c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>
        <v>0</v>
      </c>
      <c r="F53" s="69">
        <v>4</v>
      </c>
      <c r="G53" s="70">
        <v>4</v>
      </c>
      <c r="H53" s="69">
        <v>0</v>
      </c>
      <c r="I53" s="70">
        <v>58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4</v>
      </c>
      <c r="O53" s="72">
        <f>IF(ISERROR(G53+I53+K53+M53),"Invalid Input",G53+I53+K53+M53)</f>
        <v>62</v>
      </c>
      <c r="P53" s="73">
        <v>0</v>
      </c>
      <c r="Q53" s="74">
        <f>IF(ISERROR(P53-O53),"Invalid Input",(P53-O53))</f>
        <v>-62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276</v>
      </c>
      <c r="F54" s="69">
        <v>69</v>
      </c>
      <c r="G54" s="70">
        <v>72</v>
      </c>
      <c r="H54" s="69">
        <v>130</v>
      </c>
      <c r="I54" s="70">
        <v>135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199</v>
      </c>
      <c r="O54" s="72">
        <f>IF(ISERROR(G54+I54+K54+M54),"Invalid Input",G54+I54+K54+M54)</f>
        <v>207</v>
      </c>
      <c r="P54" s="73">
        <v>0</v>
      </c>
      <c r="Q54" s="74">
        <f>IF(ISERROR(P54-O54),"Invalid Input",(P54-O54))</f>
        <v>-207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0</v>
      </c>
      <c r="E57" s="68"/>
      <c r="F57" s="69"/>
      <c r="G57" s="70"/>
      <c r="H57" s="69">
        <v>0</v>
      </c>
      <c r="I57" s="70">
        <v>59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59</v>
      </c>
      <c r="P57" s="73">
        <v>0</v>
      </c>
      <c r="Q57" s="74">
        <f>IF(ISERROR(P57-O57),"Invalid Input",(P57-O57))</f>
        <v>-59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292</v>
      </c>
      <c r="F58" s="69">
        <v>69</v>
      </c>
      <c r="G58" s="70">
        <v>72</v>
      </c>
      <c r="H58" s="69">
        <v>130</v>
      </c>
      <c r="I58" s="70">
        <v>135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199</v>
      </c>
      <c r="O58" s="72">
        <f>IF(ISERROR(G58+I58+K58+M58),"Invalid Input",G58+I58+K58+M58)</f>
        <v>207</v>
      </c>
      <c r="P58" s="73">
        <v>0</v>
      </c>
      <c r="Q58" s="74">
        <f>IF(ISERROR(P58-O58),"Invalid Input",(P58-O58))</f>
        <v>-207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57">
      <c r="A61" s="89"/>
      <c r="B61" s="119" t="s">
        <v>63</v>
      </c>
      <c r="C61" s="120"/>
      <c r="D61" s="67">
        <v>0</v>
      </c>
      <c r="E61" s="68"/>
      <c r="F61" s="69"/>
      <c r="G61" s="70"/>
      <c r="H61" s="69">
        <v>509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509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 t="s">
        <v>97</v>
      </c>
      <c r="T61" s="95"/>
    </row>
    <row r="62" spans="1:20" ht="42.75">
      <c r="A62" s="89"/>
      <c r="B62" s="119" t="s">
        <v>64</v>
      </c>
      <c r="C62" s="120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 t="s">
        <v>98</v>
      </c>
      <c r="T62" s="95"/>
    </row>
    <row r="63" spans="1:20" ht="42.75">
      <c r="A63" s="89"/>
      <c r="B63" s="119" t="s">
        <v>65</v>
      </c>
      <c r="C63" s="120"/>
      <c r="D63" s="67">
        <v>0</v>
      </c>
      <c r="E63" s="68"/>
      <c r="F63" s="69"/>
      <c r="G63" s="70"/>
      <c r="H63" s="69">
        <v>5186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5186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 t="s">
        <v>99</v>
      </c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>
        <v>726</v>
      </c>
      <c r="F66" s="69">
        <v>181</v>
      </c>
      <c r="G66" s="70">
        <v>106</v>
      </c>
      <c r="H66" s="69">
        <v>0</v>
      </c>
      <c r="I66" s="70">
        <v>358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181</v>
      </c>
      <c r="O66" s="72">
        <f>IF(ISERROR(G66+I66+K66+M66),"Invalid Input",G66+I66+K66+M66)</f>
        <v>464</v>
      </c>
      <c r="P66" s="73">
        <v>0</v>
      </c>
      <c r="Q66" s="74">
        <f>IF(ISERROR(P66-O66),"Invalid Input",(P66-O66))</f>
        <v>-464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3220</v>
      </c>
      <c r="E68" s="68">
        <v>1200</v>
      </c>
      <c r="F68" s="69">
        <v>116</v>
      </c>
      <c r="G68" s="70">
        <v>116</v>
      </c>
      <c r="H68" s="69">
        <v>0</v>
      </c>
      <c r="I68" s="70">
        <v>1147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116</v>
      </c>
      <c r="O68" s="72">
        <f>IF(ISERROR(G68+I68+K68+M68),"Invalid Input",G68+I68+K68+M68)</f>
        <v>1263</v>
      </c>
      <c r="P68" s="73">
        <v>0</v>
      </c>
      <c r="Q68" s="74">
        <f>IF(ISERROR(P68-O68),"Invalid Input",(P68-O68))</f>
        <v>-1263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>
        <v>12</v>
      </c>
      <c r="F69" s="69">
        <v>7</v>
      </c>
      <c r="G69" s="70">
        <v>7</v>
      </c>
      <c r="H69" s="69">
        <v>0</v>
      </c>
      <c r="I69" s="70">
        <v>19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7</v>
      </c>
      <c r="O69" s="72">
        <f>IF(ISERROR(G69+I69+K69+M69),"Invalid Input",G69+I69+K69+M69)</f>
        <v>26</v>
      </c>
      <c r="P69" s="73">
        <v>0</v>
      </c>
      <c r="Q69" s="74">
        <f>IF(ISERROR(P69-O69),"Invalid Input",(P69-O69))</f>
        <v>-26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57">
      <c r="A73" s="89"/>
      <c r="B73" s="119" t="s">
        <v>73</v>
      </c>
      <c r="C73" s="120"/>
      <c r="D73" s="67">
        <v>5</v>
      </c>
      <c r="E73" s="68">
        <v>5</v>
      </c>
      <c r="F73" s="69">
        <v>3</v>
      </c>
      <c r="G73" s="70">
        <v>1</v>
      </c>
      <c r="H73" s="69">
        <v>3</v>
      </c>
      <c r="I73" s="70">
        <v>1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6</v>
      </c>
      <c r="O73" s="72">
        <f t="shared" si="5"/>
        <v>2</v>
      </c>
      <c r="P73" s="73">
        <v>0</v>
      </c>
      <c r="Q73" s="74">
        <f t="shared" si="6"/>
        <v>-2</v>
      </c>
      <c r="R73" s="51" t="b">
        <v>1</v>
      </c>
      <c r="S73" s="95" t="s">
        <v>100</v>
      </c>
      <c r="T73" s="95" t="s">
        <v>101</v>
      </c>
    </row>
    <row r="74" spans="1:20" ht="14.25">
      <c r="A74" s="89"/>
      <c r="B74" s="119" t="s">
        <v>74</v>
      </c>
      <c r="C74" s="120"/>
      <c r="D74" s="67">
        <v>0</v>
      </c>
      <c r="E74" s="68">
        <v>2</v>
      </c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/>
      <c r="F75" s="69"/>
      <c r="G75" s="70"/>
      <c r="H75" s="69">
        <v>15</v>
      </c>
      <c r="I75" s="70">
        <v>24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15</v>
      </c>
      <c r="O75" s="72">
        <f t="shared" si="5"/>
        <v>24</v>
      </c>
      <c r="P75" s="73">
        <v>0</v>
      </c>
      <c r="Q75" s="74">
        <f t="shared" si="6"/>
        <v>-24</v>
      </c>
      <c r="R75" s="51" t="b">
        <v>1</v>
      </c>
      <c r="S75" s="95" t="s">
        <v>102</v>
      </c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 t="s">
        <v>103</v>
      </c>
      <c r="T76" s="95"/>
    </row>
    <row r="77" spans="1:20" ht="72">
      <c r="A77" s="89"/>
      <c r="B77" s="119" t="s">
        <v>77</v>
      </c>
      <c r="C77" s="120"/>
      <c r="D77" s="67">
        <v>0</v>
      </c>
      <c r="E77" s="68">
        <v>2</v>
      </c>
      <c r="F77" s="69">
        <v>2</v>
      </c>
      <c r="G77" s="70">
        <v>0</v>
      </c>
      <c r="H77" s="69">
        <v>2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4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 t="s">
        <v>104</v>
      </c>
      <c r="T77" s="95" t="s">
        <v>105</v>
      </c>
    </row>
    <row r="78" spans="1:20" ht="14.25">
      <c r="A78" s="89"/>
      <c r="B78" s="119" t="s">
        <v>78</v>
      </c>
      <c r="C78" s="120"/>
      <c r="D78" s="67"/>
      <c r="E78" s="68"/>
      <c r="F78" s="69"/>
      <c r="G78" s="70"/>
      <c r="H78" s="69"/>
      <c r="I78" s="70"/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/>
      <c r="F82" s="69"/>
      <c r="G82" s="70"/>
      <c r="H82" s="69">
        <v>1</v>
      </c>
      <c r="I82" s="70">
        <v>1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1</v>
      </c>
      <c r="O82" s="72">
        <f t="shared" si="5"/>
        <v>1</v>
      </c>
      <c r="P82" s="73">
        <v>0</v>
      </c>
      <c r="Q82" s="74">
        <f t="shared" si="6"/>
        <v>-1</v>
      </c>
      <c r="R82" s="51" t="b">
        <v>1</v>
      </c>
      <c r="S82" s="95" t="s">
        <v>106</v>
      </c>
      <c r="T82" s="95"/>
    </row>
    <row r="83" spans="1:20" ht="14.25">
      <c r="A83" s="89"/>
      <c r="B83" s="119" t="s">
        <v>83</v>
      </c>
      <c r="C83" s="120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 t="s">
        <v>107</v>
      </c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150</v>
      </c>
      <c r="F86" s="69">
        <v>0</v>
      </c>
      <c r="G86" s="70"/>
      <c r="H86" s="69">
        <v>500</v>
      </c>
      <c r="I86" s="70">
        <v>621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500</v>
      </c>
      <c r="O86" s="72">
        <f>IF(ISERROR(G86+I86+K86+M86),"Invalid Input",G86+I86+K86+M86)</f>
        <v>621</v>
      </c>
      <c r="P86" s="73">
        <v>0</v>
      </c>
      <c r="Q86" s="74">
        <f>IF(ISERROR(P86-O86),"Invalid Input",(P86-O86))</f>
        <v>-621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'[9]SheetNames'!A11</f>
        <v>WC023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61">
      <selection activeCell="D5" sqref="D5:G86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"&amp;VLOOKUP(A88,'[9]SheetNames'!A2:C56,3,FALSE)</f>
        <v>WC024 - Stellenbosch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>
        <v>588</v>
      </c>
      <c r="E5" s="15" t="s">
        <v>2</v>
      </c>
    </row>
    <row r="6" spans="3:5" ht="14.25">
      <c r="C6" s="13" t="s">
        <v>3</v>
      </c>
      <c r="D6" s="16">
        <v>23132</v>
      </c>
      <c r="E6" s="17" t="s">
        <v>4</v>
      </c>
    </row>
    <row r="7" spans="1:20" ht="28.5">
      <c r="A7" s="18"/>
      <c r="B7" s="7"/>
      <c r="C7" s="19" t="s">
        <v>5</v>
      </c>
      <c r="D7" s="20">
        <v>120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>
        <v>26571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>
        <v>5527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>
        <v>41019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>
        <v>23132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>
        <v>26571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>
        <v>23132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>
        <v>37926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>
        <v>23132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aca="true" t="shared" si="0" ref="H20:Q2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120</v>
      </c>
      <c r="F24" s="69">
        <v>0</v>
      </c>
      <c r="G24" s="70"/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>
        <v>26</v>
      </c>
      <c r="F29" s="69">
        <v>26</v>
      </c>
      <c r="G29" s="70"/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26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>
        <v>6000</v>
      </c>
      <c r="F30" s="69">
        <v>0</v>
      </c>
      <c r="G30" s="70">
        <v>6000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6000</v>
      </c>
      <c r="P30" s="73">
        <v>0</v>
      </c>
      <c r="Q30" s="74">
        <f t="shared" si="3"/>
        <v>-6000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>
        <v>6000</v>
      </c>
      <c r="F31" s="69">
        <v>0</v>
      </c>
      <c r="G31" s="70">
        <v>6000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6000</v>
      </c>
      <c r="P31" s="73">
        <v>0</v>
      </c>
      <c r="Q31" s="74">
        <f t="shared" si="3"/>
        <v>-6000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/>
      <c r="F32" s="69">
        <v>0</v>
      </c>
      <c r="G32" s="70">
        <v>550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550</v>
      </c>
      <c r="P32" s="73">
        <v>0</v>
      </c>
      <c r="Q32" s="74">
        <f t="shared" si="3"/>
        <v>-550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>
        <v>588</v>
      </c>
      <c r="F35" s="69"/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/>
      <c r="F36" s="69">
        <v>0</v>
      </c>
      <c r="G36" s="70">
        <v>256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256</v>
      </c>
      <c r="P36" s="73">
        <v>0</v>
      </c>
      <c r="Q36" s="74">
        <f t="shared" si="3"/>
        <v>-256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/>
      <c r="F40" s="69"/>
      <c r="G40" s="70">
        <v>345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345</v>
      </c>
      <c r="P40" s="73">
        <v>0</v>
      </c>
      <c r="Q40" s="74">
        <f>IF(ISERROR(P40-O40),"Invalid Input",(P40-O40))</f>
        <v>-345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/>
      <c r="F41" s="69"/>
      <c r="G41" s="70">
        <v>20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20</v>
      </c>
      <c r="P41" s="73">
        <v>0</v>
      </c>
      <c r="Q41" s="74">
        <f>IF(ISERROR(P41-O41),"Invalid Input",(P41-O41))</f>
        <v>-20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/>
      <c r="F42" s="69"/>
      <c r="G42" s="70">
        <v>0.2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0.2</v>
      </c>
      <c r="P42" s="73">
        <v>0</v>
      </c>
      <c r="Q42" s="74">
        <f>IF(ISERROR(P42-O42),"Invalid Input",(P42-O42))</f>
        <v>-0.2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/>
      <c r="F43" s="69"/>
      <c r="G43" s="70">
        <v>0.2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0.2</v>
      </c>
      <c r="P43" s="73">
        <v>0</v>
      </c>
      <c r="Q43" s="74">
        <f>IF(ISERROR(P43-O43),"Invalid Input",(P43-O43))</f>
        <v>-0.2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>
        <v>1</v>
      </c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>
        <v>2</v>
      </c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>
        <v>1</v>
      </c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>
        <v>20</v>
      </c>
      <c r="F53" s="69"/>
      <c r="G53" s="70">
        <v>56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56</v>
      </c>
      <c r="P53" s="73">
        <v>0</v>
      </c>
      <c r="Q53" s="74">
        <f>IF(ISERROR(P53-O53),"Invalid Input",(P53-O53))</f>
        <v>-56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/>
      <c r="E54" s="68">
        <v>20</v>
      </c>
      <c r="F54" s="69">
        <v>20</v>
      </c>
      <c r="G54" s="70">
        <v>6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20</v>
      </c>
      <c r="O54" s="72">
        <f>IF(ISERROR(G54+I54+K54+M54),"Invalid Input",G54+I54+K54+M54)</f>
        <v>6</v>
      </c>
      <c r="P54" s="73">
        <v>0</v>
      </c>
      <c r="Q54" s="74">
        <f>IF(ISERROR(P54-O54),"Invalid Input",(P54-O54))</f>
        <v>-6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/>
      <c r="E57" s="68">
        <v>20</v>
      </c>
      <c r="F57" s="69">
        <v>20</v>
      </c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20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>
        <v>12</v>
      </c>
      <c r="F62" s="69">
        <v>3</v>
      </c>
      <c r="G62" s="70">
        <v>4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3</v>
      </c>
      <c r="O62" s="72">
        <f>IF(ISERROR(G62+I62+K62+M62),"Invalid Input",G62+I62+K62+M62)</f>
        <v>4</v>
      </c>
      <c r="P62" s="73">
        <v>0</v>
      </c>
      <c r="Q62" s="74">
        <f>IF(ISERROR(P62-O62),"Invalid Input",(P62-O62))</f>
        <v>-4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/>
      <c r="F66" s="69">
        <v>0</v>
      </c>
      <c r="G66" s="70">
        <v>2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2</v>
      </c>
      <c r="P66" s="73">
        <v>0</v>
      </c>
      <c r="Q66" s="74">
        <f>IF(ISERROR(P66-O66),"Invalid Input",(P66-O66))</f>
        <v>-2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/>
      <c r="F67" s="69"/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/>
      <c r="F68" s="69"/>
      <c r="G68" s="70">
        <v>37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37</v>
      </c>
      <c r="P68" s="73">
        <v>0</v>
      </c>
      <c r="Q68" s="74">
        <f>IF(ISERROR(P68-O68),"Invalid Input",(P68-O68))</f>
        <v>-37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/>
      <c r="F69" s="69"/>
      <c r="G69" s="70">
        <v>26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26</v>
      </c>
      <c r="P69" s="73">
        <v>0</v>
      </c>
      <c r="Q69" s="74">
        <f>IF(ISERROR(P69-O69),"Invalid Input",(P69-O69))</f>
        <v>-26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/>
      <c r="F72" s="69">
        <v>0</v>
      </c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/>
      <c r="F73" s="69">
        <v>0</v>
      </c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>
        <v>12</v>
      </c>
      <c r="F74" s="69">
        <v>3</v>
      </c>
      <c r="G74" s="70">
        <v>3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3</v>
      </c>
      <c r="O74" s="72">
        <f t="shared" si="5"/>
        <v>3</v>
      </c>
      <c r="P74" s="73">
        <v>0</v>
      </c>
      <c r="Q74" s="74">
        <f t="shared" si="6"/>
        <v>-3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/>
      <c r="F75" s="69">
        <v>0</v>
      </c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/>
      <c r="F76" s="69">
        <v>0</v>
      </c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/>
      <c r="F77" s="69">
        <v>0</v>
      </c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/>
      <c r="F79" s="69">
        <v>0</v>
      </c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/>
      <c r="F80" s="69">
        <v>0</v>
      </c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/>
      <c r="F81" s="69">
        <v>0</v>
      </c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>
        <v>7</v>
      </c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/>
      <c r="F83" s="69">
        <v>0</v>
      </c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106</v>
      </c>
      <c r="F86" s="69"/>
      <c r="G86" s="70">
        <v>25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25</v>
      </c>
      <c r="P86" s="73">
        <v>0</v>
      </c>
      <c r="Q86" s="74">
        <f>IF(ISERROR(P86-O86),"Invalid Input",(P86-O86))</f>
        <v>-25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'[9]SheetNames'!A12</f>
        <v>WC024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90" zoomScaleNormal="90" zoomScalePageLayoutView="0" workbookViewId="0" topLeftCell="A1">
      <selection activeCell="A3" sqref="A3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"&amp;VLOOKUP(A88,'[1]SheetNames'!A2:C25,3,FALSE)</f>
        <v>FS184 - Matjhabeng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14.25">
      <c r="C6" s="13" t="s">
        <v>3</v>
      </c>
      <c r="D6" s="16"/>
      <c r="E6" s="17" t="s">
        <v>4</v>
      </c>
    </row>
    <row r="7" spans="1:20" ht="28.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56" s="78" customFormat="1" ht="14.25" customHeight="1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0" ht="15" customHeight="1">
      <c r="A36" s="62"/>
      <c r="B36" s="121" t="s">
        <v>45</v>
      </c>
      <c r="C36" s="122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56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0" ht="15" customHeight="1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1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3.5" customHeight="1">
      <c r="A43" s="89"/>
      <c r="B43" s="121" t="s">
        <v>50</v>
      </c>
      <c r="C43" s="122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6.75" customHeight="1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1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7.5" customHeight="1">
      <c r="A48" s="89"/>
      <c r="B48" s="121" t="s">
        <v>53</v>
      </c>
      <c r="C48" s="122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14.25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 customHeight="1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7.5" customHeight="1">
      <c r="A53" s="62"/>
      <c r="B53" s="121" t="s">
        <v>57</v>
      </c>
      <c r="C53" s="122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25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 customHeight="1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12.75" customHeight="1">
      <c r="A57" s="89"/>
      <c r="B57" s="117" t="s">
        <v>60</v>
      </c>
      <c r="C57" s="118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4.25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 customHeight="1">
      <c r="A62" s="89"/>
      <c r="B62" s="119" t="s">
        <v>64</v>
      </c>
      <c r="C62" s="12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4.25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3.5" customHeight="1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25">
      <c r="A72" s="62"/>
      <c r="B72" s="119" t="s">
        <v>72</v>
      </c>
      <c r="C72" s="12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26.25" customHeight="1">
      <c r="A74" s="89"/>
      <c r="B74" s="119" t="s">
        <v>74</v>
      </c>
      <c r="C74" s="12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15" customHeight="1">
      <c r="A76" s="94"/>
      <c r="B76" s="121" t="s">
        <v>76</v>
      </c>
      <c r="C76" s="122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2" customHeight="1">
      <c r="A82" s="89"/>
      <c r="B82" s="119" t="s">
        <v>82</v>
      </c>
      <c r="C82" s="12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30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2.75" customHeight="1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15" customHeight="1">
      <c r="A86" s="89"/>
      <c r="B86" s="117" t="s">
        <v>85</v>
      </c>
      <c r="C86" s="118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4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'[1]SheetNames'!A11</f>
        <v>FS184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89" zoomScaleNormal="89" zoomScalePageLayoutView="0" workbookViewId="0" topLeftCell="A64">
      <selection activeCell="G12" sqref="G12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"&amp;VLOOKUP(A88,'[9]SheetNames'!A2:C56,3,FALSE)</f>
        <v>WC044 - George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14.25">
      <c r="C6" s="13" t="s">
        <v>3</v>
      </c>
      <c r="D6" s="16">
        <v>15532</v>
      </c>
      <c r="E6" s="17" t="s">
        <v>4</v>
      </c>
    </row>
    <row r="7" spans="1:20" ht="28.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>
        <v>19376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>
        <v>0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>
        <v>34402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>
        <v>15532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>
        <v>39124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>
        <v>15213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>
        <v>37900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>
        <v>15298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aca="true" t="shared" si="0" ref="H20:Q2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26.25" customHeight="1">
      <c r="A33" s="62"/>
      <c r="B33" s="121" t="s">
        <v>42</v>
      </c>
      <c r="C33" s="122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51.75" customHeight="1">
      <c r="A34" s="62"/>
      <c r="B34" s="121" t="s">
        <v>43</v>
      </c>
      <c r="C34" s="122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/>
      <c r="F40" s="69"/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/>
      <c r="F41" s="69"/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/>
      <c r="F42" s="69"/>
      <c r="G42" s="70">
        <v>7.3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7.3</v>
      </c>
      <c r="P42" s="73">
        <v>0</v>
      </c>
      <c r="Q42" s="74">
        <f>IF(ISERROR(P42-O42),"Invalid Input",(P42-O42))</f>
        <v>-7.3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/>
      <c r="F43" s="69"/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/>
      <c r="F53" s="69"/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/>
      <c r="F54" s="69"/>
      <c r="G54" s="70">
        <v>124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124</v>
      </c>
      <c r="P54" s="73">
        <v>0</v>
      </c>
      <c r="Q54" s="74">
        <f>IF(ISERROR(P54-O54),"Invalid Input",(P54-O54))</f>
        <v>-124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0</v>
      </c>
      <c r="E57" s="68"/>
      <c r="F57" s="69"/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/>
      <c r="F58" s="69"/>
      <c r="G58" s="70">
        <v>3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3</v>
      </c>
      <c r="P58" s="73">
        <v>0</v>
      </c>
      <c r="Q58" s="74">
        <f>IF(ISERROR(P58-O58),"Invalid Input",(P58-O58))</f>
        <v>-3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/>
      <c r="F61" s="69"/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/>
      <c r="F62" s="69"/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/>
      <c r="F63" s="69"/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2</v>
      </c>
      <c r="E72" s="68"/>
      <c r="F72" s="69"/>
      <c r="G72" s="70">
        <v>4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4</v>
      </c>
      <c r="P72" s="73">
        <v>0</v>
      </c>
      <c r="Q72" s="74">
        <f aca="true" t="shared" si="6" ref="Q72:Q83">IF(ISERROR(P72-O72),"Invalid Input",(P72-O72))</f>
        <v>-4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500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'[9]SheetNames'!A24</f>
        <v>WC044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SheetLayoutView="80" zoomScalePageLayoutView="0" workbookViewId="0" topLeftCell="A13">
      <selection activeCell="A3" sqref="A3:T8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"&amp;VLOOKUP(A88,'[2]SheetNames'!A2:C13,3,FALSE)</f>
        <v>GT421 - Emfuleni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29.25" customHeight="1">
      <c r="C6" s="13" t="s">
        <v>3</v>
      </c>
      <c r="D6" s="16"/>
      <c r="E6" s="17" t="s">
        <v>4</v>
      </c>
    </row>
    <row r="7" spans="1:20" ht="28.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56" s="78" customFormat="1" ht="16.5" customHeight="1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0" ht="15" customHeight="1">
      <c r="A36" s="62"/>
      <c r="B36" s="121" t="s">
        <v>45</v>
      </c>
      <c r="C36" s="122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56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0" ht="15" customHeight="1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1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3.5" customHeight="1">
      <c r="A43" s="89"/>
      <c r="B43" s="121" t="s">
        <v>50</v>
      </c>
      <c r="C43" s="122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6.75" customHeight="1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1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.75" customHeight="1">
      <c r="A48" s="89"/>
      <c r="B48" s="121" t="s">
        <v>53</v>
      </c>
      <c r="C48" s="122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14.25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30" customHeight="1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14.25" customHeight="1">
      <c r="A53" s="62"/>
      <c r="B53" s="121" t="s">
        <v>57</v>
      </c>
      <c r="C53" s="122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25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 customHeight="1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12.75" customHeight="1">
      <c r="A57" s="89"/>
      <c r="B57" s="117" t="s">
        <v>60</v>
      </c>
      <c r="C57" s="118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4.25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 customHeight="1">
      <c r="A62" s="89"/>
      <c r="B62" s="119" t="s">
        <v>64</v>
      </c>
      <c r="C62" s="12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4.25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3.5" customHeight="1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25">
      <c r="A72" s="62"/>
      <c r="B72" s="119" t="s">
        <v>72</v>
      </c>
      <c r="C72" s="12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26.25" customHeight="1">
      <c r="A74" s="89"/>
      <c r="B74" s="119" t="s">
        <v>74</v>
      </c>
      <c r="C74" s="12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15" customHeight="1">
      <c r="A76" s="94"/>
      <c r="B76" s="121" t="s">
        <v>76</v>
      </c>
      <c r="C76" s="122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2" customHeight="1">
      <c r="A82" s="89"/>
      <c r="B82" s="119" t="s">
        <v>82</v>
      </c>
      <c r="C82" s="12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30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2.75" customHeight="1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15" customHeight="1">
      <c r="A86" s="89"/>
      <c r="B86" s="117" t="s">
        <v>85</v>
      </c>
      <c r="C86" s="118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4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4" ht="14.25">
      <c r="A88" s="109" t="str">
        <f>'[2]SheetNames'!A6</f>
        <v>GT421</v>
      </c>
      <c r="D88" s="109"/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SheetLayoutView="85" zoomScalePageLayoutView="0" workbookViewId="0" topLeftCell="A1">
      <selection activeCell="H24" sqref="H24:I86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"&amp;VLOOKUP(A88,'[3]SheetNames'!A2:C13,3,FALSE)</f>
        <v>GT481 - Mogale City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14.25">
      <c r="C6" s="13" t="s">
        <v>3</v>
      </c>
      <c r="D6" s="16">
        <v>147153</v>
      </c>
      <c r="E6" s="17" t="s">
        <v>4</v>
      </c>
    </row>
    <row r="7" spans="1:20" ht="28.5">
      <c r="A7" s="18"/>
      <c r="B7" s="7"/>
      <c r="C7" s="19" t="s">
        <v>5</v>
      </c>
      <c r="D7" s="20">
        <v>31056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>
        <v>0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>
        <v>16870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>
        <v>10947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>
        <v>44514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>
        <v>9740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>
        <v>47874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>
        <v>16484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>
        <v>44250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aca="true" t="shared" si="0" ref="H20:Q2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83</v>
      </c>
      <c r="F26" s="69">
        <v>0</v>
      </c>
      <c r="G26" s="70">
        <v>0</v>
      </c>
      <c r="H26" s="69">
        <v>0</v>
      </c>
      <c r="I26" s="70">
        <v>83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83</v>
      </c>
      <c r="P26" s="73">
        <v>0</v>
      </c>
      <c r="Q26" s="74">
        <f t="shared" si="3"/>
        <v>-83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764</v>
      </c>
      <c r="F27" s="69">
        <v>0</v>
      </c>
      <c r="G27" s="70">
        <v>0</v>
      </c>
      <c r="H27" s="69">
        <v>0</v>
      </c>
      <c r="I27" s="70">
        <v>764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764</v>
      </c>
      <c r="P27" s="73">
        <v>0</v>
      </c>
      <c r="Q27" s="74">
        <f t="shared" si="3"/>
        <v>-764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20</v>
      </c>
      <c r="E29" s="68">
        <v>5</v>
      </c>
      <c r="F29" s="69">
        <v>0</v>
      </c>
      <c r="G29" s="70">
        <v>0</v>
      </c>
      <c r="H29" s="69">
        <v>20</v>
      </c>
      <c r="I29" s="70">
        <v>5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20</v>
      </c>
      <c r="O29" s="72">
        <f t="shared" si="2"/>
        <v>5</v>
      </c>
      <c r="P29" s="73">
        <v>0</v>
      </c>
      <c r="Q29" s="74">
        <f t="shared" si="3"/>
        <v>-5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18000</v>
      </c>
      <c r="E30" s="68">
        <v>2000</v>
      </c>
      <c r="F30" s="69">
        <v>500</v>
      </c>
      <c r="G30" s="70">
        <v>420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500</v>
      </c>
      <c r="O30" s="72">
        <f t="shared" si="2"/>
        <v>420</v>
      </c>
      <c r="P30" s="73">
        <v>0</v>
      </c>
      <c r="Q30" s="74">
        <f t="shared" si="3"/>
        <v>-420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5</v>
      </c>
      <c r="E31" s="68">
        <v>3</v>
      </c>
      <c r="F31" s="69">
        <v>3</v>
      </c>
      <c r="G31" s="70">
        <v>1</v>
      </c>
      <c r="H31" s="69">
        <v>5</v>
      </c>
      <c r="I31" s="70">
        <v>3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8</v>
      </c>
      <c r="O31" s="72">
        <f t="shared" si="2"/>
        <v>4</v>
      </c>
      <c r="P31" s="73">
        <v>0</v>
      </c>
      <c r="Q31" s="74">
        <f t="shared" si="3"/>
        <v>-4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15</v>
      </c>
      <c r="E33" s="68">
        <v>1</v>
      </c>
      <c r="F33" s="69">
        <v>366</v>
      </c>
      <c r="G33" s="70">
        <v>320</v>
      </c>
      <c r="H33" s="69">
        <v>0</v>
      </c>
      <c r="I33" s="70">
        <v>1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366</v>
      </c>
      <c r="O33" s="72">
        <f t="shared" si="2"/>
        <v>321</v>
      </c>
      <c r="P33" s="73">
        <v>0</v>
      </c>
      <c r="Q33" s="74">
        <f t="shared" si="3"/>
        <v>-321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20000</v>
      </c>
      <c r="E34" s="68">
        <v>600</v>
      </c>
      <c r="F34" s="69">
        <v>0</v>
      </c>
      <c r="G34" s="70">
        <v>0</v>
      </c>
      <c r="H34" s="69">
        <v>20000</v>
      </c>
      <c r="I34" s="70">
        <v>600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20000</v>
      </c>
      <c r="O34" s="72">
        <f t="shared" si="2"/>
        <v>600</v>
      </c>
      <c r="P34" s="73">
        <v>0</v>
      </c>
      <c r="Q34" s="74">
        <f t="shared" si="3"/>
        <v>-600</v>
      </c>
      <c r="R34" s="51"/>
      <c r="S34" s="75"/>
      <c r="T34" s="75"/>
    </row>
    <row r="35" spans="1:256" s="78" customFormat="1" ht="16.5" customHeight="1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0" ht="15" customHeight="1">
      <c r="A36" s="62"/>
      <c r="B36" s="121" t="s">
        <v>45</v>
      </c>
      <c r="C36" s="122"/>
      <c r="D36" s="67">
        <v>11000</v>
      </c>
      <c r="E36" s="68">
        <v>6405</v>
      </c>
      <c r="F36" s="69">
        <v>386</v>
      </c>
      <c r="G36" s="70">
        <v>386</v>
      </c>
      <c r="H36" s="69">
        <v>40</v>
      </c>
      <c r="I36" s="70">
        <v>40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426</v>
      </c>
      <c r="O36" s="72">
        <f t="shared" si="2"/>
        <v>426</v>
      </c>
      <c r="P36" s="73">
        <v>0</v>
      </c>
      <c r="Q36" s="74">
        <f t="shared" si="3"/>
        <v>-426</v>
      </c>
      <c r="R36" s="51" t="b">
        <v>1</v>
      </c>
      <c r="S36" s="75"/>
      <c r="T36" s="75"/>
    </row>
    <row r="37" spans="1:256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0" ht="15" customHeight="1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1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 t="s">
        <v>94</v>
      </c>
      <c r="E40" s="68">
        <v>2.5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 t="s">
        <v>94</v>
      </c>
      <c r="E41" s="68">
        <v>124.68</v>
      </c>
      <c r="F41" s="69">
        <v>20</v>
      </c>
      <c r="G41" s="70">
        <v>31.1</v>
      </c>
      <c r="H41" s="69">
        <v>20</v>
      </c>
      <c r="I41" s="70">
        <v>25.01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40</v>
      </c>
      <c r="O41" s="72">
        <f>IF(ISERROR(G41+I41+K41+M41),"Invalid Input",G41+I41+K41+M41)</f>
        <v>56.11</v>
      </c>
      <c r="P41" s="73">
        <v>0</v>
      </c>
      <c r="Q41" s="74">
        <f>IF(ISERROR(P41-O41),"Invalid Input",(P41-O41))</f>
        <v>-56.11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 t="s">
        <v>94</v>
      </c>
      <c r="E42" s="68">
        <v>25.6</v>
      </c>
      <c r="F42" s="69">
        <v>1</v>
      </c>
      <c r="G42" s="70">
        <v>0</v>
      </c>
      <c r="H42" s="69">
        <v>5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6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3.5" customHeight="1">
      <c r="A43" s="89"/>
      <c r="B43" s="121" t="s">
        <v>50</v>
      </c>
      <c r="C43" s="122">
        <v>0</v>
      </c>
      <c r="D43" s="67" t="s">
        <v>94</v>
      </c>
      <c r="E43" s="68">
        <v>1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6.75" customHeight="1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1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>
        <v>2</v>
      </c>
      <c r="F47" s="69">
        <v>1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1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.75" customHeight="1">
      <c r="A48" s="89"/>
      <c r="B48" s="121" t="s">
        <v>53</v>
      </c>
      <c r="C48" s="122">
        <v>0</v>
      </c>
      <c r="D48" s="67">
        <v>1</v>
      </c>
      <c r="E48" s="68">
        <v>1</v>
      </c>
      <c r="F48" s="69">
        <v>1</v>
      </c>
      <c r="G48" s="70">
        <v>1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1</v>
      </c>
      <c r="O48" s="72">
        <f>IF(ISERROR(G48+I48+K48+M48),"Invalid Input",G48+I48+K48+M48)</f>
        <v>1</v>
      </c>
      <c r="P48" s="73">
        <v>0</v>
      </c>
      <c r="Q48" s="74">
        <f>IF(ISERROR(P48-O48),"Invalid Input",(P48-O48))</f>
        <v>-1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14.25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 customHeight="1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14.25" customHeight="1">
      <c r="A53" s="62"/>
      <c r="B53" s="121" t="s">
        <v>57</v>
      </c>
      <c r="C53" s="122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25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 customHeight="1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12.75" customHeight="1">
      <c r="A57" s="89"/>
      <c r="B57" s="117" t="s">
        <v>60</v>
      </c>
      <c r="C57" s="118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4.25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>
        <v>82000</v>
      </c>
      <c r="F61" s="69">
        <v>82000</v>
      </c>
      <c r="G61" s="70">
        <v>82000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82000</v>
      </c>
      <c r="O61" s="72">
        <f>IF(ISERROR(G61+I61+K61+M61),"Invalid Input",G61+I61+K61+M61)</f>
        <v>82000</v>
      </c>
      <c r="P61" s="73">
        <v>0</v>
      </c>
      <c r="Q61" s="74">
        <f>IF(ISERROR(P61-O61),"Invalid Input",(P61-O61))</f>
        <v>-82000</v>
      </c>
      <c r="R61" s="51" t="b">
        <v>1</v>
      </c>
      <c r="S61" s="95"/>
      <c r="T61" s="95"/>
    </row>
    <row r="62" spans="1:20" ht="15" customHeight="1">
      <c r="A62" s="89"/>
      <c r="B62" s="119" t="s">
        <v>64</v>
      </c>
      <c r="C62" s="120"/>
      <c r="D62" s="67" t="s">
        <v>94</v>
      </c>
      <c r="E62" s="68">
        <v>12</v>
      </c>
      <c r="F62" s="69">
        <v>3</v>
      </c>
      <c r="G62" s="70">
        <v>3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3</v>
      </c>
      <c r="O62" s="72">
        <f>IF(ISERROR(G62+I62+K62+M62),"Invalid Input",G62+I62+K62+M62)</f>
        <v>3</v>
      </c>
      <c r="P62" s="73">
        <v>0</v>
      </c>
      <c r="Q62" s="74">
        <f>IF(ISERROR(P62-O62),"Invalid Input",(P62-O62))</f>
        <v>-3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 t="s">
        <v>94</v>
      </c>
      <c r="E63" s="68">
        <v>15</v>
      </c>
      <c r="F63" s="69">
        <v>15</v>
      </c>
      <c r="G63" s="70">
        <v>16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15</v>
      </c>
      <c r="O63" s="72">
        <f>IF(ISERROR(G63+I63+K63+M63),"Invalid Input",G63+I63+K63+M63)</f>
        <v>16</v>
      </c>
      <c r="P63" s="73">
        <v>0</v>
      </c>
      <c r="Q63" s="74">
        <f>IF(ISERROR(P63-O63),"Invalid Input",(P63-O63))</f>
        <v>-16</v>
      </c>
      <c r="R63" s="51"/>
      <c r="S63" s="95"/>
      <c r="T63" s="95"/>
    </row>
    <row r="64" spans="1:20" ht="14.25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/>
      <c r="E66" s="68">
        <v>0</v>
      </c>
      <c r="F66" s="69">
        <v>0</v>
      </c>
      <c r="G66" s="70">
        <v>4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4</v>
      </c>
      <c r="P66" s="73">
        <v>0</v>
      </c>
      <c r="Q66" s="74">
        <f>IF(ISERROR(P66-O66),"Invalid Input",(P66-O66))</f>
        <v>-4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62</v>
      </c>
      <c r="E67" s="68">
        <v>2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7683</v>
      </c>
      <c r="E68" s="68">
        <v>80</v>
      </c>
      <c r="F68" s="69">
        <v>10</v>
      </c>
      <c r="G68" s="70">
        <v>18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10</v>
      </c>
      <c r="O68" s="72">
        <f>IF(ISERROR(G68+I68+K68+M68),"Invalid Input",G68+I68+K68+M68)</f>
        <v>18</v>
      </c>
      <c r="P68" s="73">
        <v>0</v>
      </c>
      <c r="Q68" s="74">
        <f>IF(ISERROR(P68-O68),"Invalid Input",(P68-O68))</f>
        <v>-18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196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3.5" customHeight="1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25">
      <c r="A72" s="62"/>
      <c r="B72" s="119" t="s">
        <v>72</v>
      </c>
      <c r="C72" s="120"/>
      <c r="D72" s="67"/>
      <c r="E72" s="68">
        <v>1</v>
      </c>
      <c r="F72" s="69">
        <v>1</v>
      </c>
      <c r="G72" s="70">
        <v>1</v>
      </c>
      <c r="H72" s="69">
        <v>1</v>
      </c>
      <c r="I72" s="70">
        <v>1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2</v>
      </c>
      <c r="O72" s="72">
        <f aca="true" t="shared" si="5" ref="O72:O83">IF(ISERROR(G72+I72+K72+M72),"Invalid Input",G72+I72+K72+M72)</f>
        <v>2</v>
      </c>
      <c r="P72" s="73">
        <v>0</v>
      </c>
      <c r="Q72" s="74">
        <f aca="true" t="shared" si="6" ref="Q72:Q83">IF(ISERROR(P72-O72),"Invalid Input",(P72-O72))</f>
        <v>-2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/>
      <c r="E73" s="68">
        <v>1</v>
      </c>
      <c r="F73" s="69">
        <v>1</v>
      </c>
      <c r="G73" s="70">
        <v>1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1</v>
      </c>
      <c r="O73" s="72">
        <f t="shared" si="5"/>
        <v>1</v>
      </c>
      <c r="P73" s="73">
        <v>0</v>
      </c>
      <c r="Q73" s="74">
        <f t="shared" si="6"/>
        <v>-1</v>
      </c>
      <c r="R73" s="51" t="b">
        <v>1</v>
      </c>
      <c r="S73" s="95"/>
      <c r="T73" s="95"/>
    </row>
    <row r="74" spans="1:20" ht="26.25" customHeight="1">
      <c r="A74" s="89"/>
      <c r="B74" s="119" t="s">
        <v>74</v>
      </c>
      <c r="C74" s="120"/>
      <c r="D74" s="67"/>
      <c r="E74" s="68">
        <v>1</v>
      </c>
      <c r="F74" s="69">
        <v>1</v>
      </c>
      <c r="G74" s="70">
        <v>1</v>
      </c>
      <c r="H74" s="69">
        <v>1</v>
      </c>
      <c r="I74" s="70">
        <v>1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2</v>
      </c>
      <c r="O74" s="72">
        <f t="shared" si="5"/>
        <v>2</v>
      </c>
      <c r="P74" s="73">
        <v>0</v>
      </c>
      <c r="Q74" s="74">
        <f t="shared" si="6"/>
        <v>-2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15" customHeight="1">
      <c r="A76" s="94"/>
      <c r="B76" s="121" t="s">
        <v>76</v>
      </c>
      <c r="C76" s="122"/>
      <c r="D76" s="67"/>
      <c r="E76" s="68">
        <v>1</v>
      </c>
      <c r="F76" s="69">
        <v>1</v>
      </c>
      <c r="G76" s="70">
        <v>1</v>
      </c>
      <c r="H76" s="69">
        <v>1</v>
      </c>
      <c r="I76" s="70">
        <v>1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2</v>
      </c>
      <c r="O76" s="72">
        <f t="shared" si="5"/>
        <v>2</v>
      </c>
      <c r="P76" s="73">
        <v>0</v>
      </c>
      <c r="Q76" s="74">
        <f t="shared" si="6"/>
        <v>-2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/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/>
      <c r="E78" s="68">
        <v>1</v>
      </c>
      <c r="F78" s="69">
        <v>1</v>
      </c>
      <c r="G78" s="70">
        <v>1</v>
      </c>
      <c r="H78" s="69">
        <v>1</v>
      </c>
      <c r="I78" s="70">
        <v>1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2</v>
      </c>
      <c r="O78" s="72">
        <f t="shared" si="5"/>
        <v>2</v>
      </c>
      <c r="P78" s="73">
        <v>0</v>
      </c>
      <c r="Q78" s="74">
        <f t="shared" si="6"/>
        <v>-2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>
        <v>1</v>
      </c>
      <c r="F80" s="69">
        <v>1</v>
      </c>
      <c r="G80" s="70">
        <v>1</v>
      </c>
      <c r="H80" s="69">
        <v>1</v>
      </c>
      <c r="I80" s="70">
        <v>1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2</v>
      </c>
      <c r="O80" s="72">
        <f t="shared" si="5"/>
        <v>2</v>
      </c>
      <c r="P80" s="73">
        <v>0</v>
      </c>
      <c r="Q80" s="74">
        <f t="shared" si="6"/>
        <v>-2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2" customHeight="1">
      <c r="A82" s="89"/>
      <c r="B82" s="119" t="s">
        <v>82</v>
      </c>
      <c r="C82" s="12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30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2.75" customHeight="1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15" customHeight="1">
      <c r="A86" s="89"/>
      <c r="B86" s="117" t="s">
        <v>85</v>
      </c>
      <c r="C86" s="118"/>
      <c r="D86" s="67" t="s">
        <v>94</v>
      </c>
      <c r="E86" s="68">
        <v>1200</v>
      </c>
      <c r="F86" s="69">
        <v>600</v>
      </c>
      <c r="G86" s="70">
        <v>978</v>
      </c>
      <c r="H86" s="69">
        <v>200</v>
      </c>
      <c r="I86" s="70">
        <v>200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800</v>
      </c>
      <c r="O86" s="72">
        <f>IF(ISERROR(G86+I86+K86+M86),"Invalid Input",G86+I86+K86+M86)</f>
        <v>1178</v>
      </c>
      <c r="P86" s="73">
        <v>0</v>
      </c>
      <c r="Q86" s="74">
        <f>IF(ISERROR(P86-O86),"Invalid Input",(P86-O86))</f>
        <v>-1178</v>
      </c>
      <c r="R86" s="51" t="b">
        <v>1</v>
      </c>
      <c r="S86" s="95"/>
      <c r="T86" s="95"/>
    </row>
    <row r="87" spans="1:20" ht="14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4" ht="14.25">
      <c r="A88" s="109" t="str">
        <f>'[3]SheetNames'!A10</f>
        <v>GT481</v>
      </c>
      <c r="D88" s="109"/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D53" sqref="D53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"&amp;VLOOKUP(A88,'[4]SheetNames'!A2:C56,3,FALSE)</f>
        <v>KZN225 - Msunduzi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>
        <v>164033</v>
      </c>
      <c r="E5" s="15" t="s">
        <v>2</v>
      </c>
    </row>
    <row r="6" spans="3:5" ht="14.25">
      <c r="C6" s="13" t="s">
        <v>3</v>
      </c>
      <c r="D6" s="16">
        <v>20000</v>
      </c>
      <c r="E6" s="17" t="s">
        <v>4</v>
      </c>
    </row>
    <row r="7" spans="1:20" ht="28.5">
      <c r="A7" s="18"/>
      <c r="B7" s="7"/>
      <c r="C7" s="19" t="s">
        <v>5</v>
      </c>
      <c r="D7" s="20">
        <v>7144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>
        <v>67032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>
        <v>3563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>
        <v>81617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>
        <v>417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>
        <v>85315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>
        <v>58827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>
        <v>109840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>
        <v>10160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aca="true" t="shared" si="0" ref="H20:Q2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5</v>
      </c>
      <c r="F40" s="69">
        <v>5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5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26.25" customHeight="1">
      <c r="A47" s="89"/>
      <c r="B47" s="121" t="s">
        <v>52</v>
      </c>
      <c r="C47" s="122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30" customHeight="1">
      <c r="A49" s="94"/>
      <c r="B49" s="121" t="s">
        <v>54</v>
      </c>
      <c r="C49" s="122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/>
      <c r="E54" s="68">
        <v>100</v>
      </c>
      <c r="F54" s="69">
        <v>10</v>
      </c>
      <c r="G54" s="70">
        <v>39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10</v>
      </c>
      <c r="O54" s="72">
        <f>IF(ISERROR(G54+I54+K54+M54),"Invalid Input",G54+I54+K54+M54)</f>
        <v>39</v>
      </c>
      <c r="P54" s="73">
        <v>0</v>
      </c>
      <c r="Q54" s="74">
        <f>IF(ISERROR(P54-O54),"Invalid Input",(P54-O54))</f>
        <v>-39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152240</v>
      </c>
      <c r="F58" s="69"/>
      <c r="G58" s="70">
        <v>152292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152292</v>
      </c>
      <c r="P58" s="73">
        <v>0</v>
      </c>
      <c r="Q58" s="74">
        <f>IF(ISERROR(P58-O58),"Invalid Input",(P58-O58))</f>
        <v>-152292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>
        <v>120000</v>
      </c>
      <c r="F61" s="69">
        <v>120000</v>
      </c>
      <c r="G61" s="70">
        <v>120000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120000</v>
      </c>
      <c r="O61" s="72">
        <f>IF(ISERROR(G61+I61+K61+M61),"Invalid Input",G61+I61+K61+M61)</f>
        <v>120000</v>
      </c>
      <c r="P61" s="73">
        <v>0</v>
      </c>
      <c r="Q61" s="74">
        <f>IF(ISERROR(P61-O61),"Invalid Input",(P61-O61))</f>
        <v>-120000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>
        <v>43000</v>
      </c>
      <c r="F63" s="69">
        <v>43000</v>
      </c>
      <c r="G63" s="70">
        <v>43000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43000</v>
      </c>
      <c r="O63" s="72">
        <f>IF(ISERROR(G63+I63+K63+M63),"Invalid Input",G63+I63+K63+M63)</f>
        <v>43000</v>
      </c>
      <c r="P63" s="73">
        <v>0</v>
      </c>
      <c r="Q63" s="74">
        <f>IF(ISERROR(P63-O63),"Invalid Input",(P63-O63))</f>
        <v>-43000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20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3000</v>
      </c>
      <c r="F68" s="69"/>
      <c r="G68" s="70">
        <v>1634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1634</v>
      </c>
      <c r="P68" s="73">
        <v>0</v>
      </c>
      <c r="Q68" s="74">
        <f>IF(ISERROR(P68-O68),"Invalid Input",(P68-O68))</f>
        <v>-1634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>
        <v>1</v>
      </c>
      <c r="F77" s="69">
        <v>1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1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250</v>
      </c>
      <c r="E86" s="68">
        <v>0</v>
      </c>
      <c r="F86" s="69">
        <v>0</v>
      </c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'[4]SheetNames'!A13</f>
        <v>KZN225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3" sqref="A3:T8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"&amp;VLOOKUP(A88,'[4]SheetNames'!A2:C56,3,FALSE)</f>
        <v>KZN252 - Newcastle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14.25">
      <c r="C6" s="13" t="s">
        <v>3</v>
      </c>
      <c r="D6" s="16"/>
      <c r="E6" s="17" t="s">
        <v>4</v>
      </c>
    </row>
    <row r="7" spans="1:20" ht="28.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'[4]SheetNames'!A26</f>
        <v>KZN252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67">
      <selection activeCell="C91" sqref="C91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"&amp;VLOOKUP(A88,'[4]SheetNames'!A2:C56,3,FALSE)</f>
        <v>KZN282 - uMhlathuze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14.25">
      <c r="C6" s="13" t="s">
        <v>3</v>
      </c>
      <c r="D6" s="16"/>
      <c r="E6" s="17" t="s">
        <v>4</v>
      </c>
    </row>
    <row r="7" spans="1:20" ht="28.5">
      <c r="A7" s="18"/>
      <c r="B7" s="7"/>
      <c r="C7" s="19" t="s">
        <v>5</v>
      </c>
      <c r="D7" s="20">
        <v>0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>
        <v>35316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>
        <v>104787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>
        <v>57276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>
        <v>43068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>
        <v>44035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>
        <v>43278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>
        <v>31578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aca="true" t="shared" si="0" ref="H20:Q2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389</v>
      </c>
      <c r="E36" s="68">
        <v>389</v>
      </c>
      <c r="F36" s="69">
        <v>89</v>
      </c>
      <c r="G36" s="70">
        <v>0</v>
      </c>
      <c r="H36" s="69">
        <v>100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189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0</v>
      </c>
      <c r="E40" s="68">
        <v>3</v>
      </c>
      <c r="F40" s="69">
        <v>1.5</v>
      </c>
      <c r="G40" s="70">
        <v>0.6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1.5</v>
      </c>
      <c r="O40" s="72">
        <f>IF(ISERROR(G40+I40+K40+M40),"Invalid Input",G40+I40+K40+M40)</f>
        <v>0.6</v>
      </c>
      <c r="P40" s="73">
        <v>0</v>
      </c>
      <c r="Q40" s="74">
        <f>IF(ISERROR(P40-O40),"Invalid Input",(P40-O40))</f>
        <v>-0.6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>
        <v>26</v>
      </c>
      <c r="F41" s="69">
        <v>6.5</v>
      </c>
      <c r="G41" s="70">
        <v>29.3</v>
      </c>
      <c r="H41" s="69">
        <v>6.5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13</v>
      </c>
      <c r="O41" s="72">
        <f>IF(ISERROR(G41+I41+K41+M41),"Invalid Input",G41+I41+K41+M41)</f>
        <v>29.3</v>
      </c>
      <c r="P41" s="73">
        <v>0</v>
      </c>
      <c r="Q41" s="74">
        <f>IF(ISERROR(P41-O41),"Invalid Input",(P41-O41))</f>
        <v>-29.3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0</v>
      </c>
      <c r="E42" s="68">
        <v>8</v>
      </c>
      <c r="F42" s="69">
        <v>5</v>
      </c>
      <c r="G42" s="70">
        <v>14.62</v>
      </c>
      <c r="H42" s="69">
        <v>3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8</v>
      </c>
      <c r="O42" s="72">
        <f>IF(ISERROR(G42+I42+K42+M42),"Invalid Input",G42+I42+K42+M42)</f>
        <v>14.62</v>
      </c>
      <c r="P42" s="73">
        <v>0</v>
      </c>
      <c r="Q42" s="74">
        <f>IF(ISERROR(P42-O42),"Invalid Input",(P42-O42))</f>
        <v>-14.62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>
        <v>92</v>
      </c>
      <c r="F43" s="69">
        <v>23</v>
      </c>
      <c r="G43" s="70">
        <v>47.75</v>
      </c>
      <c r="H43" s="69">
        <v>23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46</v>
      </c>
      <c r="O43" s="72">
        <f>IF(ISERROR(G43+I43+K43+M43),"Invalid Input",G43+I43+K43+M43)</f>
        <v>47.75</v>
      </c>
      <c r="P43" s="73">
        <v>0</v>
      </c>
      <c r="Q43" s="74">
        <f>IF(ISERROR(P43-O43),"Invalid Input",(P43-O43))</f>
        <v>-47.75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5625</v>
      </c>
      <c r="E54" s="68">
        <v>1000</v>
      </c>
      <c r="F54" s="69">
        <v>200</v>
      </c>
      <c r="G54" s="70">
        <v>223</v>
      </c>
      <c r="H54" s="69">
        <v>300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500</v>
      </c>
      <c r="O54" s="72">
        <f>IF(ISERROR(G54+I54+K54+M54),"Invalid Input",G54+I54+K54+M54)</f>
        <v>223</v>
      </c>
      <c r="P54" s="73">
        <v>0</v>
      </c>
      <c r="Q54" s="74">
        <f>IF(ISERROR(P54-O54),"Invalid Input",(P54-O54))</f>
        <v>-223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0</v>
      </c>
      <c r="E57" s="68"/>
      <c r="F57" s="69"/>
      <c r="G57" s="70"/>
      <c r="H57" s="69"/>
      <c r="I57" s="70"/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23400</v>
      </c>
      <c r="E58" s="68">
        <v>2500</v>
      </c>
      <c r="F58" s="69">
        <v>650</v>
      </c>
      <c r="G58" s="70">
        <v>971</v>
      </c>
      <c r="H58" s="69">
        <v>300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950</v>
      </c>
      <c r="O58" s="72">
        <f>IF(ISERROR(G58+I58+K58+M58),"Invalid Input",G58+I58+K58+M58)</f>
        <v>971</v>
      </c>
      <c r="P58" s="73">
        <v>0</v>
      </c>
      <c r="Q58" s="74">
        <f>IF(ISERROR(P58-O58),"Invalid Input",(P58-O58))</f>
        <v>-971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35647</v>
      </c>
      <c r="E61" s="68">
        <v>2000</v>
      </c>
      <c r="F61" s="69">
        <v>500</v>
      </c>
      <c r="G61" s="70">
        <v>1314</v>
      </c>
      <c r="H61" s="69">
        <v>500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1000</v>
      </c>
      <c r="O61" s="72">
        <f>IF(ISERROR(G61+I61+K61+M61),"Invalid Input",G61+I61+K61+M61)</f>
        <v>1314</v>
      </c>
      <c r="P61" s="73">
        <v>0</v>
      </c>
      <c r="Q61" s="74">
        <f>IF(ISERROR(P61-O61),"Invalid Input",(P61-O61))</f>
        <v>-1314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/>
      <c r="E63" s="68">
        <v>2000</v>
      </c>
      <c r="F63" s="69">
        <v>500</v>
      </c>
      <c r="G63" s="70">
        <v>1314</v>
      </c>
      <c r="H63" s="69">
        <v>500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1000</v>
      </c>
      <c r="O63" s="72">
        <f>IF(ISERROR(G63+I63+K63+M63),"Invalid Input",G63+I63+K63+M63)</f>
        <v>1314</v>
      </c>
      <c r="P63" s="73">
        <v>0</v>
      </c>
      <c r="Q63" s="74">
        <f>IF(ISERROR(P63-O63),"Invalid Input",(P63-O63))</f>
        <v>-1314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200</v>
      </c>
      <c r="E66" s="68">
        <v>80</v>
      </c>
      <c r="F66" s="69">
        <v>20</v>
      </c>
      <c r="G66" s="70">
        <v>28</v>
      </c>
      <c r="H66" s="69">
        <v>20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40</v>
      </c>
      <c r="O66" s="72">
        <f>IF(ISERROR(G66+I66+K66+M66),"Invalid Input",G66+I66+K66+M66)</f>
        <v>28</v>
      </c>
      <c r="P66" s="73">
        <v>0</v>
      </c>
      <c r="Q66" s="74">
        <f>IF(ISERROR(P66-O66),"Invalid Input",(P66-O66))</f>
        <v>-28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473</v>
      </c>
      <c r="F68" s="69"/>
      <c r="G68" s="70">
        <v>445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445</v>
      </c>
      <c r="P68" s="73">
        <v>0</v>
      </c>
      <c r="Q68" s="74">
        <f>IF(ISERROR(P68-O68),"Invalid Input",(P68-O68))</f>
        <v>-445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>
        <v>3</v>
      </c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5</v>
      </c>
      <c r="F73" s="69">
        <v>1</v>
      </c>
      <c r="G73" s="70"/>
      <c r="H73" s="69">
        <v>3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4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>
        <v>1</v>
      </c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1000</v>
      </c>
      <c r="F86" s="69">
        <v>250</v>
      </c>
      <c r="G86" s="70">
        <v>832</v>
      </c>
      <c r="H86" s="69">
        <v>250</v>
      </c>
      <c r="I86" s="70"/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500</v>
      </c>
      <c r="O86" s="72">
        <f>IF(ISERROR(G86+I86+K86+M86),"Invalid Input",G86+I86+K86+M86)</f>
        <v>832</v>
      </c>
      <c r="P86" s="73">
        <v>0</v>
      </c>
      <c r="Q86" s="74">
        <f>IF(ISERROR(P86-O86),"Invalid Input",(P86-O86))</f>
        <v>-832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'[4]SheetNames'!A42</f>
        <v>KZN282</v>
      </c>
    </row>
  </sheetData>
  <sheetProtection/>
  <mergeCells count="48">
    <mergeCell ref="B58:C58"/>
    <mergeCell ref="B63:C63"/>
    <mergeCell ref="B64:C64"/>
    <mergeCell ref="B57:C57"/>
    <mergeCell ref="B59:C59"/>
    <mergeCell ref="B28:C28"/>
    <mergeCell ref="B33:C33"/>
    <mergeCell ref="A51:C51"/>
    <mergeCell ref="B53:C53"/>
    <mergeCell ref="B86:C86"/>
    <mergeCell ref="B43:C43"/>
    <mergeCell ref="A45:C45"/>
    <mergeCell ref="B49:C49"/>
    <mergeCell ref="B50:C50"/>
    <mergeCell ref="B78:C78"/>
    <mergeCell ref="B77:C77"/>
    <mergeCell ref="B81:C81"/>
    <mergeCell ref="B79:C79"/>
    <mergeCell ref="B80:C80"/>
    <mergeCell ref="B61:C61"/>
    <mergeCell ref="B62:C62"/>
    <mergeCell ref="A22:C22"/>
    <mergeCell ref="B24:C24"/>
    <mergeCell ref="B25:C25"/>
    <mergeCell ref="B26:C26"/>
    <mergeCell ref="B27:C27"/>
    <mergeCell ref="B84:C84"/>
    <mergeCell ref="B72:C72"/>
    <mergeCell ref="B73:C73"/>
    <mergeCell ref="B74:C74"/>
    <mergeCell ref="B75:C75"/>
    <mergeCell ref="B76:C76"/>
    <mergeCell ref="B82:C82"/>
    <mergeCell ref="B83:C83"/>
    <mergeCell ref="B29:C29"/>
    <mergeCell ref="B30:C30"/>
    <mergeCell ref="B32:C32"/>
    <mergeCell ref="B34:C34"/>
    <mergeCell ref="B41:C41"/>
    <mergeCell ref="B36:C36"/>
    <mergeCell ref="B37:C37"/>
    <mergeCell ref="A38:C38"/>
    <mergeCell ref="B42:C42"/>
    <mergeCell ref="B40:C40"/>
    <mergeCell ref="B55:C55"/>
    <mergeCell ref="B47:C47"/>
    <mergeCell ref="B48:C48"/>
    <mergeCell ref="B54:C5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40">
      <selection activeCell="D5" sqref="D5:G86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"&amp;VLOOKUP(A88,'[5]SheetNames'!A2:D29,3,FALSE)</f>
        <v>LIM354 - Polokwane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>
        <v>225348</v>
      </c>
      <c r="E5" s="15" t="s">
        <v>2</v>
      </c>
    </row>
    <row r="6" spans="3:5" ht="14.25">
      <c r="C6" s="13" t="s">
        <v>3</v>
      </c>
      <c r="D6" s="16">
        <v>2173</v>
      </c>
      <c r="E6" s="17" t="s">
        <v>4</v>
      </c>
    </row>
    <row r="7" spans="1:20" ht="28.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>
        <v>225348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>
        <v>196371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>
        <v>96619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>
        <v>102268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aca="true" t="shared" si="0" ref="H20:Q2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/>
      <c r="E40" s="68">
        <v>40</v>
      </c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/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/>
      <c r="E42" s="68">
        <v>20</v>
      </c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/>
      <c r="E43" s="68">
        <v>1</v>
      </c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/>
      <c r="E47" s="68"/>
      <c r="F47" s="69"/>
      <c r="G47" s="70"/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/>
      <c r="E48" s="68"/>
      <c r="F48" s="69"/>
      <c r="G48" s="70"/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/>
      <c r="E49" s="68"/>
      <c r="F49" s="69"/>
      <c r="G49" s="70"/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>
        <v>0</v>
      </c>
      <c r="E54" s="68">
        <v>198952</v>
      </c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/>
      <c r="E57" s="68">
        <v>1800</v>
      </c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>
        <v>142274</v>
      </c>
      <c r="E58" s="68">
        <v>144074</v>
      </c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2530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/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/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228594</v>
      </c>
      <c r="E66" s="68">
        <v>228594</v>
      </c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/>
      <c r="E67" s="68">
        <v>11</v>
      </c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8169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/>
      <c r="E69" s="68">
        <v>50</v>
      </c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0</v>
      </c>
      <c r="E72" s="68">
        <v>1</v>
      </c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0</v>
      </c>
      <c r="E73" s="68">
        <v>6</v>
      </c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>
        <v>2</v>
      </c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/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/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/>
      <c r="E77" s="68">
        <v>1</v>
      </c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/>
      <c r="E78" s="68">
        <v>4</v>
      </c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/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/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/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/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/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/>
      <c r="E86" s="68">
        <v>4249</v>
      </c>
      <c r="F86" s="69">
        <v>700</v>
      </c>
      <c r="G86" s="70">
        <v>2110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700</v>
      </c>
      <c r="O86" s="72">
        <f>IF(ISERROR(G86+I86+K86+M86),"Invalid Input",G86+I86+K86+M86)</f>
        <v>2110</v>
      </c>
      <c r="P86" s="73">
        <v>0</v>
      </c>
      <c r="Q86" s="74">
        <f>IF(ISERROR(P86-O86),"Invalid Input",(P86-O86))</f>
        <v>-2110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'[5]SheetNames'!A16</f>
        <v>LIM354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46">
      <selection activeCell="D5" sqref="D5:G86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4.25">
      <c r="A1" s="1" t="str">
        <f>A88&amp;" - "&amp;VLOOKUP(A88,'[6]SheetNames'!A2:C56,3,FALSE)</f>
        <v>MP307 - Govan Mbeki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27.75">
      <c r="D4" s="11" t="s">
        <v>0</v>
      </c>
    </row>
    <row r="5" spans="3:5" ht="28.5">
      <c r="C5" s="13" t="s">
        <v>1</v>
      </c>
      <c r="D5" s="14"/>
      <c r="E5" s="15" t="s">
        <v>2</v>
      </c>
    </row>
    <row r="6" spans="3:5" ht="14.25">
      <c r="C6" s="13" t="s">
        <v>3</v>
      </c>
      <c r="D6" s="16">
        <v>29000</v>
      </c>
      <c r="E6" s="17" t="s">
        <v>4</v>
      </c>
    </row>
    <row r="7" spans="1:20" ht="28.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4.25">
      <c r="A8" s="18"/>
      <c r="B8" s="7"/>
      <c r="C8" s="116" t="s">
        <v>7</v>
      </c>
      <c r="D8" s="20">
        <v>102388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26.25" customHeight="1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4.25">
      <c r="A10" s="18"/>
      <c r="B10" s="7"/>
      <c r="C10" s="19" t="s">
        <v>9</v>
      </c>
      <c r="D10" s="20">
        <v>108894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4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4.25">
      <c r="A12" s="18"/>
      <c r="B12" s="7"/>
      <c r="C12" s="19" t="s">
        <v>11</v>
      </c>
      <c r="D12" s="20" t="s">
        <v>95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4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8.5">
      <c r="A14" s="18"/>
      <c r="B14" s="7"/>
      <c r="C14" s="19" t="s">
        <v>13</v>
      </c>
      <c r="D14" s="20">
        <v>76912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4.25">
      <c r="A15" s="18"/>
      <c r="B15" s="7"/>
      <c r="C15" s="13" t="s">
        <v>14</v>
      </c>
      <c r="D15" s="20">
        <v>76912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4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4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2.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9.7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ht="14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aca="true" t="shared" si="0" ref="H20:Q2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4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4.25">
      <c r="A22" s="132" t="s">
        <v>32</v>
      </c>
      <c r="B22" s="133"/>
      <c r="C22" s="134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121" t="s">
        <v>33</v>
      </c>
      <c r="C24" s="122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121" t="s">
        <v>34</v>
      </c>
      <c r="C25" s="122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121" t="s">
        <v>35</v>
      </c>
      <c r="C26" s="122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121" t="s">
        <v>36</v>
      </c>
      <c r="C27" s="122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130" t="s">
        <v>93</v>
      </c>
      <c r="C28" s="131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121" t="s">
        <v>38</v>
      </c>
      <c r="C29" s="122">
        <v>0</v>
      </c>
      <c r="D29" s="67">
        <v>23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121" t="s">
        <v>39</v>
      </c>
      <c r="C30" s="122"/>
      <c r="D30" s="67">
        <v>29000</v>
      </c>
      <c r="E30" s="68">
        <v>29000</v>
      </c>
      <c r="F30" s="69">
        <v>29000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29000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15" t="s">
        <v>40</v>
      </c>
      <c r="C31" s="111"/>
      <c r="D31" s="67">
        <v>42</v>
      </c>
      <c r="E31" s="68">
        <v>42</v>
      </c>
      <c r="F31" s="69">
        <v>42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42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121" t="s">
        <v>41</v>
      </c>
      <c r="C32" s="122">
        <v>0</v>
      </c>
      <c r="D32" s="67">
        <v>22</v>
      </c>
      <c r="E32" s="68">
        <v>15</v>
      </c>
      <c r="F32" s="69">
        <v>15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15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121" t="s">
        <v>42</v>
      </c>
      <c r="C33" s="122">
        <v>0</v>
      </c>
      <c r="D33" s="67">
        <v>2</v>
      </c>
      <c r="E33" s="68">
        <v>2</v>
      </c>
      <c r="F33" s="69">
        <v>2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2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121" t="s">
        <v>43</v>
      </c>
      <c r="C34" s="122"/>
      <c r="D34" s="67">
        <v>13856</v>
      </c>
      <c r="E34" s="68">
        <v>13856</v>
      </c>
      <c r="F34" s="69">
        <v>13856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13856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4.25">
      <c r="A35" s="62"/>
      <c r="B35" s="115" t="s">
        <v>44</v>
      </c>
      <c r="C35" s="111"/>
      <c r="D35" s="67">
        <v>3201</v>
      </c>
      <c r="E35" s="68">
        <v>3201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>
      <c r="A36" s="62"/>
      <c r="B36" s="121" t="s">
        <v>45</v>
      </c>
      <c r="C36" s="122"/>
      <c r="D36" s="67">
        <v>0</v>
      </c>
      <c r="E36" s="68"/>
      <c r="F36" s="69"/>
      <c r="G36" s="70"/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128">
        <f>COUNTA(B24:B36)</f>
        <v>13</v>
      </c>
      <c r="C37" s="129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4.25">
      <c r="A38" s="125" t="s">
        <v>46</v>
      </c>
      <c r="B38" s="126"/>
      <c r="C38" s="127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121" t="s">
        <v>47</v>
      </c>
      <c r="C40" s="122">
        <v>0</v>
      </c>
      <c r="D40" s="67">
        <v>398</v>
      </c>
      <c r="E40" s="68">
        <v>3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121" t="s">
        <v>48</v>
      </c>
      <c r="C41" s="122">
        <v>0</v>
      </c>
      <c r="D41" s="67">
        <v>0</v>
      </c>
      <c r="E41" s="68">
        <v>300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121" t="s">
        <v>49</v>
      </c>
      <c r="C42" s="122">
        <v>0</v>
      </c>
      <c r="D42" s="67">
        <v>505</v>
      </c>
      <c r="E42" s="68">
        <v>4500</v>
      </c>
      <c r="F42" s="69">
        <v>1125</v>
      </c>
      <c r="G42" s="70">
        <v>885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1125</v>
      </c>
      <c r="O42" s="72">
        <f>IF(ISERROR(G42+I42+K42+M42),"Invalid Input",G42+I42+K42+M42)</f>
        <v>885</v>
      </c>
      <c r="P42" s="73">
        <v>0</v>
      </c>
      <c r="Q42" s="74">
        <f>IF(ISERROR(P42-O42),"Invalid Input",(P42-O42))</f>
        <v>-885</v>
      </c>
      <c r="R42" s="51" t="b">
        <v>1</v>
      </c>
      <c r="S42" s="75"/>
      <c r="T42" s="75"/>
    </row>
    <row r="43" spans="1:20" ht="15" customHeight="1">
      <c r="A43" s="89"/>
      <c r="B43" s="121" t="s">
        <v>50</v>
      </c>
      <c r="C43" s="122">
        <v>0</v>
      </c>
      <c r="D43" s="67">
        <v>0</v>
      </c>
      <c r="E43" s="68">
        <v>0</v>
      </c>
      <c r="F43" s="69">
        <v>0</v>
      </c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4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125" t="s">
        <v>51</v>
      </c>
      <c r="B45" s="126"/>
      <c r="C45" s="127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12"/>
      <c r="B46" s="113"/>
      <c r="C46" s="114"/>
      <c r="D46" s="92">
        <v>0</v>
      </c>
      <c r="E46" s="92"/>
      <c r="F46" s="92"/>
      <c r="G46" s="93">
        <v>0</v>
      </c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121" t="s">
        <v>52</v>
      </c>
      <c r="C47" s="122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>
      <c r="A48" s="89"/>
      <c r="B48" s="121" t="s">
        <v>53</v>
      </c>
      <c r="C48" s="122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>
      <c r="A49" s="94"/>
      <c r="B49" s="121" t="s">
        <v>54</v>
      </c>
      <c r="C49" s="122">
        <v>0</v>
      </c>
      <c r="D49" s="67"/>
      <c r="E49" s="68"/>
      <c r="F49" s="69"/>
      <c r="G49" s="70"/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123">
        <f>COUNTA(B40:B49)</f>
        <v>7</v>
      </c>
      <c r="C50" s="124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4.25">
      <c r="A51" s="125" t="s">
        <v>55</v>
      </c>
      <c r="B51" s="126"/>
      <c r="C51" s="127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4.25">
      <c r="A52" s="96" t="s">
        <v>56</v>
      </c>
      <c r="B52" s="113"/>
      <c r="C52" s="114"/>
      <c r="D52" s="80">
        <v>20</v>
      </c>
      <c r="E52" s="80">
        <v>0</v>
      </c>
      <c r="F52" s="80">
        <v>0</v>
      </c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121" t="s">
        <v>57</v>
      </c>
      <c r="C53" s="122">
        <v>0</v>
      </c>
      <c r="D53" s="67">
        <v>50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>
      <c r="A54" s="89"/>
      <c r="B54" s="121" t="s">
        <v>58</v>
      </c>
      <c r="C54" s="122">
        <v>0</v>
      </c>
      <c r="D54" s="67"/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123">
        <f>COUNTA(B53:B54)</f>
        <v>2</v>
      </c>
      <c r="C55" s="124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4.25">
      <c r="A56" s="96" t="s">
        <v>59</v>
      </c>
      <c r="B56" s="97"/>
      <c r="C56" s="98"/>
      <c r="D56" s="80">
        <v>0</v>
      </c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117" t="s">
        <v>60</v>
      </c>
      <c r="C57" s="118"/>
      <c r="D57" s="67">
        <v>0</v>
      </c>
      <c r="E57" s="68">
        <v>1130</v>
      </c>
      <c r="F57" s="69">
        <v>1130</v>
      </c>
      <c r="G57" s="70">
        <v>1130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1130</v>
      </c>
      <c r="O57" s="72">
        <f>IF(ISERROR(G57+I57+K57+M57),"Invalid Input",G57+I57+K57+M57)</f>
        <v>1130</v>
      </c>
      <c r="P57" s="73">
        <v>0</v>
      </c>
      <c r="Q57" s="74">
        <f>IF(ISERROR(P57-O57),"Invalid Input",(P57-O57))</f>
        <v>-1130</v>
      </c>
      <c r="R57" s="51" t="b">
        <v>1</v>
      </c>
      <c r="S57" s="95"/>
      <c r="T57" s="95"/>
    </row>
    <row r="58" spans="1:20" ht="15" customHeight="1">
      <c r="A58" s="89"/>
      <c r="B58" s="117" t="s">
        <v>61</v>
      </c>
      <c r="C58" s="118"/>
      <c r="D58" s="67"/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123">
        <f>COUNTA(B57:C58)</f>
        <v>2</v>
      </c>
      <c r="C59" s="124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4.25">
      <c r="A60" s="96" t="s">
        <v>62</v>
      </c>
      <c r="B60" s="99"/>
      <c r="C60" s="98"/>
      <c r="D60" s="82">
        <v>6954</v>
      </c>
      <c r="E60" s="82">
        <v>60100</v>
      </c>
      <c r="F60" s="82">
        <v>60100</v>
      </c>
      <c r="G60" s="83">
        <v>60100</v>
      </c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4.25">
      <c r="A61" s="89"/>
      <c r="B61" s="119" t="s">
        <v>63</v>
      </c>
      <c r="C61" s="120"/>
      <c r="D61" s="67">
        <v>1</v>
      </c>
      <c r="E61" s="68">
        <v>1</v>
      </c>
      <c r="F61" s="69">
        <v>1</v>
      </c>
      <c r="G61" s="70">
        <v>1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1</v>
      </c>
      <c r="O61" s="72">
        <f>IF(ISERROR(G61+I61+K61+M61),"Invalid Input",G61+I61+K61+M61)</f>
        <v>1</v>
      </c>
      <c r="P61" s="73">
        <v>0</v>
      </c>
      <c r="Q61" s="74">
        <f>IF(ISERROR(P61-O61),"Invalid Input",(P61-O61))</f>
        <v>-1</v>
      </c>
      <c r="R61" s="51" t="b">
        <v>1</v>
      </c>
      <c r="S61" s="95"/>
      <c r="T61" s="95"/>
    </row>
    <row r="62" spans="1:20" ht="14.25">
      <c r="A62" s="89"/>
      <c r="B62" s="119" t="s">
        <v>64</v>
      </c>
      <c r="C62" s="120"/>
      <c r="D62" s="67">
        <v>6954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4.25">
      <c r="A63" s="89"/>
      <c r="B63" s="119" t="s">
        <v>65</v>
      </c>
      <c r="C63" s="120"/>
      <c r="D63" s="67"/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123">
        <f>COUNTA(B61:C62)</f>
        <v>2</v>
      </c>
      <c r="C64" s="124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4.25">
      <c r="A65" s="96" t="s">
        <v>66</v>
      </c>
      <c r="B65" s="97"/>
      <c r="C65" s="98"/>
      <c r="D65" s="80">
        <v>5000</v>
      </c>
      <c r="E65" s="80">
        <v>0</v>
      </c>
      <c r="F65" s="80">
        <v>0</v>
      </c>
      <c r="G65" s="81">
        <v>0</v>
      </c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4.25">
      <c r="A66" s="89"/>
      <c r="B66" s="97" t="s">
        <v>67</v>
      </c>
      <c r="C66" s="98"/>
      <c r="D66" s="67">
        <v>100</v>
      </c>
      <c r="E66" s="68">
        <v>10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4.25">
      <c r="A67" s="89"/>
      <c r="B67" s="97" t="s">
        <v>68</v>
      </c>
      <c r="C67" s="98"/>
      <c r="D67" s="67"/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4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4.25">
      <c r="A69" s="94"/>
      <c r="B69" s="97" t="s">
        <v>70</v>
      </c>
      <c r="C69" s="98"/>
      <c r="D69" s="67"/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4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4.25">
      <c r="A71" s="96" t="s">
        <v>71</v>
      </c>
      <c r="B71" s="97"/>
      <c r="C71" s="98"/>
      <c r="D71" s="80">
        <v>0</v>
      </c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119" t="s">
        <v>72</v>
      </c>
      <c r="C72" s="120"/>
      <c r="D72" s="67">
        <v>14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4.25">
      <c r="A73" s="89"/>
      <c r="B73" s="119" t="s">
        <v>73</v>
      </c>
      <c r="C73" s="120"/>
      <c r="D73" s="67">
        <v>96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4.25">
      <c r="A74" s="89"/>
      <c r="B74" s="119" t="s">
        <v>74</v>
      </c>
      <c r="C74" s="120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4.25">
      <c r="A75" s="89"/>
      <c r="B75" s="119" t="s">
        <v>75</v>
      </c>
      <c r="C75" s="120"/>
      <c r="D75" s="67">
        <v>4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121" t="s">
        <v>76</v>
      </c>
      <c r="C76" s="122"/>
      <c r="D76" s="67">
        <v>110</v>
      </c>
      <c r="E76" s="68"/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4.25">
      <c r="A77" s="89"/>
      <c r="B77" s="119" t="s">
        <v>77</v>
      </c>
      <c r="C77" s="120"/>
      <c r="D77" s="67">
        <v>10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4.25">
      <c r="A78" s="89"/>
      <c r="B78" s="119" t="s">
        <v>78</v>
      </c>
      <c r="C78" s="120"/>
      <c r="D78" s="67">
        <v>5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4.25">
      <c r="A79" s="94"/>
      <c r="B79" s="119" t="s">
        <v>79</v>
      </c>
      <c r="C79" s="120"/>
      <c r="D79" s="67">
        <v>6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4.25">
      <c r="A80" s="89"/>
      <c r="B80" s="119" t="s">
        <v>80</v>
      </c>
      <c r="C80" s="120"/>
      <c r="D80" s="67">
        <v>10</v>
      </c>
      <c r="E80" s="68"/>
      <c r="F80" s="69"/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4.25">
      <c r="A81" s="89"/>
      <c r="B81" s="119" t="s">
        <v>81</v>
      </c>
      <c r="C81" s="12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4.25">
      <c r="A82" s="89"/>
      <c r="B82" s="119" t="s">
        <v>82</v>
      </c>
      <c r="C82" s="120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4.25">
      <c r="A83" s="89"/>
      <c r="B83" s="119" t="s">
        <v>83</v>
      </c>
      <c r="C83" s="120"/>
      <c r="D83" s="67">
        <v>3</v>
      </c>
      <c r="E83" s="68">
        <v>1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123">
        <f>COUNTA(B72:C83)</f>
        <v>12</v>
      </c>
      <c r="C84" s="124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4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117" t="s">
        <v>85</v>
      </c>
      <c r="C86" s="118"/>
      <c r="D86" s="67">
        <v>0</v>
      </c>
      <c r="E86" s="68">
        <v>76</v>
      </c>
      <c r="F86" s="69">
        <v>21</v>
      </c>
      <c r="G86" s="70">
        <v>21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21</v>
      </c>
      <c r="O86" s="72">
        <f>IF(ISERROR(G86+I86+K86+M86),"Invalid Input",G86+I86+K86+M86)</f>
        <v>21</v>
      </c>
      <c r="P86" s="73">
        <v>0</v>
      </c>
      <c r="Q86" s="74">
        <f>IF(ISERROR(P86-O86),"Invalid Input",(P86-O86))</f>
        <v>-21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4.25">
      <c r="A88" s="109" t="str">
        <f>'[6]SheetNames'!A9</f>
        <v>MP307</v>
      </c>
    </row>
  </sheetData>
  <sheetProtection/>
  <mergeCells count="48">
    <mergeCell ref="B28:C28"/>
    <mergeCell ref="B29:C29"/>
    <mergeCell ref="A22:C22"/>
    <mergeCell ref="B24:C24"/>
    <mergeCell ref="B25:C25"/>
    <mergeCell ref="B26:C26"/>
    <mergeCell ref="B27:C27"/>
    <mergeCell ref="B48:C48"/>
    <mergeCell ref="B37:C37"/>
    <mergeCell ref="A38:C38"/>
    <mergeCell ref="B40:C40"/>
    <mergeCell ref="B41:C41"/>
    <mergeCell ref="B42:C42"/>
    <mergeCell ref="B30:C30"/>
    <mergeCell ref="B32:C32"/>
    <mergeCell ref="B43:C43"/>
    <mergeCell ref="A45:C45"/>
    <mergeCell ref="B47:C47"/>
    <mergeCell ref="B33:C33"/>
    <mergeCell ref="B34:C34"/>
    <mergeCell ref="B36:C36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49:C49"/>
    <mergeCell ref="B50:C50"/>
    <mergeCell ref="B62:C62"/>
    <mergeCell ref="B63:C63"/>
    <mergeCell ref="B64:C64"/>
    <mergeCell ref="A51:C51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2016-12-07T14:00:26Z</cp:lastPrinted>
  <dcterms:created xsi:type="dcterms:W3CDTF">2016-12-07T10:32:45Z</dcterms:created>
  <dcterms:modified xsi:type="dcterms:W3CDTF">2019-04-10T09:56:22Z</dcterms:modified>
  <cp:category/>
  <cp:version/>
  <cp:contentType/>
  <cp:contentStatus/>
</cp:coreProperties>
</file>