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<sst xmlns="http://schemas.openxmlformats.org/spreadsheetml/2006/main" count="871" uniqueCount="605">
  <si>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</si>
  <si>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</si>
  <si>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</si>
  <si>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</si>
  <si>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</si>
  <si>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</si>
  <si>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</si>
  <si>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</si>
  <si>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</si>
  <si>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</si>
  <si>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</si>
  <si>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</si>
  <si>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</si>
  <si>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</si>
  <si>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</si>
  <si>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</si>
  <si>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</si>
  <si>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</si>
  <si>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</si>
  <si>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</si>
  <si>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</si>
  <si>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</si>
  <si>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</si>
  <si>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</si>
  <si>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</si>
  <si>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</si>
  <si>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</si>
  <si>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</si>
  <si>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</si>
  <si>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</si>
  <si>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</si>
  <si>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</si>
  <si>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</si>
  <si>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</si>
  <si>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</si>
  <si>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</si>
  <si>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</si>
  <si>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</si>
  <si>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</si>
  <si>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</si>
  <si>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</si>
  <si>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</si>
  <si>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</si>
  <si>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</si>
  <si>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</si>
  <si>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</si>
  <si>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</si>
  <si>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</si>
  <si>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</si>
  <si>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</si>
  <si>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</si>
  <si>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</si>
  <si>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</si>
  <si>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</si>
  <si>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</si>
  <si>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</si>
  <si>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</si>
  <si>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</si>
  <si>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</si>
  <si>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</si>
  <si>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</si>
  <si>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</si>
  <si>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</si>
  <si>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</si>
  <si>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</si>
  <si>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</si>
  <si>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</si>
  <si>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</si>
  <si>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</si>
  <si>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</si>
  <si>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</si>
  <si>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</si>
  <si>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</si>
  <si>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</si>
  <si>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</si>
  <si>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</si>
  <si>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</si>
  <si>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</si>
  <si>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</si>
  <si>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</si>
  <si>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</si>
  <si>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</si>
  <si>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</si>
  <si>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</si>
  <si>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</si>
  <si>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</si>
  <si>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</si>
  <si>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</si>
  <si>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</si>
  <si>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</si>
  <si>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</si>
  <si>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</si>
  <si>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</si>
  <si>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</si>
  <si>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</si>
  <si>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</si>
  <si>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</si>
  <si>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</si>
  <si>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</si>
  <si>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</si>
  <si>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</si>
  <si>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</si>
  <si>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</si>
  <si>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</si>
  <si>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</si>
  <si>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</si>
  <si>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</si>
  <si>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</si>
  <si>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</si>
  <si>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</si>
  <si>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</si>
  <si>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</si>
  <si>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</si>
  <si>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</si>
  <si>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</si>
  <si>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</si>
  <si>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</si>
  <si>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</si>
  <si>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</si>
  <si>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</si>
  <si>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</si>
  <si>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</si>
  <si>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</si>
  <si>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</si>
  <si>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</si>
  <si>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</si>
  <si>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</si>
  <si>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</si>
  <si>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</si>
  <si>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</si>
  <si>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</si>
  <si>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</si>
  <si>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</si>
  <si>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</si>
  <si>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</si>
  <si>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</si>
  <si>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</si>
  <si>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</si>
  <si>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</si>
  <si>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</si>
  <si>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</si>
  <si>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</si>
  <si>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</si>
  <si>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</si>
  <si>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</si>
  <si>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</si>
  <si>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</si>
  <si>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</si>
  <si>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</si>
  <si>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</si>
  <si>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</si>
  <si>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</si>
  <si>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</si>
  <si>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</si>
  <si>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</si>
  <si>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</si>
  <si>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</si>
  <si>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</si>
  <si>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</si>
  <si>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</si>
  <si>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</si>
  <si>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</si>
  <si>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</si>
  <si>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</si>
  <si>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</si>
  <si>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</si>
  <si>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</si>
  <si>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</si>
  <si>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</si>
  <si>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</si>
  <si>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</si>
  <si>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</si>
  <si>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</si>
  <si>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</si>
  <si>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</si>
  <si>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</si>
  <si>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</si>
  <si>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</si>
  <si>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</si>
  <si>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</si>
  <si>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</si>
  <si>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</si>
  <si>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</si>
  <si>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</si>
  <si>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</si>
  <si>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</si>
  <si>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</si>
  <si>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</si>
  <si>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</si>
  <si>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</si>
  <si>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</si>
  <si>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</si>
  <si>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</si>
  <si>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</si>
  <si>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</si>
  <si>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</si>
  <si>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</si>
  <si>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</si>
  <si>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</si>
  <si>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</si>
  <si>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</si>
  <si>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</si>
  <si>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</si>
  <si>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</si>
  <si>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</si>
  <si>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</si>
  <si>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</si>
  <si>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</si>
  <si>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</si>
  <si>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</si>
  <si>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</si>
  <si>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</si>
  <si>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</si>
  <si>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</si>
  <si>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</si>
  <si>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</si>
  <si>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</si>
  <si>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</si>
  <si>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</si>
  <si>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</si>
  <si>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</si>
  <si>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</si>
  <si>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</si>
  <si>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</si>
  <si>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</si>
  <si>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</si>
  <si>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</si>
  <si>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</si>
  <si>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</si>
  <si>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</si>
  <si>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</si>
  <si>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</si>
  <si>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</si>
  <si>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</si>
  <si>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</si>
  <si>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</si>
  <si>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</si>
  <si>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</si>
  <si>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</si>
  <si>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</si>
  <si>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</si>
  <si>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</si>
  <si>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</si>
  <si>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</si>
  <si>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</si>
  <si>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</si>
  <si>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</si>
  <si>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</si>
  <si>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</si>
  <si>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</si>
  <si>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</si>
  <si>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</si>
  <si>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</si>
  <si>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</si>
  <si>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</si>
  <si>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</si>
  <si>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</si>
  <si>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</si>
  <si>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</si>
  <si>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</si>
  <si>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</si>
  <si>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</si>
  <si>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</si>
  <si>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</si>
  <si>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</si>
  <si>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</si>
  <si>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</si>
  <si>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</si>
  <si>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</si>
  <si>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</si>
  <si>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</si>
  <si>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</si>
  <si>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</si>
  <si>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</si>
  <si>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</si>
  <si>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</si>
  <si>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</si>
  <si>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</si>
  <si>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</si>
  <si>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</si>
  <si>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</si>
  <si>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</si>
  <si>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</si>
  <si>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</si>
  <si>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</si>
  <si>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</si>
  <si>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</si>
  <si>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</si>
  <si>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</si>
  <si>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</si>
  <si>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</si>
  <si>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</si>
  <si>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</si>
  <si>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</si>
  <si>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</si>
  <si>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</si>
  <si>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</si>
  <si>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</si>
  <si>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</si>
  <si>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</si>
  <si>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</si>
  <si>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</si>
  <si>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</si>
  <si>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</si>
  <si>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</si>
  <si>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</si>
  <si>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</si>
  <si>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</si>
  <si>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</si>
  <si>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</si>
  <si>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</si>
  <si>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</si>
  <si>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</si>
  <si>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</si>
  <si>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</si>
  <si>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</si>
  <si>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</si>
  <si>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</si>
  <si>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</si>
  <si>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</si>
  <si>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</si>
  <si>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</si>
  <si>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</si>
  <si>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</si>
  <si>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</si>
  <si>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</si>
  <si>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</si>
  <si>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</si>
  <si>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</si>
  <si>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</si>
  <si>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</si>
  <si>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</si>
  <si>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</si>
  <si>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</si>
  <si>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</si>
  <si>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</si>
  <si>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</si>
  <si>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</si>
  <si>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</si>
  <si>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</si>
  <si>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</si>
  <si>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</si>
  <si>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</si>
  <si>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</si>
  <si>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</si>
  <si>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</si>
  <si>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</si>
  <si>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</si>
  <si>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</si>
  <si>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</si>
  <si>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</si>
  <si>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</si>
  <si>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</si>
  <si>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</si>
  <si>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</si>
  <si>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</si>
  <si>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</si>
  <si>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</si>
  <si>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</si>
  <si>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</si>
  <si>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</si>
  <si>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</si>
  <si>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</si>
  <si>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</si>
  <si>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</si>
  <si>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</si>
  <si>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</si>
  <si>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</si>
  <si>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</si>
  <si>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</si>
  <si>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</si>
  <si>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</si>
  <si>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</si>
  <si>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</si>
  <si>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</si>
  <si>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</si>
  <si>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</si>
  <si>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</si>
  <si>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</si>
  <si>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</si>
  <si>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</si>
  <si>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</si>
  <si>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</si>
  <si>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</si>
  <si>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</si>
  <si>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</si>
  <si>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</si>
  <si>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</si>
  <si>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</si>
  <si>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</si>
  <si>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</si>
  <si>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</si>
  <si>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</si>
  <si>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</si>
  <si>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</si>
  <si>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</si>
  <si>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</si>
  <si>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</si>
  <si>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</si>
  <si>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</si>
  <si>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</si>
  <si>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</si>
  <si>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</si>
  <si>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</si>
  <si>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</si>
  <si>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</si>
  <si>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</si>
  <si>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</si>
  <si>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</si>
  <si>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</si>
  <si>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</si>
  <si>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</si>
  <si>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</si>
  <si>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</si>
  <si>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</si>
  <si>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</si>
  <si>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</si>
  <si>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</si>
  <si>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</si>
  <si>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</si>
  <si>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</si>
  <si>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</si>
  <si>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</si>
  <si>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</si>
  <si>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</si>
  <si>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</si>
  <si>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</si>
  <si>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</si>
  <si>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</si>
  <si>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</si>
  <si>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</si>
  <si>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</si>
  <si>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</si>
  <si>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</si>
  <si>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</si>
  <si>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</si>
  <si>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</si>
  <si>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</si>
  <si>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</si>
  <si>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</si>
  <si>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</si>
  <si>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</si>
  <si>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</si>
  <si>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</si>
  <si>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</si>
  <si>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</si>
  <si>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</si>
  <si>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</si>
  <si>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</si>
  <si>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</si>
  <si>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</si>
  <si>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</si>
  <si>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</si>
  <si>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</si>
  <si>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</si>
  <si>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</si>
  <si>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</si>
  <si>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</si>
  <si>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</si>
  <si>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</si>
  <si>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</si>
  <si>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</si>
  <si>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</si>
  <si>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</si>
  <si>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</si>
  <si>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</si>
  <si>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</si>
  <si>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</si>
  <si>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</si>
  <si>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</si>
  <si>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</si>
  <si>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</si>
  <si>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</si>
  <si>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</si>
  <si>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</si>
  <si>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</si>
  <si>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</si>
  <si>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</si>
  <si>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</si>
  <si>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</si>
  <si>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</si>
  <si>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</si>
  <si>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</si>
  <si>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</si>
  <si>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</si>
  <si>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</si>
  <si>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</si>
  <si>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</si>
  <si>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</si>
  <si>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</si>
  <si>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</si>
  <si>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</si>
  <si>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</si>
  <si>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</si>
  <si>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</si>
  <si>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</si>
  <si>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</si>
  <si>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</si>
  <si>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</si>
  <si>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</si>
  <si>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</si>
  <si>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</si>
  <si>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</si>
  <si>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</si>
  <si>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</si>
  <si>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</si>
  <si>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</si>
  <si>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</si>
  <si>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</si>
  <si>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</si>
  <si>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</si>
  <si>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</si>
  <si>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</si>
  <si>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</si>
  <si>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</si>
  <si>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</si>
  <si>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</si>
  <si>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</si>
  <si>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</si>
  <si>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</si>
  <si>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</si>
  <si>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</si>
  <si>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</si>
  <si>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</si>
  <si>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</si>
  <si>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</si>
  <si>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</si>
  <si>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</si>
  <si>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</si>
  <si>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</si>
  <si>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</si>
  <si>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</si>
  <si>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</si>
  <si>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</si>
  <si>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</si>
  <si>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</si>
  <si>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</si>
  <si>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</si>
  <si>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</si>
  <si>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</si>
  <si>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</si>
  <si>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</si>
  <si>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</si>
  <si>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</si>
  <si>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</si>
  <si>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</si>
  <si>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</si>
  <si>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</si>
  <si>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</si>
  <si>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</si>
  <si>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</si>
  <si>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</si>
  <si>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</si>
  <si>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</si>
  <si>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</si>
  <si>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</si>
  <si>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</si>
  <si>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</si>
  <si>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</si>
  <si>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</si>
  <si>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</si>
  <si>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</si>
  <si>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</si>
  <si>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</si>
  <si>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</si>
  <si>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</si>
  <si>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</si>
  <si>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</si>
  <si>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</si>
  <si>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</si>
  <si>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</si>
  <si>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</si>
  <si>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</si>
  <si>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</si>
  <si>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</si>
  <si>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</si>
  <si>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</si>
  <si>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</si>
  <si>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</si>
  <si>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</si>
  <si>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</si>
  <si>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</si>
  <si>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</si>
  <si>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</si>
  <si>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</si>
  <si>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</si>
  <si>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</si>
  <si>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</si>
  <si>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</si>
  <si>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</si>
  <si>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</si>
  <si>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</si>
  <si>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</si>
  <si>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</si>
  <si>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</si>
  <si>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</si>
  <si>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</si>
  <si>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</si>
  <si>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</si>
  <si>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</si>
  <si>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</si>
  <si>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</si>
  <si>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</si>
  <si>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</si>
  <si>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REVENUE AS AT 30 JUNE 2019 (Preliminary results)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</si>
</sst>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1" fillId="0" borderId="11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horizontal="left" wrapText="1"/>
      <protection/>
    </xf>
    <xf numFmtId="0" fontId="21" fillId="0" borderId="11" xfId="0" applyFont="1" applyBorder="1" applyAlignment="1" applyProtection="1">
      <alignment horizontal="center" vertical="top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21" fillId="0" borderId="13" xfId="0" applyFont="1" applyBorder="1" applyAlignment="1" applyProtection="1">
      <alignment horizontal="center" vertical="top" wrapText="1"/>
      <protection/>
    </xf>
    <xf numFmtId="0" fontId="22" fillId="0" borderId="14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44" fillId="0" borderId="14" xfId="0" applyFont="1" applyBorder="1" applyAlignment="1" applyProtection="1">
      <alignment wrapText="1"/>
      <protection/>
    </xf>
    <xf numFmtId="0" fontId="45" fillId="0" borderId="14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178" fontId="45" fillId="0" borderId="14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9" fontId="45" fillId="0" borderId="0" xfId="0" applyNumberFormat="1" applyFont="1" applyBorder="1" applyAlignment="1" applyProtection="1">
      <alignment horizontal="right" wrapText="1"/>
      <protection/>
    </xf>
    <xf numFmtId="178" fontId="45" fillId="0" borderId="15" xfId="0" applyNumberFormat="1" applyFont="1" applyBorder="1" applyAlignment="1" applyProtection="1">
      <alignment horizontal="right"/>
      <protection/>
    </xf>
    <xf numFmtId="0" fontId="44" fillId="0" borderId="14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/>
      <protection/>
    </xf>
    <xf numFmtId="178" fontId="44" fillId="0" borderId="15" xfId="0" applyNumberFormat="1" applyFont="1" applyBorder="1" applyAlignment="1" applyProtection="1">
      <alignment horizontal="right"/>
      <protection/>
    </xf>
    <xf numFmtId="178" fontId="22" fillId="0" borderId="14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9" fontId="22" fillId="0" borderId="0" xfId="0" applyNumberFormat="1" applyFont="1" applyBorder="1" applyAlignment="1" applyProtection="1">
      <alignment/>
      <protection/>
    </xf>
    <xf numFmtId="178" fontId="22" fillId="0" borderId="15" xfId="0" applyNumberFormat="1" applyFont="1" applyBorder="1" applyAlignment="1" applyProtection="1">
      <alignment/>
      <protection/>
    </xf>
    <xf numFmtId="0" fontId="44" fillId="0" borderId="16" xfId="0" applyFont="1" applyBorder="1" applyAlignment="1" applyProtection="1">
      <alignment horizontal="right"/>
      <protection/>
    </xf>
    <xf numFmtId="0" fontId="44" fillId="0" borderId="10" xfId="0" applyFont="1" applyBorder="1" applyAlignment="1" applyProtection="1">
      <alignment horizontal="left"/>
      <protection/>
    </xf>
    <xf numFmtId="0" fontId="44" fillId="0" borderId="10" xfId="0" applyFont="1" applyBorder="1" applyAlignment="1" applyProtection="1">
      <alignment horizontal="right"/>
      <protection/>
    </xf>
    <xf numFmtId="178" fontId="44" fillId="0" borderId="16" xfId="0" applyNumberFormat="1" applyFont="1" applyBorder="1" applyAlignment="1" applyProtection="1">
      <alignment horizontal="right"/>
      <protection/>
    </xf>
    <xf numFmtId="178" fontId="44" fillId="0" borderId="10" xfId="0" applyNumberFormat="1" applyFont="1" applyBorder="1" applyAlignment="1" applyProtection="1">
      <alignment horizontal="right"/>
      <protection/>
    </xf>
    <xf numFmtId="179" fontId="44" fillId="0" borderId="10" xfId="0" applyNumberFormat="1" applyFont="1" applyBorder="1" applyAlignment="1" applyProtection="1">
      <alignment horizontal="right"/>
      <protection/>
    </xf>
    <xf numFmtId="178" fontId="44" fillId="0" borderId="17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178" fontId="22" fillId="0" borderId="0" xfId="0" applyNumberFormat="1" applyFont="1" applyAlignment="1" applyProtection="1">
      <alignment/>
      <protection/>
    </xf>
    <xf numFmtId="179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 horizontal="left"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0" fontId="24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19.8515625" style="3" customWidth="1"/>
    <col min="3" max="3" width="6.7109375" style="3" customWidth="1"/>
    <col min="4" max="6" width="10.7109375" style="3" customWidth="1"/>
    <col min="7" max="7" width="6.7109375" style="3" customWidth="1"/>
    <col min="8" max="23" width="9.7109375" style="3" customWidth="1"/>
    <col min="24" max="16384" width="8.8515625" style="3" customWidth="1"/>
  </cols>
  <sheetData>
    <row r="1" spans="1:23" s="1" customFormat="1" ht="18.75" customHeight="1">
      <c r="A1" s="47" t="s">
        <v>604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4"/>
      <c r="B2" s="5" t="s">
        <v>0</v>
      </c>
      <c r="C2" s="6" t="s">
        <v>1</v>
      </c>
      <c r="D2" s="7" t="s">
        <v>2</v>
      </c>
      <c r="E2" s="8" t="s">
        <v>3</v>
      </c>
      <c r="F2" s="8" t="s">
        <v>600</v>
      </c>
      <c r="G2" s="9" t="s">
        <v>4</v>
      </c>
      <c r="H2" s="7" t="s">
        <v>601</v>
      </c>
      <c r="I2" s="8" t="s">
        <v>5</v>
      </c>
      <c r="J2" s="9" t="s">
        <v>6</v>
      </c>
      <c r="K2" s="9" t="s">
        <v>7</v>
      </c>
      <c r="L2" s="7" t="s">
        <v>8</v>
      </c>
      <c r="M2" s="8" t="s">
        <v>9</v>
      </c>
      <c r="N2" s="9" t="s">
        <v>10</v>
      </c>
      <c r="O2" s="9" t="s">
        <v>11</v>
      </c>
      <c r="P2" s="7" t="s">
        <v>12</v>
      </c>
      <c r="Q2" s="8" t="s">
        <v>13</v>
      </c>
      <c r="R2" s="9" t="s">
        <v>14</v>
      </c>
      <c r="S2" s="9" t="s">
        <v>15</v>
      </c>
      <c r="T2" s="7" t="s">
        <v>16</v>
      </c>
      <c r="U2" s="8" t="s">
        <v>602</v>
      </c>
      <c r="V2" s="9" t="s">
        <v>17</v>
      </c>
      <c r="W2" s="9" t="s">
        <v>18</v>
      </c>
    </row>
    <row r="3" spans="1:23" ht="9.75">
      <c r="A3" s="10"/>
      <c r="B3" s="11" t="s">
        <v>603</v>
      </c>
      <c r="C3" s="12"/>
      <c r="D3" s="10"/>
      <c r="E3" s="12"/>
      <c r="F3" s="12"/>
      <c r="G3" s="12"/>
      <c r="H3" s="10"/>
      <c r="I3" s="12"/>
      <c r="J3" s="12"/>
      <c r="K3" s="10"/>
      <c r="L3" s="10"/>
      <c r="M3" s="12"/>
      <c r="N3" s="12"/>
      <c r="O3" s="10"/>
      <c r="P3" s="10"/>
      <c r="Q3" s="12"/>
      <c r="R3" s="12"/>
      <c r="S3" s="10"/>
      <c r="T3" s="10"/>
      <c r="U3" s="12"/>
      <c r="V3" s="12"/>
      <c r="W3" s="13"/>
    </row>
    <row r="4" spans="1:23" ht="9.75">
      <c r="A4" s="14"/>
      <c r="B4" s="11" t="s">
        <v>19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9.75">
      <c r="A5" s="15" t="s">
        <v>20</v>
      </c>
      <c r="B5" s="16" t="s">
        <v>21</v>
      </c>
      <c r="C5" s="17" t="s">
        <v>22</v>
      </c>
      <c r="D5" s="18">
        <v>6517222263</v>
      </c>
      <c r="E5" s="19">
        <v>6564019170</v>
      </c>
      <c r="F5" s="19">
        <v>5903053271</v>
      </c>
      <c r="G5" s="20">
        <f>IF($E5=0,0,$F5/$E5)</f>
        <v>0.8993046970336621</v>
      </c>
      <c r="H5" s="18">
        <v>1221012613</v>
      </c>
      <c r="I5" s="19">
        <v>645409675</v>
      </c>
      <c r="J5" s="19">
        <v>-71143788</v>
      </c>
      <c r="K5" s="18">
        <v>1795278500</v>
      </c>
      <c r="L5" s="18">
        <v>366531742</v>
      </c>
      <c r="M5" s="19">
        <v>350503645</v>
      </c>
      <c r="N5" s="19">
        <v>923182210</v>
      </c>
      <c r="O5" s="18">
        <v>1640217597</v>
      </c>
      <c r="P5" s="18">
        <v>246151918</v>
      </c>
      <c r="Q5" s="19">
        <v>308786873</v>
      </c>
      <c r="R5" s="19">
        <v>734798796</v>
      </c>
      <c r="S5" s="18">
        <v>1289737587</v>
      </c>
      <c r="T5" s="18">
        <v>426929908</v>
      </c>
      <c r="U5" s="19">
        <v>352657694</v>
      </c>
      <c r="V5" s="19">
        <v>398231985</v>
      </c>
      <c r="W5" s="21">
        <v>1177819587</v>
      </c>
    </row>
    <row r="6" spans="1:23" ht="9.75">
      <c r="A6" s="15" t="s">
        <v>20</v>
      </c>
      <c r="B6" s="16" t="s">
        <v>23</v>
      </c>
      <c r="C6" s="17" t="s">
        <v>24</v>
      </c>
      <c r="D6" s="18">
        <v>10363386096</v>
      </c>
      <c r="E6" s="19">
        <v>10361366826</v>
      </c>
      <c r="F6" s="19">
        <v>9299834803</v>
      </c>
      <c r="G6" s="20">
        <f>IF($E6=0,0,$F6/$E6)</f>
        <v>0.8975490356797063</v>
      </c>
      <c r="H6" s="18">
        <v>1140034094</v>
      </c>
      <c r="I6" s="19">
        <v>992541045</v>
      </c>
      <c r="J6" s="19">
        <v>484019621</v>
      </c>
      <c r="K6" s="18">
        <v>2616594760</v>
      </c>
      <c r="L6" s="18">
        <v>603195378</v>
      </c>
      <c r="M6" s="19">
        <v>645674510</v>
      </c>
      <c r="N6" s="19">
        <v>1066978171</v>
      </c>
      <c r="O6" s="18">
        <v>2315848059</v>
      </c>
      <c r="P6" s="18">
        <v>672870651</v>
      </c>
      <c r="Q6" s="19">
        <v>616582815</v>
      </c>
      <c r="R6" s="19">
        <v>1143685109</v>
      </c>
      <c r="S6" s="18">
        <v>2433138575</v>
      </c>
      <c r="T6" s="18">
        <v>693053361</v>
      </c>
      <c r="U6" s="19">
        <v>429678226</v>
      </c>
      <c r="V6" s="19">
        <v>811521822</v>
      </c>
      <c r="W6" s="21">
        <v>1934253409</v>
      </c>
    </row>
    <row r="7" spans="1:23" ht="9.75">
      <c r="A7" s="22"/>
      <c r="B7" s="23" t="s">
        <v>25</v>
      </c>
      <c r="C7" s="24"/>
      <c r="D7" s="25">
        <f>SUM(D5:D6)</f>
        <v>16880608359</v>
      </c>
      <c r="E7" s="26">
        <f>SUM(E5:E6)</f>
        <v>16925385996</v>
      </c>
      <c r="F7" s="26">
        <f>SUM(F5:F6)</f>
        <v>15202888074</v>
      </c>
      <c r="G7" s="27">
        <f>IF($E7=0,0,$F7/$E7)</f>
        <v>0.8982299179228715</v>
      </c>
      <c r="H7" s="25">
        <f aca="true" t="shared" si="0" ref="H7:W7">SUM(H5:H6)</f>
        <v>2361046707</v>
      </c>
      <c r="I7" s="26">
        <f t="shared" si="0"/>
        <v>1637950720</v>
      </c>
      <c r="J7" s="26">
        <f t="shared" si="0"/>
        <v>412875833</v>
      </c>
      <c r="K7" s="25">
        <f t="shared" si="0"/>
        <v>4411873260</v>
      </c>
      <c r="L7" s="25">
        <f t="shared" si="0"/>
        <v>969727120</v>
      </c>
      <c r="M7" s="26">
        <f t="shared" si="0"/>
        <v>996178155</v>
      </c>
      <c r="N7" s="26">
        <f t="shared" si="0"/>
        <v>1990160381</v>
      </c>
      <c r="O7" s="25">
        <f t="shared" si="0"/>
        <v>3956065656</v>
      </c>
      <c r="P7" s="25">
        <f t="shared" si="0"/>
        <v>919022569</v>
      </c>
      <c r="Q7" s="26">
        <f t="shared" si="0"/>
        <v>925369688</v>
      </c>
      <c r="R7" s="26">
        <f t="shared" si="0"/>
        <v>1878483905</v>
      </c>
      <c r="S7" s="25">
        <f t="shared" si="0"/>
        <v>3722876162</v>
      </c>
      <c r="T7" s="25">
        <f t="shared" si="0"/>
        <v>1119983269</v>
      </c>
      <c r="U7" s="26">
        <f t="shared" si="0"/>
        <v>782335920</v>
      </c>
      <c r="V7" s="26">
        <f t="shared" si="0"/>
        <v>1209753807</v>
      </c>
      <c r="W7" s="28">
        <f t="shared" si="0"/>
        <v>3112072996</v>
      </c>
    </row>
    <row r="8" spans="1:23" ht="9.75">
      <c r="A8" s="15" t="s">
        <v>26</v>
      </c>
      <c r="B8" s="16" t="s">
        <v>27</v>
      </c>
      <c r="C8" s="17" t="s">
        <v>28</v>
      </c>
      <c r="D8" s="18">
        <v>297801905</v>
      </c>
      <c r="E8" s="19">
        <v>309419848</v>
      </c>
      <c r="F8" s="19">
        <v>307947723</v>
      </c>
      <c r="G8" s="20">
        <f>IF($E8=0,0,$F8/$E8)</f>
        <v>0.9952423058523382</v>
      </c>
      <c r="H8" s="18">
        <v>89036943</v>
      </c>
      <c r="I8" s="19">
        <v>19169743</v>
      </c>
      <c r="J8" s="19">
        <v>13118805</v>
      </c>
      <c r="K8" s="18">
        <v>121325491</v>
      </c>
      <c r="L8" s="18">
        <v>12587082</v>
      </c>
      <c r="M8" s="19">
        <v>17934309</v>
      </c>
      <c r="N8" s="19">
        <v>8455415</v>
      </c>
      <c r="O8" s="18">
        <v>38976806</v>
      </c>
      <c r="P8" s="18">
        <v>18825866</v>
      </c>
      <c r="Q8" s="19">
        <v>45757307</v>
      </c>
      <c r="R8" s="19">
        <v>32815998</v>
      </c>
      <c r="S8" s="18">
        <v>97399171</v>
      </c>
      <c r="T8" s="18">
        <v>10673115</v>
      </c>
      <c r="U8" s="19">
        <v>29795166</v>
      </c>
      <c r="V8" s="19">
        <v>9777974</v>
      </c>
      <c r="W8" s="21">
        <v>50246255</v>
      </c>
    </row>
    <row r="9" spans="1:23" ht="9.75">
      <c r="A9" s="15" t="s">
        <v>26</v>
      </c>
      <c r="B9" s="16" t="s">
        <v>29</v>
      </c>
      <c r="C9" s="17" t="s">
        <v>30</v>
      </c>
      <c r="D9" s="18">
        <v>206180280</v>
      </c>
      <c r="E9" s="19">
        <v>210594220</v>
      </c>
      <c r="F9" s="19">
        <v>215208555</v>
      </c>
      <c r="G9" s="20">
        <f aca="true" t="shared" si="1" ref="G9:G51">IF($E9=0,0,$F9/$E9)</f>
        <v>1.0219110239587772</v>
      </c>
      <c r="H9" s="18">
        <v>40630795</v>
      </c>
      <c r="I9" s="19">
        <v>13989795</v>
      </c>
      <c r="J9" s="19">
        <v>11911099</v>
      </c>
      <c r="K9" s="18">
        <v>66531689</v>
      </c>
      <c r="L9" s="18">
        <v>12995721</v>
      </c>
      <c r="M9" s="19">
        <v>9788922</v>
      </c>
      <c r="N9" s="19">
        <v>32012055</v>
      </c>
      <c r="O9" s="18">
        <v>54796698</v>
      </c>
      <c r="P9" s="18">
        <v>11017458</v>
      </c>
      <c r="Q9" s="19">
        <v>18706538</v>
      </c>
      <c r="R9" s="19">
        <v>24510394</v>
      </c>
      <c r="S9" s="18">
        <v>54234390</v>
      </c>
      <c r="T9" s="18">
        <v>11867898</v>
      </c>
      <c r="U9" s="19">
        <v>12027876</v>
      </c>
      <c r="V9" s="19">
        <v>15750004</v>
      </c>
      <c r="W9" s="21">
        <v>39645778</v>
      </c>
    </row>
    <row r="10" spans="1:23" ht="9.75">
      <c r="A10" s="15" t="s">
        <v>26</v>
      </c>
      <c r="B10" s="16" t="s">
        <v>31</v>
      </c>
      <c r="C10" s="17" t="s">
        <v>32</v>
      </c>
      <c r="D10" s="18">
        <v>435990591</v>
      </c>
      <c r="E10" s="19">
        <v>471848253</v>
      </c>
      <c r="F10" s="19">
        <v>266911360</v>
      </c>
      <c r="G10" s="20">
        <f t="shared" si="1"/>
        <v>0.5656720318513079</v>
      </c>
      <c r="H10" s="18">
        <v>1979178</v>
      </c>
      <c r="I10" s="19">
        <v>27608042</v>
      </c>
      <c r="J10" s="19">
        <v>20681332</v>
      </c>
      <c r="K10" s="18">
        <v>50268552</v>
      </c>
      <c r="L10" s="18">
        <v>0</v>
      </c>
      <c r="M10" s="19">
        <v>30162820</v>
      </c>
      <c r="N10" s="19">
        <v>0</v>
      </c>
      <c r="O10" s="18">
        <v>30162820</v>
      </c>
      <c r="P10" s="18">
        <v>33229362</v>
      </c>
      <c r="Q10" s="19">
        <v>25043419</v>
      </c>
      <c r="R10" s="19">
        <v>46894622</v>
      </c>
      <c r="S10" s="18">
        <v>105167403</v>
      </c>
      <c r="T10" s="18">
        <v>31197501</v>
      </c>
      <c r="U10" s="19">
        <v>25388677</v>
      </c>
      <c r="V10" s="19">
        <v>24726407</v>
      </c>
      <c r="W10" s="21">
        <v>81312585</v>
      </c>
    </row>
    <row r="11" spans="1:23" ht="9.75">
      <c r="A11" s="15" t="s">
        <v>26</v>
      </c>
      <c r="B11" s="16" t="s">
        <v>33</v>
      </c>
      <c r="C11" s="17" t="s">
        <v>34</v>
      </c>
      <c r="D11" s="18">
        <v>344031394</v>
      </c>
      <c r="E11" s="19">
        <v>346410394</v>
      </c>
      <c r="F11" s="19">
        <v>367517426</v>
      </c>
      <c r="G11" s="20">
        <f t="shared" si="1"/>
        <v>1.0609307121425462</v>
      </c>
      <c r="H11" s="18">
        <v>65334678</v>
      </c>
      <c r="I11" s="19">
        <v>20140448</v>
      </c>
      <c r="J11" s="19">
        <v>21558907</v>
      </c>
      <c r="K11" s="18">
        <v>107034033</v>
      </c>
      <c r="L11" s="18">
        <v>29217227</v>
      </c>
      <c r="M11" s="19">
        <v>22500520</v>
      </c>
      <c r="N11" s="19">
        <v>49257070</v>
      </c>
      <c r="O11" s="18">
        <v>100974817</v>
      </c>
      <c r="P11" s="18">
        <v>25429388</v>
      </c>
      <c r="Q11" s="19">
        <v>23180267</v>
      </c>
      <c r="R11" s="19">
        <v>43750380</v>
      </c>
      <c r="S11" s="18">
        <v>92360035</v>
      </c>
      <c r="T11" s="18">
        <v>19824512</v>
      </c>
      <c r="U11" s="19">
        <v>22814167</v>
      </c>
      <c r="V11" s="19">
        <v>24509862</v>
      </c>
      <c r="W11" s="21">
        <v>67148541</v>
      </c>
    </row>
    <row r="12" spans="1:23" ht="9.75">
      <c r="A12" s="15" t="s">
        <v>26</v>
      </c>
      <c r="B12" s="16" t="s">
        <v>35</v>
      </c>
      <c r="C12" s="17" t="s">
        <v>36</v>
      </c>
      <c r="D12" s="18">
        <v>208466983</v>
      </c>
      <c r="E12" s="19">
        <v>198208530</v>
      </c>
      <c r="F12" s="19">
        <v>170404530</v>
      </c>
      <c r="G12" s="20">
        <f t="shared" si="1"/>
        <v>0.8597234942411409</v>
      </c>
      <c r="H12" s="18">
        <v>54206921</v>
      </c>
      <c r="I12" s="19">
        <v>9386863</v>
      </c>
      <c r="J12" s="19">
        <v>13491646</v>
      </c>
      <c r="K12" s="18">
        <v>77085430</v>
      </c>
      <c r="L12" s="18">
        <v>7843136</v>
      </c>
      <c r="M12" s="19">
        <v>0</v>
      </c>
      <c r="N12" s="19">
        <v>24891997</v>
      </c>
      <c r="O12" s="18">
        <v>32735133</v>
      </c>
      <c r="P12" s="18">
        <v>6654412</v>
      </c>
      <c r="Q12" s="19">
        <v>7403987</v>
      </c>
      <c r="R12" s="19">
        <v>22781087</v>
      </c>
      <c r="S12" s="18">
        <v>36839486</v>
      </c>
      <c r="T12" s="18">
        <v>9379042</v>
      </c>
      <c r="U12" s="19">
        <v>5915664</v>
      </c>
      <c r="V12" s="19">
        <v>8449775</v>
      </c>
      <c r="W12" s="21">
        <v>23744481</v>
      </c>
    </row>
    <row r="13" spans="1:23" ht="9.75">
      <c r="A13" s="15" t="s">
        <v>26</v>
      </c>
      <c r="B13" s="16" t="s">
        <v>37</v>
      </c>
      <c r="C13" s="17" t="s">
        <v>38</v>
      </c>
      <c r="D13" s="18">
        <v>753716869</v>
      </c>
      <c r="E13" s="19">
        <v>760246185</v>
      </c>
      <c r="F13" s="19">
        <v>772668756</v>
      </c>
      <c r="G13" s="20">
        <f t="shared" si="1"/>
        <v>1.0163401951171909</v>
      </c>
      <c r="H13" s="18">
        <v>180588301</v>
      </c>
      <c r="I13" s="19">
        <v>42580005</v>
      </c>
      <c r="J13" s="19">
        <v>40402822</v>
      </c>
      <c r="K13" s="18">
        <v>263571128</v>
      </c>
      <c r="L13" s="18">
        <v>49421596</v>
      </c>
      <c r="M13" s="19">
        <v>48151091</v>
      </c>
      <c r="N13" s="19">
        <v>87718563</v>
      </c>
      <c r="O13" s="18">
        <v>185291250</v>
      </c>
      <c r="P13" s="18">
        <v>53829946</v>
      </c>
      <c r="Q13" s="19">
        <v>51900315</v>
      </c>
      <c r="R13" s="19">
        <v>74699584</v>
      </c>
      <c r="S13" s="18">
        <v>180429845</v>
      </c>
      <c r="T13" s="18">
        <v>51194574</v>
      </c>
      <c r="U13" s="19">
        <v>47152462</v>
      </c>
      <c r="V13" s="19">
        <v>45029497</v>
      </c>
      <c r="W13" s="21">
        <v>143376533</v>
      </c>
    </row>
    <row r="14" spans="1:23" ht="9.75">
      <c r="A14" s="15" t="s">
        <v>26</v>
      </c>
      <c r="B14" s="16" t="s">
        <v>39</v>
      </c>
      <c r="C14" s="17" t="s">
        <v>40</v>
      </c>
      <c r="D14" s="18">
        <v>116791471</v>
      </c>
      <c r="E14" s="19">
        <v>137117785</v>
      </c>
      <c r="F14" s="19">
        <v>114735195</v>
      </c>
      <c r="G14" s="20">
        <f t="shared" si="1"/>
        <v>0.8367637721102336</v>
      </c>
      <c r="H14" s="18">
        <v>24787413</v>
      </c>
      <c r="I14" s="19">
        <v>4249592</v>
      </c>
      <c r="J14" s="19">
        <v>21886575</v>
      </c>
      <c r="K14" s="18">
        <v>50923580</v>
      </c>
      <c r="L14" s="18">
        <v>2303896</v>
      </c>
      <c r="M14" s="19">
        <v>6502881</v>
      </c>
      <c r="N14" s="19">
        <v>16471642</v>
      </c>
      <c r="O14" s="18">
        <v>25278419</v>
      </c>
      <c r="P14" s="18">
        <v>6403793</v>
      </c>
      <c r="Q14" s="19">
        <v>5365066</v>
      </c>
      <c r="R14" s="19">
        <v>10396459</v>
      </c>
      <c r="S14" s="18">
        <v>22165318</v>
      </c>
      <c r="T14" s="18">
        <v>4264246</v>
      </c>
      <c r="U14" s="19">
        <v>5237475</v>
      </c>
      <c r="V14" s="19">
        <v>6866157</v>
      </c>
      <c r="W14" s="21">
        <v>16367878</v>
      </c>
    </row>
    <row r="15" spans="1:23" ht="9.75">
      <c r="A15" s="15" t="s">
        <v>41</v>
      </c>
      <c r="B15" s="16" t="s">
        <v>42</v>
      </c>
      <c r="C15" s="17" t="s">
        <v>43</v>
      </c>
      <c r="D15" s="18">
        <v>132547020</v>
      </c>
      <c r="E15" s="19">
        <v>179346361</v>
      </c>
      <c r="F15" s="19">
        <v>108343137</v>
      </c>
      <c r="G15" s="20">
        <f t="shared" si="1"/>
        <v>0.6041000017836994</v>
      </c>
      <c r="H15" s="18">
        <v>37214985</v>
      </c>
      <c r="I15" s="19">
        <v>1351700</v>
      </c>
      <c r="J15" s="19">
        <v>1626681</v>
      </c>
      <c r="K15" s="18">
        <v>40193366</v>
      </c>
      <c r="L15" s="18">
        <v>1791191</v>
      </c>
      <c r="M15" s="19">
        <v>1719264</v>
      </c>
      <c r="N15" s="19">
        <v>30732171</v>
      </c>
      <c r="O15" s="18">
        <v>34242626</v>
      </c>
      <c r="P15" s="18">
        <v>1893222</v>
      </c>
      <c r="Q15" s="19">
        <v>1887034</v>
      </c>
      <c r="R15" s="19">
        <v>23626601</v>
      </c>
      <c r="S15" s="18">
        <v>27406857</v>
      </c>
      <c r="T15" s="18">
        <v>2152852</v>
      </c>
      <c r="U15" s="19">
        <v>3153327</v>
      </c>
      <c r="V15" s="19">
        <v>1194109</v>
      </c>
      <c r="W15" s="21">
        <v>6500288</v>
      </c>
    </row>
    <row r="16" spans="1:23" ht="9.75">
      <c r="A16" s="22"/>
      <c r="B16" s="23" t="s">
        <v>44</v>
      </c>
      <c r="C16" s="24"/>
      <c r="D16" s="25">
        <f>SUM(D8:D15)</f>
        <v>2495526513</v>
      </c>
      <c r="E16" s="26">
        <f>SUM(E8:E15)</f>
        <v>2613191576</v>
      </c>
      <c r="F16" s="26">
        <f>SUM(F8:F15)</f>
        <v>2323736682</v>
      </c>
      <c r="G16" s="27">
        <f t="shared" si="1"/>
        <v>0.8892331903032279</v>
      </c>
      <c r="H16" s="25">
        <f aca="true" t="shared" si="2" ref="H16:W16">SUM(H8:H15)</f>
        <v>493779214</v>
      </c>
      <c r="I16" s="26">
        <f t="shared" si="2"/>
        <v>138476188</v>
      </c>
      <c r="J16" s="26">
        <f t="shared" si="2"/>
        <v>144677867</v>
      </c>
      <c r="K16" s="25">
        <f t="shared" si="2"/>
        <v>776933269</v>
      </c>
      <c r="L16" s="25">
        <f t="shared" si="2"/>
        <v>116159849</v>
      </c>
      <c r="M16" s="26">
        <f t="shared" si="2"/>
        <v>136759807</v>
      </c>
      <c r="N16" s="26">
        <f t="shared" si="2"/>
        <v>249538913</v>
      </c>
      <c r="O16" s="25">
        <f t="shared" si="2"/>
        <v>502458569</v>
      </c>
      <c r="P16" s="25">
        <f t="shared" si="2"/>
        <v>157283447</v>
      </c>
      <c r="Q16" s="26">
        <f t="shared" si="2"/>
        <v>179243933</v>
      </c>
      <c r="R16" s="26">
        <f t="shared" si="2"/>
        <v>279475125</v>
      </c>
      <c r="S16" s="25">
        <f t="shared" si="2"/>
        <v>616002505</v>
      </c>
      <c r="T16" s="25">
        <f t="shared" si="2"/>
        <v>140553740</v>
      </c>
      <c r="U16" s="26">
        <f t="shared" si="2"/>
        <v>151484814</v>
      </c>
      <c r="V16" s="26">
        <f t="shared" si="2"/>
        <v>136303785</v>
      </c>
      <c r="W16" s="28">
        <f t="shared" si="2"/>
        <v>428342339</v>
      </c>
    </row>
    <row r="17" spans="1:23" ht="9.75">
      <c r="A17" s="15" t="s">
        <v>26</v>
      </c>
      <c r="B17" s="16" t="s">
        <v>45</v>
      </c>
      <c r="C17" s="17" t="s">
        <v>46</v>
      </c>
      <c r="D17" s="18">
        <v>266026000</v>
      </c>
      <c r="E17" s="19">
        <v>268526000</v>
      </c>
      <c r="F17" s="19">
        <v>257100811</v>
      </c>
      <c r="G17" s="20">
        <f t="shared" si="1"/>
        <v>0.9574522057454399</v>
      </c>
      <c r="H17" s="18">
        <v>95796350</v>
      </c>
      <c r="I17" s="19">
        <v>1813385</v>
      </c>
      <c r="J17" s="19">
        <v>1794958</v>
      </c>
      <c r="K17" s="18">
        <v>99404693</v>
      </c>
      <c r="L17" s="18">
        <v>2128416</v>
      </c>
      <c r="M17" s="19">
        <v>2080190</v>
      </c>
      <c r="N17" s="19">
        <v>77318658</v>
      </c>
      <c r="O17" s="18">
        <v>81527264</v>
      </c>
      <c r="P17" s="18">
        <v>1719723</v>
      </c>
      <c r="Q17" s="19">
        <v>4467020</v>
      </c>
      <c r="R17" s="19">
        <v>59282712</v>
      </c>
      <c r="S17" s="18">
        <v>65469455</v>
      </c>
      <c r="T17" s="18">
        <v>4688189</v>
      </c>
      <c r="U17" s="19">
        <v>2704807</v>
      </c>
      <c r="V17" s="19">
        <v>3306403</v>
      </c>
      <c r="W17" s="21">
        <v>10699399</v>
      </c>
    </row>
    <row r="18" spans="1:23" ht="9.75">
      <c r="A18" s="15" t="s">
        <v>26</v>
      </c>
      <c r="B18" s="16" t="s">
        <v>47</v>
      </c>
      <c r="C18" s="17" t="s">
        <v>48</v>
      </c>
      <c r="D18" s="18">
        <v>288507095</v>
      </c>
      <c r="E18" s="19">
        <v>285256078</v>
      </c>
      <c r="F18" s="19">
        <v>294560806</v>
      </c>
      <c r="G18" s="20">
        <f t="shared" si="1"/>
        <v>1.032618859746084</v>
      </c>
      <c r="H18" s="18">
        <v>98722308</v>
      </c>
      <c r="I18" s="19">
        <v>3281280</v>
      </c>
      <c r="J18" s="19">
        <v>1057846</v>
      </c>
      <c r="K18" s="18">
        <v>103061434</v>
      </c>
      <c r="L18" s="18">
        <v>0</v>
      </c>
      <c r="M18" s="19">
        <v>898560</v>
      </c>
      <c r="N18" s="19">
        <v>86430253</v>
      </c>
      <c r="O18" s="18">
        <v>87328813</v>
      </c>
      <c r="P18" s="18">
        <v>7706239</v>
      </c>
      <c r="Q18" s="19">
        <v>6691556</v>
      </c>
      <c r="R18" s="19">
        <v>61826249</v>
      </c>
      <c r="S18" s="18">
        <v>76224044</v>
      </c>
      <c r="T18" s="18">
        <v>6135896</v>
      </c>
      <c r="U18" s="19">
        <v>4499320</v>
      </c>
      <c r="V18" s="19">
        <v>17311299</v>
      </c>
      <c r="W18" s="21">
        <v>27946515</v>
      </c>
    </row>
    <row r="19" spans="1:23" ht="9.75">
      <c r="A19" s="15" t="s">
        <v>26</v>
      </c>
      <c r="B19" s="16" t="s">
        <v>49</v>
      </c>
      <c r="C19" s="17" t="s">
        <v>50</v>
      </c>
      <c r="D19" s="18">
        <v>110049325</v>
      </c>
      <c r="E19" s="19">
        <v>101417162</v>
      </c>
      <c r="F19" s="19">
        <v>67842601</v>
      </c>
      <c r="G19" s="20">
        <f t="shared" si="1"/>
        <v>0.6689459620256383</v>
      </c>
      <c r="H19" s="18">
        <v>23334016</v>
      </c>
      <c r="I19" s="19">
        <v>4452698</v>
      </c>
      <c r="J19" s="19">
        <v>4537459</v>
      </c>
      <c r="K19" s="18">
        <v>32324173</v>
      </c>
      <c r="L19" s="18">
        <v>5843490</v>
      </c>
      <c r="M19" s="19">
        <v>1118024</v>
      </c>
      <c r="N19" s="19">
        <v>7868981</v>
      </c>
      <c r="O19" s="18">
        <v>14830495</v>
      </c>
      <c r="P19" s="18">
        <v>5311162</v>
      </c>
      <c r="Q19" s="19">
        <v>3741709</v>
      </c>
      <c r="R19" s="19">
        <v>2924706</v>
      </c>
      <c r="S19" s="18">
        <v>11977577</v>
      </c>
      <c r="T19" s="18">
        <v>4656901</v>
      </c>
      <c r="U19" s="19">
        <v>4053455</v>
      </c>
      <c r="V19" s="19">
        <v>0</v>
      </c>
      <c r="W19" s="21">
        <v>8710356</v>
      </c>
    </row>
    <row r="20" spans="1:23" ht="9.75">
      <c r="A20" s="15" t="s">
        <v>26</v>
      </c>
      <c r="B20" s="16" t="s">
        <v>51</v>
      </c>
      <c r="C20" s="17" t="s">
        <v>52</v>
      </c>
      <c r="D20" s="18">
        <v>208324054</v>
      </c>
      <c r="E20" s="19">
        <v>200669430</v>
      </c>
      <c r="F20" s="19">
        <v>159826621</v>
      </c>
      <c r="G20" s="20">
        <f t="shared" si="1"/>
        <v>0.7964672097787889</v>
      </c>
      <c r="H20" s="18">
        <v>14060806</v>
      </c>
      <c r="I20" s="19">
        <v>16813012</v>
      </c>
      <c r="J20" s="19">
        <v>13734736</v>
      </c>
      <c r="K20" s="18">
        <v>44608554</v>
      </c>
      <c r="L20" s="18">
        <v>13607125</v>
      </c>
      <c r="M20" s="19">
        <v>10707254</v>
      </c>
      <c r="N20" s="19">
        <v>9838891</v>
      </c>
      <c r="O20" s="18">
        <v>34153270</v>
      </c>
      <c r="P20" s="18">
        <v>15956999</v>
      </c>
      <c r="Q20" s="19">
        <v>13767745</v>
      </c>
      <c r="R20" s="19">
        <v>12899343</v>
      </c>
      <c r="S20" s="18">
        <v>42624087</v>
      </c>
      <c r="T20" s="18">
        <v>11182455</v>
      </c>
      <c r="U20" s="19">
        <v>12694475</v>
      </c>
      <c r="V20" s="19">
        <v>14563780</v>
      </c>
      <c r="W20" s="21">
        <v>38440710</v>
      </c>
    </row>
    <row r="21" spans="1:23" ht="9.75">
      <c r="A21" s="15" t="s">
        <v>26</v>
      </c>
      <c r="B21" s="16" t="s">
        <v>53</v>
      </c>
      <c r="C21" s="17" t="s">
        <v>54</v>
      </c>
      <c r="D21" s="18">
        <v>144213363</v>
      </c>
      <c r="E21" s="19">
        <v>142316445</v>
      </c>
      <c r="F21" s="19">
        <v>122769520</v>
      </c>
      <c r="G21" s="20">
        <f t="shared" si="1"/>
        <v>0.8626516773939934</v>
      </c>
      <c r="H21" s="18">
        <v>54725424</v>
      </c>
      <c r="I21" s="19">
        <v>4594975</v>
      </c>
      <c r="J21" s="19">
        <v>922560</v>
      </c>
      <c r="K21" s="18">
        <v>60242959</v>
      </c>
      <c r="L21" s="18">
        <v>1348966</v>
      </c>
      <c r="M21" s="19">
        <v>1149258</v>
      </c>
      <c r="N21" s="19">
        <v>32762781</v>
      </c>
      <c r="O21" s="18">
        <v>35261005</v>
      </c>
      <c r="P21" s="18">
        <v>1275337</v>
      </c>
      <c r="Q21" s="19">
        <v>1059877</v>
      </c>
      <c r="R21" s="19">
        <v>19861766</v>
      </c>
      <c r="S21" s="18">
        <v>22196980</v>
      </c>
      <c r="T21" s="18">
        <v>1104127</v>
      </c>
      <c r="U21" s="19">
        <v>1133688</v>
      </c>
      <c r="V21" s="19">
        <v>2830761</v>
      </c>
      <c r="W21" s="21">
        <v>5068576</v>
      </c>
    </row>
    <row r="22" spans="1:23" ht="9.75">
      <c r="A22" s="15" t="s">
        <v>26</v>
      </c>
      <c r="B22" s="16" t="s">
        <v>55</v>
      </c>
      <c r="C22" s="17" t="s">
        <v>56</v>
      </c>
      <c r="D22" s="18">
        <v>360561599</v>
      </c>
      <c r="E22" s="19">
        <v>365530478</v>
      </c>
      <c r="F22" s="19">
        <v>381622826</v>
      </c>
      <c r="G22" s="20">
        <f t="shared" si="1"/>
        <v>1.0440246408125782</v>
      </c>
      <c r="H22" s="18">
        <v>152243853</v>
      </c>
      <c r="I22" s="19">
        <v>0</v>
      </c>
      <c r="J22" s="19">
        <v>15626582</v>
      </c>
      <c r="K22" s="18">
        <v>167870435</v>
      </c>
      <c r="L22" s="18">
        <v>11400880</v>
      </c>
      <c r="M22" s="19">
        <v>12628727</v>
      </c>
      <c r="N22" s="19">
        <v>79853763</v>
      </c>
      <c r="O22" s="18">
        <v>103883370</v>
      </c>
      <c r="P22" s="18">
        <v>8272343</v>
      </c>
      <c r="Q22" s="19">
        <v>9169922</v>
      </c>
      <c r="R22" s="19">
        <v>48890930</v>
      </c>
      <c r="S22" s="18">
        <v>66333195</v>
      </c>
      <c r="T22" s="18">
        <v>6825860</v>
      </c>
      <c r="U22" s="19">
        <v>26957671</v>
      </c>
      <c r="V22" s="19">
        <v>9752295</v>
      </c>
      <c r="W22" s="21">
        <v>43535826</v>
      </c>
    </row>
    <row r="23" spans="1:23" ht="9.75">
      <c r="A23" s="15" t="s">
        <v>41</v>
      </c>
      <c r="B23" s="16" t="s">
        <v>57</v>
      </c>
      <c r="C23" s="17" t="s">
        <v>58</v>
      </c>
      <c r="D23" s="18">
        <v>1267770894</v>
      </c>
      <c r="E23" s="19">
        <v>1581359950</v>
      </c>
      <c r="F23" s="19">
        <v>846199659</v>
      </c>
      <c r="G23" s="20">
        <f t="shared" si="1"/>
        <v>0.5351088213660653</v>
      </c>
      <c r="H23" s="18">
        <v>787613</v>
      </c>
      <c r="I23" s="19">
        <v>395231</v>
      </c>
      <c r="J23" s="19">
        <v>6888239</v>
      </c>
      <c r="K23" s="18">
        <v>8071083</v>
      </c>
      <c r="L23" s="18">
        <v>6888239</v>
      </c>
      <c r="M23" s="19">
        <v>34665754</v>
      </c>
      <c r="N23" s="19">
        <v>283678593</v>
      </c>
      <c r="O23" s="18">
        <v>325232586</v>
      </c>
      <c r="P23" s="18">
        <v>91092888</v>
      </c>
      <c r="Q23" s="19">
        <v>34564892</v>
      </c>
      <c r="R23" s="19">
        <v>242855371</v>
      </c>
      <c r="S23" s="18">
        <v>368513151</v>
      </c>
      <c r="T23" s="18">
        <v>39295805</v>
      </c>
      <c r="U23" s="19">
        <v>58569472</v>
      </c>
      <c r="V23" s="19">
        <v>46517562</v>
      </c>
      <c r="W23" s="21">
        <v>144382839</v>
      </c>
    </row>
    <row r="24" spans="1:23" ht="9.75">
      <c r="A24" s="22"/>
      <c r="B24" s="23" t="s">
        <v>59</v>
      </c>
      <c r="C24" s="24"/>
      <c r="D24" s="25">
        <f>SUM(D17:D23)</f>
        <v>2645452330</v>
      </c>
      <c r="E24" s="26">
        <f>SUM(E17:E23)</f>
        <v>2945075543</v>
      </c>
      <c r="F24" s="26">
        <f>SUM(F17:F23)</f>
        <v>2129922844</v>
      </c>
      <c r="G24" s="27">
        <f t="shared" si="1"/>
        <v>0.7232150119417158</v>
      </c>
      <c r="H24" s="25">
        <f aca="true" t="shared" si="3" ref="H24:W24">SUM(H17:H23)</f>
        <v>439670370</v>
      </c>
      <c r="I24" s="26">
        <f t="shared" si="3"/>
        <v>31350581</v>
      </c>
      <c r="J24" s="26">
        <f t="shared" si="3"/>
        <v>44562380</v>
      </c>
      <c r="K24" s="25">
        <f t="shared" si="3"/>
        <v>515583331</v>
      </c>
      <c r="L24" s="25">
        <f t="shared" si="3"/>
        <v>41217116</v>
      </c>
      <c r="M24" s="26">
        <f t="shared" si="3"/>
        <v>63247767</v>
      </c>
      <c r="N24" s="26">
        <f t="shared" si="3"/>
        <v>577751920</v>
      </c>
      <c r="O24" s="25">
        <f t="shared" si="3"/>
        <v>682216803</v>
      </c>
      <c r="P24" s="25">
        <f t="shared" si="3"/>
        <v>131334691</v>
      </c>
      <c r="Q24" s="26">
        <f t="shared" si="3"/>
        <v>73462721</v>
      </c>
      <c r="R24" s="26">
        <f t="shared" si="3"/>
        <v>448541077</v>
      </c>
      <c r="S24" s="25">
        <f t="shared" si="3"/>
        <v>653338489</v>
      </c>
      <c r="T24" s="25">
        <f t="shared" si="3"/>
        <v>73889233</v>
      </c>
      <c r="U24" s="26">
        <f t="shared" si="3"/>
        <v>110612888</v>
      </c>
      <c r="V24" s="26">
        <f t="shared" si="3"/>
        <v>94282100</v>
      </c>
      <c r="W24" s="28">
        <f t="shared" si="3"/>
        <v>278784221</v>
      </c>
    </row>
    <row r="25" spans="1:23" ht="9.75">
      <c r="A25" s="15" t="s">
        <v>26</v>
      </c>
      <c r="B25" s="16" t="s">
        <v>60</v>
      </c>
      <c r="C25" s="17" t="s">
        <v>61</v>
      </c>
      <c r="D25" s="18">
        <v>294554522</v>
      </c>
      <c r="E25" s="19">
        <v>294554522</v>
      </c>
      <c r="F25" s="19">
        <v>232637669</v>
      </c>
      <c r="G25" s="20">
        <f t="shared" si="1"/>
        <v>0.7897949331091919</v>
      </c>
      <c r="H25" s="18">
        <v>63317307</v>
      </c>
      <c r="I25" s="19">
        <v>13126205</v>
      </c>
      <c r="J25" s="19">
        <v>18329295</v>
      </c>
      <c r="K25" s="18">
        <v>94772807</v>
      </c>
      <c r="L25" s="18">
        <v>15302290</v>
      </c>
      <c r="M25" s="19">
        <v>13276966</v>
      </c>
      <c r="N25" s="19">
        <v>25113273</v>
      </c>
      <c r="O25" s="18">
        <v>53692529</v>
      </c>
      <c r="P25" s="18">
        <v>12439772</v>
      </c>
      <c r="Q25" s="19">
        <v>10246598</v>
      </c>
      <c r="R25" s="19">
        <v>16174572</v>
      </c>
      <c r="S25" s="18">
        <v>38860942</v>
      </c>
      <c r="T25" s="18">
        <v>19243724</v>
      </c>
      <c r="U25" s="19">
        <v>10962220</v>
      </c>
      <c r="V25" s="19">
        <v>15105447</v>
      </c>
      <c r="W25" s="21">
        <v>45311391</v>
      </c>
    </row>
    <row r="26" spans="1:23" ht="9.75">
      <c r="A26" s="15" t="s">
        <v>26</v>
      </c>
      <c r="B26" s="16" t="s">
        <v>62</v>
      </c>
      <c r="C26" s="17" t="s">
        <v>63</v>
      </c>
      <c r="D26" s="18">
        <v>183573627</v>
      </c>
      <c r="E26" s="19">
        <v>183573627</v>
      </c>
      <c r="F26" s="19">
        <v>102177812</v>
      </c>
      <c r="G26" s="20">
        <f t="shared" si="1"/>
        <v>0.5566039832072393</v>
      </c>
      <c r="H26" s="18">
        <v>1057</v>
      </c>
      <c r="I26" s="19">
        <v>1943874</v>
      </c>
      <c r="J26" s="19">
        <v>1083876</v>
      </c>
      <c r="K26" s="18">
        <v>3028807</v>
      </c>
      <c r="L26" s="18">
        <v>486123</v>
      </c>
      <c r="M26" s="19">
        <v>2101009</v>
      </c>
      <c r="N26" s="19">
        <v>51746934</v>
      </c>
      <c r="O26" s="18">
        <v>54334066</v>
      </c>
      <c r="P26" s="18">
        <v>1279561</v>
      </c>
      <c r="Q26" s="19">
        <v>2092293</v>
      </c>
      <c r="R26" s="19">
        <v>38132641</v>
      </c>
      <c r="S26" s="18">
        <v>41504495</v>
      </c>
      <c r="T26" s="18">
        <v>1264870</v>
      </c>
      <c r="U26" s="19">
        <v>1004145</v>
      </c>
      <c r="V26" s="19">
        <v>1041429</v>
      </c>
      <c r="W26" s="21">
        <v>3310444</v>
      </c>
    </row>
    <row r="27" spans="1:23" ht="9.75">
      <c r="A27" s="15" t="s">
        <v>26</v>
      </c>
      <c r="B27" s="16" t="s">
        <v>64</v>
      </c>
      <c r="C27" s="17" t="s">
        <v>65</v>
      </c>
      <c r="D27" s="18">
        <v>155332869</v>
      </c>
      <c r="E27" s="19">
        <v>167385617</v>
      </c>
      <c r="F27" s="19">
        <v>152852345</v>
      </c>
      <c r="G27" s="20">
        <f t="shared" si="1"/>
        <v>0.913174905583435</v>
      </c>
      <c r="H27" s="18">
        <v>52478857</v>
      </c>
      <c r="I27" s="19">
        <v>2527073</v>
      </c>
      <c r="J27" s="19">
        <v>1368991</v>
      </c>
      <c r="K27" s="18">
        <v>56374921</v>
      </c>
      <c r="L27" s="18">
        <v>0</v>
      </c>
      <c r="M27" s="19">
        <v>8479254</v>
      </c>
      <c r="N27" s="19">
        <v>43790324</v>
      </c>
      <c r="O27" s="18">
        <v>52269578</v>
      </c>
      <c r="P27" s="18">
        <v>3770469</v>
      </c>
      <c r="Q27" s="19">
        <v>5390557</v>
      </c>
      <c r="R27" s="19">
        <v>31652398</v>
      </c>
      <c r="S27" s="18">
        <v>40813424</v>
      </c>
      <c r="T27" s="18">
        <v>3394422</v>
      </c>
      <c r="U27" s="19">
        <v>0</v>
      </c>
      <c r="V27" s="19">
        <v>0</v>
      </c>
      <c r="W27" s="21">
        <v>3394422</v>
      </c>
    </row>
    <row r="28" spans="1:23" ht="9.75">
      <c r="A28" s="15" t="s">
        <v>26</v>
      </c>
      <c r="B28" s="16" t="s">
        <v>66</v>
      </c>
      <c r="C28" s="17" t="s">
        <v>67</v>
      </c>
      <c r="D28" s="18">
        <v>183898891</v>
      </c>
      <c r="E28" s="19">
        <v>265876122</v>
      </c>
      <c r="F28" s="19">
        <v>171817681</v>
      </c>
      <c r="G28" s="20">
        <f t="shared" si="1"/>
        <v>0.6462320862345059</v>
      </c>
      <c r="H28" s="18">
        <v>62712914</v>
      </c>
      <c r="I28" s="19">
        <v>4755682</v>
      </c>
      <c r="J28" s="19">
        <v>2280684</v>
      </c>
      <c r="K28" s="18">
        <v>69749280</v>
      </c>
      <c r="L28" s="18">
        <v>1805699</v>
      </c>
      <c r="M28" s="19">
        <v>3621593</v>
      </c>
      <c r="N28" s="19">
        <v>48399496</v>
      </c>
      <c r="O28" s="18">
        <v>53826788</v>
      </c>
      <c r="P28" s="18">
        <v>976703</v>
      </c>
      <c r="Q28" s="19">
        <v>2227555</v>
      </c>
      <c r="R28" s="19">
        <v>36195385</v>
      </c>
      <c r="S28" s="18">
        <v>39399643</v>
      </c>
      <c r="T28" s="18">
        <v>2019775</v>
      </c>
      <c r="U28" s="19">
        <v>3448356</v>
      </c>
      <c r="V28" s="19">
        <v>3373839</v>
      </c>
      <c r="W28" s="21">
        <v>8841970</v>
      </c>
    </row>
    <row r="29" spans="1:23" ht="9.75">
      <c r="A29" s="15" t="s">
        <v>26</v>
      </c>
      <c r="B29" s="16" t="s">
        <v>68</v>
      </c>
      <c r="C29" s="17" t="s">
        <v>69</v>
      </c>
      <c r="D29" s="18">
        <v>92320744</v>
      </c>
      <c r="E29" s="19">
        <v>92320744</v>
      </c>
      <c r="F29" s="19">
        <v>76047944</v>
      </c>
      <c r="G29" s="20">
        <f t="shared" si="1"/>
        <v>0.8237362558516643</v>
      </c>
      <c r="H29" s="18">
        <v>27609041</v>
      </c>
      <c r="I29" s="19">
        <v>1813889</v>
      </c>
      <c r="J29" s="19">
        <v>3504286</v>
      </c>
      <c r="K29" s="18">
        <v>32927216</v>
      </c>
      <c r="L29" s="18">
        <v>2024859</v>
      </c>
      <c r="M29" s="19">
        <v>1530285</v>
      </c>
      <c r="N29" s="19">
        <v>21920563</v>
      </c>
      <c r="O29" s="18">
        <v>25475707</v>
      </c>
      <c r="P29" s="18">
        <v>12600873</v>
      </c>
      <c r="Q29" s="19">
        <v>1607012</v>
      </c>
      <c r="R29" s="19">
        <v>1304065</v>
      </c>
      <c r="S29" s="18">
        <v>15511950</v>
      </c>
      <c r="T29" s="18">
        <v>0</v>
      </c>
      <c r="U29" s="19">
        <v>2133071</v>
      </c>
      <c r="V29" s="19">
        <v>0</v>
      </c>
      <c r="W29" s="21">
        <v>2133071</v>
      </c>
    </row>
    <row r="30" spans="1:23" ht="9.75">
      <c r="A30" s="15" t="s">
        <v>26</v>
      </c>
      <c r="B30" s="16" t="s">
        <v>70</v>
      </c>
      <c r="C30" s="17" t="s">
        <v>71</v>
      </c>
      <c r="D30" s="18">
        <v>663964115</v>
      </c>
      <c r="E30" s="19">
        <v>617476998</v>
      </c>
      <c r="F30" s="19">
        <v>902140873</v>
      </c>
      <c r="G30" s="20">
        <f t="shared" si="1"/>
        <v>1.4610113023189895</v>
      </c>
      <c r="H30" s="18">
        <v>141545860</v>
      </c>
      <c r="I30" s="19">
        <v>289313124</v>
      </c>
      <c r="J30" s="19">
        <v>173922630</v>
      </c>
      <c r="K30" s="18">
        <v>604781614</v>
      </c>
      <c r="L30" s="18">
        <v>28615835</v>
      </c>
      <c r="M30" s="19">
        <v>7155787</v>
      </c>
      <c r="N30" s="19">
        <v>5915975</v>
      </c>
      <c r="O30" s="18">
        <v>41687597</v>
      </c>
      <c r="P30" s="18">
        <v>135753599</v>
      </c>
      <c r="Q30" s="19">
        <v>32269465</v>
      </c>
      <c r="R30" s="19">
        <v>84967227</v>
      </c>
      <c r="S30" s="18">
        <v>252990291</v>
      </c>
      <c r="T30" s="18">
        <v>-22520426</v>
      </c>
      <c r="U30" s="19">
        <v>25201797</v>
      </c>
      <c r="V30" s="19">
        <v>0</v>
      </c>
      <c r="W30" s="21">
        <v>2681371</v>
      </c>
    </row>
    <row r="31" spans="1:23" ht="9.75">
      <c r="A31" s="15" t="s">
        <v>41</v>
      </c>
      <c r="B31" s="16" t="s">
        <v>72</v>
      </c>
      <c r="C31" s="17" t="s">
        <v>73</v>
      </c>
      <c r="D31" s="18">
        <v>937496492</v>
      </c>
      <c r="E31" s="19">
        <v>943696492</v>
      </c>
      <c r="F31" s="19">
        <v>1009366947</v>
      </c>
      <c r="G31" s="20">
        <f t="shared" si="1"/>
        <v>1.0695885335557653</v>
      </c>
      <c r="H31" s="18">
        <v>244569807</v>
      </c>
      <c r="I31" s="19">
        <v>31028055</v>
      </c>
      <c r="J31" s="19">
        <v>33040369</v>
      </c>
      <c r="K31" s="18">
        <v>308638231</v>
      </c>
      <c r="L31" s="18">
        <v>45090051</v>
      </c>
      <c r="M31" s="19">
        <v>43871204</v>
      </c>
      <c r="N31" s="19">
        <v>198169160</v>
      </c>
      <c r="O31" s="18">
        <v>287130415</v>
      </c>
      <c r="P31" s="18">
        <v>34031507</v>
      </c>
      <c r="Q31" s="19">
        <v>46291073</v>
      </c>
      <c r="R31" s="19">
        <v>187010094</v>
      </c>
      <c r="S31" s="18">
        <v>267332674</v>
      </c>
      <c r="T31" s="18">
        <v>29989736</v>
      </c>
      <c r="U31" s="19">
        <v>38540971</v>
      </c>
      <c r="V31" s="19">
        <v>77734920</v>
      </c>
      <c r="W31" s="21">
        <v>146265627</v>
      </c>
    </row>
    <row r="32" spans="1:23" ht="9.75">
      <c r="A32" s="22"/>
      <c r="B32" s="23" t="s">
        <v>74</v>
      </c>
      <c r="C32" s="24"/>
      <c r="D32" s="25">
        <f>SUM(D25:D31)</f>
        <v>2511141260</v>
      </c>
      <c r="E32" s="26">
        <f>SUM(E25:E31)</f>
        <v>2564884122</v>
      </c>
      <c r="F32" s="26">
        <f>SUM(F25:F31)</f>
        <v>2647041271</v>
      </c>
      <c r="G32" s="27">
        <f t="shared" si="1"/>
        <v>1.0320315246584852</v>
      </c>
      <c r="H32" s="25">
        <f aca="true" t="shared" si="4" ref="H32:W32">SUM(H25:H31)</f>
        <v>592234843</v>
      </c>
      <c r="I32" s="26">
        <f t="shared" si="4"/>
        <v>344507902</v>
      </c>
      <c r="J32" s="26">
        <f t="shared" si="4"/>
        <v>233530131</v>
      </c>
      <c r="K32" s="25">
        <f t="shared" si="4"/>
        <v>1170272876</v>
      </c>
      <c r="L32" s="25">
        <f t="shared" si="4"/>
        <v>93324857</v>
      </c>
      <c r="M32" s="26">
        <f t="shared" si="4"/>
        <v>80036098</v>
      </c>
      <c r="N32" s="26">
        <f t="shared" si="4"/>
        <v>395055725</v>
      </c>
      <c r="O32" s="25">
        <f t="shared" si="4"/>
        <v>568416680</v>
      </c>
      <c r="P32" s="25">
        <f t="shared" si="4"/>
        <v>200852484</v>
      </c>
      <c r="Q32" s="26">
        <f t="shared" si="4"/>
        <v>100124553</v>
      </c>
      <c r="R32" s="26">
        <f t="shared" si="4"/>
        <v>395436382</v>
      </c>
      <c r="S32" s="25">
        <f t="shared" si="4"/>
        <v>696413419</v>
      </c>
      <c r="T32" s="25">
        <f t="shared" si="4"/>
        <v>33392101</v>
      </c>
      <c r="U32" s="26">
        <f t="shared" si="4"/>
        <v>81290560</v>
      </c>
      <c r="V32" s="26">
        <f t="shared" si="4"/>
        <v>97255635</v>
      </c>
      <c r="W32" s="28">
        <f t="shared" si="4"/>
        <v>211938296</v>
      </c>
    </row>
    <row r="33" spans="1:23" ht="9.75">
      <c r="A33" s="15" t="s">
        <v>26</v>
      </c>
      <c r="B33" s="16" t="s">
        <v>75</v>
      </c>
      <c r="C33" s="17" t="s">
        <v>76</v>
      </c>
      <c r="D33" s="18">
        <v>277117004</v>
      </c>
      <c r="E33" s="19">
        <v>285363328</v>
      </c>
      <c r="F33" s="19">
        <v>272531213</v>
      </c>
      <c r="G33" s="20">
        <f t="shared" si="1"/>
        <v>0.9550323614112042</v>
      </c>
      <c r="H33" s="18">
        <v>81577058</v>
      </c>
      <c r="I33" s="19">
        <v>4769207</v>
      </c>
      <c r="J33" s="19">
        <v>5814796</v>
      </c>
      <c r="K33" s="18">
        <v>92161061</v>
      </c>
      <c r="L33" s="18">
        <v>4900484</v>
      </c>
      <c r="M33" s="19">
        <v>3514937</v>
      </c>
      <c r="N33" s="19">
        <v>56917631</v>
      </c>
      <c r="O33" s="18">
        <v>65333052</v>
      </c>
      <c r="P33" s="18">
        <v>46883189</v>
      </c>
      <c r="Q33" s="19">
        <v>5404120</v>
      </c>
      <c r="R33" s="19">
        <v>45122854</v>
      </c>
      <c r="S33" s="18">
        <v>97410163</v>
      </c>
      <c r="T33" s="18">
        <v>10361031</v>
      </c>
      <c r="U33" s="19">
        <v>6545569</v>
      </c>
      <c r="V33" s="19">
        <v>720337</v>
      </c>
      <c r="W33" s="21">
        <v>17626937</v>
      </c>
    </row>
    <row r="34" spans="1:23" ht="9.75">
      <c r="A34" s="15" t="s">
        <v>26</v>
      </c>
      <c r="B34" s="16" t="s">
        <v>77</v>
      </c>
      <c r="C34" s="17" t="s">
        <v>78</v>
      </c>
      <c r="D34" s="18">
        <v>224204057</v>
      </c>
      <c r="E34" s="19">
        <v>227778788</v>
      </c>
      <c r="F34" s="19">
        <v>235092667</v>
      </c>
      <c r="G34" s="20">
        <f t="shared" si="1"/>
        <v>1.032109570273067</v>
      </c>
      <c r="H34" s="18">
        <v>69505996</v>
      </c>
      <c r="I34" s="19">
        <v>9537482</v>
      </c>
      <c r="J34" s="19">
        <v>7029523</v>
      </c>
      <c r="K34" s="18">
        <v>86073001</v>
      </c>
      <c r="L34" s="18">
        <v>8379829</v>
      </c>
      <c r="M34" s="19">
        <v>9056104</v>
      </c>
      <c r="N34" s="19">
        <v>45595225</v>
      </c>
      <c r="O34" s="18">
        <v>63031158</v>
      </c>
      <c r="P34" s="18">
        <v>6517368</v>
      </c>
      <c r="Q34" s="19">
        <v>12754660</v>
      </c>
      <c r="R34" s="19">
        <v>36080141</v>
      </c>
      <c r="S34" s="18">
        <v>55352169</v>
      </c>
      <c r="T34" s="18">
        <v>15530050</v>
      </c>
      <c r="U34" s="19">
        <v>5517041</v>
      </c>
      <c r="V34" s="19">
        <v>9589248</v>
      </c>
      <c r="W34" s="21">
        <v>30636339</v>
      </c>
    </row>
    <row r="35" spans="1:23" ht="9.75">
      <c r="A35" s="15" t="s">
        <v>26</v>
      </c>
      <c r="B35" s="16" t="s">
        <v>79</v>
      </c>
      <c r="C35" s="17" t="s">
        <v>80</v>
      </c>
      <c r="D35" s="18">
        <v>256335562</v>
      </c>
      <c r="E35" s="19">
        <v>256335562</v>
      </c>
      <c r="F35" s="19">
        <v>223801866</v>
      </c>
      <c r="G35" s="20">
        <f t="shared" si="1"/>
        <v>0.8730816132332041</v>
      </c>
      <c r="H35" s="18">
        <v>37586055</v>
      </c>
      <c r="I35" s="19">
        <v>12335397</v>
      </c>
      <c r="J35" s="19">
        <v>14905466</v>
      </c>
      <c r="K35" s="18">
        <v>64826918</v>
      </c>
      <c r="L35" s="18">
        <v>14650514</v>
      </c>
      <c r="M35" s="19">
        <v>10310875</v>
      </c>
      <c r="N35" s="19">
        <v>23300873</v>
      </c>
      <c r="O35" s="18">
        <v>48262262</v>
      </c>
      <c r="P35" s="18">
        <v>13925273</v>
      </c>
      <c r="Q35" s="19">
        <v>11129631</v>
      </c>
      <c r="R35" s="19">
        <v>25996778</v>
      </c>
      <c r="S35" s="18">
        <v>51051682</v>
      </c>
      <c r="T35" s="18">
        <v>15319682</v>
      </c>
      <c r="U35" s="19">
        <v>14253343</v>
      </c>
      <c r="V35" s="19">
        <v>30087979</v>
      </c>
      <c r="W35" s="21">
        <v>59661004</v>
      </c>
    </row>
    <row r="36" spans="1:23" ht="9.75">
      <c r="A36" s="15" t="s">
        <v>41</v>
      </c>
      <c r="B36" s="16" t="s">
        <v>81</v>
      </c>
      <c r="C36" s="17" t="s">
        <v>82</v>
      </c>
      <c r="D36" s="18">
        <v>559014947</v>
      </c>
      <c r="E36" s="19">
        <v>571297163</v>
      </c>
      <c r="F36" s="19">
        <v>511238486</v>
      </c>
      <c r="G36" s="20">
        <f t="shared" si="1"/>
        <v>0.8948731397778708</v>
      </c>
      <c r="H36" s="18">
        <v>13577659</v>
      </c>
      <c r="I36" s="19">
        <v>31857452</v>
      </c>
      <c r="J36" s="19">
        <v>20386953</v>
      </c>
      <c r="K36" s="18">
        <v>65822064</v>
      </c>
      <c r="L36" s="18">
        <v>43183667</v>
      </c>
      <c r="M36" s="19">
        <v>70329349</v>
      </c>
      <c r="N36" s="19">
        <v>79001917</v>
      </c>
      <c r="O36" s="18">
        <v>192514933</v>
      </c>
      <c r="P36" s="18">
        <v>53592059</v>
      </c>
      <c r="Q36" s="19">
        <v>39968919</v>
      </c>
      <c r="R36" s="19">
        <v>39968919</v>
      </c>
      <c r="S36" s="18">
        <v>133529897</v>
      </c>
      <c r="T36" s="18">
        <v>40846017</v>
      </c>
      <c r="U36" s="19">
        <v>35331166</v>
      </c>
      <c r="V36" s="19">
        <v>43194409</v>
      </c>
      <c r="W36" s="21">
        <v>119371592</v>
      </c>
    </row>
    <row r="37" spans="1:23" ht="9.75">
      <c r="A37" s="22"/>
      <c r="B37" s="23" t="s">
        <v>83</v>
      </c>
      <c r="C37" s="24"/>
      <c r="D37" s="25">
        <f>SUM(D33:D36)</f>
        <v>1316671570</v>
      </c>
      <c r="E37" s="26">
        <f>SUM(E33:E36)</f>
        <v>1340774841</v>
      </c>
      <c r="F37" s="26">
        <f>SUM(F33:F36)</f>
        <v>1242664232</v>
      </c>
      <c r="G37" s="27">
        <f t="shared" si="1"/>
        <v>0.9268254400367287</v>
      </c>
      <c r="H37" s="25">
        <f aca="true" t="shared" si="5" ref="H37:W37">SUM(H33:H36)</f>
        <v>202246768</v>
      </c>
      <c r="I37" s="26">
        <f t="shared" si="5"/>
        <v>58499538</v>
      </c>
      <c r="J37" s="26">
        <f t="shared" si="5"/>
        <v>48136738</v>
      </c>
      <c r="K37" s="25">
        <f t="shared" si="5"/>
        <v>308883044</v>
      </c>
      <c r="L37" s="25">
        <f t="shared" si="5"/>
        <v>71114494</v>
      </c>
      <c r="M37" s="26">
        <f t="shared" si="5"/>
        <v>93211265</v>
      </c>
      <c r="N37" s="26">
        <f t="shared" si="5"/>
        <v>204815646</v>
      </c>
      <c r="O37" s="25">
        <f t="shared" si="5"/>
        <v>369141405</v>
      </c>
      <c r="P37" s="25">
        <f t="shared" si="5"/>
        <v>120917889</v>
      </c>
      <c r="Q37" s="26">
        <f t="shared" si="5"/>
        <v>69257330</v>
      </c>
      <c r="R37" s="26">
        <f t="shared" si="5"/>
        <v>147168692</v>
      </c>
      <c r="S37" s="25">
        <f t="shared" si="5"/>
        <v>337343911</v>
      </c>
      <c r="T37" s="25">
        <f t="shared" si="5"/>
        <v>82056780</v>
      </c>
      <c r="U37" s="26">
        <f t="shared" si="5"/>
        <v>61647119</v>
      </c>
      <c r="V37" s="26">
        <f t="shared" si="5"/>
        <v>83591973</v>
      </c>
      <c r="W37" s="28">
        <f t="shared" si="5"/>
        <v>227295872</v>
      </c>
    </row>
    <row r="38" spans="1:23" ht="9.75">
      <c r="A38" s="15" t="s">
        <v>26</v>
      </c>
      <c r="B38" s="16" t="s">
        <v>84</v>
      </c>
      <c r="C38" s="17" t="s">
        <v>85</v>
      </c>
      <c r="D38" s="18">
        <v>315789050</v>
      </c>
      <c r="E38" s="19">
        <v>342996342</v>
      </c>
      <c r="F38" s="19">
        <v>373635261</v>
      </c>
      <c r="G38" s="20">
        <f t="shared" si="1"/>
        <v>1.0893272471109912</v>
      </c>
      <c r="H38" s="18">
        <v>96874833</v>
      </c>
      <c r="I38" s="19">
        <v>9416493</v>
      </c>
      <c r="J38" s="19">
        <v>794100</v>
      </c>
      <c r="K38" s="18">
        <v>107085426</v>
      </c>
      <c r="L38" s="18">
        <v>10459157</v>
      </c>
      <c r="M38" s="19">
        <v>2563975</v>
      </c>
      <c r="N38" s="19">
        <v>175942946</v>
      </c>
      <c r="O38" s="18">
        <v>188966078</v>
      </c>
      <c r="P38" s="18">
        <v>6197025</v>
      </c>
      <c r="Q38" s="19">
        <v>5458684</v>
      </c>
      <c r="R38" s="19">
        <v>59734601</v>
      </c>
      <c r="S38" s="18">
        <v>71390310</v>
      </c>
      <c r="T38" s="18">
        <v>1870478</v>
      </c>
      <c r="U38" s="19">
        <v>1480555</v>
      </c>
      <c r="V38" s="19">
        <v>2842414</v>
      </c>
      <c r="W38" s="21">
        <v>6193447</v>
      </c>
    </row>
    <row r="39" spans="1:23" ht="9.75">
      <c r="A39" s="15" t="s">
        <v>26</v>
      </c>
      <c r="B39" s="16" t="s">
        <v>86</v>
      </c>
      <c r="C39" s="17" t="s">
        <v>87</v>
      </c>
      <c r="D39" s="18">
        <v>178037239</v>
      </c>
      <c r="E39" s="19">
        <v>177905005</v>
      </c>
      <c r="F39" s="19">
        <v>136438901</v>
      </c>
      <c r="G39" s="20">
        <f t="shared" si="1"/>
        <v>0.7669199694522366</v>
      </c>
      <c r="H39" s="18">
        <v>57977087</v>
      </c>
      <c r="I39" s="19">
        <v>10478288</v>
      </c>
      <c r="J39" s="19">
        <v>303516</v>
      </c>
      <c r="K39" s="18">
        <v>68758891</v>
      </c>
      <c r="L39" s="18">
        <v>5095289</v>
      </c>
      <c r="M39" s="19">
        <v>1506553</v>
      </c>
      <c r="N39" s="19">
        <v>49680264</v>
      </c>
      <c r="O39" s="18">
        <v>56282106</v>
      </c>
      <c r="P39" s="18">
        <v>1056756</v>
      </c>
      <c r="Q39" s="19">
        <v>1738739</v>
      </c>
      <c r="R39" s="19">
        <v>1277906</v>
      </c>
      <c r="S39" s="18">
        <v>4073401</v>
      </c>
      <c r="T39" s="18">
        <v>5163445</v>
      </c>
      <c r="U39" s="19">
        <v>1697600</v>
      </c>
      <c r="V39" s="19">
        <v>463458</v>
      </c>
      <c r="W39" s="21">
        <v>7324503</v>
      </c>
    </row>
    <row r="40" spans="1:23" ht="9.75">
      <c r="A40" s="15" t="s">
        <v>26</v>
      </c>
      <c r="B40" s="16" t="s">
        <v>88</v>
      </c>
      <c r="C40" s="17" t="s">
        <v>89</v>
      </c>
      <c r="D40" s="18">
        <v>357224163</v>
      </c>
      <c r="E40" s="19">
        <v>379786787</v>
      </c>
      <c r="F40" s="19">
        <v>245670090</v>
      </c>
      <c r="G40" s="20">
        <f t="shared" si="1"/>
        <v>0.6468631832628764</v>
      </c>
      <c r="H40" s="18">
        <v>127855389</v>
      </c>
      <c r="I40" s="19">
        <v>955411</v>
      </c>
      <c r="J40" s="19">
        <v>648223</v>
      </c>
      <c r="K40" s="18">
        <v>129459023</v>
      </c>
      <c r="L40" s="18">
        <v>16846718</v>
      </c>
      <c r="M40" s="19">
        <v>16853500</v>
      </c>
      <c r="N40" s="19">
        <v>1256906</v>
      </c>
      <c r="O40" s="18">
        <v>34957124</v>
      </c>
      <c r="P40" s="18">
        <v>1256906</v>
      </c>
      <c r="Q40" s="19">
        <v>3687291</v>
      </c>
      <c r="R40" s="19">
        <v>71397248</v>
      </c>
      <c r="S40" s="18">
        <v>76341445</v>
      </c>
      <c r="T40" s="18">
        <v>2300451</v>
      </c>
      <c r="U40" s="19">
        <v>2302206</v>
      </c>
      <c r="V40" s="19">
        <v>309841</v>
      </c>
      <c r="W40" s="21">
        <v>4912498</v>
      </c>
    </row>
    <row r="41" spans="1:23" ht="9.75">
      <c r="A41" s="15" t="s">
        <v>26</v>
      </c>
      <c r="B41" s="16" t="s">
        <v>90</v>
      </c>
      <c r="C41" s="17" t="s">
        <v>91</v>
      </c>
      <c r="D41" s="18">
        <v>227183322</v>
      </c>
      <c r="E41" s="19">
        <v>227183322</v>
      </c>
      <c r="F41" s="19">
        <v>307321894</v>
      </c>
      <c r="G41" s="20">
        <f t="shared" si="1"/>
        <v>1.3527484821266942</v>
      </c>
      <c r="H41" s="18">
        <v>86907019</v>
      </c>
      <c r="I41" s="19">
        <v>3679524</v>
      </c>
      <c r="J41" s="19">
        <v>5126074</v>
      </c>
      <c r="K41" s="18">
        <v>95712617</v>
      </c>
      <c r="L41" s="18">
        <v>88156865</v>
      </c>
      <c r="M41" s="19">
        <v>4072788</v>
      </c>
      <c r="N41" s="19">
        <v>36742230</v>
      </c>
      <c r="O41" s="18">
        <v>128971883</v>
      </c>
      <c r="P41" s="18">
        <v>2414812</v>
      </c>
      <c r="Q41" s="19">
        <v>1205006</v>
      </c>
      <c r="R41" s="19">
        <v>37367486</v>
      </c>
      <c r="S41" s="18">
        <v>40987304</v>
      </c>
      <c r="T41" s="18">
        <v>37367486</v>
      </c>
      <c r="U41" s="19">
        <v>4282604</v>
      </c>
      <c r="V41" s="19">
        <v>0</v>
      </c>
      <c r="W41" s="21">
        <v>41650090</v>
      </c>
    </row>
    <row r="42" spans="1:23" ht="9.75">
      <c r="A42" s="15" t="s">
        <v>26</v>
      </c>
      <c r="B42" s="16" t="s">
        <v>92</v>
      </c>
      <c r="C42" s="17" t="s">
        <v>93</v>
      </c>
      <c r="D42" s="18">
        <v>1129403794</v>
      </c>
      <c r="E42" s="19">
        <v>1145216306</v>
      </c>
      <c r="F42" s="19">
        <v>922022127</v>
      </c>
      <c r="G42" s="20">
        <f t="shared" si="1"/>
        <v>0.8051074038758927</v>
      </c>
      <c r="H42" s="18">
        <v>387466992</v>
      </c>
      <c r="I42" s="19">
        <v>52998831</v>
      </c>
      <c r="J42" s="19">
        <v>87832441</v>
      </c>
      <c r="K42" s="18">
        <v>528298264</v>
      </c>
      <c r="L42" s="18">
        <v>34620462</v>
      </c>
      <c r="M42" s="19">
        <v>52833741</v>
      </c>
      <c r="N42" s="19">
        <v>125137016</v>
      </c>
      <c r="O42" s="18">
        <v>212591219</v>
      </c>
      <c r="P42" s="18">
        <v>37633387</v>
      </c>
      <c r="Q42" s="19">
        <v>40205643</v>
      </c>
      <c r="R42" s="19">
        <v>85955871</v>
      </c>
      <c r="S42" s="18">
        <v>163794901</v>
      </c>
      <c r="T42" s="18">
        <v>-65398619</v>
      </c>
      <c r="U42" s="19">
        <v>39672205</v>
      </c>
      <c r="V42" s="19">
        <v>43064157</v>
      </c>
      <c r="W42" s="21">
        <v>17337743</v>
      </c>
    </row>
    <row r="43" spans="1:23" ht="9.75">
      <c r="A43" s="15" t="s">
        <v>41</v>
      </c>
      <c r="B43" s="16" t="s">
        <v>94</v>
      </c>
      <c r="C43" s="17" t="s">
        <v>95</v>
      </c>
      <c r="D43" s="18">
        <v>1474657287</v>
      </c>
      <c r="E43" s="19">
        <v>1496656697</v>
      </c>
      <c r="F43" s="19">
        <v>1155005592</v>
      </c>
      <c r="G43" s="20">
        <f t="shared" si="1"/>
        <v>0.7717237989949007</v>
      </c>
      <c r="H43" s="18">
        <v>358938625</v>
      </c>
      <c r="I43" s="19">
        <v>33765953</v>
      </c>
      <c r="J43" s="19">
        <v>27500161</v>
      </c>
      <c r="K43" s="18">
        <v>420204739</v>
      </c>
      <c r="L43" s="18">
        <v>29392610</v>
      </c>
      <c r="M43" s="19">
        <v>24438193</v>
      </c>
      <c r="N43" s="19">
        <v>291028133</v>
      </c>
      <c r="O43" s="18">
        <v>344858936</v>
      </c>
      <c r="P43" s="18">
        <v>51008874</v>
      </c>
      <c r="Q43" s="19">
        <v>9091595</v>
      </c>
      <c r="R43" s="19">
        <v>249725728</v>
      </c>
      <c r="S43" s="18">
        <v>309826197</v>
      </c>
      <c r="T43" s="18">
        <v>30965669</v>
      </c>
      <c r="U43" s="19">
        <v>25545374</v>
      </c>
      <c r="V43" s="19">
        <v>23604677</v>
      </c>
      <c r="W43" s="21">
        <v>80115720</v>
      </c>
    </row>
    <row r="44" spans="1:23" ht="9.75">
      <c r="A44" s="22"/>
      <c r="B44" s="23" t="s">
        <v>96</v>
      </c>
      <c r="C44" s="24"/>
      <c r="D44" s="25">
        <f>SUM(D38:D43)</f>
        <v>3682294855</v>
      </c>
      <c r="E44" s="26">
        <f>SUM(E38:E43)</f>
        <v>3769744459</v>
      </c>
      <c r="F44" s="26">
        <f>SUM(F38:F43)</f>
        <v>3140093865</v>
      </c>
      <c r="G44" s="27">
        <f t="shared" si="1"/>
        <v>0.8329726057434069</v>
      </c>
      <c r="H44" s="25">
        <f aca="true" t="shared" si="6" ref="H44:W44">SUM(H38:H43)</f>
        <v>1116019945</v>
      </c>
      <c r="I44" s="26">
        <f t="shared" si="6"/>
        <v>111294500</v>
      </c>
      <c r="J44" s="26">
        <f t="shared" si="6"/>
        <v>122204515</v>
      </c>
      <c r="K44" s="25">
        <f t="shared" si="6"/>
        <v>1349518960</v>
      </c>
      <c r="L44" s="25">
        <f t="shared" si="6"/>
        <v>184571101</v>
      </c>
      <c r="M44" s="26">
        <f t="shared" si="6"/>
        <v>102268750</v>
      </c>
      <c r="N44" s="26">
        <f t="shared" si="6"/>
        <v>679787495</v>
      </c>
      <c r="O44" s="25">
        <f t="shared" si="6"/>
        <v>966627346</v>
      </c>
      <c r="P44" s="25">
        <f t="shared" si="6"/>
        <v>99567760</v>
      </c>
      <c r="Q44" s="26">
        <f t="shared" si="6"/>
        <v>61386958</v>
      </c>
      <c r="R44" s="26">
        <f t="shared" si="6"/>
        <v>505458840</v>
      </c>
      <c r="S44" s="25">
        <f t="shared" si="6"/>
        <v>666413558</v>
      </c>
      <c r="T44" s="25">
        <f t="shared" si="6"/>
        <v>12268910</v>
      </c>
      <c r="U44" s="26">
        <f t="shared" si="6"/>
        <v>74980544</v>
      </c>
      <c r="V44" s="26">
        <f t="shared" si="6"/>
        <v>70284547</v>
      </c>
      <c r="W44" s="28">
        <f t="shared" si="6"/>
        <v>157534001</v>
      </c>
    </row>
    <row r="45" spans="1:23" ht="9.75">
      <c r="A45" s="15" t="s">
        <v>26</v>
      </c>
      <c r="B45" s="16" t="s">
        <v>97</v>
      </c>
      <c r="C45" s="17" t="s">
        <v>98</v>
      </c>
      <c r="D45" s="18">
        <v>337614368</v>
      </c>
      <c r="E45" s="19">
        <v>346914319</v>
      </c>
      <c r="F45" s="19">
        <v>349350621</v>
      </c>
      <c r="G45" s="20">
        <f t="shared" si="1"/>
        <v>1.0070227772869762</v>
      </c>
      <c r="H45" s="18">
        <v>140881994</v>
      </c>
      <c r="I45" s="19">
        <v>-1351969</v>
      </c>
      <c r="J45" s="19">
        <v>14568417</v>
      </c>
      <c r="K45" s="18">
        <v>154098442</v>
      </c>
      <c r="L45" s="18">
        <v>-6644198</v>
      </c>
      <c r="M45" s="19">
        <v>-1276458</v>
      </c>
      <c r="N45" s="19">
        <v>77364734</v>
      </c>
      <c r="O45" s="18">
        <v>69444078</v>
      </c>
      <c r="P45" s="18">
        <v>18061159</v>
      </c>
      <c r="Q45" s="19">
        <v>8347850</v>
      </c>
      <c r="R45" s="19">
        <v>61372987</v>
      </c>
      <c r="S45" s="18">
        <v>87781996</v>
      </c>
      <c r="T45" s="18">
        <v>8548429</v>
      </c>
      <c r="U45" s="19">
        <v>7174750</v>
      </c>
      <c r="V45" s="19">
        <v>22302926</v>
      </c>
      <c r="W45" s="21">
        <v>38026105</v>
      </c>
    </row>
    <row r="46" spans="1:23" ht="9.75">
      <c r="A46" s="15" t="s">
        <v>26</v>
      </c>
      <c r="B46" s="16" t="s">
        <v>99</v>
      </c>
      <c r="C46" s="17" t="s">
        <v>100</v>
      </c>
      <c r="D46" s="18">
        <v>334686947</v>
      </c>
      <c r="E46" s="19">
        <v>365008815</v>
      </c>
      <c r="F46" s="19">
        <v>238174942</v>
      </c>
      <c r="G46" s="20">
        <f t="shared" si="1"/>
        <v>0.6525183289066594</v>
      </c>
      <c r="H46" s="18">
        <v>81540983</v>
      </c>
      <c r="I46" s="19">
        <v>1081017</v>
      </c>
      <c r="J46" s="19">
        <v>5929628</v>
      </c>
      <c r="K46" s="18">
        <v>88551628</v>
      </c>
      <c r="L46" s="18">
        <v>4638370</v>
      </c>
      <c r="M46" s="19">
        <v>9104292</v>
      </c>
      <c r="N46" s="19">
        <v>67842456</v>
      </c>
      <c r="O46" s="18">
        <v>81585118</v>
      </c>
      <c r="P46" s="18">
        <v>3133377</v>
      </c>
      <c r="Q46" s="19">
        <v>3133377</v>
      </c>
      <c r="R46" s="19">
        <v>51950377</v>
      </c>
      <c r="S46" s="18">
        <v>58217131</v>
      </c>
      <c r="T46" s="18">
        <v>3883076</v>
      </c>
      <c r="U46" s="19">
        <v>2167439</v>
      </c>
      <c r="V46" s="19">
        <v>3770550</v>
      </c>
      <c r="W46" s="21">
        <v>9821065</v>
      </c>
    </row>
    <row r="47" spans="1:23" ht="9.75">
      <c r="A47" s="15" t="s">
        <v>26</v>
      </c>
      <c r="B47" s="16" t="s">
        <v>101</v>
      </c>
      <c r="C47" s="17" t="s">
        <v>102</v>
      </c>
      <c r="D47" s="18">
        <v>316500898</v>
      </c>
      <c r="E47" s="19">
        <v>320992511</v>
      </c>
      <c r="F47" s="19">
        <v>315186307</v>
      </c>
      <c r="G47" s="20">
        <f t="shared" si="1"/>
        <v>0.9819117150680191</v>
      </c>
      <c r="H47" s="18">
        <v>115482607</v>
      </c>
      <c r="I47" s="19">
        <v>5944105</v>
      </c>
      <c r="J47" s="19">
        <v>6992276</v>
      </c>
      <c r="K47" s="18">
        <v>128418988</v>
      </c>
      <c r="L47" s="18">
        <v>6176225</v>
      </c>
      <c r="M47" s="19">
        <v>5656161</v>
      </c>
      <c r="N47" s="19">
        <v>81422827</v>
      </c>
      <c r="O47" s="18">
        <v>93255213</v>
      </c>
      <c r="P47" s="18">
        <v>4049614</v>
      </c>
      <c r="Q47" s="19">
        <v>6461421</v>
      </c>
      <c r="R47" s="19">
        <v>64398796</v>
      </c>
      <c r="S47" s="18">
        <v>74909831</v>
      </c>
      <c r="T47" s="18">
        <v>4744677</v>
      </c>
      <c r="U47" s="19">
        <v>6758915</v>
      </c>
      <c r="V47" s="19">
        <v>7098683</v>
      </c>
      <c r="W47" s="21">
        <v>18602275</v>
      </c>
    </row>
    <row r="48" spans="1:23" ht="9.75">
      <c r="A48" s="15" t="s">
        <v>26</v>
      </c>
      <c r="B48" s="16" t="s">
        <v>103</v>
      </c>
      <c r="C48" s="17" t="s">
        <v>104</v>
      </c>
      <c r="D48" s="18">
        <v>129286321</v>
      </c>
      <c r="E48" s="19">
        <v>196277290</v>
      </c>
      <c r="F48" s="19">
        <v>202070647</v>
      </c>
      <c r="G48" s="20">
        <f t="shared" si="1"/>
        <v>1.0295161860039947</v>
      </c>
      <c r="H48" s="18">
        <v>46540589</v>
      </c>
      <c r="I48" s="19">
        <v>1012787</v>
      </c>
      <c r="J48" s="19">
        <v>1042728</v>
      </c>
      <c r="K48" s="18">
        <v>48596104</v>
      </c>
      <c r="L48" s="18">
        <v>980156</v>
      </c>
      <c r="M48" s="19">
        <v>834189</v>
      </c>
      <c r="N48" s="19">
        <v>37320583</v>
      </c>
      <c r="O48" s="18">
        <v>39134928</v>
      </c>
      <c r="P48" s="18">
        <v>37320583</v>
      </c>
      <c r="Q48" s="19">
        <v>37320583</v>
      </c>
      <c r="R48" s="19">
        <v>37320583</v>
      </c>
      <c r="S48" s="18">
        <v>111961749</v>
      </c>
      <c r="T48" s="18">
        <v>1188933</v>
      </c>
      <c r="U48" s="19">
        <v>1188933</v>
      </c>
      <c r="V48" s="19">
        <v>0</v>
      </c>
      <c r="W48" s="21">
        <v>2377866</v>
      </c>
    </row>
    <row r="49" spans="1:23" ht="9.75">
      <c r="A49" s="15" t="s">
        <v>41</v>
      </c>
      <c r="B49" s="16" t="s">
        <v>105</v>
      </c>
      <c r="C49" s="17" t="s">
        <v>106</v>
      </c>
      <c r="D49" s="18">
        <v>664085666</v>
      </c>
      <c r="E49" s="19">
        <v>681803661</v>
      </c>
      <c r="F49" s="19">
        <v>1123838963</v>
      </c>
      <c r="G49" s="20">
        <f t="shared" si="1"/>
        <v>1.6483322505949407</v>
      </c>
      <c r="H49" s="18">
        <v>219986188</v>
      </c>
      <c r="I49" s="19">
        <v>49908684</v>
      </c>
      <c r="J49" s="19">
        <v>17054840</v>
      </c>
      <c r="K49" s="18">
        <v>286949712</v>
      </c>
      <c r="L49" s="18">
        <v>13586419</v>
      </c>
      <c r="M49" s="19">
        <v>24386218</v>
      </c>
      <c r="N49" s="19">
        <v>321717152</v>
      </c>
      <c r="O49" s="18">
        <v>359689789</v>
      </c>
      <c r="P49" s="18">
        <v>32086439</v>
      </c>
      <c r="Q49" s="19">
        <v>123072436</v>
      </c>
      <c r="R49" s="19">
        <v>9497195</v>
      </c>
      <c r="S49" s="18">
        <v>164656070</v>
      </c>
      <c r="T49" s="18">
        <v>16990480</v>
      </c>
      <c r="U49" s="19">
        <v>239456997</v>
      </c>
      <c r="V49" s="19">
        <v>56095915</v>
      </c>
      <c r="W49" s="21">
        <v>312543392</v>
      </c>
    </row>
    <row r="50" spans="1:23" ht="9.75">
      <c r="A50" s="22"/>
      <c r="B50" s="23" t="s">
        <v>107</v>
      </c>
      <c r="C50" s="24"/>
      <c r="D50" s="25">
        <f>SUM(D45:D49)</f>
        <v>1782174200</v>
      </c>
      <c r="E50" s="26">
        <f>SUM(E45:E49)</f>
        <v>1910996596</v>
      </c>
      <c r="F50" s="26">
        <f>SUM(F45:F49)</f>
        <v>2228621480</v>
      </c>
      <c r="G50" s="27">
        <f t="shared" si="1"/>
        <v>1.1662090265701341</v>
      </c>
      <c r="H50" s="25">
        <f aca="true" t="shared" si="7" ref="H50:W50">SUM(H45:H49)</f>
        <v>604432361</v>
      </c>
      <c r="I50" s="26">
        <f t="shared" si="7"/>
        <v>56594624</v>
      </c>
      <c r="J50" s="26">
        <f t="shared" si="7"/>
        <v>45587889</v>
      </c>
      <c r="K50" s="25">
        <f t="shared" si="7"/>
        <v>706614874</v>
      </c>
      <c r="L50" s="25">
        <f t="shared" si="7"/>
        <v>18736972</v>
      </c>
      <c r="M50" s="26">
        <f t="shared" si="7"/>
        <v>38704402</v>
      </c>
      <c r="N50" s="26">
        <f t="shared" si="7"/>
        <v>585667752</v>
      </c>
      <c r="O50" s="25">
        <f t="shared" si="7"/>
        <v>643109126</v>
      </c>
      <c r="P50" s="25">
        <f t="shared" si="7"/>
        <v>94651172</v>
      </c>
      <c r="Q50" s="26">
        <f t="shared" si="7"/>
        <v>178335667</v>
      </c>
      <c r="R50" s="26">
        <f t="shared" si="7"/>
        <v>224539938</v>
      </c>
      <c r="S50" s="25">
        <f t="shared" si="7"/>
        <v>497526777</v>
      </c>
      <c r="T50" s="25">
        <f t="shared" si="7"/>
        <v>35355595</v>
      </c>
      <c r="U50" s="26">
        <f t="shared" si="7"/>
        <v>256747034</v>
      </c>
      <c r="V50" s="26">
        <f t="shared" si="7"/>
        <v>89268074</v>
      </c>
      <c r="W50" s="28">
        <f t="shared" si="7"/>
        <v>381370703</v>
      </c>
    </row>
    <row r="51" spans="1:23" ht="9.75">
      <c r="A51" s="22"/>
      <c r="B51" s="23" t="s">
        <v>108</v>
      </c>
      <c r="C51" s="24"/>
      <c r="D51" s="25">
        <f>SUM(D5:D6,D8:D15,D17:D23,D25:D31,D33:D36,D38:D43,D45:D49)</f>
        <v>31313869087</v>
      </c>
      <c r="E51" s="26">
        <f>SUM(E5:E6,E8:E15,E17:E23,E25:E31,E33:E36,E38:E43,E45:E49)</f>
        <v>32070053133</v>
      </c>
      <c r="F51" s="26">
        <f>SUM(F5:F6,F8:F15,F17:F23,F25:F31,F33:F36,F38:F43,F45:F49)</f>
        <v>28914968448</v>
      </c>
      <c r="G51" s="27">
        <f t="shared" si="1"/>
        <v>0.9016189754374486</v>
      </c>
      <c r="H51" s="25">
        <f aca="true" t="shared" si="8" ref="H51:W51">SUM(H5:H6,H8:H15,H17:H23,H25:H31,H33:H36,H38:H43,H45:H49)</f>
        <v>5809430208</v>
      </c>
      <c r="I51" s="26">
        <f t="shared" si="8"/>
        <v>2378674053</v>
      </c>
      <c r="J51" s="26">
        <f t="shared" si="8"/>
        <v>1051575353</v>
      </c>
      <c r="K51" s="25">
        <f t="shared" si="8"/>
        <v>9239679614</v>
      </c>
      <c r="L51" s="25">
        <f t="shared" si="8"/>
        <v>1494851509</v>
      </c>
      <c r="M51" s="26">
        <f t="shared" si="8"/>
        <v>1510406244</v>
      </c>
      <c r="N51" s="26">
        <f t="shared" si="8"/>
        <v>4682777832</v>
      </c>
      <c r="O51" s="25">
        <f t="shared" si="8"/>
        <v>7688035585</v>
      </c>
      <c r="P51" s="25">
        <f t="shared" si="8"/>
        <v>1723630012</v>
      </c>
      <c r="Q51" s="26">
        <f t="shared" si="8"/>
        <v>1587180850</v>
      </c>
      <c r="R51" s="26">
        <f t="shared" si="8"/>
        <v>3879103959</v>
      </c>
      <c r="S51" s="25">
        <f t="shared" si="8"/>
        <v>7189914821</v>
      </c>
      <c r="T51" s="25">
        <f t="shared" si="8"/>
        <v>1497499628</v>
      </c>
      <c r="U51" s="26">
        <f t="shared" si="8"/>
        <v>1519098879</v>
      </c>
      <c r="V51" s="26">
        <f t="shared" si="8"/>
        <v>1780739921</v>
      </c>
      <c r="W51" s="28">
        <f t="shared" si="8"/>
        <v>4797338428</v>
      </c>
    </row>
    <row r="52" spans="1:23" ht="9.75">
      <c r="A52" s="10"/>
      <c r="B52" s="11" t="s">
        <v>603</v>
      </c>
      <c r="C52" s="12"/>
      <c r="D52" s="29"/>
      <c r="E52" s="30"/>
      <c r="F52" s="30"/>
      <c r="G52" s="31"/>
      <c r="H52" s="29"/>
      <c r="I52" s="30"/>
      <c r="J52" s="30"/>
      <c r="K52" s="29"/>
      <c r="L52" s="29"/>
      <c r="M52" s="30"/>
      <c r="N52" s="30"/>
      <c r="O52" s="29"/>
      <c r="P52" s="29"/>
      <c r="Q52" s="30"/>
      <c r="R52" s="30"/>
      <c r="S52" s="29"/>
      <c r="T52" s="29"/>
      <c r="U52" s="30"/>
      <c r="V52" s="30"/>
      <c r="W52" s="32"/>
    </row>
    <row r="53" spans="1:23" ht="9.75">
      <c r="A53" s="14"/>
      <c r="B53" s="11" t="s">
        <v>109</v>
      </c>
      <c r="C53" s="12"/>
      <c r="D53" s="29"/>
      <c r="E53" s="30"/>
      <c r="F53" s="30"/>
      <c r="G53" s="31"/>
      <c r="H53" s="29"/>
      <c r="I53" s="30"/>
      <c r="J53" s="30"/>
      <c r="K53" s="29"/>
      <c r="L53" s="29"/>
      <c r="M53" s="30"/>
      <c r="N53" s="30"/>
      <c r="O53" s="29"/>
      <c r="P53" s="29"/>
      <c r="Q53" s="30"/>
      <c r="R53" s="30"/>
      <c r="S53" s="29"/>
      <c r="T53" s="29"/>
      <c r="U53" s="30"/>
      <c r="V53" s="30"/>
      <c r="W53" s="32"/>
    </row>
    <row r="54" spans="1:23" ht="9.75">
      <c r="A54" s="15" t="s">
        <v>20</v>
      </c>
      <c r="B54" s="16" t="s">
        <v>110</v>
      </c>
      <c r="C54" s="17" t="s">
        <v>111</v>
      </c>
      <c r="D54" s="18">
        <v>6304423542</v>
      </c>
      <c r="E54" s="19">
        <v>6690061674</v>
      </c>
      <c r="F54" s="19">
        <v>6682457031</v>
      </c>
      <c r="G54" s="20">
        <f aca="true" t="shared" si="9" ref="G54:G82">IF($E54=0,0,$F54/$E54)</f>
        <v>0.9988632925418978</v>
      </c>
      <c r="H54" s="18">
        <v>787077339</v>
      </c>
      <c r="I54" s="19">
        <v>604272425</v>
      </c>
      <c r="J54" s="19">
        <v>501607283</v>
      </c>
      <c r="K54" s="18">
        <v>1892957047</v>
      </c>
      <c r="L54" s="18">
        <v>410677535</v>
      </c>
      <c r="M54" s="19">
        <v>429605999</v>
      </c>
      <c r="N54" s="19">
        <v>542200322</v>
      </c>
      <c r="O54" s="18">
        <v>1382483856</v>
      </c>
      <c r="P54" s="18">
        <v>572200204</v>
      </c>
      <c r="Q54" s="19">
        <v>588583878</v>
      </c>
      <c r="R54" s="19">
        <v>587264376</v>
      </c>
      <c r="S54" s="18">
        <v>1748048458</v>
      </c>
      <c r="T54" s="18">
        <v>1123152279</v>
      </c>
      <c r="U54" s="19">
        <v>246252121</v>
      </c>
      <c r="V54" s="19">
        <v>289563270</v>
      </c>
      <c r="W54" s="21">
        <v>1658967670</v>
      </c>
    </row>
    <row r="55" spans="1:23" ht="9.75">
      <c r="A55" s="22"/>
      <c r="B55" s="23" t="s">
        <v>25</v>
      </c>
      <c r="C55" s="24"/>
      <c r="D55" s="25">
        <f>D54</f>
        <v>6304423542</v>
      </c>
      <c r="E55" s="26">
        <f>E54</f>
        <v>6690061674</v>
      </c>
      <c r="F55" s="26">
        <f>F54</f>
        <v>6682457031</v>
      </c>
      <c r="G55" s="27">
        <f t="shared" si="9"/>
        <v>0.9988632925418978</v>
      </c>
      <c r="H55" s="25">
        <f aca="true" t="shared" si="10" ref="H55:W55">H54</f>
        <v>787077339</v>
      </c>
      <c r="I55" s="26">
        <f t="shared" si="10"/>
        <v>604272425</v>
      </c>
      <c r="J55" s="26">
        <f t="shared" si="10"/>
        <v>501607283</v>
      </c>
      <c r="K55" s="25">
        <f t="shared" si="10"/>
        <v>1892957047</v>
      </c>
      <c r="L55" s="25">
        <f t="shared" si="10"/>
        <v>410677535</v>
      </c>
      <c r="M55" s="26">
        <f t="shared" si="10"/>
        <v>429605999</v>
      </c>
      <c r="N55" s="26">
        <f t="shared" si="10"/>
        <v>542200322</v>
      </c>
      <c r="O55" s="25">
        <f t="shared" si="10"/>
        <v>1382483856</v>
      </c>
      <c r="P55" s="25">
        <f t="shared" si="10"/>
        <v>572200204</v>
      </c>
      <c r="Q55" s="26">
        <f t="shared" si="10"/>
        <v>588583878</v>
      </c>
      <c r="R55" s="26">
        <f t="shared" si="10"/>
        <v>587264376</v>
      </c>
      <c r="S55" s="25">
        <f t="shared" si="10"/>
        <v>1748048458</v>
      </c>
      <c r="T55" s="25">
        <f t="shared" si="10"/>
        <v>1123152279</v>
      </c>
      <c r="U55" s="26">
        <f t="shared" si="10"/>
        <v>246252121</v>
      </c>
      <c r="V55" s="26">
        <f t="shared" si="10"/>
        <v>289563270</v>
      </c>
      <c r="W55" s="28">
        <f t="shared" si="10"/>
        <v>1658967670</v>
      </c>
    </row>
    <row r="56" spans="1:23" ht="9.75">
      <c r="A56" s="15" t="s">
        <v>26</v>
      </c>
      <c r="B56" s="16" t="s">
        <v>112</v>
      </c>
      <c r="C56" s="17" t="s">
        <v>113</v>
      </c>
      <c r="D56" s="18">
        <v>138584827</v>
      </c>
      <c r="E56" s="19">
        <v>129264350</v>
      </c>
      <c r="F56" s="19">
        <v>122552645</v>
      </c>
      <c r="G56" s="20">
        <f t="shared" si="9"/>
        <v>0.9480776795767742</v>
      </c>
      <c r="H56" s="18">
        <v>26556124</v>
      </c>
      <c r="I56" s="19">
        <v>8222924</v>
      </c>
      <c r="J56" s="19">
        <v>6039579</v>
      </c>
      <c r="K56" s="18">
        <v>40818627</v>
      </c>
      <c r="L56" s="18">
        <v>7209611</v>
      </c>
      <c r="M56" s="19">
        <v>7006153</v>
      </c>
      <c r="N56" s="19">
        <v>21224573</v>
      </c>
      <c r="O56" s="18">
        <v>35440337</v>
      </c>
      <c r="P56" s="18">
        <v>6172618</v>
      </c>
      <c r="Q56" s="19">
        <v>5650805</v>
      </c>
      <c r="R56" s="19">
        <v>15613286</v>
      </c>
      <c r="S56" s="18">
        <v>27436709</v>
      </c>
      <c r="T56" s="18">
        <v>6538979</v>
      </c>
      <c r="U56" s="19">
        <v>5295375</v>
      </c>
      <c r="V56" s="19">
        <v>7022618</v>
      </c>
      <c r="W56" s="21">
        <v>18856972</v>
      </c>
    </row>
    <row r="57" spans="1:23" ht="9.75">
      <c r="A57" s="15" t="s">
        <v>26</v>
      </c>
      <c r="B57" s="16" t="s">
        <v>114</v>
      </c>
      <c r="C57" s="17" t="s">
        <v>115</v>
      </c>
      <c r="D57" s="18">
        <v>230265361</v>
      </c>
      <c r="E57" s="19">
        <v>252897</v>
      </c>
      <c r="F57" s="19">
        <v>92595586</v>
      </c>
      <c r="G57" s="20">
        <f t="shared" si="9"/>
        <v>366.13951925092033</v>
      </c>
      <c r="H57" s="18">
        <v>35203259</v>
      </c>
      <c r="I57" s="19">
        <v>1785094</v>
      </c>
      <c r="J57" s="19">
        <v>2644735</v>
      </c>
      <c r="K57" s="18">
        <v>39633088</v>
      </c>
      <c r="L57" s="18">
        <v>5699008</v>
      </c>
      <c r="M57" s="19">
        <v>3729581</v>
      </c>
      <c r="N57" s="19">
        <v>32918801</v>
      </c>
      <c r="O57" s="18">
        <v>42347390</v>
      </c>
      <c r="P57" s="18">
        <v>3952651</v>
      </c>
      <c r="Q57" s="19">
        <v>1074678</v>
      </c>
      <c r="R57" s="19">
        <v>1679763</v>
      </c>
      <c r="S57" s="18">
        <v>6707092</v>
      </c>
      <c r="T57" s="18">
        <v>3908016</v>
      </c>
      <c r="U57" s="19">
        <v>0</v>
      </c>
      <c r="V57" s="19">
        <v>0</v>
      </c>
      <c r="W57" s="21">
        <v>3908016</v>
      </c>
    </row>
    <row r="58" spans="1:23" ht="9.75">
      <c r="A58" s="15" t="s">
        <v>26</v>
      </c>
      <c r="B58" s="16" t="s">
        <v>116</v>
      </c>
      <c r="C58" s="17" t="s">
        <v>117</v>
      </c>
      <c r="D58" s="18">
        <v>186531193</v>
      </c>
      <c r="E58" s="19">
        <v>186531193</v>
      </c>
      <c r="F58" s="19">
        <v>100428792</v>
      </c>
      <c r="G58" s="20">
        <f t="shared" si="9"/>
        <v>0.5384021320230338</v>
      </c>
      <c r="H58" s="18">
        <v>26122265</v>
      </c>
      <c r="I58" s="19">
        <v>6442744</v>
      </c>
      <c r="J58" s="19">
        <v>10345763</v>
      </c>
      <c r="K58" s="18">
        <v>42910772</v>
      </c>
      <c r="L58" s="18">
        <v>6310103</v>
      </c>
      <c r="M58" s="19">
        <v>5199718</v>
      </c>
      <c r="N58" s="19">
        <v>5665620</v>
      </c>
      <c r="O58" s="18">
        <v>17175441</v>
      </c>
      <c r="P58" s="18">
        <v>16191858</v>
      </c>
      <c r="Q58" s="19">
        <v>4569175</v>
      </c>
      <c r="R58" s="19">
        <v>14031640</v>
      </c>
      <c r="S58" s="18">
        <v>34792673</v>
      </c>
      <c r="T58" s="18">
        <v>5549906</v>
      </c>
      <c r="U58" s="19">
        <v>0</v>
      </c>
      <c r="V58" s="19">
        <v>0</v>
      </c>
      <c r="W58" s="21">
        <v>5549906</v>
      </c>
    </row>
    <row r="59" spans="1:23" ht="9.75">
      <c r="A59" s="15" t="s">
        <v>41</v>
      </c>
      <c r="B59" s="16" t="s">
        <v>118</v>
      </c>
      <c r="C59" s="17" t="s">
        <v>119</v>
      </c>
      <c r="D59" s="18">
        <v>65268043</v>
      </c>
      <c r="E59" s="19">
        <v>65268043</v>
      </c>
      <c r="F59" s="19">
        <v>67943691</v>
      </c>
      <c r="G59" s="20">
        <f t="shared" si="9"/>
        <v>1.0409947637008206</v>
      </c>
      <c r="H59" s="18">
        <v>18156250</v>
      </c>
      <c r="I59" s="19">
        <v>319829</v>
      </c>
      <c r="J59" s="19">
        <v>267815</v>
      </c>
      <c r="K59" s="18">
        <v>18743894</v>
      </c>
      <c r="L59" s="18">
        <v>609911</v>
      </c>
      <c r="M59" s="19">
        <v>662664</v>
      </c>
      <c r="N59" s="19">
        <v>13048090</v>
      </c>
      <c r="O59" s="18">
        <v>14320665</v>
      </c>
      <c r="P59" s="18">
        <v>281874</v>
      </c>
      <c r="Q59" s="19">
        <v>238647</v>
      </c>
      <c r="R59" s="19">
        <v>11191110</v>
      </c>
      <c r="S59" s="18">
        <v>11711631</v>
      </c>
      <c r="T59" s="18">
        <v>20796765</v>
      </c>
      <c r="U59" s="19">
        <v>643574</v>
      </c>
      <c r="V59" s="19">
        <v>1727162</v>
      </c>
      <c r="W59" s="21">
        <v>23167501</v>
      </c>
    </row>
    <row r="60" spans="1:23" ht="9.75">
      <c r="A60" s="22"/>
      <c r="B60" s="23" t="s">
        <v>120</v>
      </c>
      <c r="C60" s="24"/>
      <c r="D60" s="25">
        <f>SUM(D56:D59)</f>
        <v>620649424</v>
      </c>
      <c r="E60" s="26">
        <f>SUM(E56:E59)</f>
        <v>381316483</v>
      </c>
      <c r="F60" s="26">
        <f>SUM(F56:F59)</f>
        <v>383520714</v>
      </c>
      <c r="G60" s="27">
        <f t="shared" si="9"/>
        <v>1.0057805814809218</v>
      </c>
      <c r="H60" s="25">
        <f aca="true" t="shared" si="11" ref="H60:W60">SUM(H56:H59)</f>
        <v>106037898</v>
      </c>
      <c r="I60" s="26">
        <f t="shared" si="11"/>
        <v>16770591</v>
      </c>
      <c r="J60" s="26">
        <f t="shared" si="11"/>
        <v>19297892</v>
      </c>
      <c r="K60" s="25">
        <f t="shared" si="11"/>
        <v>142106381</v>
      </c>
      <c r="L60" s="25">
        <f t="shared" si="11"/>
        <v>19828633</v>
      </c>
      <c r="M60" s="26">
        <f t="shared" si="11"/>
        <v>16598116</v>
      </c>
      <c r="N60" s="26">
        <f t="shared" si="11"/>
        <v>72857084</v>
      </c>
      <c r="O60" s="25">
        <f t="shared" si="11"/>
        <v>109283833</v>
      </c>
      <c r="P60" s="25">
        <f t="shared" si="11"/>
        <v>26599001</v>
      </c>
      <c r="Q60" s="26">
        <f t="shared" si="11"/>
        <v>11533305</v>
      </c>
      <c r="R60" s="26">
        <f t="shared" si="11"/>
        <v>42515799</v>
      </c>
      <c r="S60" s="25">
        <f t="shared" si="11"/>
        <v>80648105</v>
      </c>
      <c r="T60" s="25">
        <f t="shared" si="11"/>
        <v>36793666</v>
      </c>
      <c r="U60" s="26">
        <f t="shared" si="11"/>
        <v>5938949</v>
      </c>
      <c r="V60" s="26">
        <f t="shared" si="11"/>
        <v>8749780</v>
      </c>
      <c r="W60" s="28">
        <f t="shared" si="11"/>
        <v>51482395</v>
      </c>
    </row>
    <row r="61" spans="1:23" ht="9.75">
      <c r="A61" s="15" t="s">
        <v>26</v>
      </c>
      <c r="B61" s="16" t="s">
        <v>121</v>
      </c>
      <c r="C61" s="17" t="s">
        <v>122</v>
      </c>
      <c r="D61" s="18">
        <v>274411222</v>
      </c>
      <c r="E61" s="19">
        <v>274411222</v>
      </c>
      <c r="F61" s="19">
        <v>170277211</v>
      </c>
      <c r="G61" s="20">
        <f t="shared" si="9"/>
        <v>0.6205183948344504</v>
      </c>
      <c r="H61" s="18">
        <v>12559404</v>
      </c>
      <c r="I61" s="19">
        <v>15332944</v>
      </c>
      <c r="J61" s="19">
        <v>15980564</v>
      </c>
      <c r="K61" s="18">
        <v>43872912</v>
      </c>
      <c r="L61" s="18">
        <v>13331875</v>
      </c>
      <c r="M61" s="19">
        <v>13500103</v>
      </c>
      <c r="N61" s="19">
        <v>12529906</v>
      </c>
      <c r="O61" s="18">
        <v>39361884</v>
      </c>
      <c r="P61" s="18">
        <v>11813176</v>
      </c>
      <c r="Q61" s="19">
        <v>14522667</v>
      </c>
      <c r="R61" s="19">
        <v>15536669</v>
      </c>
      <c r="S61" s="18">
        <v>41872512</v>
      </c>
      <c r="T61" s="18">
        <v>14096565</v>
      </c>
      <c r="U61" s="19">
        <v>15536669</v>
      </c>
      <c r="V61" s="19">
        <v>15536669</v>
      </c>
      <c r="W61" s="21">
        <v>45169903</v>
      </c>
    </row>
    <row r="62" spans="1:23" ht="9.75">
      <c r="A62" s="15" t="s">
        <v>26</v>
      </c>
      <c r="B62" s="16" t="s">
        <v>123</v>
      </c>
      <c r="C62" s="17" t="s">
        <v>124</v>
      </c>
      <c r="D62" s="18">
        <v>106167370</v>
      </c>
      <c r="E62" s="19">
        <v>106261665</v>
      </c>
      <c r="F62" s="19">
        <v>113723681</v>
      </c>
      <c r="G62" s="20">
        <f t="shared" si="9"/>
        <v>1.0702230291610808</v>
      </c>
      <c r="H62" s="18">
        <v>31264679</v>
      </c>
      <c r="I62" s="19">
        <v>5240404</v>
      </c>
      <c r="J62" s="19">
        <v>61818</v>
      </c>
      <c r="K62" s="18">
        <v>36566901</v>
      </c>
      <c r="L62" s="18">
        <v>13868049</v>
      </c>
      <c r="M62" s="19">
        <v>4949250</v>
      </c>
      <c r="N62" s="19">
        <v>4735485</v>
      </c>
      <c r="O62" s="18">
        <v>23552784</v>
      </c>
      <c r="P62" s="18">
        <v>19088031</v>
      </c>
      <c r="Q62" s="19">
        <v>5212463</v>
      </c>
      <c r="R62" s="19">
        <v>14658877</v>
      </c>
      <c r="S62" s="18">
        <v>38959371</v>
      </c>
      <c r="T62" s="18">
        <v>5150123</v>
      </c>
      <c r="U62" s="19">
        <v>3854123</v>
      </c>
      <c r="V62" s="19">
        <v>5640379</v>
      </c>
      <c r="W62" s="21">
        <v>14644625</v>
      </c>
    </row>
    <row r="63" spans="1:23" ht="9.75">
      <c r="A63" s="15" t="s">
        <v>26</v>
      </c>
      <c r="B63" s="16" t="s">
        <v>125</v>
      </c>
      <c r="C63" s="17" t="s">
        <v>126</v>
      </c>
      <c r="D63" s="18">
        <v>150219497</v>
      </c>
      <c r="E63" s="19">
        <v>143249997</v>
      </c>
      <c r="F63" s="19">
        <v>147537803</v>
      </c>
      <c r="G63" s="20">
        <f t="shared" si="9"/>
        <v>1.0299323287245863</v>
      </c>
      <c r="H63" s="18">
        <v>47162538</v>
      </c>
      <c r="I63" s="19">
        <v>8068441</v>
      </c>
      <c r="J63" s="19">
        <v>6203165</v>
      </c>
      <c r="K63" s="18">
        <v>61434144</v>
      </c>
      <c r="L63" s="18">
        <v>4777354</v>
      </c>
      <c r="M63" s="19">
        <v>5587791</v>
      </c>
      <c r="N63" s="19">
        <v>27088853</v>
      </c>
      <c r="O63" s="18">
        <v>37453998</v>
      </c>
      <c r="P63" s="18">
        <v>4936920</v>
      </c>
      <c r="Q63" s="19">
        <v>5630031</v>
      </c>
      <c r="R63" s="19">
        <v>21318048</v>
      </c>
      <c r="S63" s="18">
        <v>31884999</v>
      </c>
      <c r="T63" s="18">
        <v>4698287</v>
      </c>
      <c r="U63" s="19">
        <v>4791961</v>
      </c>
      <c r="V63" s="19">
        <v>7274414</v>
      </c>
      <c r="W63" s="21">
        <v>16764662</v>
      </c>
    </row>
    <row r="64" spans="1:23" ht="9.75">
      <c r="A64" s="15" t="s">
        <v>26</v>
      </c>
      <c r="B64" s="16" t="s">
        <v>127</v>
      </c>
      <c r="C64" s="17" t="s">
        <v>128</v>
      </c>
      <c r="D64" s="18">
        <v>2490298150</v>
      </c>
      <c r="E64" s="19">
        <v>2490298150</v>
      </c>
      <c r="F64" s="19">
        <v>2304875501</v>
      </c>
      <c r="G64" s="20">
        <f t="shared" si="9"/>
        <v>0.9255419882153468</v>
      </c>
      <c r="H64" s="18">
        <v>383497738</v>
      </c>
      <c r="I64" s="19">
        <v>152843302</v>
      </c>
      <c r="J64" s="19">
        <v>149197107</v>
      </c>
      <c r="K64" s="18">
        <v>685538147</v>
      </c>
      <c r="L64" s="18">
        <v>142069136</v>
      </c>
      <c r="M64" s="19">
        <v>160026643</v>
      </c>
      <c r="N64" s="19">
        <v>243093938</v>
      </c>
      <c r="O64" s="18">
        <v>545189717</v>
      </c>
      <c r="P64" s="18">
        <v>178931949</v>
      </c>
      <c r="Q64" s="19">
        <v>167598843</v>
      </c>
      <c r="R64" s="19">
        <v>266269342</v>
      </c>
      <c r="S64" s="18">
        <v>612800134</v>
      </c>
      <c r="T64" s="18">
        <v>135117009</v>
      </c>
      <c r="U64" s="19">
        <v>161642714</v>
      </c>
      <c r="V64" s="19">
        <v>164587780</v>
      </c>
      <c r="W64" s="21">
        <v>461347503</v>
      </c>
    </row>
    <row r="65" spans="1:23" ht="9.75">
      <c r="A65" s="15" t="s">
        <v>26</v>
      </c>
      <c r="B65" s="16" t="s">
        <v>129</v>
      </c>
      <c r="C65" s="17" t="s">
        <v>130</v>
      </c>
      <c r="D65" s="18">
        <v>345021000</v>
      </c>
      <c r="E65" s="19">
        <v>345021000</v>
      </c>
      <c r="F65" s="19">
        <v>504462184</v>
      </c>
      <c r="G65" s="20">
        <f t="shared" si="9"/>
        <v>1.4621202303627896</v>
      </c>
      <c r="H65" s="18">
        <v>70181053</v>
      </c>
      <c r="I65" s="19">
        <v>15709594</v>
      </c>
      <c r="J65" s="19">
        <v>37462331</v>
      </c>
      <c r="K65" s="18">
        <v>123352978</v>
      </c>
      <c r="L65" s="18">
        <v>23163902</v>
      </c>
      <c r="M65" s="19">
        <v>24063547</v>
      </c>
      <c r="N65" s="19">
        <v>25748204</v>
      </c>
      <c r="O65" s="18">
        <v>72975653</v>
      </c>
      <c r="P65" s="18">
        <v>60863180</v>
      </c>
      <c r="Q65" s="19">
        <v>22683902</v>
      </c>
      <c r="R65" s="19">
        <v>51878436</v>
      </c>
      <c r="S65" s="18">
        <v>135425518</v>
      </c>
      <c r="T65" s="18">
        <v>42180695</v>
      </c>
      <c r="U65" s="19">
        <v>101611931</v>
      </c>
      <c r="V65" s="19">
        <v>28915409</v>
      </c>
      <c r="W65" s="21">
        <v>172708035</v>
      </c>
    </row>
    <row r="66" spans="1:23" ht="9.75">
      <c r="A66" s="15" t="s">
        <v>41</v>
      </c>
      <c r="B66" s="16" t="s">
        <v>131</v>
      </c>
      <c r="C66" s="17" t="s">
        <v>132</v>
      </c>
      <c r="D66" s="18">
        <v>128709000</v>
      </c>
      <c r="E66" s="19">
        <v>128709000</v>
      </c>
      <c r="F66" s="19">
        <v>148730372</v>
      </c>
      <c r="G66" s="20">
        <f t="shared" si="9"/>
        <v>1.155555338010551</v>
      </c>
      <c r="H66" s="18">
        <v>50578599</v>
      </c>
      <c r="I66" s="19">
        <v>2988491</v>
      </c>
      <c r="J66" s="19">
        <v>943204</v>
      </c>
      <c r="K66" s="18">
        <v>54510294</v>
      </c>
      <c r="L66" s="18">
        <v>995487</v>
      </c>
      <c r="M66" s="19">
        <v>1783919</v>
      </c>
      <c r="N66" s="19">
        <v>41098891</v>
      </c>
      <c r="O66" s="18">
        <v>43878297</v>
      </c>
      <c r="P66" s="18">
        <v>1086148</v>
      </c>
      <c r="Q66" s="19">
        <v>1344881</v>
      </c>
      <c r="R66" s="19">
        <v>42755554</v>
      </c>
      <c r="S66" s="18">
        <v>45186583</v>
      </c>
      <c r="T66" s="18">
        <v>346850</v>
      </c>
      <c r="U66" s="19">
        <v>224786</v>
      </c>
      <c r="V66" s="19">
        <v>4583562</v>
      </c>
      <c r="W66" s="21">
        <v>5155198</v>
      </c>
    </row>
    <row r="67" spans="1:23" ht="9.75">
      <c r="A67" s="22"/>
      <c r="B67" s="23" t="s">
        <v>133</v>
      </c>
      <c r="C67" s="24"/>
      <c r="D67" s="25">
        <f>SUM(D61:D66)</f>
        <v>3494826239</v>
      </c>
      <c r="E67" s="26">
        <f>SUM(E61:E66)</f>
        <v>3487951034</v>
      </c>
      <c r="F67" s="26">
        <f>SUM(F61:F66)</f>
        <v>3389606752</v>
      </c>
      <c r="G67" s="27">
        <f t="shared" si="9"/>
        <v>0.9718045692037086</v>
      </c>
      <c r="H67" s="25">
        <f aca="true" t="shared" si="12" ref="H67:W67">SUM(H61:H66)</f>
        <v>595244011</v>
      </c>
      <c r="I67" s="26">
        <f t="shared" si="12"/>
        <v>200183176</v>
      </c>
      <c r="J67" s="26">
        <f t="shared" si="12"/>
        <v>209848189</v>
      </c>
      <c r="K67" s="25">
        <f t="shared" si="12"/>
        <v>1005275376</v>
      </c>
      <c r="L67" s="25">
        <f t="shared" si="12"/>
        <v>198205803</v>
      </c>
      <c r="M67" s="26">
        <f t="shared" si="12"/>
        <v>209911253</v>
      </c>
      <c r="N67" s="26">
        <f t="shared" si="12"/>
        <v>354295277</v>
      </c>
      <c r="O67" s="25">
        <f t="shared" si="12"/>
        <v>762412333</v>
      </c>
      <c r="P67" s="25">
        <f t="shared" si="12"/>
        <v>276719404</v>
      </c>
      <c r="Q67" s="26">
        <f t="shared" si="12"/>
        <v>216992787</v>
      </c>
      <c r="R67" s="26">
        <f t="shared" si="12"/>
        <v>412416926</v>
      </c>
      <c r="S67" s="25">
        <f t="shared" si="12"/>
        <v>906129117</v>
      </c>
      <c r="T67" s="25">
        <f t="shared" si="12"/>
        <v>201589529</v>
      </c>
      <c r="U67" s="26">
        <f t="shared" si="12"/>
        <v>287662184</v>
      </c>
      <c r="V67" s="26">
        <f t="shared" si="12"/>
        <v>226538213</v>
      </c>
      <c r="W67" s="28">
        <f t="shared" si="12"/>
        <v>715789926</v>
      </c>
    </row>
    <row r="68" spans="1:23" ht="9.75">
      <c r="A68" s="15" t="s">
        <v>26</v>
      </c>
      <c r="B68" s="16" t="s">
        <v>134</v>
      </c>
      <c r="C68" s="17" t="s">
        <v>135</v>
      </c>
      <c r="D68" s="18">
        <v>450083603</v>
      </c>
      <c r="E68" s="19">
        <v>490676516</v>
      </c>
      <c r="F68" s="19">
        <v>488732899</v>
      </c>
      <c r="G68" s="20">
        <f t="shared" si="9"/>
        <v>0.9960389035614657</v>
      </c>
      <c r="H68" s="18">
        <v>102670396</v>
      </c>
      <c r="I68" s="19">
        <v>27060391</v>
      </c>
      <c r="J68" s="19">
        <v>24865643</v>
      </c>
      <c r="K68" s="18">
        <v>154596430</v>
      </c>
      <c r="L68" s="18">
        <v>24974777</v>
      </c>
      <c r="M68" s="19">
        <v>26072976</v>
      </c>
      <c r="N68" s="19">
        <v>83229996</v>
      </c>
      <c r="O68" s="18">
        <v>134277749</v>
      </c>
      <c r="P68" s="18">
        <v>25305561</v>
      </c>
      <c r="Q68" s="19">
        <v>32797538</v>
      </c>
      <c r="R68" s="19">
        <v>68878544</v>
      </c>
      <c r="S68" s="18">
        <v>126981643</v>
      </c>
      <c r="T68" s="18">
        <v>26301031</v>
      </c>
      <c r="U68" s="19">
        <v>26257823</v>
      </c>
      <c r="V68" s="19">
        <v>20318223</v>
      </c>
      <c r="W68" s="21">
        <v>72877077</v>
      </c>
    </row>
    <row r="69" spans="1:23" ht="9.75">
      <c r="A69" s="15" t="s">
        <v>26</v>
      </c>
      <c r="B69" s="16" t="s">
        <v>136</v>
      </c>
      <c r="C69" s="17" t="s">
        <v>137</v>
      </c>
      <c r="D69" s="18">
        <v>888805642</v>
      </c>
      <c r="E69" s="19">
        <v>888805641</v>
      </c>
      <c r="F69" s="19">
        <v>728818388</v>
      </c>
      <c r="G69" s="20">
        <f t="shared" si="9"/>
        <v>0.8199974824417209</v>
      </c>
      <c r="H69" s="18">
        <v>144488353</v>
      </c>
      <c r="I69" s="19">
        <v>55475250</v>
      </c>
      <c r="J69" s="19">
        <v>48011241</v>
      </c>
      <c r="K69" s="18">
        <v>247974844</v>
      </c>
      <c r="L69" s="18">
        <v>45701026</v>
      </c>
      <c r="M69" s="19">
        <v>45524277</v>
      </c>
      <c r="N69" s="19">
        <v>96129917</v>
      </c>
      <c r="O69" s="18">
        <v>187355220</v>
      </c>
      <c r="P69" s="18">
        <v>40608124</v>
      </c>
      <c r="Q69" s="19">
        <v>45357006</v>
      </c>
      <c r="R69" s="19">
        <v>78671608</v>
      </c>
      <c r="S69" s="18">
        <v>164636738</v>
      </c>
      <c r="T69" s="18">
        <v>38951769</v>
      </c>
      <c r="U69" s="19">
        <v>45106809</v>
      </c>
      <c r="V69" s="19">
        <v>44793008</v>
      </c>
      <c r="W69" s="21">
        <v>128851586</v>
      </c>
    </row>
    <row r="70" spans="1:23" ht="9.75">
      <c r="A70" s="15" t="s">
        <v>26</v>
      </c>
      <c r="B70" s="16" t="s">
        <v>138</v>
      </c>
      <c r="C70" s="17" t="s">
        <v>139</v>
      </c>
      <c r="D70" s="18">
        <v>332095880</v>
      </c>
      <c r="E70" s="19">
        <v>269544800</v>
      </c>
      <c r="F70" s="19">
        <v>359028743</v>
      </c>
      <c r="G70" s="20">
        <f t="shared" si="9"/>
        <v>1.3319817076790204</v>
      </c>
      <c r="H70" s="18">
        <v>56679036</v>
      </c>
      <c r="I70" s="19">
        <v>26172197</v>
      </c>
      <c r="J70" s="19">
        <v>21429765</v>
      </c>
      <c r="K70" s="18">
        <v>104280998</v>
      </c>
      <c r="L70" s="18">
        <v>20455391</v>
      </c>
      <c r="M70" s="19">
        <v>22686336</v>
      </c>
      <c r="N70" s="19">
        <v>34972372</v>
      </c>
      <c r="O70" s="18">
        <v>78114099</v>
      </c>
      <c r="P70" s="18">
        <v>24975904</v>
      </c>
      <c r="Q70" s="19">
        <v>36319647</v>
      </c>
      <c r="R70" s="19">
        <v>42954374</v>
      </c>
      <c r="S70" s="18">
        <v>104249925</v>
      </c>
      <c r="T70" s="18">
        <v>24856056</v>
      </c>
      <c r="U70" s="19">
        <v>22381716</v>
      </c>
      <c r="V70" s="19">
        <v>25145949</v>
      </c>
      <c r="W70" s="21">
        <v>72383721</v>
      </c>
    </row>
    <row r="71" spans="1:23" ht="9.75">
      <c r="A71" s="15" t="s">
        <v>26</v>
      </c>
      <c r="B71" s="16" t="s">
        <v>140</v>
      </c>
      <c r="C71" s="17" t="s">
        <v>141</v>
      </c>
      <c r="D71" s="18">
        <v>1588950753</v>
      </c>
      <c r="E71" s="19">
        <v>1506098728</v>
      </c>
      <c r="F71" s="19">
        <v>1780045412</v>
      </c>
      <c r="G71" s="20">
        <f t="shared" si="9"/>
        <v>1.1818915844672302</v>
      </c>
      <c r="H71" s="18">
        <v>288896516</v>
      </c>
      <c r="I71" s="19">
        <v>30171493</v>
      </c>
      <c r="J71" s="19">
        <v>26454310</v>
      </c>
      <c r="K71" s="18">
        <v>345522319</v>
      </c>
      <c r="L71" s="18">
        <v>284302106</v>
      </c>
      <c r="M71" s="19">
        <v>157882959</v>
      </c>
      <c r="N71" s="19">
        <v>203052026</v>
      </c>
      <c r="O71" s="18">
        <v>645237091</v>
      </c>
      <c r="P71" s="18">
        <v>51792584</v>
      </c>
      <c r="Q71" s="19">
        <v>47307286</v>
      </c>
      <c r="R71" s="19">
        <v>293755516</v>
      </c>
      <c r="S71" s="18">
        <v>392855386</v>
      </c>
      <c r="T71" s="18">
        <v>35294265</v>
      </c>
      <c r="U71" s="19">
        <v>361136351</v>
      </c>
      <c r="V71" s="19">
        <v>0</v>
      </c>
      <c r="W71" s="21">
        <v>396430616</v>
      </c>
    </row>
    <row r="72" spans="1:23" ht="9.75">
      <c r="A72" s="15" t="s">
        <v>26</v>
      </c>
      <c r="B72" s="16" t="s">
        <v>142</v>
      </c>
      <c r="C72" s="17" t="s">
        <v>143</v>
      </c>
      <c r="D72" s="18">
        <v>126391496</v>
      </c>
      <c r="E72" s="19">
        <v>133331288</v>
      </c>
      <c r="F72" s="19">
        <v>205789826</v>
      </c>
      <c r="G72" s="20">
        <f t="shared" si="9"/>
        <v>1.5434473714826786</v>
      </c>
      <c r="H72" s="18">
        <v>40467911</v>
      </c>
      <c r="I72" s="19">
        <v>6851933</v>
      </c>
      <c r="J72" s="19">
        <v>4636163</v>
      </c>
      <c r="K72" s="18">
        <v>51956007</v>
      </c>
      <c r="L72" s="18">
        <v>4394320</v>
      </c>
      <c r="M72" s="19">
        <v>4686143</v>
      </c>
      <c r="N72" s="19">
        <v>26261301</v>
      </c>
      <c r="O72" s="18">
        <v>35341764</v>
      </c>
      <c r="P72" s="18">
        <v>0</v>
      </c>
      <c r="Q72" s="19">
        <v>105435100</v>
      </c>
      <c r="R72" s="19">
        <v>4554156</v>
      </c>
      <c r="S72" s="18">
        <v>109989256</v>
      </c>
      <c r="T72" s="18">
        <v>4332871</v>
      </c>
      <c r="U72" s="19">
        <v>4169928</v>
      </c>
      <c r="V72" s="19">
        <v>0</v>
      </c>
      <c r="W72" s="21">
        <v>8502799</v>
      </c>
    </row>
    <row r="73" spans="1:23" ht="9.75">
      <c r="A73" s="15" t="s">
        <v>26</v>
      </c>
      <c r="B73" s="16" t="s">
        <v>144</v>
      </c>
      <c r="C73" s="17" t="s">
        <v>145</v>
      </c>
      <c r="D73" s="18">
        <v>235023165</v>
      </c>
      <c r="E73" s="19">
        <v>244536653</v>
      </c>
      <c r="F73" s="19">
        <v>183227121</v>
      </c>
      <c r="G73" s="20">
        <f t="shared" si="9"/>
        <v>0.7492828529063085</v>
      </c>
      <c r="H73" s="18">
        <v>9705873</v>
      </c>
      <c r="I73" s="19">
        <v>26786954</v>
      </c>
      <c r="J73" s="19">
        <v>13094590</v>
      </c>
      <c r="K73" s="18">
        <v>49587417</v>
      </c>
      <c r="L73" s="18">
        <v>24510587</v>
      </c>
      <c r="M73" s="19">
        <v>12001580</v>
      </c>
      <c r="N73" s="19">
        <v>8240054</v>
      </c>
      <c r="O73" s="18">
        <v>44752221</v>
      </c>
      <c r="P73" s="18">
        <v>8798421</v>
      </c>
      <c r="Q73" s="19">
        <v>6636380</v>
      </c>
      <c r="R73" s="19">
        <v>53145528</v>
      </c>
      <c r="S73" s="18">
        <v>68580329</v>
      </c>
      <c r="T73" s="18">
        <v>10153577</v>
      </c>
      <c r="U73" s="19">
        <v>10153577</v>
      </c>
      <c r="V73" s="19">
        <v>0</v>
      </c>
      <c r="W73" s="21">
        <v>20307154</v>
      </c>
    </row>
    <row r="74" spans="1:23" ht="9.75">
      <c r="A74" s="15" t="s">
        <v>41</v>
      </c>
      <c r="B74" s="16" t="s">
        <v>146</v>
      </c>
      <c r="C74" s="17" t="s">
        <v>147</v>
      </c>
      <c r="D74" s="18">
        <v>126301878</v>
      </c>
      <c r="E74" s="19">
        <v>175814519</v>
      </c>
      <c r="F74" s="19">
        <v>141263042</v>
      </c>
      <c r="G74" s="20">
        <f t="shared" si="9"/>
        <v>0.8034776809303218</v>
      </c>
      <c r="H74" s="18">
        <v>48782785</v>
      </c>
      <c r="I74" s="19">
        <v>3382990</v>
      </c>
      <c r="J74" s="19">
        <v>2224866</v>
      </c>
      <c r="K74" s="18">
        <v>54390641</v>
      </c>
      <c r="L74" s="18">
        <v>156688</v>
      </c>
      <c r="M74" s="19">
        <v>6856407</v>
      </c>
      <c r="N74" s="19">
        <v>38008052</v>
      </c>
      <c r="O74" s="18">
        <v>45021147</v>
      </c>
      <c r="P74" s="18">
        <v>2117188</v>
      </c>
      <c r="Q74" s="19">
        <v>2219947</v>
      </c>
      <c r="R74" s="19">
        <v>27991017</v>
      </c>
      <c r="S74" s="18">
        <v>32328152</v>
      </c>
      <c r="T74" s="18">
        <v>1139355</v>
      </c>
      <c r="U74" s="19">
        <v>3113465</v>
      </c>
      <c r="V74" s="19">
        <v>5270282</v>
      </c>
      <c r="W74" s="21">
        <v>9523102</v>
      </c>
    </row>
    <row r="75" spans="1:23" ht="9.75">
      <c r="A75" s="22"/>
      <c r="B75" s="23" t="s">
        <v>148</v>
      </c>
      <c r="C75" s="24"/>
      <c r="D75" s="25">
        <f>SUM(D68:D74)</f>
        <v>3747652417</v>
      </c>
      <c r="E75" s="26">
        <f>SUM(E68:E74)</f>
        <v>3708808145</v>
      </c>
      <c r="F75" s="26">
        <f>SUM(F68:F74)</f>
        <v>3886905431</v>
      </c>
      <c r="G75" s="27">
        <f t="shared" si="9"/>
        <v>1.0480200859783217</v>
      </c>
      <c r="H75" s="25">
        <f aca="true" t="shared" si="13" ref="H75:W75">SUM(H68:H74)</f>
        <v>691690870</v>
      </c>
      <c r="I75" s="26">
        <f t="shared" si="13"/>
        <v>175901208</v>
      </c>
      <c r="J75" s="26">
        <f t="shared" si="13"/>
        <v>140716578</v>
      </c>
      <c r="K75" s="25">
        <f t="shared" si="13"/>
        <v>1008308656</v>
      </c>
      <c r="L75" s="25">
        <f t="shared" si="13"/>
        <v>404494895</v>
      </c>
      <c r="M75" s="26">
        <f t="shared" si="13"/>
        <v>275710678</v>
      </c>
      <c r="N75" s="26">
        <f t="shared" si="13"/>
        <v>489893718</v>
      </c>
      <c r="O75" s="25">
        <f t="shared" si="13"/>
        <v>1170099291</v>
      </c>
      <c r="P75" s="25">
        <f t="shared" si="13"/>
        <v>153597782</v>
      </c>
      <c r="Q75" s="26">
        <f t="shared" si="13"/>
        <v>276072904</v>
      </c>
      <c r="R75" s="26">
        <f t="shared" si="13"/>
        <v>569950743</v>
      </c>
      <c r="S75" s="25">
        <f t="shared" si="13"/>
        <v>999621429</v>
      </c>
      <c r="T75" s="25">
        <f t="shared" si="13"/>
        <v>141028924</v>
      </c>
      <c r="U75" s="26">
        <f t="shared" si="13"/>
        <v>472319669</v>
      </c>
      <c r="V75" s="26">
        <f t="shared" si="13"/>
        <v>95527462</v>
      </c>
      <c r="W75" s="28">
        <f t="shared" si="13"/>
        <v>708876055</v>
      </c>
    </row>
    <row r="76" spans="1:23" ht="9.75">
      <c r="A76" s="15" t="s">
        <v>26</v>
      </c>
      <c r="B76" s="16" t="s">
        <v>149</v>
      </c>
      <c r="C76" s="17" t="s">
        <v>150</v>
      </c>
      <c r="D76" s="18">
        <v>807166187</v>
      </c>
      <c r="E76" s="19">
        <v>847283551</v>
      </c>
      <c r="F76" s="19">
        <v>715358934</v>
      </c>
      <c r="G76" s="20">
        <f t="shared" si="9"/>
        <v>0.8442969690084305</v>
      </c>
      <c r="H76" s="18">
        <v>127710165</v>
      </c>
      <c r="I76" s="19">
        <v>45964179</v>
      </c>
      <c r="J76" s="19">
        <v>48110241</v>
      </c>
      <c r="K76" s="18">
        <v>221784585</v>
      </c>
      <c r="L76" s="18">
        <v>39170799</v>
      </c>
      <c r="M76" s="19">
        <v>46691811</v>
      </c>
      <c r="N76" s="19">
        <v>100200820</v>
      </c>
      <c r="O76" s="18">
        <v>186063430</v>
      </c>
      <c r="P76" s="18">
        <v>44770667</v>
      </c>
      <c r="Q76" s="19">
        <v>46819592</v>
      </c>
      <c r="R76" s="19">
        <v>85103803</v>
      </c>
      <c r="S76" s="18">
        <v>176694062</v>
      </c>
      <c r="T76" s="18">
        <v>41682768</v>
      </c>
      <c r="U76" s="19">
        <v>46579748</v>
      </c>
      <c r="V76" s="19">
        <v>42554341</v>
      </c>
      <c r="W76" s="21">
        <v>130816857</v>
      </c>
    </row>
    <row r="77" spans="1:23" ht="9.75">
      <c r="A77" s="15" t="s">
        <v>26</v>
      </c>
      <c r="B77" s="16" t="s">
        <v>151</v>
      </c>
      <c r="C77" s="17" t="s">
        <v>152</v>
      </c>
      <c r="D77" s="18">
        <v>703073144</v>
      </c>
      <c r="E77" s="19">
        <v>703073140</v>
      </c>
      <c r="F77" s="19">
        <v>671412528</v>
      </c>
      <c r="G77" s="20">
        <f t="shared" si="9"/>
        <v>0.9549682526628738</v>
      </c>
      <c r="H77" s="18">
        <v>121915404</v>
      </c>
      <c r="I77" s="19">
        <v>40743117</v>
      </c>
      <c r="J77" s="19">
        <v>98488382</v>
      </c>
      <c r="K77" s="18">
        <v>261146903</v>
      </c>
      <c r="L77" s="18">
        <v>-11772359</v>
      </c>
      <c r="M77" s="19">
        <v>25419757</v>
      </c>
      <c r="N77" s="19">
        <v>78145982</v>
      </c>
      <c r="O77" s="18">
        <v>91793380</v>
      </c>
      <c r="P77" s="18">
        <v>38660497</v>
      </c>
      <c r="Q77" s="19">
        <v>58222687</v>
      </c>
      <c r="R77" s="19">
        <v>79905520</v>
      </c>
      <c r="S77" s="18">
        <v>176788704</v>
      </c>
      <c r="T77" s="18">
        <v>31089661</v>
      </c>
      <c r="U77" s="19">
        <v>37421518</v>
      </c>
      <c r="V77" s="19">
        <v>73172362</v>
      </c>
      <c r="W77" s="21">
        <v>141683541</v>
      </c>
    </row>
    <row r="78" spans="1:23" ht="9.75">
      <c r="A78" s="15" t="s">
        <v>26</v>
      </c>
      <c r="B78" s="16" t="s">
        <v>153</v>
      </c>
      <c r="C78" s="17" t="s">
        <v>154</v>
      </c>
      <c r="D78" s="18">
        <v>1105405990</v>
      </c>
      <c r="E78" s="19">
        <v>1120955350</v>
      </c>
      <c r="F78" s="19">
        <v>1052735345</v>
      </c>
      <c r="G78" s="20">
        <f t="shared" si="9"/>
        <v>0.9391411932687596</v>
      </c>
      <c r="H78" s="18">
        <v>184282570</v>
      </c>
      <c r="I78" s="19">
        <v>56174552</v>
      </c>
      <c r="J78" s="19">
        <v>49893293</v>
      </c>
      <c r="K78" s="18">
        <v>290350415</v>
      </c>
      <c r="L78" s="18">
        <v>73003801</v>
      </c>
      <c r="M78" s="19">
        <v>80577090</v>
      </c>
      <c r="N78" s="19">
        <v>131337639</v>
      </c>
      <c r="O78" s="18">
        <v>284918530</v>
      </c>
      <c r="P78" s="18">
        <v>80947999</v>
      </c>
      <c r="Q78" s="19">
        <v>165804191</v>
      </c>
      <c r="R78" s="19">
        <v>24676640</v>
      </c>
      <c r="S78" s="18">
        <v>271428830</v>
      </c>
      <c r="T78" s="18">
        <v>55862349</v>
      </c>
      <c r="U78" s="19">
        <v>73435467</v>
      </c>
      <c r="V78" s="19">
        <v>76739754</v>
      </c>
      <c r="W78" s="21">
        <v>206037570</v>
      </c>
    </row>
    <row r="79" spans="1:23" ht="9.75">
      <c r="A79" s="15" t="s">
        <v>26</v>
      </c>
      <c r="B79" s="16" t="s">
        <v>155</v>
      </c>
      <c r="C79" s="17" t="s">
        <v>156</v>
      </c>
      <c r="D79" s="18">
        <v>216748582</v>
      </c>
      <c r="E79" s="19">
        <v>216748582</v>
      </c>
      <c r="F79" s="19">
        <v>132772259</v>
      </c>
      <c r="G79" s="20">
        <f t="shared" si="9"/>
        <v>0.6125634492040183</v>
      </c>
      <c r="H79" s="18">
        <v>7597001</v>
      </c>
      <c r="I79" s="19">
        <v>40945712</v>
      </c>
      <c r="J79" s="19">
        <v>8335722</v>
      </c>
      <c r="K79" s="18">
        <v>56878435</v>
      </c>
      <c r="L79" s="18">
        <v>7985632</v>
      </c>
      <c r="M79" s="19">
        <v>7985632</v>
      </c>
      <c r="N79" s="19">
        <v>7985632</v>
      </c>
      <c r="O79" s="18">
        <v>23956896</v>
      </c>
      <c r="P79" s="18">
        <v>10472478</v>
      </c>
      <c r="Q79" s="19">
        <v>8152370</v>
      </c>
      <c r="R79" s="19">
        <v>7880310</v>
      </c>
      <c r="S79" s="18">
        <v>26505158</v>
      </c>
      <c r="T79" s="18">
        <v>8152370</v>
      </c>
      <c r="U79" s="19">
        <v>8639700</v>
      </c>
      <c r="V79" s="19">
        <v>8639700</v>
      </c>
      <c r="W79" s="21">
        <v>25431770</v>
      </c>
    </row>
    <row r="80" spans="1:23" ht="9.75">
      <c r="A80" s="15" t="s">
        <v>41</v>
      </c>
      <c r="B80" s="16" t="s">
        <v>157</v>
      </c>
      <c r="C80" s="17" t="s">
        <v>158</v>
      </c>
      <c r="D80" s="18">
        <v>162225160</v>
      </c>
      <c r="E80" s="19">
        <v>166592160</v>
      </c>
      <c r="F80" s="19">
        <v>143460634</v>
      </c>
      <c r="G80" s="20">
        <f t="shared" si="9"/>
        <v>0.8611487719470112</v>
      </c>
      <c r="H80" s="18">
        <v>62432401</v>
      </c>
      <c r="I80" s="19">
        <v>1559634</v>
      </c>
      <c r="J80" s="19">
        <v>366596</v>
      </c>
      <c r="K80" s="18">
        <v>64358631</v>
      </c>
      <c r="L80" s="18">
        <v>327362</v>
      </c>
      <c r="M80" s="19">
        <v>1655323</v>
      </c>
      <c r="N80" s="19">
        <v>1655323</v>
      </c>
      <c r="O80" s="18">
        <v>3638008</v>
      </c>
      <c r="P80" s="18">
        <v>324160</v>
      </c>
      <c r="Q80" s="19">
        <v>208203</v>
      </c>
      <c r="R80" s="19">
        <v>37303736</v>
      </c>
      <c r="S80" s="18">
        <v>37836099</v>
      </c>
      <c r="T80" s="18">
        <v>37303736</v>
      </c>
      <c r="U80" s="19">
        <v>324160</v>
      </c>
      <c r="V80" s="19">
        <v>0</v>
      </c>
      <c r="W80" s="21">
        <v>37627896</v>
      </c>
    </row>
    <row r="81" spans="1:23" ht="9.75">
      <c r="A81" s="22"/>
      <c r="B81" s="23" t="s">
        <v>159</v>
      </c>
      <c r="C81" s="24"/>
      <c r="D81" s="25">
        <f>SUM(D76:D80)</f>
        <v>2994619063</v>
      </c>
      <c r="E81" s="26">
        <f>SUM(E76:E80)</f>
        <v>3054652783</v>
      </c>
      <c r="F81" s="26">
        <f>SUM(F76:F80)</f>
        <v>2715739700</v>
      </c>
      <c r="G81" s="27">
        <f t="shared" si="9"/>
        <v>0.8890502105882061</v>
      </c>
      <c r="H81" s="25">
        <f aca="true" t="shared" si="14" ref="H81:W81">SUM(H76:H80)</f>
        <v>503937541</v>
      </c>
      <c r="I81" s="26">
        <f t="shared" si="14"/>
        <v>185387194</v>
      </c>
      <c r="J81" s="26">
        <f t="shared" si="14"/>
        <v>205194234</v>
      </c>
      <c r="K81" s="25">
        <f t="shared" si="14"/>
        <v>894518969</v>
      </c>
      <c r="L81" s="25">
        <f t="shared" si="14"/>
        <v>108715235</v>
      </c>
      <c r="M81" s="26">
        <f t="shared" si="14"/>
        <v>162329613</v>
      </c>
      <c r="N81" s="26">
        <f t="shared" si="14"/>
        <v>319325396</v>
      </c>
      <c r="O81" s="25">
        <f t="shared" si="14"/>
        <v>590370244</v>
      </c>
      <c r="P81" s="25">
        <f t="shared" si="14"/>
        <v>175175801</v>
      </c>
      <c r="Q81" s="26">
        <f t="shared" si="14"/>
        <v>279207043</v>
      </c>
      <c r="R81" s="26">
        <f t="shared" si="14"/>
        <v>234870009</v>
      </c>
      <c r="S81" s="25">
        <f t="shared" si="14"/>
        <v>689252853</v>
      </c>
      <c r="T81" s="25">
        <f t="shared" si="14"/>
        <v>174090884</v>
      </c>
      <c r="U81" s="26">
        <f t="shared" si="14"/>
        <v>166400593</v>
      </c>
      <c r="V81" s="26">
        <f t="shared" si="14"/>
        <v>201106157</v>
      </c>
      <c r="W81" s="28">
        <f t="shared" si="14"/>
        <v>541597634</v>
      </c>
    </row>
    <row r="82" spans="1:23" ht="9.75">
      <c r="A82" s="33"/>
      <c r="B82" s="34" t="s">
        <v>160</v>
      </c>
      <c r="C82" s="35"/>
      <c r="D82" s="36">
        <f>SUM(D54,D56:D59,D61:D66,D68:D74,D76:D80)</f>
        <v>17162170685</v>
      </c>
      <c r="E82" s="37">
        <f>SUM(E54,E56:E59,E61:E66,E68:E74,E76:E80)</f>
        <v>17322790119</v>
      </c>
      <c r="F82" s="37">
        <f>SUM(F54,F56:F59,F61:F66,F68:F74,F76:F80)</f>
        <v>17058229628</v>
      </c>
      <c r="G82" s="38">
        <f t="shared" si="9"/>
        <v>0.9847276051269694</v>
      </c>
      <c r="H82" s="36">
        <f aca="true" t="shared" si="15" ref="H82:W82">SUM(H54,H56:H59,H61:H66,H68:H74,H76:H80)</f>
        <v>2683987659</v>
      </c>
      <c r="I82" s="37">
        <f t="shared" si="15"/>
        <v>1182514594</v>
      </c>
      <c r="J82" s="37">
        <f t="shared" si="15"/>
        <v>1076664176</v>
      </c>
      <c r="K82" s="36">
        <f t="shared" si="15"/>
        <v>4943166429</v>
      </c>
      <c r="L82" s="36">
        <f t="shared" si="15"/>
        <v>1141922101</v>
      </c>
      <c r="M82" s="37">
        <f t="shared" si="15"/>
        <v>1094155659</v>
      </c>
      <c r="N82" s="37">
        <f t="shared" si="15"/>
        <v>1778571797</v>
      </c>
      <c r="O82" s="36">
        <f t="shared" si="15"/>
        <v>4014649557</v>
      </c>
      <c r="P82" s="36">
        <f t="shared" si="15"/>
        <v>1204292192</v>
      </c>
      <c r="Q82" s="37">
        <f t="shared" si="15"/>
        <v>1372389917</v>
      </c>
      <c r="R82" s="37">
        <f t="shared" si="15"/>
        <v>1847017853</v>
      </c>
      <c r="S82" s="36">
        <f t="shared" si="15"/>
        <v>4423699962</v>
      </c>
      <c r="T82" s="36">
        <f t="shared" si="15"/>
        <v>1676655282</v>
      </c>
      <c r="U82" s="37">
        <f t="shared" si="15"/>
        <v>1178573516</v>
      </c>
      <c r="V82" s="37">
        <f t="shared" si="15"/>
        <v>821484882</v>
      </c>
      <c r="W82" s="39">
        <f t="shared" si="15"/>
        <v>3676713680</v>
      </c>
    </row>
    <row r="83" spans="1:23" ht="9.75">
      <c r="A83" s="10"/>
      <c r="B83" s="11" t="s">
        <v>603</v>
      </c>
      <c r="C83" s="12"/>
      <c r="D83" s="29"/>
      <c r="E83" s="30"/>
      <c r="F83" s="30"/>
      <c r="G83" s="31"/>
      <c r="H83" s="29"/>
      <c r="I83" s="30"/>
      <c r="J83" s="30"/>
      <c r="K83" s="29"/>
      <c r="L83" s="29"/>
      <c r="M83" s="30"/>
      <c r="N83" s="30"/>
      <c r="O83" s="29"/>
      <c r="P83" s="29"/>
      <c r="Q83" s="30"/>
      <c r="R83" s="30"/>
      <c r="S83" s="29"/>
      <c r="T83" s="29"/>
      <c r="U83" s="30"/>
      <c r="V83" s="30"/>
      <c r="W83" s="32"/>
    </row>
    <row r="84" spans="1:23" ht="9.75">
      <c r="A84" s="14"/>
      <c r="B84" s="11" t="s">
        <v>161</v>
      </c>
      <c r="C84" s="12"/>
      <c r="D84" s="29"/>
      <c r="E84" s="30"/>
      <c r="F84" s="30"/>
      <c r="G84" s="31"/>
      <c r="H84" s="29"/>
      <c r="I84" s="30"/>
      <c r="J84" s="30"/>
      <c r="K84" s="29"/>
      <c r="L84" s="29"/>
      <c r="M84" s="30"/>
      <c r="N84" s="30"/>
      <c r="O84" s="29"/>
      <c r="P84" s="29"/>
      <c r="Q84" s="30"/>
      <c r="R84" s="30"/>
      <c r="S84" s="29"/>
      <c r="T84" s="29"/>
      <c r="U84" s="30"/>
      <c r="V84" s="30"/>
      <c r="W84" s="32"/>
    </row>
    <row r="85" spans="1:23" ht="9.75">
      <c r="A85" s="15" t="s">
        <v>20</v>
      </c>
      <c r="B85" s="16" t="s">
        <v>162</v>
      </c>
      <c r="C85" s="17" t="s">
        <v>163</v>
      </c>
      <c r="D85" s="18">
        <v>35317656761</v>
      </c>
      <c r="E85" s="19">
        <v>36205712171</v>
      </c>
      <c r="F85" s="19">
        <v>34340907709</v>
      </c>
      <c r="G85" s="20">
        <f aca="true" t="shared" si="16" ref="G85:G98">IF($E85=0,0,$F85/$E85)</f>
        <v>0.9484941919332368</v>
      </c>
      <c r="H85" s="18">
        <v>3899476741</v>
      </c>
      <c r="I85" s="19">
        <v>3744688725</v>
      </c>
      <c r="J85" s="19">
        <v>2338051006</v>
      </c>
      <c r="K85" s="18">
        <v>9982216472</v>
      </c>
      <c r="L85" s="18">
        <v>2529808203</v>
      </c>
      <c r="M85" s="19">
        <v>2371489378</v>
      </c>
      <c r="N85" s="19">
        <v>4048391588</v>
      </c>
      <c r="O85" s="18">
        <v>8949689169</v>
      </c>
      <c r="P85" s="18">
        <v>2287168652</v>
      </c>
      <c r="Q85" s="19">
        <v>2064054292</v>
      </c>
      <c r="R85" s="19">
        <v>3688950669</v>
      </c>
      <c r="S85" s="18">
        <v>8040173613</v>
      </c>
      <c r="T85" s="18">
        <v>2399591151</v>
      </c>
      <c r="U85" s="19">
        <v>2368785120</v>
      </c>
      <c r="V85" s="19">
        <v>2600452184</v>
      </c>
      <c r="W85" s="21">
        <v>7368828455</v>
      </c>
    </row>
    <row r="86" spans="1:23" ht="9.75">
      <c r="A86" s="15" t="s">
        <v>20</v>
      </c>
      <c r="B86" s="16" t="s">
        <v>164</v>
      </c>
      <c r="C86" s="17" t="s">
        <v>165</v>
      </c>
      <c r="D86" s="18">
        <v>53046409432</v>
      </c>
      <c r="E86" s="19">
        <v>52214844602</v>
      </c>
      <c r="F86" s="19">
        <v>52028009718</v>
      </c>
      <c r="G86" s="20">
        <f t="shared" si="16"/>
        <v>0.996421805227534</v>
      </c>
      <c r="H86" s="18">
        <v>5817569883</v>
      </c>
      <c r="I86" s="19">
        <v>3813254147</v>
      </c>
      <c r="J86" s="19">
        <v>3730430096</v>
      </c>
      <c r="K86" s="18">
        <v>13361254126</v>
      </c>
      <c r="L86" s="18">
        <v>3981963195</v>
      </c>
      <c r="M86" s="19">
        <v>3998815523</v>
      </c>
      <c r="N86" s="19">
        <v>5449989783</v>
      </c>
      <c r="O86" s="18">
        <v>13430768501</v>
      </c>
      <c r="P86" s="18">
        <v>3850352290</v>
      </c>
      <c r="Q86" s="19">
        <v>3911035662</v>
      </c>
      <c r="R86" s="19">
        <v>5107185609</v>
      </c>
      <c r="S86" s="18">
        <v>12868573561</v>
      </c>
      <c r="T86" s="18">
        <v>3641795749</v>
      </c>
      <c r="U86" s="19">
        <v>4143028486</v>
      </c>
      <c r="V86" s="19">
        <v>4582589295</v>
      </c>
      <c r="W86" s="21">
        <v>12367413530</v>
      </c>
    </row>
    <row r="87" spans="1:23" ht="9.75">
      <c r="A87" s="15" t="s">
        <v>20</v>
      </c>
      <c r="B87" s="16" t="s">
        <v>166</v>
      </c>
      <c r="C87" s="17" t="s">
        <v>167</v>
      </c>
      <c r="D87" s="18">
        <v>32530206898</v>
      </c>
      <c r="E87" s="19">
        <v>32991191054</v>
      </c>
      <c r="F87" s="19">
        <v>32282995908</v>
      </c>
      <c r="G87" s="20">
        <f t="shared" si="16"/>
        <v>0.9785338108939193</v>
      </c>
      <c r="H87" s="18">
        <v>3311795670</v>
      </c>
      <c r="I87" s="19">
        <v>3012644143</v>
      </c>
      <c r="J87" s="19">
        <v>2202265358</v>
      </c>
      <c r="K87" s="18">
        <v>8526705171</v>
      </c>
      <c r="L87" s="18">
        <v>2309265722</v>
      </c>
      <c r="M87" s="19">
        <v>2479498700</v>
      </c>
      <c r="N87" s="19">
        <v>3419103385</v>
      </c>
      <c r="O87" s="18">
        <v>8207867807</v>
      </c>
      <c r="P87" s="18">
        <v>2389803246</v>
      </c>
      <c r="Q87" s="19">
        <v>1974195746</v>
      </c>
      <c r="R87" s="19">
        <v>3593449517</v>
      </c>
      <c r="S87" s="18">
        <v>7957448509</v>
      </c>
      <c r="T87" s="18">
        <v>2420099677</v>
      </c>
      <c r="U87" s="19">
        <v>2531020847</v>
      </c>
      <c r="V87" s="19">
        <v>2639853897</v>
      </c>
      <c r="W87" s="21">
        <v>7590974421</v>
      </c>
    </row>
    <row r="88" spans="1:23" ht="9.75">
      <c r="A88" s="22"/>
      <c r="B88" s="23" t="s">
        <v>25</v>
      </c>
      <c r="C88" s="24"/>
      <c r="D88" s="25">
        <f>SUM(D85:D87)</f>
        <v>120894273091</v>
      </c>
      <c r="E88" s="26">
        <f>SUM(E85:E87)</f>
        <v>121411747827</v>
      </c>
      <c r="F88" s="26">
        <f>SUM(F85:F87)</f>
        <v>118651913335</v>
      </c>
      <c r="G88" s="27">
        <f t="shared" si="16"/>
        <v>0.9772688018960695</v>
      </c>
      <c r="H88" s="25">
        <f aca="true" t="shared" si="17" ref="H88:W88">SUM(H85:H87)</f>
        <v>13028842294</v>
      </c>
      <c r="I88" s="26">
        <f t="shared" si="17"/>
        <v>10570587015</v>
      </c>
      <c r="J88" s="26">
        <f t="shared" si="17"/>
        <v>8270746460</v>
      </c>
      <c r="K88" s="25">
        <f t="shared" si="17"/>
        <v>31870175769</v>
      </c>
      <c r="L88" s="25">
        <f t="shared" si="17"/>
        <v>8821037120</v>
      </c>
      <c r="M88" s="26">
        <f t="shared" si="17"/>
        <v>8849803601</v>
      </c>
      <c r="N88" s="26">
        <f t="shared" si="17"/>
        <v>12917484756</v>
      </c>
      <c r="O88" s="25">
        <f t="shared" si="17"/>
        <v>30588325477</v>
      </c>
      <c r="P88" s="25">
        <f t="shared" si="17"/>
        <v>8527324188</v>
      </c>
      <c r="Q88" s="26">
        <f t="shared" si="17"/>
        <v>7949285700</v>
      </c>
      <c r="R88" s="26">
        <f t="shared" si="17"/>
        <v>12389585795</v>
      </c>
      <c r="S88" s="25">
        <f t="shared" si="17"/>
        <v>28866195683</v>
      </c>
      <c r="T88" s="25">
        <f t="shared" si="17"/>
        <v>8461486577</v>
      </c>
      <c r="U88" s="26">
        <f t="shared" si="17"/>
        <v>9042834453</v>
      </c>
      <c r="V88" s="26">
        <f t="shared" si="17"/>
        <v>9822895376</v>
      </c>
      <c r="W88" s="28">
        <f t="shared" si="17"/>
        <v>27327216406</v>
      </c>
    </row>
    <row r="89" spans="1:23" ht="9.75">
      <c r="A89" s="15" t="s">
        <v>26</v>
      </c>
      <c r="B89" s="16" t="s">
        <v>168</v>
      </c>
      <c r="C89" s="17" t="s">
        <v>169</v>
      </c>
      <c r="D89" s="18">
        <v>5492577596</v>
      </c>
      <c r="E89" s="19">
        <v>5556315020</v>
      </c>
      <c r="F89" s="19">
        <v>5382796394</v>
      </c>
      <c r="G89" s="20">
        <f t="shared" si="16"/>
        <v>0.9687709164481463</v>
      </c>
      <c r="H89" s="18">
        <v>763033117</v>
      </c>
      <c r="I89" s="19">
        <v>467483099</v>
      </c>
      <c r="J89" s="19">
        <v>405334031</v>
      </c>
      <c r="K89" s="18">
        <v>1635850247</v>
      </c>
      <c r="L89" s="18">
        <v>335533660</v>
      </c>
      <c r="M89" s="19">
        <v>394887305</v>
      </c>
      <c r="N89" s="19">
        <v>594128691</v>
      </c>
      <c r="O89" s="18">
        <v>1324549656</v>
      </c>
      <c r="P89" s="18">
        <v>318123700</v>
      </c>
      <c r="Q89" s="19">
        <v>374517425</v>
      </c>
      <c r="R89" s="19">
        <v>546811817</v>
      </c>
      <c r="S89" s="18">
        <v>1239452942</v>
      </c>
      <c r="T89" s="18">
        <v>376659153</v>
      </c>
      <c r="U89" s="19">
        <v>389002471</v>
      </c>
      <c r="V89" s="19">
        <v>417281925</v>
      </c>
      <c r="W89" s="21">
        <v>1182943549</v>
      </c>
    </row>
    <row r="90" spans="1:23" ht="9.75">
      <c r="A90" s="15" t="s">
        <v>26</v>
      </c>
      <c r="B90" s="16" t="s">
        <v>170</v>
      </c>
      <c r="C90" s="17" t="s">
        <v>171</v>
      </c>
      <c r="D90" s="18">
        <v>1045078818</v>
      </c>
      <c r="E90" s="19">
        <v>1046243258</v>
      </c>
      <c r="F90" s="19">
        <v>1023289682</v>
      </c>
      <c r="G90" s="20">
        <f t="shared" si="16"/>
        <v>0.9780609568334251</v>
      </c>
      <c r="H90" s="18">
        <v>138018519</v>
      </c>
      <c r="I90" s="19">
        <v>62111994</v>
      </c>
      <c r="J90" s="19">
        <v>70567248</v>
      </c>
      <c r="K90" s="18">
        <v>270697761</v>
      </c>
      <c r="L90" s="18">
        <v>76572046</v>
      </c>
      <c r="M90" s="19">
        <v>75501717</v>
      </c>
      <c r="N90" s="19">
        <v>119027723</v>
      </c>
      <c r="O90" s="18">
        <v>271101486</v>
      </c>
      <c r="P90" s="18">
        <v>68808963</v>
      </c>
      <c r="Q90" s="19">
        <v>77367646</v>
      </c>
      <c r="R90" s="19">
        <v>100228966</v>
      </c>
      <c r="S90" s="18">
        <v>246405575</v>
      </c>
      <c r="T90" s="18">
        <v>77195546</v>
      </c>
      <c r="U90" s="19">
        <v>78944657</v>
      </c>
      <c r="V90" s="19">
        <v>78944657</v>
      </c>
      <c r="W90" s="21">
        <v>235084860</v>
      </c>
    </row>
    <row r="91" spans="1:23" ht="9.75">
      <c r="A91" s="15" t="s">
        <v>26</v>
      </c>
      <c r="B91" s="16" t="s">
        <v>172</v>
      </c>
      <c r="C91" s="17" t="s">
        <v>173</v>
      </c>
      <c r="D91" s="18">
        <v>794958682</v>
      </c>
      <c r="E91" s="19">
        <v>785465710</v>
      </c>
      <c r="F91" s="19">
        <v>744901346</v>
      </c>
      <c r="G91" s="20">
        <f t="shared" si="16"/>
        <v>0.9483562891625148</v>
      </c>
      <c r="H91" s="18">
        <v>107812648</v>
      </c>
      <c r="I91" s="19">
        <v>56183751</v>
      </c>
      <c r="J91" s="19">
        <v>57392079</v>
      </c>
      <c r="K91" s="18">
        <v>221388478</v>
      </c>
      <c r="L91" s="18">
        <v>48874959</v>
      </c>
      <c r="M91" s="19">
        <v>53901437</v>
      </c>
      <c r="N91" s="19">
        <v>85174972</v>
      </c>
      <c r="O91" s="18">
        <v>187951368</v>
      </c>
      <c r="P91" s="18">
        <v>47814036</v>
      </c>
      <c r="Q91" s="19">
        <v>52270075</v>
      </c>
      <c r="R91" s="19">
        <v>81301210</v>
      </c>
      <c r="S91" s="18">
        <v>181385321</v>
      </c>
      <c r="T91" s="18">
        <v>51204302</v>
      </c>
      <c r="U91" s="19">
        <v>47482218</v>
      </c>
      <c r="V91" s="19">
        <v>55489659</v>
      </c>
      <c r="W91" s="21">
        <v>154176179</v>
      </c>
    </row>
    <row r="92" spans="1:23" ht="9.75">
      <c r="A92" s="15" t="s">
        <v>41</v>
      </c>
      <c r="B92" s="16" t="s">
        <v>174</v>
      </c>
      <c r="C92" s="17" t="s">
        <v>175</v>
      </c>
      <c r="D92" s="18">
        <v>375966310</v>
      </c>
      <c r="E92" s="19">
        <v>377722482</v>
      </c>
      <c r="F92" s="19">
        <v>363184582</v>
      </c>
      <c r="G92" s="20">
        <f t="shared" si="16"/>
        <v>0.9615116899501894</v>
      </c>
      <c r="H92" s="18">
        <v>108751035</v>
      </c>
      <c r="I92" s="19">
        <v>15738598</v>
      </c>
      <c r="J92" s="19">
        <v>11169258</v>
      </c>
      <c r="K92" s="18">
        <v>135658891</v>
      </c>
      <c r="L92" s="18">
        <v>4260271</v>
      </c>
      <c r="M92" s="19">
        <v>7197536</v>
      </c>
      <c r="N92" s="19">
        <v>98883923</v>
      </c>
      <c r="O92" s="18">
        <v>110341730</v>
      </c>
      <c r="P92" s="18">
        <v>6869224</v>
      </c>
      <c r="Q92" s="19">
        <v>7600912</v>
      </c>
      <c r="R92" s="19">
        <v>74375782</v>
      </c>
      <c r="S92" s="18">
        <v>88845918</v>
      </c>
      <c r="T92" s="18">
        <v>5883004</v>
      </c>
      <c r="U92" s="19">
        <v>11302925</v>
      </c>
      <c r="V92" s="19">
        <v>11152114</v>
      </c>
      <c r="W92" s="21">
        <v>28338043</v>
      </c>
    </row>
    <row r="93" spans="1:23" ht="9.75">
      <c r="A93" s="22"/>
      <c r="B93" s="23" t="s">
        <v>176</v>
      </c>
      <c r="C93" s="24"/>
      <c r="D93" s="25">
        <f>SUM(D89:D92)</f>
        <v>7708581406</v>
      </c>
      <c r="E93" s="26">
        <f>SUM(E89:E92)</f>
        <v>7765746470</v>
      </c>
      <c r="F93" s="26">
        <f>SUM(F89:F92)</f>
        <v>7514172004</v>
      </c>
      <c r="G93" s="27">
        <f t="shared" si="16"/>
        <v>0.9676045996387003</v>
      </c>
      <c r="H93" s="25">
        <f aca="true" t="shared" si="18" ref="H93:W93">SUM(H89:H92)</f>
        <v>1117615319</v>
      </c>
      <c r="I93" s="26">
        <f t="shared" si="18"/>
        <v>601517442</v>
      </c>
      <c r="J93" s="26">
        <f t="shared" si="18"/>
        <v>544462616</v>
      </c>
      <c r="K93" s="25">
        <f t="shared" si="18"/>
        <v>2263595377</v>
      </c>
      <c r="L93" s="25">
        <f t="shared" si="18"/>
        <v>465240936</v>
      </c>
      <c r="M93" s="26">
        <f t="shared" si="18"/>
        <v>531487995</v>
      </c>
      <c r="N93" s="26">
        <f t="shared" si="18"/>
        <v>897215309</v>
      </c>
      <c r="O93" s="25">
        <f t="shared" si="18"/>
        <v>1893944240</v>
      </c>
      <c r="P93" s="25">
        <f t="shared" si="18"/>
        <v>441615923</v>
      </c>
      <c r="Q93" s="26">
        <f t="shared" si="18"/>
        <v>511756058</v>
      </c>
      <c r="R93" s="26">
        <f t="shared" si="18"/>
        <v>802717775</v>
      </c>
      <c r="S93" s="25">
        <f t="shared" si="18"/>
        <v>1756089756</v>
      </c>
      <c r="T93" s="25">
        <f t="shared" si="18"/>
        <v>510942005</v>
      </c>
      <c r="U93" s="26">
        <f t="shared" si="18"/>
        <v>526732271</v>
      </c>
      <c r="V93" s="26">
        <f t="shared" si="18"/>
        <v>562868355</v>
      </c>
      <c r="W93" s="28">
        <f t="shared" si="18"/>
        <v>1600542631</v>
      </c>
    </row>
    <row r="94" spans="1:23" ht="9.75">
      <c r="A94" s="15" t="s">
        <v>26</v>
      </c>
      <c r="B94" s="16" t="s">
        <v>177</v>
      </c>
      <c r="C94" s="17" t="s">
        <v>178</v>
      </c>
      <c r="D94" s="18">
        <v>2798874028</v>
      </c>
      <c r="E94" s="19">
        <v>2742902083</v>
      </c>
      <c r="F94" s="19">
        <v>2648837849</v>
      </c>
      <c r="G94" s="20">
        <f t="shared" si="16"/>
        <v>0.9657063099032981</v>
      </c>
      <c r="H94" s="18">
        <v>350703839</v>
      </c>
      <c r="I94" s="19">
        <v>205321544</v>
      </c>
      <c r="J94" s="19">
        <v>171301225</v>
      </c>
      <c r="K94" s="18">
        <v>727326608</v>
      </c>
      <c r="L94" s="18">
        <v>193568632</v>
      </c>
      <c r="M94" s="19">
        <v>195777375</v>
      </c>
      <c r="N94" s="19">
        <v>311918085</v>
      </c>
      <c r="O94" s="18">
        <v>701264092</v>
      </c>
      <c r="P94" s="18">
        <v>164990535</v>
      </c>
      <c r="Q94" s="19">
        <v>181401865</v>
      </c>
      <c r="R94" s="19">
        <v>277014638</v>
      </c>
      <c r="S94" s="18">
        <v>623407038</v>
      </c>
      <c r="T94" s="18">
        <v>182306871</v>
      </c>
      <c r="U94" s="19">
        <v>196420380</v>
      </c>
      <c r="V94" s="19">
        <v>218112860</v>
      </c>
      <c r="W94" s="21">
        <v>596840111</v>
      </c>
    </row>
    <row r="95" spans="1:23" ht="9.75">
      <c r="A95" s="15" t="s">
        <v>26</v>
      </c>
      <c r="B95" s="16" t="s">
        <v>179</v>
      </c>
      <c r="C95" s="17" t="s">
        <v>180</v>
      </c>
      <c r="D95" s="18">
        <v>1203379400</v>
      </c>
      <c r="E95" s="19">
        <v>1203379400</v>
      </c>
      <c r="F95" s="19">
        <v>1424538159</v>
      </c>
      <c r="G95" s="20">
        <f t="shared" si="16"/>
        <v>1.183781406761658</v>
      </c>
      <c r="H95" s="18">
        <v>164613207</v>
      </c>
      <c r="I95" s="19">
        <v>95458818</v>
      </c>
      <c r="J95" s="19">
        <v>108420788</v>
      </c>
      <c r="K95" s="18">
        <v>368492813</v>
      </c>
      <c r="L95" s="18">
        <v>92967116</v>
      </c>
      <c r="M95" s="19">
        <v>100046041</v>
      </c>
      <c r="N95" s="19">
        <v>161275514</v>
      </c>
      <c r="O95" s="18">
        <v>354288671</v>
      </c>
      <c r="P95" s="18">
        <v>99510625</v>
      </c>
      <c r="Q95" s="19">
        <v>89506027</v>
      </c>
      <c r="R95" s="19">
        <v>133664963</v>
      </c>
      <c r="S95" s="18">
        <v>322681615</v>
      </c>
      <c r="T95" s="18">
        <v>88182747</v>
      </c>
      <c r="U95" s="19">
        <v>211881365</v>
      </c>
      <c r="V95" s="19">
        <v>79010948</v>
      </c>
      <c r="W95" s="21">
        <v>379075060</v>
      </c>
    </row>
    <row r="96" spans="1:23" ht="9.75">
      <c r="A96" s="15" t="s">
        <v>26</v>
      </c>
      <c r="B96" s="16" t="s">
        <v>181</v>
      </c>
      <c r="C96" s="17" t="s">
        <v>182</v>
      </c>
      <c r="D96" s="18">
        <v>1768388121</v>
      </c>
      <c r="E96" s="19">
        <v>1877635129</v>
      </c>
      <c r="F96" s="19">
        <v>1604314758</v>
      </c>
      <c r="G96" s="20">
        <f t="shared" si="16"/>
        <v>0.8544337146346606</v>
      </c>
      <c r="H96" s="18">
        <v>239401021</v>
      </c>
      <c r="I96" s="19">
        <v>119319843</v>
      </c>
      <c r="J96" s="19">
        <v>124342113</v>
      </c>
      <c r="K96" s="18">
        <v>483062977</v>
      </c>
      <c r="L96" s="18">
        <v>120582004</v>
      </c>
      <c r="M96" s="19">
        <v>103396952</v>
      </c>
      <c r="N96" s="19">
        <v>192305816</v>
      </c>
      <c r="O96" s="18">
        <v>416284772</v>
      </c>
      <c r="P96" s="18">
        <v>100242230</v>
      </c>
      <c r="Q96" s="19">
        <v>110729056</v>
      </c>
      <c r="R96" s="19">
        <v>168662110</v>
      </c>
      <c r="S96" s="18">
        <v>379633396</v>
      </c>
      <c r="T96" s="18">
        <v>106184390</v>
      </c>
      <c r="U96" s="19">
        <v>103057779</v>
      </c>
      <c r="V96" s="19">
        <v>116091444</v>
      </c>
      <c r="W96" s="21">
        <v>325333613</v>
      </c>
    </row>
    <row r="97" spans="1:23" ht="9.75">
      <c r="A97" s="15" t="s">
        <v>41</v>
      </c>
      <c r="B97" s="16" t="s">
        <v>183</v>
      </c>
      <c r="C97" s="17" t="s">
        <v>184</v>
      </c>
      <c r="D97" s="18">
        <v>339595291</v>
      </c>
      <c r="E97" s="19">
        <v>254474519</v>
      </c>
      <c r="F97" s="19">
        <v>319829277</v>
      </c>
      <c r="G97" s="20">
        <f t="shared" si="16"/>
        <v>1.2568224050754566</v>
      </c>
      <c r="H97" s="18">
        <v>90893442</v>
      </c>
      <c r="I97" s="19">
        <v>32006100</v>
      </c>
      <c r="J97" s="19">
        <v>4963370</v>
      </c>
      <c r="K97" s="18">
        <v>127862912</v>
      </c>
      <c r="L97" s="18">
        <v>5788738</v>
      </c>
      <c r="M97" s="19">
        <v>21797025</v>
      </c>
      <c r="N97" s="19">
        <v>57101025</v>
      </c>
      <c r="O97" s="18">
        <v>84686788</v>
      </c>
      <c r="P97" s="18">
        <v>1242828</v>
      </c>
      <c r="Q97" s="19">
        <v>21405062</v>
      </c>
      <c r="R97" s="19">
        <v>35720450</v>
      </c>
      <c r="S97" s="18">
        <v>58368340</v>
      </c>
      <c r="T97" s="18">
        <v>293660</v>
      </c>
      <c r="U97" s="19">
        <v>28756271</v>
      </c>
      <c r="V97" s="19">
        <v>19861306</v>
      </c>
      <c r="W97" s="21">
        <v>48911237</v>
      </c>
    </row>
    <row r="98" spans="1:23" ht="9.75">
      <c r="A98" s="22"/>
      <c r="B98" s="23" t="s">
        <v>185</v>
      </c>
      <c r="C98" s="24"/>
      <c r="D98" s="25">
        <f>SUM(D94:D97)</f>
        <v>6110236840</v>
      </c>
      <c r="E98" s="26">
        <f>SUM(E94:E97)</f>
        <v>6078391131</v>
      </c>
      <c r="F98" s="26">
        <f>SUM(F94:F97)</f>
        <v>5997520043</v>
      </c>
      <c r="G98" s="27">
        <f t="shared" si="16"/>
        <v>0.9866953135694815</v>
      </c>
      <c r="H98" s="25">
        <f aca="true" t="shared" si="19" ref="H98:W98">SUM(H94:H97)</f>
        <v>845611509</v>
      </c>
      <c r="I98" s="26">
        <f t="shared" si="19"/>
        <v>452106305</v>
      </c>
      <c r="J98" s="26">
        <f t="shared" si="19"/>
        <v>409027496</v>
      </c>
      <c r="K98" s="25">
        <f t="shared" si="19"/>
        <v>1706745310</v>
      </c>
      <c r="L98" s="25">
        <f t="shared" si="19"/>
        <v>412906490</v>
      </c>
      <c r="M98" s="26">
        <f t="shared" si="19"/>
        <v>421017393</v>
      </c>
      <c r="N98" s="26">
        <f t="shared" si="19"/>
        <v>722600440</v>
      </c>
      <c r="O98" s="25">
        <f t="shared" si="19"/>
        <v>1556524323</v>
      </c>
      <c r="P98" s="25">
        <f t="shared" si="19"/>
        <v>365986218</v>
      </c>
      <c r="Q98" s="26">
        <f t="shared" si="19"/>
        <v>403042010</v>
      </c>
      <c r="R98" s="26">
        <f t="shared" si="19"/>
        <v>615062161</v>
      </c>
      <c r="S98" s="25">
        <f t="shared" si="19"/>
        <v>1384090389</v>
      </c>
      <c r="T98" s="25">
        <f t="shared" si="19"/>
        <v>376967668</v>
      </c>
      <c r="U98" s="26">
        <f t="shared" si="19"/>
        <v>540115795</v>
      </c>
      <c r="V98" s="26">
        <f t="shared" si="19"/>
        <v>433076558</v>
      </c>
      <c r="W98" s="28">
        <f t="shared" si="19"/>
        <v>1350160021</v>
      </c>
    </row>
    <row r="99" spans="1:23" ht="9.75">
      <c r="A99" s="22"/>
      <c r="B99" s="23" t="s">
        <v>186</v>
      </c>
      <c r="C99" s="24"/>
      <c r="D99" s="25">
        <f>SUM(D85:D87,D89:D92,D94:D97)</f>
        <v>134713091337</v>
      </c>
      <c r="E99" s="26">
        <f>SUM(E85:E87,E89:E92,E94:E97)</f>
        <v>135255885428</v>
      </c>
      <c r="F99" s="26">
        <f>SUM(F85:F87,F89:F92,F94:F97)</f>
        <v>132163605382</v>
      </c>
      <c r="G99" s="27">
        <f>IF($E99=0,0,$F99/$E99)</f>
        <v>0.9771375564455855</v>
      </c>
      <c r="H99" s="25">
        <f aca="true" t="shared" si="20" ref="H99:W99">SUM(H85:H87,H89:H92,H94:H97)</f>
        <v>14992069122</v>
      </c>
      <c r="I99" s="26">
        <f t="shared" si="20"/>
        <v>11624210762</v>
      </c>
      <c r="J99" s="26">
        <f t="shared" si="20"/>
        <v>9224236572</v>
      </c>
      <c r="K99" s="25">
        <f t="shared" si="20"/>
        <v>35840516456</v>
      </c>
      <c r="L99" s="25">
        <f t="shared" si="20"/>
        <v>9699184546</v>
      </c>
      <c r="M99" s="26">
        <f t="shared" si="20"/>
        <v>9802308989</v>
      </c>
      <c r="N99" s="26">
        <f t="shared" si="20"/>
        <v>14537300505</v>
      </c>
      <c r="O99" s="25">
        <f t="shared" si="20"/>
        <v>34038794040</v>
      </c>
      <c r="P99" s="25">
        <f t="shared" si="20"/>
        <v>9334926329</v>
      </c>
      <c r="Q99" s="26">
        <f t="shared" si="20"/>
        <v>8864083768</v>
      </c>
      <c r="R99" s="26">
        <f t="shared" si="20"/>
        <v>13807365731</v>
      </c>
      <c r="S99" s="25">
        <f t="shared" si="20"/>
        <v>32006375828</v>
      </c>
      <c r="T99" s="25">
        <f t="shared" si="20"/>
        <v>9349396250</v>
      </c>
      <c r="U99" s="26">
        <f t="shared" si="20"/>
        <v>10109682519</v>
      </c>
      <c r="V99" s="26">
        <f t="shared" si="20"/>
        <v>10818840289</v>
      </c>
      <c r="W99" s="28">
        <f t="shared" si="20"/>
        <v>30277919058</v>
      </c>
    </row>
    <row r="100" spans="1:23" ht="9.75">
      <c r="A100" s="10"/>
      <c r="B100" s="11" t="s">
        <v>603</v>
      </c>
      <c r="C100" s="12"/>
      <c r="D100" s="29"/>
      <c r="E100" s="30"/>
      <c r="F100" s="30"/>
      <c r="G100" s="31"/>
      <c r="H100" s="29"/>
      <c r="I100" s="30"/>
      <c r="J100" s="30"/>
      <c r="K100" s="29"/>
      <c r="L100" s="29"/>
      <c r="M100" s="30"/>
      <c r="N100" s="30"/>
      <c r="O100" s="29"/>
      <c r="P100" s="29"/>
      <c r="Q100" s="30"/>
      <c r="R100" s="30"/>
      <c r="S100" s="29"/>
      <c r="T100" s="29"/>
      <c r="U100" s="30"/>
      <c r="V100" s="30"/>
      <c r="W100" s="32"/>
    </row>
    <row r="101" spans="1:23" ht="9.75">
      <c r="A101" s="14"/>
      <c r="B101" s="11" t="s">
        <v>187</v>
      </c>
      <c r="C101" s="12"/>
      <c r="D101" s="29"/>
      <c r="E101" s="30"/>
      <c r="F101" s="30"/>
      <c r="G101" s="31"/>
      <c r="H101" s="29"/>
      <c r="I101" s="30"/>
      <c r="J101" s="30"/>
      <c r="K101" s="29"/>
      <c r="L101" s="29"/>
      <c r="M101" s="30"/>
      <c r="N101" s="30"/>
      <c r="O101" s="29"/>
      <c r="P101" s="29"/>
      <c r="Q101" s="30"/>
      <c r="R101" s="30"/>
      <c r="S101" s="29"/>
      <c r="T101" s="29"/>
      <c r="U101" s="30"/>
      <c r="V101" s="30"/>
      <c r="W101" s="32"/>
    </row>
    <row r="102" spans="1:23" ht="9.75">
      <c r="A102" s="15" t="s">
        <v>20</v>
      </c>
      <c r="B102" s="16" t="s">
        <v>188</v>
      </c>
      <c r="C102" s="17" t="s">
        <v>189</v>
      </c>
      <c r="D102" s="18">
        <v>35175462580</v>
      </c>
      <c r="E102" s="19">
        <v>35366556584</v>
      </c>
      <c r="F102" s="19">
        <v>35196132566</v>
      </c>
      <c r="G102" s="20">
        <f aca="true" t="shared" si="21" ref="G102:G133">IF($E102=0,0,$F102/$E102)</f>
        <v>0.9951812097512174</v>
      </c>
      <c r="H102" s="18">
        <v>4180510426</v>
      </c>
      <c r="I102" s="19">
        <v>3319473195</v>
      </c>
      <c r="J102" s="19">
        <v>1649062295</v>
      </c>
      <c r="K102" s="18">
        <v>9149045916</v>
      </c>
      <c r="L102" s="18">
        <v>2985331484</v>
      </c>
      <c r="M102" s="19">
        <v>2543944256</v>
      </c>
      <c r="N102" s="19">
        <v>3863213324</v>
      </c>
      <c r="O102" s="18">
        <v>9392489064</v>
      </c>
      <c r="P102" s="18">
        <v>1719587617</v>
      </c>
      <c r="Q102" s="19">
        <v>2324654416</v>
      </c>
      <c r="R102" s="19">
        <v>5467969546</v>
      </c>
      <c r="S102" s="18">
        <v>9512211579</v>
      </c>
      <c r="T102" s="18">
        <v>2162932170</v>
      </c>
      <c r="U102" s="19">
        <v>2396219698</v>
      </c>
      <c r="V102" s="19">
        <v>2583234139</v>
      </c>
      <c r="W102" s="21">
        <v>7142386007</v>
      </c>
    </row>
    <row r="103" spans="1:23" ht="9.75">
      <c r="A103" s="22"/>
      <c r="B103" s="23" t="s">
        <v>25</v>
      </c>
      <c r="C103" s="24"/>
      <c r="D103" s="25">
        <f>D102</f>
        <v>35175462580</v>
      </c>
      <c r="E103" s="26">
        <f>E102</f>
        <v>35366556584</v>
      </c>
      <c r="F103" s="26">
        <f>F102</f>
        <v>35196132566</v>
      </c>
      <c r="G103" s="27">
        <f t="shared" si="21"/>
        <v>0.9951812097512174</v>
      </c>
      <c r="H103" s="25">
        <f aca="true" t="shared" si="22" ref="H103:W103">H102</f>
        <v>4180510426</v>
      </c>
      <c r="I103" s="26">
        <f t="shared" si="22"/>
        <v>3319473195</v>
      </c>
      <c r="J103" s="26">
        <f t="shared" si="22"/>
        <v>1649062295</v>
      </c>
      <c r="K103" s="25">
        <f t="shared" si="22"/>
        <v>9149045916</v>
      </c>
      <c r="L103" s="25">
        <f t="shared" si="22"/>
        <v>2985331484</v>
      </c>
      <c r="M103" s="26">
        <f t="shared" si="22"/>
        <v>2543944256</v>
      </c>
      <c r="N103" s="26">
        <f t="shared" si="22"/>
        <v>3863213324</v>
      </c>
      <c r="O103" s="25">
        <f t="shared" si="22"/>
        <v>9392489064</v>
      </c>
      <c r="P103" s="25">
        <f t="shared" si="22"/>
        <v>1719587617</v>
      </c>
      <c r="Q103" s="26">
        <f t="shared" si="22"/>
        <v>2324654416</v>
      </c>
      <c r="R103" s="26">
        <f t="shared" si="22"/>
        <v>5467969546</v>
      </c>
      <c r="S103" s="25">
        <f t="shared" si="22"/>
        <v>9512211579</v>
      </c>
      <c r="T103" s="25">
        <f t="shared" si="22"/>
        <v>2162932170</v>
      </c>
      <c r="U103" s="26">
        <f t="shared" si="22"/>
        <v>2396219698</v>
      </c>
      <c r="V103" s="26">
        <f t="shared" si="22"/>
        <v>2583234139</v>
      </c>
      <c r="W103" s="28">
        <f t="shared" si="22"/>
        <v>7142386007</v>
      </c>
    </row>
    <row r="104" spans="1:23" ht="9.75">
      <c r="A104" s="15" t="s">
        <v>26</v>
      </c>
      <c r="B104" s="16" t="s">
        <v>190</v>
      </c>
      <c r="C104" s="17" t="s">
        <v>191</v>
      </c>
      <c r="D104" s="18">
        <v>296829497</v>
      </c>
      <c r="E104" s="19">
        <v>306277940</v>
      </c>
      <c r="F104" s="19">
        <v>277036511</v>
      </c>
      <c r="G104" s="20">
        <f t="shared" si="21"/>
        <v>0.9045264931584691</v>
      </c>
      <c r="H104" s="18">
        <v>72446063</v>
      </c>
      <c r="I104" s="19">
        <v>8919095</v>
      </c>
      <c r="J104" s="19">
        <v>8318411</v>
      </c>
      <c r="K104" s="18">
        <v>89683569</v>
      </c>
      <c r="L104" s="18">
        <v>9351891</v>
      </c>
      <c r="M104" s="19">
        <v>8379485</v>
      </c>
      <c r="N104" s="19">
        <v>40186787</v>
      </c>
      <c r="O104" s="18">
        <v>57918163</v>
      </c>
      <c r="P104" s="18">
        <v>29187290</v>
      </c>
      <c r="Q104" s="19">
        <v>152169</v>
      </c>
      <c r="R104" s="19">
        <v>33698033</v>
      </c>
      <c r="S104" s="18">
        <v>63037492</v>
      </c>
      <c r="T104" s="18">
        <v>24049119</v>
      </c>
      <c r="U104" s="19">
        <v>27048238</v>
      </c>
      <c r="V104" s="19">
        <v>15299930</v>
      </c>
      <c r="W104" s="21">
        <v>66397287</v>
      </c>
    </row>
    <row r="105" spans="1:23" ht="9.75">
      <c r="A105" s="15" t="s">
        <v>26</v>
      </c>
      <c r="B105" s="16" t="s">
        <v>192</v>
      </c>
      <c r="C105" s="17" t="s">
        <v>193</v>
      </c>
      <c r="D105" s="18">
        <v>156382873</v>
      </c>
      <c r="E105" s="19">
        <v>156382873</v>
      </c>
      <c r="F105" s="19">
        <v>148578156</v>
      </c>
      <c r="G105" s="20">
        <f t="shared" si="21"/>
        <v>0.9500922521099865</v>
      </c>
      <c r="H105" s="18">
        <v>51309982</v>
      </c>
      <c r="I105" s="19">
        <v>3186450</v>
      </c>
      <c r="J105" s="19">
        <v>1465923</v>
      </c>
      <c r="K105" s="18">
        <v>55962355</v>
      </c>
      <c r="L105" s="18">
        <v>1955481</v>
      </c>
      <c r="M105" s="19">
        <v>1124941</v>
      </c>
      <c r="N105" s="19">
        <v>44375276</v>
      </c>
      <c r="O105" s="18">
        <v>47455698</v>
      </c>
      <c r="P105" s="18">
        <v>4804880</v>
      </c>
      <c r="Q105" s="19">
        <v>4772287</v>
      </c>
      <c r="R105" s="19">
        <v>31351508</v>
      </c>
      <c r="S105" s="18">
        <v>40928675</v>
      </c>
      <c r="T105" s="18">
        <v>1388463</v>
      </c>
      <c r="U105" s="19">
        <v>1444233</v>
      </c>
      <c r="V105" s="19">
        <v>1398732</v>
      </c>
      <c r="W105" s="21">
        <v>4231428</v>
      </c>
    </row>
    <row r="106" spans="1:23" ht="9.75">
      <c r="A106" s="15" t="s">
        <v>26</v>
      </c>
      <c r="B106" s="16" t="s">
        <v>194</v>
      </c>
      <c r="C106" s="17" t="s">
        <v>195</v>
      </c>
      <c r="D106" s="18">
        <v>177022669</v>
      </c>
      <c r="E106" s="19">
        <v>170438880</v>
      </c>
      <c r="F106" s="19">
        <v>152684399</v>
      </c>
      <c r="G106" s="20">
        <f t="shared" si="21"/>
        <v>0.8958308045675963</v>
      </c>
      <c r="H106" s="18">
        <v>16408776</v>
      </c>
      <c r="I106" s="19">
        <v>7475923</v>
      </c>
      <c r="J106" s="19">
        <v>56160961</v>
      </c>
      <c r="K106" s="18">
        <v>80045660</v>
      </c>
      <c r="L106" s="18">
        <v>5717636</v>
      </c>
      <c r="M106" s="19">
        <v>5359360</v>
      </c>
      <c r="N106" s="19">
        <v>31281711</v>
      </c>
      <c r="O106" s="18">
        <v>42358707</v>
      </c>
      <c r="P106" s="18">
        <v>7668096</v>
      </c>
      <c r="Q106" s="19">
        <v>6120512</v>
      </c>
      <c r="R106" s="19">
        <v>7512126</v>
      </c>
      <c r="S106" s="18">
        <v>21300734</v>
      </c>
      <c r="T106" s="18">
        <v>4421638</v>
      </c>
      <c r="U106" s="19">
        <v>17424481</v>
      </c>
      <c r="V106" s="19">
        <v>-12866821</v>
      </c>
      <c r="W106" s="21">
        <v>8979298</v>
      </c>
    </row>
    <row r="107" spans="1:23" ht="9.75">
      <c r="A107" s="15" t="s">
        <v>26</v>
      </c>
      <c r="B107" s="16" t="s">
        <v>196</v>
      </c>
      <c r="C107" s="17" t="s">
        <v>197</v>
      </c>
      <c r="D107" s="18">
        <v>987500536</v>
      </c>
      <c r="E107" s="19">
        <v>891254821</v>
      </c>
      <c r="F107" s="19">
        <v>1061079679</v>
      </c>
      <c r="G107" s="20">
        <f t="shared" si="21"/>
        <v>1.1905457945343334</v>
      </c>
      <c r="H107" s="18">
        <v>137154265</v>
      </c>
      <c r="I107" s="19">
        <v>112526121</v>
      </c>
      <c r="J107" s="19">
        <v>76860335</v>
      </c>
      <c r="K107" s="18">
        <v>326540721</v>
      </c>
      <c r="L107" s="18">
        <v>57625345</v>
      </c>
      <c r="M107" s="19">
        <v>239615985</v>
      </c>
      <c r="N107" s="19">
        <v>112650011</v>
      </c>
      <c r="O107" s="18">
        <v>409891341</v>
      </c>
      <c r="P107" s="18">
        <v>48055322</v>
      </c>
      <c r="Q107" s="19">
        <v>56685380</v>
      </c>
      <c r="R107" s="19">
        <v>102063272</v>
      </c>
      <c r="S107" s="18">
        <v>206803974</v>
      </c>
      <c r="T107" s="18">
        <v>102063272</v>
      </c>
      <c r="U107" s="19">
        <v>15780371</v>
      </c>
      <c r="V107" s="19">
        <v>0</v>
      </c>
      <c r="W107" s="21">
        <v>117843643</v>
      </c>
    </row>
    <row r="108" spans="1:23" ht="9.75">
      <c r="A108" s="15" t="s">
        <v>41</v>
      </c>
      <c r="B108" s="16" t="s">
        <v>198</v>
      </c>
      <c r="C108" s="17" t="s">
        <v>199</v>
      </c>
      <c r="D108" s="18">
        <v>894513709</v>
      </c>
      <c r="E108" s="19">
        <v>895512710</v>
      </c>
      <c r="F108" s="19">
        <v>892370308</v>
      </c>
      <c r="G108" s="20">
        <f t="shared" si="21"/>
        <v>0.9964909465104075</v>
      </c>
      <c r="H108" s="18">
        <v>212175162</v>
      </c>
      <c r="I108" s="19">
        <v>23257869</v>
      </c>
      <c r="J108" s="19">
        <v>38495997</v>
      </c>
      <c r="K108" s="18">
        <v>273929028</v>
      </c>
      <c r="L108" s="18">
        <v>38963719</v>
      </c>
      <c r="M108" s="19">
        <v>13236219</v>
      </c>
      <c r="N108" s="19">
        <v>175221986</v>
      </c>
      <c r="O108" s="18">
        <v>227421924</v>
      </c>
      <c r="P108" s="18">
        <v>33012951</v>
      </c>
      <c r="Q108" s="19">
        <v>31183138</v>
      </c>
      <c r="R108" s="19">
        <v>137216443</v>
      </c>
      <c r="S108" s="18">
        <v>201412532</v>
      </c>
      <c r="T108" s="18">
        <v>27272206</v>
      </c>
      <c r="U108" s="19">
        <v>100993228</v>
      </c>
      <c r="V108" s="19">
        <v>61341390</v>
      </c>
      <c r="W108" s="21">
        <v>189606824</v>
      </c>
    </row>
    <row r="109" spans="1:23" ht="9.75">
      <c r="A109" s="22"/>
      <c r="B109" s="23" t="s">
        <v>200</v>
      </c>
      <c r="C109" s="24"/>
      <c r="D109" s="25">
        <f>SUM(D104:D108)</f>
        <v>2512249284</v>
      </c>
      <c r="E109" s="26">
        <f>SUM(E104:E108)</f>
        <v>2419867224</v>
      </c>
      <c r="F109" s="26">
        <f>SUM(F104:F108)</f>
        <v>2531749053</v>
      </c>
      <c r="G109" s="27">
        <f t="shared" si="21"/>
        <v>1.046234697462062</v>
      </c>
      <c r="H109" s="25">
        <f aca="true" t="shared" si="23" ref="H109:W109">SUM(H104:H108)</f>
        <v>489494248</v>
      </c>
      <c r="I109" s="26">
        <f t="shared" si="23"/>
        <v>155365458</v>
      </c>
      <c r="J109" s="26">
        <f t="shared" si="23"/>
        <v>181301627</v>
      </c>
      <c r="K109" s="25">
        <f t="shared" si="23"/>
        <v>826161333</v>
      </c>
      <c r="L109" s="25">
        <f t="shared" si="23"/>
        <v>113614072</v>
      </c>
      <c r="M109" s="26">
        <f t="shared" si="23"/>
        <v>267715990</v>
      </c>
      <c r="N109" s="26">
        <f t="shared" si="23"/>
        <v>403715771</v>
      </c>
      <c r="O109" s="25">
        <f t="shared" si="23"/>
        <v>785045833</v>
      </c>
      <c r="P109" s="25">
        <f t="shared" si="23"/>
        <v>122728539</v>
      </c>
      <c r="Q109" s="26">
        <f t="shared" si="23"/>
        <v>98913486</v>
      </c>
      <c r="R109" s="26">
        <f t="shared" si="23"/>
        <v>311841382</v>
      </c>
      <c r="S109" s="25">
        <f t="shared" si="23"/>
        <v>533483407</v>
      </c>
      <c r="T109" s="25">
        <f t="shared" si="23"/>
        <v>159194698</v>
      </c>
      <c r="U109" s="26">
        <f t="shared" si="23"/>
        <v>162690551</v>
      </c>
      <c r="V109" s="26">
        <f t="shared" si="23"/>
        <v>65173231</v>
      </c>
      <c r="W109" s="28">
        <f t="shared" si="23"/>
        <v>387058480</v>
      </c>
    </row>
    <row r="110" spans="1:23" ht="9.75">
      <c r="A110" s="15" t="s">
        <v>26</v>
      </c>
      <c r="B110" s="16" t="s">
        <v>201</v>
      </c>
      <c r="C110" s="17" t="s">
        <v>202</v>
      </c>
      <c r="D110" s="18">
        <v>159192000</v>
      </c>
      <c r="E110" s="19">
        <v>165797000</v>
      </c>
      <c r="F110" s="19">
        <v>172416711</v>
      </c>
      <c r="G110" s="20">
        <f t="shared" si="21"/>
        <v>1.0399266030145298</v>
      </c>
      <c r="H110" s="18">
        <v>43608190</v>
      </c>
      <c r="I110" s="19">
        <v>7535215</v>
      </c>
      <c r="J110" s="19">
        <v>8328143</v>
      </c>
      <c r="K110" s="18">
        <v>59471548</v>
      </c>
      <c r="L110" s="18">
        <v>10443907</v>
      </c>
      <c r="M110" s="19">
        <v>5475672</v>
      </c>
      <c r="N110" s="19">
        <v>40740132</v>
      </c>
      <c r="O110" s="18">
        <v>56659711</v>
      </c>
      <c r="P110" s="18">
        <v>5218514</v>
      </c>
      <c r="Q110" s="19">
        <v>5631516</v>
      </c>
      <c r="R110" s="19">
        <v>28859151</v>
      </c>
      <c r="S110" s="18">
        <v>39709181</v>
      </c>
      <c r="T110" s="18">
        <v>4967183</v>
      </c>
      <c r="U110" s="19">
        <v>5157783</v>
      </c>
      <c r="V110" s="19">
        <v>6451305</v>
      </c>
      <c r="W110" s="21">
        <v>16576271</v>
      </c>
    </row>
    <row r="111" spans="1:23" ht="9.75">
      <c r="A111" s="15" t="s">
        <v>26</v>
      </c>
      <c r="B111" s="16" t="s">
        <v>203</v>
      </c>
      <c r="C111" s="17" t="s">
        <v>204</v>
      </c>
      <c r="D111" s="18">
        <v>391818119</v>
      </c>
      <c r="E111" s="19">
        <v>394347499</v>
      </c>
      <c r="F111" s="19">
        <v>363034523</v>
      </c>
      <c r="G111" s="20">
        <f t="shared" si="21"/>
        <v>0.9205954746019576</v>
      </c>
      <c r="H111" s="18">
        <v>47064445</v>
      </c>
      <c r="I111" s="19">
        <v>28568574</v>
      </c>
      <c r="J111" s="19">
        <v>25214102</v>
      </c>
      <c r="K111" s="18">
        <v>100847121</v>
      </c>
      <c r="L111" s="18">
        <v>23455289</v>
      </c>
      <c r="M111" s="19">
        <v>24831792</v>
      </c>
      <c r="N111" s="19">
        <v>46481792</v>
      </c>
      <c r="O111" s="18">
        <v>94768873</v>
      </c>
      <c r="P111" s="18">
        <v>21321238</v>
      </c>
      <c r="Q111" s="19">
        <v>23346438</v>
      </c>
      <c r="R111" s="19">
        <v>38711170</v>
      </c>
      <c r="S111" s="18">
        <v>83378846</v>
      </c>
      <c r="T111" s="18">
        <v>23474940</v>
      </c>
      <c r="U111" s="19">
        <v>20588107</v>
      </c>
      <c r="V111" s="19">
        <v>39976636</v>
      </c>
      <c r="W111" s="21">
        <v>84039683</v>
      </c>
    </row>
    <row r="112" spans="1:23" ht="9.75">
      <c r="A112" s="15" t="s">
        <v>26</v>
      </c>
      <c r="B112" s="16" t="s">
        <v>205</v>
      </c>
      <c r="C112" s="17" t="s">
        <v>206</v>
      </c>
      <c r="D112" s="18">
        <v>149754000</v>
      </c>
      <c r="E112" s="19">
        <v>158423826</v>
      </c>
      <c r="F112" s="19">
        <v>80683702</v>
      </c>
      <c r="G112" s="20">
        <f t="shared" si="21"/>
        <v>0.5092901998213324</v>
      </c>
      <c r="H112" s="18">
        <v>24922534</v>
      </c>
      <c r="I112" s="19">
        <v>1781226</v>
      </c>
      <c r="J112" s="19">
        <v>8159117</v>
      </c>
      <c r="K112" s="18">
        <v>34862877</v>
      </c>
      <c r="L112" s="18">
        <v>3254043</v>
      </c>
      <c r="M112" s="19">
        <v>22219588</v>
      </c>
      <c r="N112" s="19">
        <v>3507047</v>
      </c>
      <c r="O112" s="18">
        <v>28980678</v>
      </c>
      <c r="P112" s="18">
        <v>3507047</v>
      </c>
      <c r="Q112" s="19">
        <v>2352261</v>
      </c>
      <c r="R112" s="19">
        <v>2609389</v>
      </c>
      <c r="S112" s="18">
        <v>8468697</v>
      </c>
      <c r="T112" s="18">
        <v>2783978</v>
      </c>
      <c r="U112" s="19">
        <v>2793736</v>
      </c>
      <c r="V112" s="19">
        <v>2793736</v>
      </c>
      <c r="W112" s="21">
        <v>8371450</v>
      </c>
    </row>
    <row r="113" spans="1:23" ht="9.75">
      <c r="A113" s="15" t="s">
        <v>26</v>
      </c>
      <c r="B113" s="16" t="s">
        <v>207</v>
      </c>
      <c r="C113" s="17" t="s">
        <v>208</v>
      </c>
      <c r="D113" s="18">
        <v>44673663</v>
      </c>
      <c r="E113" s="19">
        <v>44807716</v>
      </c>
      <c r="F113" s="19">
        <v>47140911</v>
      </c>
      <c r="G113" s="20">
        <f t="shared" si="21"/>
        <v>1.052071277188063</v>
      </c>
      <c r="H113" s="18">
        <v>13953877</v>
      </c>
      <c r="I113" s="19">
        <v>314188</v>
      </c>
      <c r="J113" s="19">
        <v>4080187</v>
      </c>
      <c r="K113" s="18">
        <v>18348252</v>
      </c>
      <c r="L113" s="18">
        <v>3230018</v>
      </c>
      <c r="M113" s="19">
        <v>303656</v>
      </c>
      <c r="N113" s="19">
        <v>12673592</v>
      </c>
      <c r="O113" s="18">
        <v>16207266</v>
      </c>
      <c r="P113" s="18">
        <v>21908</v>
      </c>
      <c r="Q113" s="19">
        <v>548047</v>
      </c>
      <c r="R113" s="19">
        <v>8601555</v>
      </c>
      <c r="S113" s="18">
        <v>9171510</v>
      </c>
      <c r="T113" s="18">
        <v>2027789</v>
      </c>
      <c r="U113" s="19">
        <v>576976</v>
      </c>
      <c r="V113" s="19">
        <v>809118</v>
      </c>
      <c r="W113" s="21">
        <v>3413883</v>
      </c>
    </row>
    <row r="114" spans="1:23" ht="9.75">
      <c r="A114" s="15" t="s">
        <v>26</v>
      </c>
      <c r="B114" s="16" t="s">
        <v>209</v>
      </c>
      <c r="C114" s="17" t="s">
        <v>210</v>
      </c>
      <c r="D114" s="18">
        <v>5032037524</v>
      </c>
      <c r="E114" s="19">
        <v>4969234420</v>
      </c>
      <c r="F114" s="19">
        <v>5008502350</v>
      </c>
      <c r="G114" s="20">
        <f t="shared" si="21"/>
        <v>1.007902209209925</v>
      </c>
      <c r="H114" s="18">
        <v>570298864</v>
      </c>
      <c r="I114" s="19">
        <v>399565664</v>
      </c>
      <c r="J114" s="19">
        <v>354543400</v>
      </c>
      <c r="K114" s="18">
        <v>1324407928</v>
      </c>
      <c r="L114" s="18">
        <v>331905447</v>
      </c>
      <c r="M114" s="19">
        <v>357321999</v>
      </c>
      <c r="N114" s="19">
        <v>535033158</v>
      </c>
      <c r="O114" s="18">
        <v>1224260604</v>
      </c>
      <c r="P114" s="18">
        <v>351633167</v>
      </c>
      <c r="Q114" s="19">
        <v>322860524</v>
      </c>
      <c r="R114" s="19">
        <v>475068896</v>
      </c>
      <c r="S114" s="18">
        <v>1149562587</v>
      </c>
      <c r="T114" s="18">
        <v>357483479</v>
      </c>
      <c r="U114" s="19">
        <v>359201958</v>
      </c>
      <c r="V114" s="19">
        <v>593585794</v>
      </c>
      <c r="W114" s="21">
        <v>1310271231</v>
      </c>
    </row>
    <row r="115" spans="1:23" ht="9.75">
      <c r="A115" s="15" t="s">
        <v>26</v>
      </c>
      <c r="B115" s="16" t="s">
        <v>211</v>
      </c>
      <c r="C115" s="17" t="s">
        <v>212</v>
      </c>
      <c r="D115" s="18">
        <v>93577055</v>
      </c>
      <c r="E115" s="19">
        <v>87318262</v>
      </c>
      <c r="F115" s="19">
        <v>92860585</v>
      </c>
      <c r="G115" s="20">
        <f t="shared" si="21"/>
        <v>1.0634726673785606</v>
      </c>
      <c r="H115" s="18">
        <v>25576841</v>
      </c>
      <c r="I115" s="19">
        <v>2630208</v>
      </c>
      <c r="J115" s="19">
        <v>3913287</v>
      </c>
      <c r="K115" s="18">
        <v>32120336</v>
      </c>
      <c r="L115" s="18">
        <v>6226736</v>
      </c>
      <c r="M115" s="19">
        <v>2734635</v>
      </c>
      <c r="N115" s="19">
        <v>21352732</v>
      </c>
      <c r="O115" s="18">
        <v>30314103</v>
      </c>
      <c r="P115" s="18">
        <v>2937192</v>
      </c>
      <c r="Q115" s="19">
        <v>2579816</v>
      </c>
      <c r="R115" s="19">
        <v>16441334</v>
      </c>
      <c r="S115" s="18">
        <v>21958342</v>
      </c>
      <c r="T115" s="18">
        <v>2000576</v>
      </c>
      <c r="U115" s="19">
        <v>3213877</v>
      </c>
      <c r="V115" s="19">
        <v>3253351</v>
      </c>
      <c r="W115" s="21">
        <v>8467804</v>
      </c>
    </row>
    <row r="116" spans="1:23" ht="9.75">
      <c r="A116" s="15" t="s">
        <v>26</v>
      </c>
      <c r="B116" s="16" t="s">
        <v>213</v>
      </c>
      <c r="C116" s="17" t="s">
        <v>214</v>
      </c>
      <c r="D116" s="18">
        <v>103544558</v>
      </c>
      <c r="E116" s="19">
        <v>93480939</v>
      </c>
      <c r="F116" s="19">
        <v>283416606</v>
      </c>
      <c r="G116" s="20">
        <f t="shared" si="21"/>
        <v>3.031811715113388</v>
      </c>
      <c r="H116" s="18">
        <v>35672873</v>
      </c>
      <c r="I116" s="19">
        <v>12877634</v>
      </c>
      <c r="J116" s="19">
        <v>1585274</v>
      </c>
      <c r="K116" s="18">
        <v>50135781</v>
      </c>
      <c r="L116" s="18">
        <v>152464826</v>
      </c>
      <c r="M116" s="19">
        <v>15308416</v>
      </c>
      <c r="N116" s="19">
        <v>33689079</v>
      </c>
      <c r="O116" s="18">
        <v>201462321</v>
      </c>
      <c r="P116" s="18">
        <v>1859428</v>
      </c>
      <c r="Q116" s="19">
        <v>3088926</v>
      </c>
      <c r="R116" s="19">
        <v>-4617118</v>
      </c>
      <c r="S116" s="18">
        <v>331236</v>
      </c>
      <c r="T116" s="18">
        <v>18269063</v>
      </c>
      <c r="U116" s="19">
        <v>21270966</v>
      </c>
      <c r="V116" s="19">
        <v>-8052761</v>
      </c>
      <c r="W116" s="21">
        <v>31487268</v>
      </c>
    </row>
    <row r="117" spans="1:23" ht="9.75">
      <c r="A117" s="15" t="s">
        <v>41</v>
      </c>
      <c r="B117" s="16" t="s">
        <v>215</v>
      </c>
      <c r="C117" s="17" t="s">
        <v>216</v>
      </c>
      <c r="D117" s="18">
        <v>827070619</v>
      </c>
      <c r="E117" s="19">
        <v>763324266</v>
      </c>
      <c r="F117" s="19">
        <v>783583284</v>
      </c>
      <c r="G117" s="20">
        <f t="shared" si="21"/>
        <v>1.0265405135174885</v>
      </c>
      <c r="H117" s="18">
        <v>230472306</v>
      </c>
      <c r="I117" s="19">
        <v>29436555</v>
      </c>
      <c r="J117" s="19">
        <v>24379481</v>
      </c>
      <c r="K117" s="18">
        <v>284288342</v>
      </c>
      <c r="L117" s="18">
        <v>25133824</v>
      </c>
      <c r="M117" s="19">
        <v>33121377</v>
      </c>
      <c r="N117" s="19">
        <v>175150579</v>
      </c>
      <c r="O117" s="18">
        <v>233405780</v>
      </c>
      <c r="P117" s="18">
        <v>24118829</v>
      </c>
      <c r="Q117" s="19">
        <v>24501758</v>
      </c>
      <c r="R117" s="19">
        <v>149702642</v>
      </c>
      <c r="S117" s="18">
        <v>198323229</v>
      </c>
      <c r="T117" s="18">
        <v>22998359</v>
      </c>
      <c r="U117" s="19">
        <v>24022000</v>
      </c>
      <c r="V117" s="19">
        <v>20545574</v>
      </c>
      <c r="W117" s="21">
        <v>67565933</v>
      </c>
    </row>
    <row r="118" spans="1:23" ht="9.75">
      <c r="A118" s="22"/>
      <c r="B118" s="23" t="s">
        <v>217</v>
      </c>
      <c r="C118" s="24"/>
      <c r="D118" s="25">
        <f>SUM(D110:D117)</f>
        <v>6801667538</v>
      </c>
      <c r="E118" s="26">
        <f>SUM(E110:E117)</f>
        <v>6676733928</v>
      </c>
      <c r="F118" s="26">
        <f>SUM(F110:F117)</f>
        <v>6831638672</v>
      </c>
      <c r="G118" s="27">
        <f t="shared" si="21"/>
        <v>1.0232006765089712</v>
      </c>
      <c r="H118" s="25">
        <f aca="true" t="shared" si="24" ref="H118:W118">SUM(H110:H117)</f>
        <v>991569930</v>
      </c>
      <c r="I118" s="26">
        <f t="shared" si="24"/>
        <v>482709264</v>
      </c>
      <c r="J118" s="26">
        <f t="shared" si="24"/>
        <v>430202991</v>
      </c>
      <c r="K118" s="25">
        <f t="shared" si="24"/>
        <v>1904482185</v>
      </c>
      <c r="L118" s="25">
        <f t="shared" si="24"/>
        <v>556114090</v>
      </c>
      <c r="M118" s="26">
        <f t="shared" si="24"/>
        <v>461317135</v>
      </c>
      <c r="N118" s="26">
        <f t="shared" si="24"/>
        <v>868628111</v>
      </c>
      <c r="O118" s="25">
        <f t="shared" si="24"/>
        <v>1886059336</v>
      </c>
      <c r="P118" s="25">
        <f t="shared" si="24"/>
        <v>410617323</v>
      </c>
      <c r="Q118" s="26">
        <f t="shared" si="24"/>
        <v>384909286</v>
      </c>
      <c r="R118" s="26">
        <f t="shared" si="24"/>
        <v>715377019</v>
      </c>
      <c r="S118" s="25">
        <f t="shared" si="24"/>
        <v>1510903628</v>
      </c>
      <c r="T118" s="25">
        <f t="shared" si="24"/>
        <v>434005367</v>
      </c>
      <c r="U118" s="26">
        <f t="shared" si="24"/>
        <v>436825403</v>
      </c>
      <c r="V118" s="26">
        <f t="shared" si="24"/>
        <v>659362753</v>
      </c>
      <c r="W118" s="28">
        <f t="shared" si="24"/>
        <v>1530193523</v>
      </c>
    </row>
    <row r="119" spans="1:23" ht="9.75">
      <c r="A119" s="15" t="s">
        <v>26</v>
      </c>
      <c r="B119" s="16" t="s">
        <v>218</v>
      </c>
      <c r="C119" s="17" t="s">
        <v>219</v>
      </c>
      <c r="D119" s="18">
        <v>174737996</v>
      </c>
      <c r="E119" s="19">
        <v>171953379</v>
      </c>
      <c r="F119" s="19">
        <v>172284198</v>
      </c>
      <c r="G119" s="20">
        <f t="shared" si="21"/>
        <v>1.0019238877533194</v>
      </c>
      <c r="H119" s="18">
        <v>49465527</v>
      </c>
      <c r="I119" s="19">
        <v>3472179</v>
      </c>
      <c r="J119" s="19">
        <v>8511899</v>
      </c>
      <c r="K119" s="18">
        <v>61449605</v>
      </c>
      <c r="L119" s="18">
        <v>3751952</v>
      </c>
      <c r="M119" s="19">
        <v>6086913</v>
      </c>
      <c r="N119" s="19">
        <v>43419788</v>
      </c>
      <c r="O119" s="18">
        <v>53258653</v>
      </c>
      <c r="P119" s="18">
        <v>3855737</v>
      </c>
      <c r="Q119" s="19">
        <v>4080966</v>
      </c>
      <c r="R119" s="19">
        <v>35005392</v>
      </c>
      <c r="S119" s="18">
        <v>42942095</v>
      </c>
      <c r="T119" s="18">
        <v>3398845</v>
      </c>
      <c r="U119" s="19">
        <v>4194115</v>
      </c>
      <c r="V119" s="19">
        <v>7040885</v>
      </c>
      <c r="W119" s="21">
        <v>14633845</v>
      </c>
    </row>
    <row r="120" spans="1:23" ht="9.75">
      <c r="A120" s="15" t="s">
        <v>26</v>
      </c>
      <c r="B120" s="16" t="s">
        <v>220</v>
      </c>
      <c r="C120" s="17" t="s">
        <v>221</v>
      </c>
      <c r="D120" s="18">
        <v>516162570</v>
      </c>
      <c r="E120" s="19">
        <v>528901220</v>
      </c>
      <c r="F120" s="19">
        <v>557252207</v>
      </c>
      <c r="G120" s="20">
        <f t="shared" si="21"/>
        <v>1.0536035575792395</v>
      </c>
      <c r="H120" s="18">
        <v>125931000</v>
      </c>
      <c r="I120" s="19">
        <v>40079916</v>
      </c>
      <c r="J120" s="19">
        <v>28516757</v>
      </c>
      <c r="K120" s="18">
        <v>194527673</v>
      </c>
      <c r="L120" s="18">
        <v>28260272</v>
      </c>
      <c r="M120" s="19">
        <v>29255457</v>
      </c>
      <c r="N120" s="19">
        <v>81340567</v>
      </c>
      <c r="O120" s="18">
        <v>138856296</v>
      </c>
      <c r="P120" s="18">
        <v>43918063</v>
      </c>
      <c r="Q120" s="19">
        <v>28266454</v>
      </c>
      <c r="R120" s="19">
        <v>58932901</v>
      </c>
      <c r="S120" s="18">
        <v>131117418</v>
      </c>
      <c r="T120" s="18">
        <v>27464474</v>
      </c>
      <c r="U120" s="19">
        <v>29592726</v>
      </c>
      <c r="V120" s="19">
        <v>35693620</v>
      </c>
      <c r="W120" s="21">
        <v>92750820</v>
      </c>
    </row>
    <row r="121" spans="1:23" ht="9.75">
      <c r="A121" s="15" t="s">
        <v>26</v>
      </c>
      <c r="B121" s="16" t="s">
        <v>222</v>
      </c>
      <c r="C121" s="17" t="s">
        <v>223</v>
      </c>
      <c r="D121" s="18">
        <v>832319848</v>
      </c>
      <c r="E121" s="19">
        <v>836125840</v>
      </c>
      <c r="F121" s="19">
        <v>799414839</v>
      </c>
      <c r="G121" s="20">
        <f t="shared" si="21"/>
        <v>0.9560939283971895</v>
      </c>
      <c r="H121" s="18">
        <v>66480636</v>
      </c>
      <c r="I121" s="19">
        <v>157163500</v>
      </c>
      <c r="J121" s="19">
        <v>65143314</v>
      </c>
      <c r="K121" s="18">
        <v>288787450</v>
      </c>
      <c r="L121" s="18">
        <v>62924826</v>
      </c>
      <c r="M121" s="19">
        <v>19993415</v>
      </c>
      <c r="N121" s="19">
        <v>124373335</v>
      </c>
      <c r="O121" s="18">
        <v>207291576</v>
      </c>
      <c r="P121" s="18">
        <v>45268398</v>
      </c>
      <c r="Q121" s="19">
        <v>28867152</v>
      </c>
      <c r="R121" s="19">
        <v>87149798</v>
      </c>
      <c r="S121" s="18">
        <v>161285348</v>
      </c>
      <c r="T121" s="18">
        <v>55791306</v>
      </c>
      <c r="U121" s="19">
        <v>49438771</v>
      </c>
      <c r="V121" s="19">
        <v>36820388</v>
      </c>
      <c r="W121" s="21">
        <v>142050465</v>
      </c>
    </row>
    <row r="122" spans="1:23" ht="9.75">
      <c r="A122" s="15" t="s">
        <v>41</v>
      </c>
      <c r="B122" s="16" t="s">
        <v>224</v>
      </c>
      <c r="C122" s="17" t="s">
        <v>225</v>
      </c>
      <c r="D122" s="18">
        <v>758374041</v>
      </c>
      <c r="E122" s="19">
        <v>781320089</v>
      </c>
      <c r="F122" s="19">
        <v>755508907</v>
      </c>
      <c r="G122" s="20">
        <f t="shared" si="21"/>
        <v>0.966964650770678</v>
      </c>
      <c r="H122" s="18">
        <v>184615596</v>
      </c>
      <c r="I122" s="19">
        <v>26859674</v>
      </c>
      <c r="J122" s="19">
        <v>29235700</v>
      </c>
      <c r="K122" s="18">
        <v>240710970</v>
      </c>
      <c r="L122" s="18">
        <v>30373238</v>
      </c>
      <c r="M122" s="19">
        <v>43935455</v>
      </c>
      <c r="N122" s="19">
        <v>112022046</v>
      </c>
      <c r="O122" s="18">
        <v>186330739</v>
      </c>
      <c r="P122" s="18">
        <v>34094740</v>
      </c>
      <c r="Q122" s="19">
        <v>39558789</v>
      </c>
      <c r="R122" s="19">
        <v>129382618</v>
      </c>
      <c r="S122" s="18">
        <v>203036147</v>
      </c>
      <c r="T122" s="18">
        <v>47693492</v>
      </c>
      <c r="U122" s="19">
        <v>44198371</v>
      </c>
      <c r="V122" s="19">
        <v>33539188</v>
      </c>
      <c r="W122" s="21">
        <v>125431051</v>
      </c>
    </row>
    <row r="123" spans="1:23" ht="9.75">
      <c r="A123" s="22"/>
      <c r="B123" s="23" t="s">
        <v>226</v>
      </c>
      <c r="C123" s="24"/>
      <c r="D123" s="25">
        <f>SUM(D119:D122)</f>
        <v>2281594455</v>
      </c>
      <c r="E123" s="26">
        <f>SUM(E119:E122)</f>
        <v>2318300528</v>
      </c>
      <c r="F123" s="26">
        <f>SUM(F119:F122)</f>
        <v>2284460151</v>
      </c>
      <c r="G123" s="27">
        <f t="shared" si="21"/>
        <v>0.9854029378023762</v>
      </c>
      <c r="H123" s="25">
        <f aca="true" t="shared" si="25" ref="H123:W123">SUM(H119:H122)</f>
        <v>426492759</v>
      </c>
      <c r="I123" s="26">
        <f t="shared" si="25"/>
        <v>227575269</v>
      </c>
      <c r="J123" s="26">
        <f t="shared" si="25"/>
        <v>131407670</v>
      </c>
      <c r="K123" s="25">
        <f t="shared" si="25"/>
        <v>785475698</v>
      </c>
      <c r="L123" s="25">
        <f t="shared" si="25"/>
        <v>125310288</v>
      </c>
      <c r="M123" s="26">
        <f t="shared" si="25"/>
        <v>99271240</v>
      </c>
      <c r="N123" s="26">
        <f t="shared" si="25"/>
        <v>361155736</v>
      </c>
      <c r="O123" s="25">
        <f t="shared" si="25"/>
        <v>585737264</v>
      </c>
      <c r="P123" s="25">
        <f t="shared" si="25"/>
        <v>127136938</v>
      </c>
      <c r="Q123" s="26">
        <f t="shared" si="25"/>
        <v>100773361</v>
      </c>
      <c r="R123" s="26">
        <f t="shared" si="25"/>
        <v>310470709</v>
      </c>
      <c r="S123" s="25">
        <f t="shared" si="25"/>
        <v>538381008</v>
      </c>
      <c r="T123" s="25">
        <f t="shared" si="25"/>
        <v>134348117</v>
      </c>
      <c r="U123" s="26">
        <f t="shared" si="25"/>
        <v>127423983</v>
      </c>
      <c r="V123" s="26">
        <f t="shared" si="25"/>
        <v>113094081</v>
      </c>
      <c r="W123" s="28">
        <f t="shared" si="25"/>
        <v>374866181</v>
      </c>
    </row>
    <row r="124" spans="1:23" ht="9.75">
      <c r="A124" s="15" t="s">
        <v>26</v>
      </c>
      <c r="B124" s="16" t="s">
        <v>227</v>
      </c>
      <c r="C124" s="17" t="s">
        <v>228</v>
      </c>
      <c r="D124" s="18">
        <v>344971652</v>
      </c>
      <c r="E124" s="19">
        <v>316519919</v>
      </c>
      <c r="F124" s="19">
        <v>297440481</v>
      </c>
      <c r="G124" s="20">
        <f t="shared" si="21"/>
        <v>0.9397212091413432</v>
      </c>
      <c r="H124" s="18">
        <v>52910551</v>
      </c>
      <c r="I124" s="19">
        <v>19355198</v>
      </c>
      <c r="J124" s="19">
        <v>18576598</v>
      </c>
      <c r="K124" s="18">
        <v>90842347</v>
      </c>
      <c r="L124" s="18">
        <v>26193522</v>
      </c>
      <c r="M124" s="19">
        <v>19435967</v>
      </c>
      <c r="N124" s="19">
        <v>32619171</v>
      </c>
      <c r="O124" s="18">
        <v>78248660</v>
      </c>
      <c r="P124" s="18">
        <v>20774676</v>
      </c>
      <c r="Q124" s="19">
        <v>19142716</v>
      </c>
      <c r="R124" s="19">
        <v>28203369</v>
      </c>
      <c r="S124" s="18">
        <v>68120761</v>
      </c>
      <c r="T124" s="18">
        <v>18157705</v>
      </c>
      <c r="U124" s="19">
        <v>19093597</v>
      </c>
      <c r="V124" s="19">
        <v>22977411</v>
      </c>
      <c r="W124" s="21">
        <v>60228713</v>
      </c>
    </row>
    <row r="125" spans="1:23" ht="9.75">
      <c r="A125" s="15" t="s">
        <v>26</v>
      </c>
      <c r="B125" s="16" t="s">
        <v>229</v>
      </c>
      <c r="C125" s="17" t="s">
        <v>230</v>
      </c>
      <c r="D125" s="18">
        <v>178584716</v>
      </c>
      <c r="E125" s="19">
        <v>203157775</v>
      </c>
      <c r="F125" s="19">
        <v>173381681</v>
      </c>
      <c r="G125" s="20">
        <f t="shared" si="21"/>
        <v>0.8534336478138728</v>
      </c>
      <c r="H125" s="18">
        <v>89765093</v>
      </c>
      <c r="I125" s="19">
        <v>3327121</v>
      </c>
      <c r="J125" s="19">
        <v>3652584</v>
      </c>
      <c r="K125" s="18">
        <v>96744798</v>
      </c>
      <c r="L125" s="18">
        <v>3705271</v>
      </c>
      <c r="M125" s="19">
        <v>3410245</v>
      </c>
      <c r="N125" s="19">
        <v>41467053</v>
      </c>
      <c r="O125" s="18">
        <v>48582569</v>
      </c>
      <c r="P125" s="18">
        <v>4332400</v>
      </c>
      <c r="Q125" s="19">
        <v>4272539</v>
      </c>
      <c r="R125" s="19">
        <v>4272539</v>
      </c>
      <c r="S125" s="18">
        <v>12877478</v>
      </c>
      <c r="T125" s="18">
        <v>6875188</v>
      </c>
      <c r="U125" s="19">
        <v>3644747</v>
      </c>
      <c r="V125" s="19">
        <v>4656901</v>
      </c>
      <c r="W125" s="21">
        <v>15176836</v>
      </c>
    </row>
    <row r="126" spans="1:23" ht="9.75">
      <c r="A126" s="15" t="s">
        <v>26</v>
      </c>
      <c r="B126" s="16" t="s">
        <v>231</v>
      </c>
      <c r="C126" s="17" t="s">
        <v>232</v>
      </c>
      <c r="D126" s="18">
        <v>196826334</v>
      </c>
      <c r="E126" s="19">
        <v>174681762</v>
      </c>
      <c r="F126" s="19">
        <v>178572088</v>
      </c>
      <c r="G126" s="20">
        <f t="shared" si="21"/>
        <v>1.0222709340429026</v>
      </c>
      <c r="H126" s="18">
        <v>62356658</v>
      </c>
      <c r="I126" s="19">
        <v>6149457</v>
      </c>
      <c r="J126" s="19">
        <v>1611850</v>
      </c>
      <c r="K126" s="18">
        <v>70117965</v>
      </c>
      <c r="L126" s="18">
        <v>4422103</v>
      </c>
      <c r="M126" s="19">
        <v>4977765</v>
      </c>
      <c r="N126" s="19">
        <v>50197936</v>
      </c>
      <c r="O126" s="18">
        <v>59597804</v>
      </c>
      <c r="P126" s="18">
        <v>2303092</v>
      </c>
      <c r="Q126" s="19">
        <v>3018834</v>
      </c>
      <c r="R126" s="19">
        <v>38055404</v>
      </c>
      <c r="S126" s="18">
        <v>43377330</v>
      </c>
      <c r="T126" s="18">
        <v>1898249</v>
      </c>
      <c r="U126" s="19">
        <v>1713083</v>
      </c>
      <c r="V126" s="19">
        <v>1867657</v>
      </c>
      <c r="W126" s="21">
        <v>5478989</v>
      </c>
    </row>
    <row r="127" spans="1:23" ht="9.75">
      <c r="A127" s="15" t="s">
        <v>26</v>
      </c>
      <c r="B127" s="16" t="s">
        <v>233</v>
      </c>
      <c r="C127" s="17" t="s">
        <v>234</v>
      </c>
      <c r="D127" s="18">
        <v>262953344</v>
      </c>
      <c r="E127" s="19">
        <v>289149081</v>
      </c>
      <c r="F127" s="19">
        <v>259480425</v>
      </c>
      <c r="G127" s="20">
        <f t="shared" si="21"/>
        <v>0.8973932204889145</v>
      </c>
      <c r="H127" s="18">
        <v>68648426</v>
      </c>
      <c r="I127" s="19">
        <v>14437818</v>
      </c>
      <c r="J127" s="19">
        <v>13142859</v>
      </c>
      <c r="K127" s="18">
        <v>96229103</v>
      </c>
      <c r="L127" s="18">
        <v>-1956156</v>
      </c>
      <c r="M127" s="19">
        <v>13365364</v>
      </c>
      <c r="N127" s="19">
        <v>55183537</v>
      </c>
      <c r="O127" s="18">
        <v>66592745</v>
      </c>
      <c r="P127" s="18">
        <v>11262713</v>
      </c>
      <c r="Q127" s="19">
        <v>11025123</v>
      </c>
      <c r="R127" s="19">
        <v>40598831</v>
      </c>
      <c r="S127" s="18">
        <v>62886667</v>
      </c>
      <c r="T127" s="18">
        <v>10593196</v>
      </c>
      <c r="U127" s="19">
        <v>10892406</v>
      </c>
      <c r="V127" s="19">
        <v>12286308</v>
      </c>
      <c r="W127" s="21">
        <v>33771910</v>
      </c>
    </row>
    <row r="128" spans="1:23" ht="9.75">
      <c r="A128" s="15" t="s">
        <v>41</v>
      </c>
      <c r="B128" s="16" t="s">
        <v>235</v>
      </c>
      <c r="C128" s="17" t="s">
        <v>236</v>
      </c>
      <c r="D128" s="18">
        <v>420804487</v>
      </c>
      <c r="E128" s="19">
        <v>420931501</v>
      </c>
      <c r="F128" s="19">
        <v>398513737</v>
      </c>
      <c r="G128" s="20">
        <f t="shared" si="21"/>
        <v>0.9467424891063214</v>
      </c>
      <c r="H128" s="18">
        <v>144608322</v>
      </c>
      <c r="I128" s="19">
        <v>11500676</v>
      </c>
      <c r="J128" s="19">
        <v>12948021</v>
      </c>
      <c r="K128" s="18">
        <v>169057019</v>
      </c>
      <c r="L128" s="18">
        <v>6417112</v>
      </c>
      <c r="M128" s="19">
        <v>8283422</v>
      </c>
      <c r="N128" s="19">
        <v>78800640</v>
      </c>
      <c r="O128" s="18">
        <v>93501174</v>
      </c>
      <c r="P128" s="18">
        <v>9794135</v>
      </c>
      <c r="Q128" s="19">
        <v>9358881</v>
      </c>
      <c r="R128" s="19">
        <v>88456582</v>
      </c>
      <c r="S128" s="18">
        <v>107609598</v>
      </c>
      <c r="T128" s="18">
        <v>9258250</v>
      </c>
      <c r="U128" s="19">
        <v>9326894</v>
      </c>
      <c r="V128" s="19">
        <v>9760802</v>
      </c>
      <c r="W128" s="21">
        <v>28345946</v>
      </c>
    </row>
    <row r="129" spans="1:23" ht="9.75">
      <c r="A129" s="22"/>
      <c r="B129" s="23" t="s">
        <v>237</v>
      </c>
      <c r="C129" s="24"/>
      <c r="D129" s="25">
        <f>SUM(D124:D128)</f>
        <v>1404140533</v>
      </c>
      <c r="E129" s="26">
        <f>SUM(E124:E128)</f>
        <v>1404440038</v>
      </c>
      <c r="F129" s="26">
        <f>SUM(F124:F128)</f>
        <v>1307388412</v>
      </c>
      <c r="G129" s="27">
        <f t="shared" si="21"/>
        <v>0.9308965684727937</v>
      </c>
      <c r="H129" s="25">
        <f aca="true" t="shared" si="26" ref="H129:W129">SUM(H124:H128)</f>
        <v>418289050</v>
      </c>
      <c r="I129" s="26">
        <f t="shared" si="26"/>
        <v>54770270</v>
      </c>
      <c r="J129" s="26">
        <f t="shared" si="26"/>
        <v>49931912</v>
      </c>
      <c r="K129" s="25">
        <f t="shared" si="26"/>
        <v>522991232</v>
      </c>
      <c r="L129" s="25">
        <f t="shared" si="26"/>
        <v>38781852</v>
      </c>
      <c r="M129" s="26">
        <f t="shared" si="26"/>
        <v>49472763</v>
      </c>
      <c r="N129" s="26">
        <f t="shared" si="26"/>
        <v>258268337</v>
      </c>
      <c r="O129" s="25">
        <f t="shared" si="26"/>
        <v>346522952</v>
      </c>
      <c r="P129" s="25">
        <f t="shared" si="26"/>
        <v>48467016</v>
      </c>
      <c r="Q129" s="26">
        <f t="shared" si="26"/>
        <v>46818093</v>
      </c>
      <c r="R129" s="26">
        <f t="shared" si="26"/>
        <v>199586725</v>
      </c>
      <c r="S129" s="25">
        <f t="shared" si="26"/>
        <v>294871834</v>
      </c>
      <c r="T129" s="25">
        <f t="shared" si="26"/>
        <v>46782588</v>
      </c>
      <c r="U129" s="26">
        <f t="shared" si="26"/>
        <v>44670727</v>
      </c>
      <c r="V129" s="26">
        <f t="shared" si="26"/>
        <v>51549079</v>
      </c>
      <c r="W129" s="28">
        <f t="shared" si="26"/>
        <v>143002394</v>
      </c>
    </row>
    <row r="130" spans="1:23" ht="9.75">
      <c r="A130" s="15" t="s">
        <v>26</v>
      </c>
      <c r="B130" s="16" t="s">
        <v>238</v>
      </c>
      <c r="C130" s="17" t="s">
        <v>239</v>
      </c>
      <c r="D130" s="18">
        <v>1768721180</v>
      </c>
      <c r="E130" s="19">
        <v>1845800181</v>
      </c>
      <c r="F130" s="19">
        <v>1842886943</v>
      </c>
      <c r="G130" s="20">
        <f t="shared" si="21"/>
        <v>0.9984216937293713</v>
      </c>
      <c r="H130" s="18">
        <v>271868884</v>
      </c>
      <c r="I130" s="19">
        <v>125127996</v>
      </c>
      <c r="J130" s="19">
        <v>134044924</v>
      </c>
      <c r="K130" s="18">
        <v>531041804</v>
      </c>
      <c r="L130" s="18">
        <v>137770348</v>
      </c>
      <c r="M130" s="19">
        <v>129816163</v>
      </c>
      <c r="N130" s="19">
        <v>246531752</v>
      </c>
      <c r="O130" s="18">
        <v>514118263</v>
      </c>
      <c r="P130" s="18">
        <v>140002753</v>
      </c>
      <c r="Q130" s="19">
        <v>115098051</v>
      </c>
      <c r="R130" s="19">
        <v>193824164</v>
      </c>
      <c r="S130" s="18">
        <v>448924968</v>
      </c>
      <c r="T130" s="18">
        <v>129011043</v>
      </c>
      <c r="U130" s="19">
        <v>107768830</v>
      </c>
      <c r="V130" s="19">
        <v>112022035</v>
      </c>
      <c r="W130" s="21">
        <v>348801908</v>
      </c>
    </row>
    <row r="131" spans="1:23" ht="9.75">
      <c r="A131" s="15" t="s">
        <v>26</v>
      </c>
      <c r="B131" s="16" t="s">
        <v>240</v>
      </c>
      <c r="C131" s="17" t="s">
        <v>241</v>
      </c>
      <c r="D131" s="18">
        <v>75346501</v>
      </c>
      <c r="E131" s="19">
        <v>80226561</v>
      </c>
      <c r="F131" s="19">
        <v>79276428</v>
      </c>
      <c r="G131" s="20">
        <f t="shared" si="21"/>
        <v>0.9881568773713234</v>
      </c>
      <c r="H131" s="18">
        <v>15054239</v>
      </c>
      <c r="I131" s="19">
        <v>5943297</v>
      </c>
      <c r="J131" s="19">
        <v>4192982</v>
      </c>
      <c r="K131" s="18">
        <v>25190518</v>
      </c>
      <c r="L131" s="18">
        <v>3925068</v>
      </c>
      <c r="M131" s="19">
        <v>4266024</v>
      </c>
      <c r="N131" s="19">
        <v>14791861</v>
      </c>
      <c r="O131" s="18">
        <v>22982953</v>
      </c>
      <c r="P131" s="18">
        <v>23352</v>
      </c>
      <c r="Q131" s="19">
        <v>3735873</v>
      </c>
      <c r="R131" s="19">
        <v>10523414</v>
      </c>
      <c r="S131" s="18">
        <v>14282639</v>
      </c>
      <c r="T131" s="18">
        <v>4113562</v>
      </c>
      <c r="U131" s="19">
        <v>5259413</v>
      </c>
      <c r="V131" s="19">
        <v>7447343</v>
      </c>
      <c r="W131" s="21">
        <v>16820318</v>
      </c>
    </row>
    <row r="132" spans="1:23" ht="9.75">
      <c r="A132" s="15" t="s">
        <v>26</v>
      </c>
      <c r="B132" s="16" t="s">
        <v>242</v>
      </c>
      <c r="C132" s="17" t="s">
        <v>243</v>
      </c>
      <c r="D132" s="18">
        <v>192546879</v>
      </c>
      <c r="E132" s="19">
        <v>126194000</v>
      </c>
      <c r="F132" s="19">
        <v>95629264</v>
      </c>
      <c r="G132" s="20">
        <f t="shared" si="21"/>
        <v>0.757795647970585</v>
      </c>
      <c r="H132" s="18">
        <v>35905608</v>
      </c>
      <c r="I132" s="19">
        <v>7921233</v>
      </c>
      <c r="J132" s="19">
        <v>2455714</v>
      </c>
      <c r="K132" s="18">
        <v>46282555</v>
      </c>
      <c r="L132" s="18">
        <v>2059075</v>
      </c>
      <c r="M132" s="19">
        <v>5426434</v>
      </c>
      <c r="N132" s="19">
        <v>29912267</v>
      </c>
      <c r="O132" s="18">
        <v>37397776</v>
      </c>
      <c r="P132" s="18">
        <v>2257572</v>
      </c>
      <c r="Q132" s="19">
        <v>2257572</v>
      </c>
      <c r="R132" s="19">
        <v>2257572</v>
      </c>
      <c r="S132" s="18">
        <v>6772716</v>
      </c>
      <c r="T132" s="18">
        <v>2729726</v>
      </c>
      <c r="U132" s="19">
        <v>2446491</v>
      </c>
      <c r="V132" s="19">
        <v>0</v>
      </c>
      <c r="W132" s="21">
        <v>5176217</v>
      </c>
    </row>
    <row r="133" spans="1:23" ht="9.75">
      <c r="A133" s="15" t="s">
        <v>41</v>
      </c>
      <c r="B133" s="16" t="s">
        <v>244</v>
      </c>
      <c r="C133" s="17" t="s">
        <v>245</v>
      </c>
      <c r="D133" s="18">
        <v>189318252</v>
      </c>
      <c r="E133" s="19">
        <v>191307568</v>
      </c>
      <c r="F133" s="19">
        <v>263356184</v>
      </c>
      <c r="G133" s="20">
        <f t="shared" si="21"/>
        <v>1.376611426057123</v>
      </c>
      <c r="H133" s="18">
        <v>64258410</v>
      </c>
      <c r="I133" s="19">
        <v>13587748</v>
      </c>
      <c r="J133" s="19">
        <v>6969601</v>
      </c>
      <c r="K133" s="18">
        <v>84815759</v>
      </c>
      <c r="L133" s="18">
        <v>3713384</v>
      </c>
      <c r="M133" s="19">
        <v>18128114</v>
      </c>
      <c r="N133" s="19">
        <v>68650577</v>
      </c>
      <c r="O133" s="18">
        <v>90492075</v>
      </c>
      <c r="P133" s="18">
        <v>4660984</v>
      </c>
      <c r="Q133" s="19">
        <v>4078914</v>
      </c>
      <c r="R133" s="19">
        <v>57097107</v>
      </c>
      <c r="S133" s="18">
        <v>65837005</v>
      </c>
      <c r="T133" s="18">
        <v>16923357</v>
      </c>
      <c r="U133" s="19">
        <v>5287988</v>
      </c>
      <c r="V133" s="19">
        <v>0</v>
      </c>
      <c r="W133" s="21">
        <v>22211345</v>
      </c>
    </row>
    <row r="134" spans="1:23" ht="9.75">
      <c r="A134" s="22"/>
      <c r="B134" s="23" t="s">
        <v>246</v>
      </c>
      <c r="C134" s="24"/>
      <c r="D134" s="25">
        <f>SUM(D130:D133)</f>
        <v>2225932812</v>
      </c>
      <c r="E134" s="26">
        <f>SUM(E130:E133)</f>
        <v>2243528310</v>
      </c>
      <c r="F134" s="26">
        <f>SUM(F130:F133)</f>
        <v>2281148819</v>
      </c>
      <c r="G134" s="27">
        <f aca="true" t="shared" si="27" ref="G134:G167">IF($E134=0,0,$F134/$E134)</f>
        <v>1.0167684574481701</v>
      </c>
      <c r="H134" s="25">
        <f aca="true" t="shared" si="28" ref="H134:W134">SUM(H130:H133)</f>
        <v>387087141</v>
      </c>
      <c r="I134" s="26">
        <f t="shared" si="28"/>
        <v>152580274</v>
      </c>
      <c r="J134" s="26">
        <f t="shared" si="28"/>
        <v>147663221</v>
      </c>
      <c r="K134" s="25">
        <f t="shared" si="28"/>
        <v>687330636</v>
      </c>
      <c r="L134" s="25">
        <f t="shared" si="28"/>
        <v>147467875</v>
      </c>
      <c r="M134" s="26">
        <f t="shared" si="28"/>
        <v>157636735</v>
      </c>
      <c r="N134" s="26">
        <f t="shared" si="28"/>
        <v>359886457</v>
      </c>
      <c r="O134" s="25">
        <f t="shared" si="28"/>
        <v>664991067</v>
      </c>
      <c r="P134" s="25">
        <f t="shared" si="28"/>
        <v>146944661</v>
      </c>
      <c r="Q134" s="26">
        <f t="shared" si="28"/>
        <v>125170410</v>
      </c>
      <c r="R134" s="26">
        <f t="shared" si="28"/>
        <v>263702257</v>
      </c>
      <c r="S134" s="25">
        <f t="shared" si="28"/>
        <v>535817328</v>
      </c>
      <c r="T134" s="25">
        <f t="shared" si="28"/>
        <v>152777688</v>
      </c>
      <c r="U134" s="26">
        <f t="shared" si="28"/>
        <v>120762722</v>
      </c>
      <c r="V134" s="26">
        <f t="shared" si="28"/>
        <v>119469378</v>
      </c>
      <c r="W134" s="28">
        <f t="shared" si="28"/>
        <v>393009788</v>
      </c>
    </row>
    <row r="135" spans="1:23" ht="9.75">
      <c r="A135" s="15" t="s">
        <v>26</v>
      </c>
      <c r="B135" s="16" t="s">
        <v>247</v>
      </c>
      <c r="C135" s="17" t="s">
        <v>248</v>
      </c>
      <c r="D135" s="18">
        <v>125707115</v>
      </c>
      <c r="E135" s="19">
        <v>125707115</v>
      </c>
      <c r="F135" s="19">
        <v>105823863</v>
      </c>
      <c r="G135" s="20">
        <f t="shared" si="27"/>
        <v>0.8418287461294455</v>
      </c>
      <c r="H135" s="18">
        <v>31482885</v>
      </c>
      <c r="I135" s="19">
        <v>4777925</v>
      </c>
      <c r="J135" s="19">
        <v>5137213</v>
      </c>
      <c r="K135" s="18">
        <v>41398023</v>
      </c>
      <c r="L135" s="18">
        <v>10630248</v>
      </c>
      <c r="M135" s="19">
        <v>3680970</v>
      </c>
      <c r="N135" s="19">
        <v>25345718</v>
      </c>
      <c r="O135" s="18">
        <v>39656936</v>
      </c>
      <c r="P135" s="18">
        <v>3899156</v>
      </c>
      <c r="Q135" s="19">
        <v>3778555</v>
      </c>
      <c r="R135" s="19">
        <v>6454645</v>
      </c>
      <c r="S135" s="18">
        <v>14132356</v>
      </c>
      <c r="T135" s="18">
        <v>3856777</v>
      </c>
      <c r="U135" s="19">
        <v>4109095</v>
      </c>
      <c r="V135" s="19">
        <v>2670676</v>
      </c>
      <c r="W135" s="21">
        <v>10636548</v>
      </c>
    </row>
    <row r="136" spans="1:23" ht="9.75">
      <c r="A136" s="15" t="s">
        <v>26</v>
      </c>
      <c r="B136" s="16" t="s">
        <v>249</v>
      </c>
      <c r="C136" s="17" t="s">
        <v>250</v>
      </c>
      <c r="D136" s="18">
        <v>227291320</v>
      </c>
      <c r="E136" s="19">
        <v>235944456</v>
      </c>
      <c r="F136" s="19">
        <v>237357595</v>
      </c>
      <c r="G136" s="20">
        <f t="shared" si="27"/>
        <v>1.0059892867328064</v>
      </c>
      <c r="H136" s="18">
        <v>56563807</v>
      </c>
      <c r="I136" s="19">
        <v>5408483</v>
      </c>
      <c r="J136" s="19">
        <v>10530947</v>
      </c>
      <c r="K136" s="18">
        <v>72503237</v>
      </c>
      <c r="L136" s="18">
        <v>9990098</v>
      </c>
      <c r="M136" s="19">
        <v>17940647</v>
      </c>
      <c r="N136" s="19">
        <v>51804469</v>
      </c>
      <c r="O136" s="18">
        <v>79735214</v>
      </c>
      <c r="P136" s="18">
        <v>11296598</v>
      </c>
      <c r="Q136" s="19">
        <v>10530893</v>
      </c>
      <c r="R136" s="19">
        <v>10351488</v>
      </c>
      <c r="S136" s="18">
        <v>32178979</v>
      </c>
      <c r="T136" s="18">
        <v>43019797</v>
      </c>
      <c r="U136" s="19">
        <v>9920368</v>
      </c>
      <c r="V136" s="19">
        <v>0</v>
      </c>
      <c r="W136" s="21">
        <v>52940165</v>
      </c>
    </row>
    <row r="137" spans="1:23" ht="9.75">
      <c r="A137" s="15" t="s">
        <v>26</v>
      </c>
      <c r="B137" s="16" t="s">
        <v>251</v>
      </c>
      <c r="C137" s="17" t="s">
        <v>252</v>
      </c>
      <c r="D137" s="18">
        <v>517105000</v>
      </c>
      <c r="E137" s="19">
        <v>493205804</v>
      </c>
      <c r="F137" s="19">
        <v>438773347</v>
      </c>
      <c r="G137" s="20">
        <f t="shared" si="27"/>
        <v>0.8896354086700894</v>
      </c>
      <c r="H137" s="18">
        <v>44274405</v>
      </c>
      <c r="I137" s="19">
        <v>32916876</v>
      </c>
      <c r="J137" s="19">
        <v>30218540</v>
      </c>
      <c r="K137" s="18">
        <v>107409821</v>
      </c>
      <c r="L137" s="18">
        <v>33580058</v>
      </c>
      <c r="M137" s="19">
        <v>37210615</v>
      </c>
      <c r="N137" s="19">
        <v>81514330</v>
      </c>
      <c r="O137" s="18">
        <v>152305003</v>
      </c>
      <c r="P137" s="18">
        <v>26918528</v>
      </c>
      <c r="Q137" s="19">
        <v>30413885</v>
      </c>
      <c r="R137" s="19">
        <v>30413845</v>
      </c>
      <c r="S137" s="18">
        <v>87746258</v>
      </c>
      <c r="T137" s="18">
        <v>29623942</v>
      </c>
      <c r="U137" s="19">
        <v>28638705</v>
      </c>
      <c r="V137" s="19">
        <v>33049618</v>
      </c>
      <c r="W137" s="21">
        <v>91312265</v>
      </c>
    </row>
    <row r="138" spans="1:23" ht="9.75">
      <c r="A138" s="15" t="s">
        <v>26</v>
      </c>
      <c r="B138" s="16" t="s">
        <v>253</v>
      </c>
      <c r="C138" s="17" t="s">
        <v>254</v>
      </c>
      <c r="D138" s="18">
        <v>173694868</v>
      </c>
      <c r="E138" s="19">
        <v>174244328</v>
      </c>
      <c r="F138" s="19">
        <v>172545350</v>
      </c>
      <c r="G138" s="20">
        <f t="shared" si="27"/>
        <v>0.9902494501858333</v>
      </c>
      <c r="H138" s="18">
        <v>69602355</v>
      </c>
      <c r="I138" s="19">
        <v>2305483</v>
      </c>
      <c r="J138" s="19">
        <v>2381262</v>
      </c>
      <c r="K138" s="18">
        <v>74289100</v>
      </c>
      <c r="L138" s="18">
        <v>3193506</v>
      </c>
      <c r="M138" s="19">
        <v>2356835</v>
      </c>
      <c r="N138" s="19">
        <v>47131321</v>
      </c>
      <c r="O138" s="18">
        <v>52681662</v>
      </c>
      <c r="P138" s="18">
        <v>1916602</v>
      </c>
      <c r="Q138" s="19">
        <v>2023762</v>
      </c>
      <c r="R138" s="19">
        <v>35822090</v>
      </c>
      <c r="S138" s="18">
        <v>39762454</v>
      </c>
      <c r="T138" s="18">
        <v>2138677</v>
      </c>
      <c r="U138" s="19">
        <v>2026071</v>
      </c>
      <c r="V138" s="19">
        <v>1647386</v>
      </c>
      <c r="W138" s="21">
        <v>5812134</v>
      </c>
    </row>
    <row r="139" spans="1:23" ht="9.75">
      <c r="A139" s="15" t="s">
        <v>26</v>
      </c>
      <c r="B139" s="16" t="s">
        <v>255</v>
      </c>
      <c r="C139" s="17" t="s">
        <v>256</v>
      </c>
      <c r="D139" s="18">
        <v>307201000</v>
      </c>
      <c r="E139" s="19">
        <v>308882000</v>
      </c>
      <c r="F139" s="19">
        <v>240270707</v>
      </c>
      <c r="G139" s="20">
        <f t="shared" si="27"/>
        <v>0.777872155062451</v>
      </c>
      <c r="H139" s="18">
        <v>98775660</v>
      </c>
      <c r="I139" s="19">
        <v>9784404</v>
      </c>
      <c r="J139" s="19">
        <v>11567643</v>
      </c>
      <c r="K139" s="18">
        <v>120127707</v>
      </c>
      <c r="L139" s="18">
        <v>8149459</v>
      </c>
      <c r="M139" s="19">
        <v>8633944</v>
      </c>
      <c r="N139" s="19">
        <v>56414127</v>
      </c>
      <c r="O139" s="18">
        <v>73197530</v>
      </c>
      <c r="P139" s="18">
        <v>8612518</v>
      </c>
      <c r="Q139" s="19">
        <v>9583238</v>
      </c>
      <c r="R139" s="19">
        <v>9583238</v>
      </c>
      <c r="S139" s="18">
        <v>27778994</v>
      </c>
      <c r="T139" s="18">
        <v>9583238</v>
      </c>
      <c r="U139" s="19">
        <v>9583238</v>
      </c>
      <c r="V139" s="19">
        <v>0</v>
      </c>
      <c r="W139" s="21">
        <v>19166476</v>
      </c>
    </row>
    <row r="140" spans="1:23" ht="9.75">
      <c r="A140" s="15" t="s">
        <v>41</v>
      </c>
      <c r="B140" s="16" t="s">
        <v>257</v>
      </c>
      <c r="C140" s="17" t="s">
        <v>258</v>
      </c>
      <c r="D140" s="18">
        <v>562673210</v>
      </c>
      <c r="E140" s="19">
        <v>586031105</v>
      </c>
      <c r="F140" s="19">
        <v>481624697</v>
      </c>
      <c r="G140" s="20">
        <f t="shared" si="27"/>
        <v>0.8218415249477244</v>
      </c>
      <c r="H140" s="18">
        <v>178342251</v>
      </c>
      <c r="I140" s="19">
        <v>10947811</v>
      </c>
      <c r="J140" s="19">
        <v>1018754</v>
      </c>
      <c r="K140" s="18">
        <v>190308816</v>
      </c>
      <c r="L140" s="18">
        <v>19024621</v>
      </c>
      <c r="M140" s="19">
        <v>-1094542</v>
      </c>
      <c r="N140" s="19">
        <v>144052164</v>
      </c>
      <c r="O140" s="18">
        <v>161982243</v>
      </c>
      <c r="P140" s="18">
        <v>5566304</v>
      </c>
      <c r="Q140" s="19">
        <v>5092176</v>
      </c>
      <c r="R140" s="19">
        <v>107133653</v>
      </c>
      <c r="S140" s="18">
        <v>117792133</v>
      </c>
      <c r="T140" s="18">
        <v>5092085</v>
      </c>
      <c r="U140" s="19">
        <v>21065306</v>
      </c>
      <c r="V140" s="19">
        <v>-14615886</v>
      </c>
      <c r="W140" s="21">
        <v>11541505</v>
      </c>
    </row>
    <row r="141" spans="1:23" ht="9.75">
      <c r="A141" s="22"/>
      <c r="B141" s="23" t="s">
        <v>259</v>
      </c>
      <c r="C141" s="24"/>
      <c r="D141" s="25">
        <f>SUM(D135:D140)</f>
        <v>1913672513</v>
      </c>
      <c r="E141" s="26">
        <f>SUM(E135:E140)</f>
        <v>1924014808</v>
      </c>
      <c r="F141" s="26">
        <f>SUM(F135:F140)</f>
        <v>1676395559</v>
      </c>
      <c r="G141" s="27">
        <f t="shared" si="27"/>
        <v>0.8713007571613243</v>
      </c>
      <c r="H141" s="25">
        <f aca="true" t="shared" si="29" ref="H141:W141">SUM(H135:H140)</f>
        <v>479041363</v>
      </c>
      <c r="I141" s="26">
        <f t="shared" si="29"/>
        <v>66140982</v>
      </c>
      <c r="J141" s="26">
        <f t="shared" si="29"/>
        <v>60854359</v>
      </c>
      <c r="K141" s="25">
        <f t="shared" si="29"/>
        <v>606036704</v>
      </c>
      <c r="L141" s="25">
        <f t="shared" si="29"/>
        <v>84567990</v>
      </c>
      <c r="M141" s="26">
        <f t="shared" si="29"/>
        <v>68728469</v>
      </c>
      <c r="N141" s="26">
        <f t="shared" si="29"/>
        <v>406262129</v>
      </c>
      <c r="O141" s="25">
        <f t="shared" si="29"/>
        <v>559558588</v>
      </c>
      <c r="P141" s="25">
        <f t="shared" si="29"/>
        <v>58209706</v>
      </c>
      <c r="Q141" s="26">
        <f t="shared" si="29"/>
        <v>61422509</v>
      </c>
      <c r="R141" s="26">
        <f t="shared" si="29"/>
        <v>199758959</v>
      </c>
      <c r="S141" s="25">
        <f t="shared" si="29"/>
        <v>319391174</v>
      </c>
      <c r="T141" s="25">
        <f t="shared" si="29"/>
        <v>93314516</v>
      </c>
      <c r="U141" s="26">
        <f t="shared" si="29"/>
        <v>75342783</v>
      </c>
      <c r="V141" s="26">
        <f t="shared" si="29"/>
        <v>22751794</v>
      </c>
      <c r="W141" s="28">
        <f t="shared" si="29"/>
        <v>191409093</v>
      </c>
    </row>
    <row r="142" spans="1:23" ht="9.75">
      <c r="A142" s="15" t="s">
        <v>26</v>
      </c>
      <c r="B142" s="16" t="s">
        <v>260</v>
      </c>
      <c r="C142" s="17" t="s">
        <v>261</v>
      </c>
      <c r="D142" s="18">
        <v>185560722</v>
      </c>
      <c r="E142" s="19">
        <v>219724492</v>
      </c>
      <c r="F142" s="19">
        <v>181574690</v>
      </c>
      <c r="G142" s="20">
        <f t="shared" si="27"/>
        <v>0.8263743761437391</v>
      </c>
      <c r="H142" s="18">
        <v>63774405</v>
      </c>
      <c r="I142" s="19">
        <v>3276301</v>
      </c>
      <c r="J142" s="19">
        <v>4110277</v>
      </c>
      <c r="K142" s="18">
        <v>71160983</v>
      </c>
      <c r="L142" s="18">
        <v>3160823</v>
      </c>
      <c r="M142" s="19">
        <v>3014972</v>
      </c>
      <c r="N142" s="19">
        <v>51408201</v>
      </c>
      <c r="O142" s="18">
        <v>57583996</v>
      </c>
      <c r="P142" s="18">
        <v>2585971</v>
      </c>
      <c r="Q142" s="19">
        <v>2411793</v>
      </c>
      <c r="R142" s="19">
        <v>38821234</v>
      </c>
      <c r="S142" s="18">
        <v>43818998</v>
      </c>
      <c r="T142" s="18">
        <v>2696509</v>
      </c>
      <c r="U142" s="19">
        <v>3057120</v>
      </c>
      <c r="V142" s="19">
        <v>3257084</v>
      </c>
      <c r="W142" s="21">
        <v>9010713</v>
      </c>
    </row>
    <row r="143" spans="1:23" ht="9.75">
      <c r="A143" s="15" t="s">
        <v>26</v>
      </c>
      <c r="B143" s="16" t="s">
        <v>262</v>
      </c>
      <c r="C143" s="17" t="s">
        <v>263</v>
      </c>
      <c r="D143" s="18">
        <v>224317920</v>
      </c>
      <c r="E143" s="19">
        <v>234380953</v>
      </c>
      <c r="F143" s="19">
        <v>232304556</v>
      </c>
      <c r="G143" s="20">
        <f t="shared" si="27"/>
        <v>0.9911409311489573</v>
      </c>
      <c r="H143" s="18">
        <v>85342138</v>
      </c>
      <c r="I143" s="19">
        <v>4834801</v>
      </c>
      <c r="J143" s="19">
        <v>4900614</v>
      </c>
      <c r="K143" s="18">
        <v>95077553</v>
      </c>
      <c r="L143" s="18">
        <v>3849033</v>
      </c>
      <c r="M143" s="19">
        <v>4946447</v>
      </c>
      <c r="N143" s="19">
        <v>59491633</v>
      </c>
      <c r="O143" s="18">
        <v>68287113</v>
      </c>
      <c r="P143" s="18">
        <v>4765552</v>
      </c>
      <c r="Q143" s="19">
        <v>4765552</v>
      </c>
      <c r="R143" s="19">
        <v>44150734</v>
      </c>
      <c r="S143" s="18">
        <v>53681838</v>
      </c>
      <c r="T143" s="18">
        <v>8226376</v>
      </c>
      <c r="U143" s="19">
        <v>3515838</v>
      </c>
      <c r="V143" s="19">
        <v>3515838</v>
      </c>
      <c r="W143" s="21">
        <v>15258052</v>
      </c>
    </row>
    <row r="144" spans="1:23" ht="9.75">
      <c r="A144" s="15" t="s">
        <v>26</v>
      </c>
      <c r="B144" s="16" t="s">
        <v>264</v>
      </c>
      <c r="C144" s="17" t="s">
        <v>265</v>
      </c>
      <c r="D144" s="18">
        <v>219658669</v>
      </c>
      <c r="E144" s="19">
        <v>218439665</v>
      </c>
      <c r="F144" s="19">
        <v>240331158</v>
      </c>
      <c r="G144" s="20">
        <f t="shared" si="27"/>
        <v>1.1002175726647447</v>
      </c>
      <c r="H144" s="18">
        <v>62674583</v>
      </c>
      <c r="I144" s="19">
        <v>10405284</v>
      </c>
      <c r="J144" s="19">
        <v>5481909</v>
      </c>
      <c r="K144" s="18">
        <v>78561776</v>
      </c>
      <c r="L144" s="18">
        <v>4701596</v>
      </c>
      <c r="M144" s="19">
        <v>4264255</v>
      </c>
      <c r="N144" s="19">
        <v>3397985</v>
      </c>
      <c r="O144" s="18">
        <v>12363836</v>
      </c>
      <c r="P144" s="18">
        <v>3397985</v>
      </c>
      <c r="Q144" s="19">
        <v>3397985</v>
      </c>
      <c r="R144" s="19">
        <v>117399844</v>
      </c>
      <c r="S144" s="18">
        <v>124195814</v>
      </c>
      <c r="T144" s="18">
        <v>2940282</v>
      </c>
      <c r="U144" s="19">
        <v>3126670</v>
      </c>
      <c r="V144" s="19">
        <v>19142780</v>
      </c>
      <c r="W144" s="21">
        <v>25209732</v>
      </c>
    </row>
    <row r="145" spans="1:23" ht="9.75">
      <c r="A145" s="15" t="s">
        <v>26</v>
      </c>
      <c r="B145" s="16" t="s">
        <v>266</v>
      </c>
      <c r="C145" s="17" t="s">
        <v>267</v>
      </c>
      <c r="D145" s="18">
        <v>132085000</v>
      </c>
      <c r="E145" s="19">
        <v>142576000</v>
      </c>
      <c r="F145" s="19">
        <v>105660981</v>
      </c>
      <c r="G145" s="20">
        <f t="shared" si="27"/>
        <v>0.7410853229154977</v>
      </c>
      <c r="H145" s="18">
        <v>9994120</v>
      </c>
      <c r="I145" s="19">
        <v>2389910</v>
      </c>
      <c r="J145" s="19">
        <v>6128848</v>
      </c>
      <c r="K145" s="18">
        <v>18512878</v>
      </c>
      <c r="L145" s="18">
        <v>3811849</v>
      </c>
      <c r="M145" s="19">
        <v>3811369</v>
      </c>
      <c r="N145" s="19">
        <v>38790649</v>
      </c>
      <c r="O145" s="18">
        <v>46413867</v>
      </c>
      <c r="P145" s="18">
        <v>2312293</v>
      </c>
      <c r="Q145" s="19">
        <v>2663931</v>
      </c>
      <c r="R145" s="19">
        <v>28860735</v>
      </c>
      <c r="S145" s="18">
        <v>33836959</v>
      </c>
      <c r="T145" s="18">
        <v>2231276</v>
      </c>
      <c r="U145" s="19">
        <v>2559961</v>
      </c>
      <c r="V145" s="19">
        <v>2106040</v>
      </c>
      <c r="W145" s="21">
        <v>6897277</v>
      </c>
    </row>
    <row r="146" spans="1:23" ht="9.75">
      <c r="A146" s="15" t="s">
        <v>41</v>
      </c>
      <c r="B146" s="16" t="s">
        <v>268</v>
      </c>
      <c r="C146" s="17" t="s">
        <v>269</v>
      </c>
      <c r="D146" s="18">
        <v>455028029</v>
      </c>
      <c r="E146" s="19">
        <v>445513230</v>
      </c>
      <c r="F146" s="19">
        <v>433033293</v>
      </c>
      <c r="G146" s="20">
        <f t="shared" si="27"/>
        <v>0.97198750528688</v>
      </c>
      <c r="H146" s="18">
        <v>160130412</v>
      </c>
      <c r="I146" s="19">
        <v>3930915</v>
      </c>
      <c r="J146" s="19">
        <v>2262374</v>
      </c>
      <c r="K146" s="18">
        <v>166323701</v>
      </c>
      <c r="L146" s="18">
        <v>52070083</v>
      </c>
      <c r="M146" s="19">
        <v>4505566</v>
      </c>
      <c r="N146" s="19">
        <v>82403107</v>
      </c>
      <c r="O146" s="18">
        <v>138978756</v>
      </c>
      <c r="P146" s="18">
        <v>5551561</v>
      </c>
      <c r="Q146" s="19">
        <v>3895864</v>
      </c>
      <c r="R146" s="19">
        <v>97187666</v>
      </c>
      <c r="S146" s="18">
        <v>106635091</v>
      </c>
      <c r="T146" s="18">
        <v>4373589</v>
      </c>
      <c r="U146" s="19">
        <v>8300658</v>
      </c>
      <c r="V146" s="19">
        <v>8421498</v>
      </c>
      <c r="W146" s="21">
        <v>21095745</v>
      </c>
    </row>
    <row r="147" spans="1:23" ht="9.75">
      <c r="A147" s="22"/>
      <c r="B147" s="23" t="s">
        <v>270</v>
      </c>
      <c r="C147" s="24"/>
      <c r="D147" s="25">
        <f>SUM(D142:D146)</f>
        <v>1216650340</v>
      </c>
      <c r="E147" s="26">
        <f>SUM(E142:E146)</f>
        <v>1260634340</v>
      </c>
      <c r="F147" s="26">
        <f>SUM(F142:F146)</f>
        <v>1192904678</v>
      </c>
      <c r="G147" s="27">
        <f t="shared" si="27"/>
        <v>0.9462733483842746</v>
      </c>
      <c r="H147" s="25">
        <f aca="true" t="shared" si="30" ref="H147:W147">SUM(H142:H146)</f>
        <v>381915658</v>
      </c>
      <c r="I147" s="26">
        <f t="shared" si="30"/>
        <v>24837211</v>
      </c>
      <c r="J147" s="26">
        <f t="shared" si="30"/>
        <v>22884022</v>
      </c>
      <c r="K147" s="25">
        <f t="shared" si="30"/>
        <v>429636891</v>
      </c>
      <c r="L147" s="25">
        <f t="shared" si="30"/>
        <v>67593384</v>
      </c>
      <c r="M147" s="26">
        <f t="shared" si="30"/>
        <v>20542609</v>
      </c>
      <c r="N147" s="26">
        <f t="shared" si="30"/>
        <v>235491575</v>
      </c>
      <c r="O147" s="25">
        <f t="shared" si="30"/>
        <v>323627568</v>
      </c>
      <c r="P147" s="25">
        <f t="shared" si="30"/>
        <v>18613362</v>
      </c>
      <c r="Q147" s="26">
        <f t="shared" si="30"/>
        <v>17135125</v>
      </c>
      <c r="R147" s="26">
        <f t="shared" si="30"/>
        <v>326420213</v>
      </c>
      <c r="S147" s="25">
        <f t="shared" si="30"/>
        <v>362168700</v>
      </c>
      <c r="T147" s="25">
        <f t="shared" si="30"/>
        <v>20468032</v>
      </c>
      <c r="U147" s="26">
        <f t="shared" si="30"/>
        <v>20560247</v>
      </c>
      <c r="V147" s="26">
        <f t="shared" si="30"/>
        <v>36443240</v>
      </c>
      <c r="W147" s="28">
        <f t="shared" si="30"/>
        <v>77471519</v>
      </c>
    </row>
    <row r="148" spans="1:23" ht="9.75">
      <c r="A148" s="15" t="s">
        <v>26</v>
      </c>
      <c r="B148" s="16" t="s">
        <v>271</v>
      </c>
      <c r="C148" s="17" t="s">
        <v>272</v>
      </c>
      <c r="D148" s="18">
        <v>147527050</v>
      </c>
      <c r="E148" s="19">
        <v>196947050</v>
      </c>
      <c r="F148" s="19">
        <v>159514061</v>
      </c>
      <c r="G148" s="20">
        <f t="shared" si="27"/>
        <v>0.8099337410740602</v>
      </c>
      <c r="H148" s="18">
        <v>49276105</v>
      </c>
      <c r="I148" s="19">
        <v>4808518</v>
      </c>
      <c r="J148" s="19">
        <v>1941574</v>
      </c>
      <c r="K148" s="18">
        <v>56026197</v>
      </c>
      <c r="L148" s="18">
        <v>2714802</v>
      </c>
      <c r="M148" s="19">
        <v>2099721</v>
      </c>
      <c r="N148" s="19">
        <v>40812803</v>
      </c>
      <c r="O148" s="18">
        <v>45627326</v>
      </c>
      <c r="P148" s="18">
        <v>1792128</v>
      </c>
      <c r="Q148" s="19">
        <v>2051563</v>
      </c>
      <c r="R148" s="19">
        <v>31382326</v>
      </c>
      <c r="S148" s="18">
        <v>35226017</v>
      </c>
      <c r="T148" s="18">
        <v>18018205</v>
      </c>
      <c r="U148" s="19">
        <v>1762450</v>
      </c>
      <c r="V148" s="19">
        <v>2853866</v>
      </c>
      <c r="W148" s="21">
        <v>22634521</v>
      </c>
    </row>
    <row r="149" spans="1:23" ht="9.75">
      <c r="A149" s="15" t="s">
        <v>26</v>
      </c>
      <c r="B149" s="16" t="s">
        <v>273</v>
      </c>
      <c r="C149" s="17" t="s">
        <v>274</v>
      </c>
      <c r="D149" s="18">
        <v>3054873500</v>
      </c>
      <c r="E149" s="19">
        <v>2990430900</v>
      </c>
      <c r="F149" s="19">
        <v>2889491792</v>
      </c>
      <c r="G149" s="20">
        <f t="shared" si="27"/>
        <v>0.966245965422575</v>
      </c>
      <c r="H149" s="18">
        <v>461124247</v>
      </c>
      <c r="I149" s="19">
        <v>203907811</v>
      </c>
      <c r="J149" s="19">
        <v>239145939</v>
      </c>
      <c r="K149" s="18">
        <v>904177997</v>
      </c>
      <c r="L149" s="18">
        <v>179477563</v>
      </c>
      <c r="M149" s="19">
        <v>215169046</v>
      </c>
      <c r="N149" s="19">
        <v>309275387</v>
      </c>
      <c r="O149" s="18">
        <v>703921996</v>
      </c>
      <c r="P149" s="18">
        <v>172573969</v>
      </c>
      <c r="Q149" s="19">
        <v>217189329</v>
      </c>
      <c r="R149" s="19">
        <v>282917804</v>
      </c>
      <c r="S149" s="18">
        <v>672681102</v>
      </c>
      <c r="T149" s="18">
        <v>198529959</v>
      </c>
      <c r="U149" s="19">
        <v>200816299</v>
      </c>
      <c r="V149" s="19">
        <v>209364439</v>
      </c>
      <c r="W149" s="21">
        <v>608710697</v>
      </c>
    </row>
    <row r="150" spans="1:23" ht="9.75">
      <c r="A150" s="15" t="s">
        <v>26</v>
      </c>
      <c r="B150" s="16" t="s">
        <v>275</v>
      </c>
      <c r="C150" s="17" t="s">
        <v>276</v>
      </c>
      <c r="D150" s="18">
        <v>360200890</v>
      </c>
      <c r="E150" s="19">
        <v>403602510</v>
      </c>
      <c r="F150" s="19">
        <v>397543775</v>
      </c>
      <c r="G150" s="20">
        <f t="shared" si="27"/>
        <v>0.9849883614450267</v>
      </c>
      <c r="H150" s="18">
        <v>114046855</v>
      </c>
      <c r="I150" s="19">
        <v>17337080</v>
      </c>
      <c r="J150" s="19">
        <v>581590</v>
      </c>
      <c r="K150" s="18">
        <v>131965525</v>
      </c>
      <c r="L150" s="18">
        <v>31908460</v>
      </c>
      <c r="M150" s="19">
        <v>13470220</v>
      </c>
      <c r="N150" s="19">
        <v>17153870</v>
      </c>
      <c r="O150" s="18">
        <v>62532550</v>
      </c>
      <c r="P150" s="18">
        <v>14358680</v>
      </c>
      <c r="Q150" s="19">
        <v>7564790</v>
      </c>
      <c r="R150" s="19">
        <v>118783730</v>
      </c>
      <c r="S150" s="18">
        <v>140707200</v>
      </c>
      <c r="T150" s="18">
        <v>2542840</v>
      </c>
      <c r="U150" s="19">
        <v>47630680</v>
      </c>
      <c r="V150" s="19">
        <v>12164980</v>
      </c>
      <c r="W150" s="21">
        <v>62338500</v>
      </c>
    </row>
    <row r="151" spans="1:23" ht="9.75">
      <c r="A151" s="15" t="s">
        <v>26</v>
      </c>
      <c r="B151" s="16" t="s">
        <v>277</v>
      </c>
      <c r="C151" s="17" t="s">
        <v>278</v>
      </c>
      <c r="D151" s="18">
        <v>128220636</v>
      </c>
      <c r="E151" s="19">
        <v>144035489</v>
      </c>
      <c r="F151" s="19">
        <v>111252467</v>
      </c>
      <c r="G151" s="20">
        <f t="shared" si="27"/>
        <v>0.7723962182681242</v>
      </c>
      <c r="H151" s="18">
        <v>36197016</v>
      </c>
      <c r="I151" s="19">
        <v>3745978</v>
      </c>
      <c r="J151" s="19">
        <v>2857675</v>
      </c>
      <c r="K151" s="18">
        <v>42800669</v>
      </c>
      <c r="L151" s="18">
        <v>5460920</v>
      </c>
      <c r="M151" s="19">
        <v>2754305</v>
      </c>
      <c r="N151" s="19">
        <v>28372260</v>
      </c>
      <c r="O151" s="18">
        <v>36587485</v>
      </c>
      <c r="P151" s="18">
        <v>997729</v>
      </c>
      <c r="Q151" s="19">
        <v>1090747</v>
      </c>
      <c r="R151" s="19">
        <v>21413249</v>
      </c>
      <c r="S151" s="18">
        <v>23501725</v>
      </c>
      <c r="T151" s="18">
        <v>2979882</v>
      </c>
      <c r="U151" s="19">
        <v>2055145</v>
      </c>
      <c r="V151" s="19">
        <v>3327561</v>
      </c>
      <c r="W151" s="21">
        <v>8362588</v>
      </c>
    </row>
    <row r="152" spans="1:23" ht="9.75">
      <c r="A152" s="15" t="s">
        <v>26</v>
      </c>
      <c r="B152" s="16" t="s">
        <v>279</v>
      </c>
      <c r="C152" s="17" t="s">
        <v>280</v>
      </c>
      <c r="D152" s="18">
        <v>136655000</v>
      </c>
      <c r="E152" s="19">
        <v>138347000</v>
      </c>
      <c r="F152" s="19">
        <v>166065271</v>
      </c>
      <c r="G152" s="20">
        <f t="shared" si="27"/>
        <v>1.2003532494380074</v>
      </c>
      <c r="H152" s="18">
        <v>53440161</v>
      </c>
      <c r="I152" s="19">
        <v>409490</v>
      </c>
      <c r="J152" s="19">
        <v>2917471</v>
      </c>
      <c r="K152" s="18">
        <v>56767122</v>
      </c>
      <c r="L152" s="18">
        <v>2344929</v>
      </c>
      <c r="M152" s="19">
        <v>3105855</v>
      </c>
      <c r="N152" s="19">
        <v>33232632</v>
      </c>
      <c r="O152" s="18">
        <v>38683416</v>
      </c>
      <c r="P152" s="18">
        <v>33549964</v>
      </c>
      <c r="Q152" s="19">
        <v>4241012</v>
      </c>
      <c r="R152" s="19">
        <v>24200629</v>
      </c>
      <c r="S152" s="18">
        <v>61991605</v>
      </c>
      <c r="T152" s="18">
        <v>2946624</v>
      </c>
      <c r="U152" s="19">
        <v>3198642</v>
      </c>
      <c r="V152" s="19">
        <v>2477862</v>
      </c>
      <c r="W152" s="21">
        <v>8623128</v>
      </c>
    </row>
    <row r="153" spans="1:23" ht="9.75">
      <c r="A153" s="15" t="s">
        <v>41</v>
      </c>
      <c r="B153" s="16" t="s">
        <v>281</v>
      </c>
      <c r="C153" s="17" t="s">
        <v>282</v>
      </c>
      <c r="D153" s="18">
        <v>698201094</v>
      </c>
      <c r="E153" s="19">
        <v>728301661</v>
      </c>
      <c r="F153" s="19">
        <v>707271622</v>
      </c>
      <c r="G153" s="20">
        <f t="shared" si="27"/>
        <v>0.971124548897603</v>
      </c>
      <c r="H153" s="18">
        <v>215872845</v>
      </c>
      <c r="I153" s="19">
        <v>15858269</v>
      </c>
      <c r="J153" s="19">
        <v>13692391</v>
      </c>
      <c r="K153" s="18">
        <v>245423505</v>
      </c>
      <c r="L153" s="18">
        <v>19841064</v>
      </c>
      <c r="M153" s="19">
        <v>18489620</v>
      </c>
      <c r="N153" s="19">
        <v>167204796</v>
      </c>
      <c r="O153" s="18">
        <v>205535480</v>
      </c>
      <c r="P153" s="18">
        <v>18788355</v>
      </c>
      <c r="Q153" s="19">
        <v>17466834</v>
      </c>
      <c r="R153" s="19">
        <v>145199636</v>
      </c>
      <c r="S153" s="18">
        <v>181454825</v>
      </c>
      <c r="T153" s="18">
        <v>20840365</v>
      </c>
      <c r="U153" s="19">
        <v>24309622</v>
      </c>
      <c r="V153" s="19">
        <v>29707825</v>
      </c>
      <c r="W153" s="21">
        <v>74857812</v>
      </c>
    </row>
    <row r="154" spans="1:23" ht="9.75">
      <c r="A154" s="22"/>
      <c r="B154" s="23" t="s">
        <v>283</v>
      </c>
      <c r="C154" s="24"/>
      <c r="D154" s="25">
        <f>SUM(D148:D153)</f>
        <v>4525678170</v>
      </c>
      <c r="E154" s="26">
        <f>SUM(E148:E153)</f>
        <v>4601664610</v>
      </c>
      <c r="F154" s="26">
        <f>SUM(F148:F153)</f>
        <v>4431138988</v>
      </c>
      <c r="G154" s="27">
        <f t="shared" si="27"/>
        <v>0.9629426226262935</v>
      </c>
      <c r="H154" s="25">
        <f aca="true" t="shared" si="31" ref="H154:W154">SUM(H148:H153)</f>
        <v>929957229</v>
      </c>
      <c r="I154" s="26">
        <f t="shared" si="31"/>
        <v>246067146</v>
      </c>
      <c r="J154" s="26">
        <f t="shared" si="31"/>
        <v>261136640</v>
      </c>
      <c r="K154" s="25">
        <f t="shared" si="31"/>
        <v>1437161015</v>
      </c>
      <c r="L154" s="25">
        <f t="shared" si="31"/>
        <v>241747738</v>
      </c>
      <c r="M154" s="26">
        <f t="shared" si="31"/>
        <v>255088767</v>
      </c>
      <c r="N154" s="26">
        <f t="shared" si="31"/>
        <v>596051748</v>
      </c>
      <c r="O154" s="25">
        <f t="shared" si="31"/>
        <v>1092888253</v>
      </c>
      <c r="P154" s="25">
        <f t="shared" si="31"/>
        <v>242060825</v>
      </c>
      <c r="Q154" s="26">
        <f t="shared" si="31"/>
        <v>249604275</v>
      </c>
      <c r="R154" s="26">
        <f t="shared" si="31"/>
        <v>623897374</v>
      </c>
      <c r="S154" s="25">
        <f t="shared" si="31"/>
        <v>1115562474</v>
      </c>
      <c r="T154" s="25">
        <f t="shared" si="31"/>
        <v>245857875</v>
      </c>
      <c r="U154" s="26">
        <f t="shared" si="31"/>
        <v>279772838</v>
      </c>
      <c r="V154" s="26">
        <f t="shared" si="31"/>
        <v>259896533</v>
      </c>
      <c r="W154" s="28">
        <f t="shared" si="31"/>
        <v>785527246</v>
      </c>
    </row>
    <row r="155" spans="1:23" ht="9.75">
      <c r="A155" s="15" t="s">
        <v>26</v>
      </c>
      <c r="B155" s="16" t="s">
        <v>284</v>
      </c>
      <c r="C155" s="17" t="s">
        <v>285</v>
      </c>
      <c r="D155" s="18">
        <v>247899946</v>
      </c>
      <c r="E155" s="19">
        <v>263092085</v>
      </c>
      <c r="F155" s="19">
        <v>248833853</v>
      </c>
      <c r="G155" s="20">
        <f t="shared" si="27"/>
        <v>0.9458051655183773</v>
      </c>
      <c r="H155" s="18">
        <v>63772423</v>
      </c>
      <c r="I155" s="19">
        <v>8283170</v>
      </c>
      <c r="J155" s="19">
        <v>7796007</v>
      </c>
      <c r="K155" s="18">
        <v>79851600</v>
      </c>
      <c r="L155" s="18">
        <v>7528122</v>
      </c>
      <c r="M155" s="19">
        <v>7225571</v>
      </c>
      <c r="N155" s="19">
        <v>57357982</v>
      </c>
      <c r="O155" s="18">
        <v>72111675</v>
      </c>
      <c r="P155" s="18">
        <v>6034979</v>
      </c>
      <c r="Q155" s="19">
        <v>8362830</v>
      </c>
      <c r="R155" s="19">
        <v>47046890</v>
      </c>
      <c r="S155" s="18">
        <v>61444699</v>
      </c>
      <c r="T155" s="18">
        <v>6974889</v>
      </c>
      <c r="U155" s="19">
        <v>14532559</v>
      </c>
      <c r="V155" s="19">
        <v>13918431</v>
      </c>
      <c r="W155" s="21">
        <v>35425879</v>
      </c>
    </row>
    <row r="156" spans="1:23" ht="9.75">
      <c r="A156" s="15" t="s">
        <v>26</v>
      </c>
      <c r="B156" s="16" t="s">
        <v>286</v>
      </c>
      <c r="C156" s="17" t="s">
        <v>287</v>
      </c>
      <c r="D156" s="18">
        <v>1525512794</v>
      </c>
      <c r="E156" s="19">
        <v>1576545684</v>
      </c>
      <c r="F156" s="19">
        <v>1541686715</v>
      </c>
      <c r="G156" s="20">
        <f t="shared" si="27"/>
        <v>0.977889020690123</v>
      </c>
      <c r="H156" s="18">
        <v>83912007</v>
      </c>
      <c r="I156" s="19">
        <v>128718310</v>
      </c>
      <c r="J156" s="19">
        <v>130884476</v>
      </c>
      <c r="K156" s="18">
        <v>343514793</v>
      </c>
      <c r="L156" s="18">
        <v>102444960</v>
      </c>
      <c r="M156" s="19">
        <v>117130542</v>
      </c>
      <c r="N156" s="19">
        <v>167391684</v>
      </c>
      <c r="O156" s="18">
        <v>386967186</v>
      </c>
      <c r="P156" s="18">
        <v>130658350</v>
      </c>
      <c r="Q156" s="19">
        <v>132391298</v>
      </c>
      <c r="R156" s="19">
        <v>188531264</v>
      </c>
      <c r="S156" s="18">
        <v>451580912</v>
      </c>
      <c r="T156" s="18">
        <v>120938119</v>
      </c>
      <c r="U156" s="19">
        <v>107068574</v>
      </c>
      <c r="V156" s="19">
        <v>131617131</v>
      </c>
      <c r="W156" s="21">
        <v>359623824</v>
      </c>
    </row>
    <row r="157" spans="1:23" ht="9.75">
      <c r="A157" s="15" t="s">
        <v>26</v>
      </c>
      <c r="B157" s="16" t="s">
        <v>288</v>
      </c>
      <c r="C157" s="17" t="s">
        <v>289</v>
      </c>
      <c r="D157" s="18">
        <v>163975174</v>
      </c>
      <c r="E157" s="19">
        <v>165063213</v>
      </c>
      <c r="F157" s="19">
        <v>163930020</v>
      </c>
      <c r="G157" s="20">
        <f t="shared" si="27"/>
        <v>0.9931347937592854</v>
      </c>
      <c r="H157" s="18">
        <v>72170017</v>
      </c>
      <c r="I157" s="19">
        <v>2355886</v>
      </c>
      <c r="J157" s="19">
        <v>1887460</v>
      </c>
      <c r="K157" s="18">
        <v>76413363</v>
      </c>
      <c r="L157" s="18">
        <v>1133257</v>
      </c>
      <c r="M157" s="19">
        <v>4239632</v>
      </c>
      <c r="N157" s="19">
        <v>39885799</v>
      </c>
      <c r="O157" s="18">
        <v>45258688</v>
      </c>
      <c r="P157" s="18">
        <v>-1747479</v>
      </c>
      <c r="Q157" s="19">
        <v>1940135</v>
      </c>
      <c r="R157" s="19">
        <v>33319816</v>
      </c>
      <c r="S157" s="18">
        <v>33512472</v>
      </c>
      <c r="T157" s="18">
        <v>367772</v>
      </c>
      <c r="U157" s="19">
        <v>1297270</v>
      </c>
      <c r="V157" s="19">
        <v>7080455</v>
      </c>
      <c r="W157" s="21">
        <v>8745497</v>
      </c>
    </row>
    <row r="158" spans="1:23" ht="9.75">
      <c r="A158" s="15" t="s">
        <v>26</v>
      </c>
      <c r="B158" s="16" t="s">
        <v>290</v>
      </c>
      <c r="C158" s="17" t="s">
        <v>291</v>
      </c>
      <c r="D158" s="18">
        <v>108902511</v>
      </c>
      <c r="E158" s="19">
        <v>104547140</v>
      </c>
      <c r="F158" s="19">
        <v>102285492</v>
      </c>
      <c r="G158" s="20">
        <f t="shared" si="27"/>
        <v>0.9783671939758467</v>
      </c>
      <c r="H158" s="18">
        <v>44764092</v>
      </c>
      <c r="I158" s="19">
        <v>1100361</v>
      </c>
      <c r="J158" s="19">
        <v>2432788</v>
      </c>
      <c r="K158" s="18">
        <v>48297241</v>
      </c>
      <c r="L158" s="18">
        <v>682902</v>
      </c>
      <c r="M158" s="19">
        <v>693112</v>
      </c>
      <c r="N158" s="19">
        <v>29099866</v>
      </c>
      <c r="O158" s="18">
        <v>30475880</v>
      </c>
      <c r="P158" s="18">
        <v>967551</v>
      </c>
      <c r="Q158" s="19">
        <v>1245056</v>
      </c>
      <c r="R158" s="19">
        <v>18367556</v>
      </c>
      <c r="S158" s="18">
        <v>20580163</v>
      </c>
      <c r="T158" s="18">
        <v>755811</v>
      </c>
      <c r="U158" s="19">
        <v>1003239</v>
      </c>
      <c r="V158" s="19">
        <v>1173158</v>
      </c>
      <c r="W158" s="21">
        <v>2932208</v>
      </c>
    </row>
    <row r="159" spans="1:23" ht="9.75">
      <c r="A159" s="15" t="s">
        <v>41</v>
      </c>
      <c r="B159" s="16" t="s">
        <v>292</v>
      </c>
      <c r="C159" s="17" t="s">
        <v>293</v>
      </c>
      <c r="D159" s="18">
        <v>722943274</v>
      </c>
      <c r="E159" s="19">
        <v>756133412</v>
      </c>
      <c r="F159" s="19">
        <v>727992877</v>
      </c>
      <c r="G159" s="20">
        <f t="shared" si="27"/>
        <v>0.9627836377107484</v>
      </c>
      <c r="H159" s="18">
        <v>208440112</v>
      </c>
      <c r="I159" s="19">
        <v>14284464</v>
      </c>
      <c r="J159" s="19">
        <v>25143018</v>
      </c>
      <c r="K159" s="18">
        <v>247867594</v>
      </c>
      <c r="L159" s="18">
        <v>16824891</v>
      </c>
      <c r="M159" s="19">
        <v>14700210</v>
      </c>
      <c r="N159" s="19">
        <v>181064891</v>
      </c>
      <c r="O159" s="18">
        <v>212589992</v>
      </c>
      <c r="P159" s="18">
        <v>15596353</v>
      </c>
      <c r="Q159" s="19">
        <v>26014942</v>
      </c>
      <c r="R159" s="19">
        <v>148532263</v>
      </c>
      <c r="S159" s="18">
        <v>190143558</v>
      </c>
      <c r="T159" s="18">
        <v>16076936</v>
      </c>
      <c r="U159" s="19">
        <v>17364206</v>
      </c>
      <c r="V159" s="19">
        <v>43950591</v>
      </c>
      <c r="W159" s="21">
        <v>77391733</v>
      </c>
    </row>
    <row r="160" spans="1:23" ht="9.75">
      <c r="A160" s="22"/>
      <c r="B160" s="23" t="s">
        <v>294</v>
      </c>
      <c r="C160" s="24"/>
      <c r="D160" s="25">
        <f>SUM(D155:D159)</f>
        <v>2769233699</v>
      </c>
      <c r="E160" s="26">
        <f>SUM(E155:E159)</f>
        <v>2865381534</v>
      </c>
      <c r="F160" s="26">
        <f>SUM(F155:F159)</f>
        <v>2784728957</v>
      </c>
      <c r="G160" s="27">
        <f t="shared" si="27"/>
        <v>0.9718527616504141</v>
      </c>
      <c r="H160" s="25">
        <f aca="true" t="shared" si="32" ref="H160:W160">SUM(H155:H159)</f>
        <v>473058651</v>
      </c>
      <c r="I160" s="26">
        <f t="shared" si="32"/>
        <v>154742191</v>
      </c>
      <c r="J160" s="26">
        <f t="shared" si="32"/>
        <v>168143749</v>
      </c>
      <c r="K160" s="25">
        <f t="shared" si="32"/>
        <v>795944591</v>
      </c>
      <c r="L160" s="25">
        <f t="shared" si="32"/>
        <v>128614132</v>
      </c>
      <c r="M160" s="26">
        <f t="shared" si="32"/>
        <v>143989067</v>
      </c>
      <c r="N160" s="26">
        <f t="shared" si="32"/>
        <v>474800222</v>
      </c>
      <c r="O160" s="25">
        <f t="shared" si="32"/>
        <v>747403421</v>
      </c>
      <c r="P160" s="25">
        <f t="shared" si="32"/>
        <v>151509754</v>
      </c>
      <c r="Q160" s="26">
        <f t="shared" si="32"/>
        <v>169954261</v>
      </c>
      <c r="R160" s="26">
        <f t="shared" si="32"/>
        <v>435797789</v>
      </c>
      <c r="S160" s="25">
        <f t="shared" si="32"/>
        <v>757261804</v>
      </c>
      <c r="T160" s="25">
        <f t="shared" si="32"/>
        <v>145113527</v>
      </c>
      <c r="U160" s="26">
        <f t="shared" si="32"/>
        <v>141265848</v>
      </c>
      <c r="V160" s="26">
        <f t="shared" si="32"/>
        <v>197739766</v>
      </c>
      <c r="W160" s="28">
        <f t="shared" si="32"/>
        <v>484119141</v>
      </c>
    </row>
    <row r="161" spans="1:23" ht="9.75">
      <c r="A161" s="15" t="s">
        <v>26</v>
      </c>
      <c r="B161" s="16" t="s">
        <v>295</v>
      </c>
      <c r="C161" s="17" t="s">
        <v>296</v>
      </c>
      <c r="D161" s="18">
        <v>378970707</v>
      </c>
      <c r="E161" s="19">
        <v>376544472</v>
      </c>
      <c r="F161" s="19">
        <v>345729175</v>
      </c>
      <c r="G161" s="20">
        <f t="shared" si="27"/>
        <v>0.9181629281759844</v>
      </c>
      <c r="H161" s="18">
        <v>110020090</v>
      </c>
      <c r="I161" s="19">
        <v>18215320</v>
      </c>
      <c r="J161" s="19">
        <v>13662748</v>
      </c>
      <c r="K161" s="18">
        <v>141898158</v>
      </c>
      <c r="L161" s="18">
        <v>22253527</v>
      </c>
      <c r="M161" s="19">
        <v>20715767</v>
      </c>
      <c r="N161" s="19">
        <v>39648361</v>
      </c>
      <c r="O161" s="18">
        <v>82617655</v>
      </c>
      <c r="P161" s="18">
        <v>16353189</v>
      </c>
      <c r="Q161" s="19">
        <v>20239218</v>
      </c>
      <c r="R161" s="19">
        <v>31923507</v>
      </c>
      <c r="S161" s="18">
        <v>68515914</v>
      </c>
      <c r="T161" s="18">
        <v>19573709</v>
      </c>
      <c r="U161" s="19">
        <v>17821931</v>
      </c>
      <c r="V161" s="19">
        <v>15301808</v>
      </c>
      <c r="W161" s="21">
        <v>52697448</v>
      </c>
    </row>
    <row r="162" spans="1:23" ht="9.75">
      <c r="A162" s="15" t="s">
        <v>26</v>
      </c>
      <c r="B162" s="16" t="s">
        <v>297</v>
      </c>
      <c r="C162" s="17" t="s">
        <v>298</v>
      </c>
      <c r="D162" s="18">
        <v>177472683</v>
      </c>
      <c r="E162" s="19">
        <v>186874000</v>
      </c>
      <c r="F162" s="19">
        <v>163926329</v>
      </c>
      <c r="G162" s="20">
        <f t="shared" si="27"/>
        <v>0.8772024412170768</v>
      </c>
      <c r="H162" s="18">
        <v>44491857</v>
      </c>
      <c r="I162" s="19">
        <v>3851405</v>
      </c>
      <c r="J162" s="19">
        <v>3696572</v>
      </c>
      <c r="K162" s="18">
        <v>52039834</v>
      </c>
      <c r="L162" s="18">
        <v>3565960</v>
      </c>
      <c r="M162" s="19">
        <v>3737424</v>
      </c>
      <c r="N162" s="19">
        <v>40958072</v>
      </c>
      <c r="O162" s="18">
        <v>48261456</v>
      </c>
      <c r="P162" s="18">
        <v>6327344</v>
      </c>
      <c r="Q162" s="19">
        <v>6629003</v>
      </c>
      <c r="R162" s="19">
        <v>23652202</v>
      </c>
      <c r="S162" s="18">
        <v>36608549</v>
      </c>
      <c r="T162" s="18">
        <v>6697635</v>
      </c>
      <c r="U162" s="19">
        <v>12598946</v>
      </c>
      <c r="V162" s="19">
        <v>7719909</v>
      </c>
      <c r="W162" s="21">
        <v>27016490</v>
      </c>
    </row>
    <row r="163" spans="1:23" ht="9.75">
      <c r="A163" s="15" t="s">
        <v>26</v>
      </c>
      <c r="B163" s="16" t="s">
        <v>299</v>
      </c>
      <c r="C163" s="17" t="s">
        <v>300</v>
      </c>
      <c r="D163" s="18">
        <v>202127083</v>
      </c>
      <c r="E163" s="19">
        <v>205479773</v>
      </c>
      <c r="F163" s="19">
        <v>207080988</v>
      </c>
      <c r="G163" s="20">
        <f t="shared" si="27"/>
        <v>1.0077925674951957</v>
      </c>
      <c r="H163" s="18">
        <v>77500461</v>
      </c>
      <c r="I163" s="19">
        <v>3149085</v>
      </c>
      <c r="J163" s="19">
        <v>2928333</v>
      </c>
      <c r="K163" s="18">
        <v>83577879</v>
      </c>
      <c r="L163" s="18">
        <v>3030403</v>
      </c>
      <c r="M163" s="19">
        <v>3616814</v>
      </c>
      <c r="N163" s="19">
        <v>59435358</v>
      </c>
      <c r="O163" s="18">
        <v>66082575</v>
      </c>
      <c r="P163" s="18">
        <v>3057884</v>
      </c>
      <c r="Q163" s="19">
        <v>2793702</v>
      </c>
      <c r="R163" s="19">
        <v>44561962</v>
      </c>
      <c r="S163" s="18">
        <v>50413548</v>
      </c>
      <c r="T163" s="18">
        <v>2550509</v>
      </c>
      <c r="U163" s="19">
        <v>2253944</v>
      </c>
      <c r="V163" s="19">
        <v>2202533</v>
      </c>
      <c r="W163" s="21">
        <v>7006986</v>
      </c>
    </row>
    <row r="164" spans="1:23" ht="9.75">
      <c r="A164" s="15" t="s">
        <v>26</v>
      </c>
      <c r="B164" s="16" t="s">
        <v>301</v>
      </c>
      <c r="C164" s="17" t="s">
        <v>302</v>
      </c>
      <c r="D164" s="18">
        <v>178164706</v>
      </c>
      <c r="E164" s="19">
        <v>183816526</v>
      </c>
      <c r="F164" s="19">
        <v>179271521</v>
      </c>
      <c r="G164" s="20">
        <f t="shared" si="27"/>
        <v>0.9752742307837979</v>
      </c>
      <c r="H164" s="18">
        <v>51424113</v>
      </c>
      <c r="I164" s="19">
        <v>5186776</v>
      </c>
      <c r="J164" s="19">
        <v>5065161</v>
      </c>
      <c r="K164" s="18">
        <v>61676050</v>
      </c>
      <c r="L164" s="18">
        <v>4955454</v>
      </c>
      <c r="M164" s="19">
        <v>5850647</v>
      </c>
      <c r="N164" s="19">
        <v>41761920</v>
      </c>
      <c r="O164" s="18">
        <v>52568021</v>
      </c>
      <c r="P164" s="18">
        <v>9365249</v>
      </c>
      <c r="Q164" s="19">
        <v>6456737</v>
      </c>
      <c r="R164" s="19">
        <v>33708304</v>
      </c>
      <c r="S164" s="18">
        <v>49530290</v>
      </c>
      <c r="T164" s="18">
        <v>5244085</v>
      </c>
      <c r="U164" s="19">
        <v>5402763</v>
      </c>
      <c r="V164" s="19">
        <v>4850312</v>
      </c>
      <c r="W164" s="21">
        <v>15497160</v>
      </c>
    </row>
    <row r="165" spans="1:23" ht="9.75">
      <c r="A165" s="15" t="s">
        <v>41</v>
      </c>
      <c r="B165" s="16" t="s">
        <v>303</v>
      </c>
      <c r="C165" s="17" t="s">
        <v>304</v>
      </c>
      <c r="D165" s="18">
        <v>409502278</v>
      </c>
      <c r="E165" s="19">
        <v>464234665</v>
      </c>
      <c r="F165" s="19">
        <v>274878710</v>
      </c>
      <c r="G165" s="20">
        <f t="shared" si="27"/>
        <v>0.5921115563397231</v>
      </c>
      <c r="H165" s="18">
        <v>139652634</v>
      </c>
      <c r="I165" s="19">
        <v>8160305</v>
      </c>
      <c r="J165" s="19">
        <v>8234810</v>
      </c>
      <c r="K165" s="18">
        <v>156047749</v>
      </c>
      <c r="L165" s="18">
        <v>7402050</v>
      </c>
      <c r="M165" s="19">
        <v>6893329</v>
      </c>
      <c r="N165" s="19">
        <v>64686949</v>
      </c>
      <c r="O165" s="18">
        <v>78982328</v>
      </c>
      <c r="P165" s="18">
        <v>8072098</v>
      </c>
      <c r="Q165" s="19">
        <v>3865873</v>
      </c>
      <c r="R165" s="19">
        <v>3865873</v>
      </c>
      <c r="S165" s="18">
        <v>15803844</v>
      </c>
      <c r="T165" s="18">
        <v>8578827</v>
      </c>
      <c r="U165" s="19">
        <v>7982999</v>
      </c>
      <c r="V165" s="19">
        <v>7482963</v>
      </c>
      <c r="W165" s="21">
        <v>24044789</v>
      </c>
    </row>
    <row r="166" spans="1:23" ht="9.75">
      <c r="A166" s="22"/>
      <c r="B166" s="23" t="s">
        <v>305</v>
      </c>
      <c r="C166" s="24"/>
      <c r="D166" s="25">
        <f>SUM(D161:D165)</f>
        <v>1346237457</v>
      </c>
      <c r="E166" s="26">
        <f>SUM(E161:E165)</f>
        <v>1416949436</v>
      </c>
      <c r="F166" s="26">
        <f>SUM(F161:F165)</f>
        <v>1170886723</v>
      </c>
      <c r="G166" s="27">
        <f t="shared" si="27"/>
        <v>0.8263433353736132</v>
      </c>
      <c r="H166" s="25">
        <f aca="true" t="shared" si="33" ref="H166:W166">SUM(H161:H165)</f>
        <v>423089155</v>
      </c>
      <c r="I166" s="26">
        <f t="shared" si="33"/>
        <v>38562891</v>
      </c>
      <c r="J166" s="26">
        <f t="shared" si="33"/>
        <v>33587624</v>
      </c>
      <c r="K166" s="25">
        <f t="shared" si="33"/>
        <v>495239670</v>
      </c>
      <c r="L166" s="25">
        <f t="shared" si="33"/>
        <v>41207394</v>
      </c>
      <c r="M166" s="26">
        <f t="shared" si="33"/>
        <v>40813981</v>
      </c>
      <c r="N166" s="26">
        <f t="shared" si="33"/>
        <v>246490660</v>
      </c>
      <c r="O166" s="25">
        <f t="shared" si="33"/>
        <v>328512035</v>
      </c>
      <c r="P166" s="25">
        <f t="shared" si="33"/>
        <v>43175764</v>
      </c>
      <c r="Q166" s="26">
        <f t="shared" si="33"/>
        <v>39984533</v>
      </c>
      <c r="R166" s="26">
        <f t="shared" si="33"/>
        <v>137711848</v>
      </c>
      <c r="S166" s="25">
        <f t="shared" si="33"/>
        <v>220872145</v>
      </c>
      <c r="T166" s="25">
        <f t="shared" si="33"/>
        <v>42644765</v>
      </c>
      <c r="U166" s="26">
        <f t="shared" si="33"/>
        <v>46060583</v>
      </c>
      <c r="V166" s="26">
        <f t="shared" si="33"/>
        <v>37557525</v>
      </c>
      <c r="W166" s="28">
        <f t="shared" si="33"/>
        <v>126262873</v>
      </c>
    </row>
    <row r="167" spans="1:23" ht="9.75">
      <c r="A167" s="33"/>
      <c r="B167" s="34" t="s">
        <v>306</v>
      </c>
      <c r="C167" s="35"/>
      <c r="D167" s="36">
        <f>SUM(D102,D104:D108,D110:D117,D119:D122,D124:D128,D130:D133,D135:D140,D142:D146,D148:D153,D155:D159,D161:D165)</f>
        <v>62172519381</v>
      </c>
      <c r="E167" s="37">
        <f>SUM(E102,E104:E108,E110:E117,E119:E122,E124:E128,E130:E133,E135:E140,E142:E146,E148:E153,E155:E159,E161:E165)</f>
        <v>62498071340</v>
      </c>
      <c r="F167" s="37">
        <f>SUM(F102,F104:F108,F110:F117,F119:F122,F124:F128,F130:F133,F135:F140,F142:F146,F148:F153,F155:F159,F161:F165)</f>
        <v>61688572578</v>
      </c>
      <c r="G167" s="38">
        <f t="shared" si="27"/>
        <v>0.9870476201162082</v>
      </c>
      <c r="H167" s="36">
        <f aca="true" t="shared" si="34" ref="H167:W167">SUM(H102,H104:H108,H110:H117,H119:H122,H124:H128,H130:H133,H135:H140,H142:H146,H148:H153,H155:H159,H161:H165)</f>
        <v>9580505610</v>
      </c>
      <c r="I167" s="37">
        <f t="shared" si="34"/>
        <v>4922824151</v>
      </c>
      <c r="J167" s="37">
        <f t="shared" si="34"/>
        <v>3136176110</v>
      </c>
      <c r="K167" s="36">
        <f t="shared" si="34"/>
        <v>17639505871</v>
      </c>
      <c r="L167" s="36">
        <f t="shared" si="34"/>
        <v>4530350299</v>
      </c>
      <c r="M167" s="37">
        <f t="shared" si="34"/>
        <v>4108521012</v>
      </c>
      <c r="N167" s="37">
        <f t="shared" si="34"/>
        <v>8073964070</v>
      </c>
      <c r="O167" s="36">
        <f t="shared" si="34"/>
        <v>16712835381</v>
      </c>
      <c r="P167" s="36">
        <f t="shared" si="34"/>
        <v>3089051505</v>
      </c>
      <c r="Q167" s="37">
        <f t="shared" si="34"/>
        <v>3619339755</v>
      </c>
      <c r="R167" s="37">
        <f t="shared" si="34"/>
        <v>8992533821</v>
      </c>
      <c r="S167" s="36">
        <f t="shared" si="34"/>
        <v>15700925081</v>
      </c>
      <c r="T167" s="36">
        <f t="shared" si="34"/>
        <v>3637439343</v>
      </c>
      <c r="U167" s="37">
        <f t="shared" si="34"/>
        <v>3851595383</v>
      </c>
      <c r="V167" s="37">
        <f t="shared" si="34"/>
        <v>4146271519</v>
      </c>
      <c r="W167" s="39">
        <f t="shared" si="34"/>
        <v>11635306245</v>
      </c>
    </row>
    <row r="168" spans="1:23" ht="9.75">
      <c r="A168" s="10"/>
      <c r="B168" s="11" t="s">
        <v>603</v>
      </c>
      <c r="C168" s="12"/>
      <c r="D168" s="29"/>
      <c r="E168" s="30"/>
      <c r="F168" s="30"/>
      <c r="G168" s="31"/>
      <c r="H168" s="29"/>
      <c r="I168" s="30"/>
      <c r="J168" s="30"/>
      <c r="K168" s="29"/>
      <c r="L168" s="29"/>
      <c r="M168" s="30"/>
      <c r="N168" s="30"/>
      <c r="O168" s="29"/>
      <c r="P168" s="29"/>
      <c r="Q168" s="30"/>
      <c r="R168" s="30"/>
      <c r="S168" s="29"/>
      <c r="T168" s="29"/>
      <c r="U168" s="30"/>
      <c r="V168" s="30"/>
      <c r="W168" s="32"/>
    </row>
    <row r="169" spans="1:23" ht="9.75">
      <c r="A169" s="14"/>
      <c r="B169" s="11" t="s">
        <v>307</v>
      </c>
      <c r="C169" s="12"/>
      <c r="D169" s="29"/>
      <c r="E169" s="30"/>
      <c r="F169" s="30"/>
      <c r="G169" s="31"/>
      <c r="H169" s="29"/>
      <c r="I169" s="30"/>
      <c r="J169" s="30"/>
      <c r="K169" s="29"/>
      <c r="L169" s="29"/>
      <c r="M169" s="30"/>
      <c r="N169" s="30"/>
      <c r="O169" s="29"/>
      <c r="P169" s="29"/>
      <c r="Q169" s="30"/>
      <c r="R169" s="30"/>
      <c r="S169" s="29"/>
      <c r="T169" s="29"/>
      <c r="U169" s="30"/>
      <c r="V169" s="30"/>
      <c r="W169" s="32"/>
    </row>
    <row r="170" spans="1:23" ht="9.75">
      <c r="A170" s="15" t="s">
        <v>26</v>
      </c>
      <c r="B170" s="16" t="s">
        <v>308</v>
      </c>
      <c r="C170" s="17" t="s">
        <v>309</v>
      </c>
      <c r="D170" s="18">
        <v>362571330</v>
      </c>
      <c r="E170" s="19">
        <v>336397166</v>
      </c>
      <c r="F170" s="19">
        <v>244032552</v>
      </c>
      <c r="G170" s="20">
        <f aca="true" t="shared" si="35" ref="G170:G202">IF($E170=0,0,$F170/$E170)</f>
        <v>0.7254298688116773</v>
      </c>
      <c r="H170" s="18">
        <v>7941468</v>
      </c>
      <c r="I170" s="19">
        <v>11103521</v>
      </c>
      <c r="J170" s="19">
        <v>7835408</v>
      </c>
      <c r="K170" s="18">
        <v>26880397</v>
      </c>
      <c r="L170" s="18">
        <v>7039355</v>
      </c>
      <c r="M170" s="19">
        <v>6130565</v>
      </c>
      <c r="N170" s="19">
        <v>94920862</v>
      </c>
      <c r="O170" s="18">
        <v>108090782</v>
      </c>
      <c r="P170" s="18">
        <v>8001793</v>
      </c>
      <c r="Q170" s="19">
        <v>10912812</v>
      </c>
      <c r="R170" s="19">
        <v>70268343</v>
      </c>
      <c r="S170" s="18">
        <v>89182948</v>
      </c>
      <c r="T170" s="18">
        <v>5521241</v>
      </c>
      <c r="U170" s="19">
        <v>7416181</v>
      </c>
      <c r="V170" s="19">
        <v>6941003</v>
      </c>
      <c r="W170" s="21">
        <v>19878425</v>
      </c>
    </row>
    <row r="171" spans="1:23" ht="9.75">
      <c r="A171" s="15" t="s">
        <v>26</v>
      </c>
      <c r="B171" s="16" t="s">
        <v>310</v>
      </c>
      <c r="C171" s="17" t="s">
        <v>311</v>
      </c>
      <c r="D171" s="18">
        <v>340264680</v>
      </c>
      <c r="E171" s="19">
        <v>386681881</v>
      </c>
      <c r="F171" s="19">
        <v>320946951</v>
      </c>
      <c r="G171" s="20">
        <f t="shared" si="35"/>
        <v>0.8300025596492844</v>
      </c>
      <c r="H171" s="18">
        <v>104995003</v>
      </c>
      <c r="I171" s="19">
        <v>493692</v>
      </c>
      <c r="J171" s="19">
        <v>9554065</v>
      </c>
      <c r="K171" s="18">
        <v>115042760</v>
      </c>
      <c r="L171" s="18">
        <v>2120659</v>
      </c>
      <c r="M171" s="19">
        <v>2120659</v>
      </c>
      <c r="N171" s="19">
        <v>95513929</v>
      </c>
      <c r="O171" s="18">
        <v>99755247</v>
      </c>
      <c r="P171" s="18">
        <v>3241126</v>
      </c>
      <c r="Q171" s="19">
        <v>16925913</v>
      </c>
      <c r="R171" s="19">
        <v>67899721</v>
      </c>
      <c r="S171" s="18">
        <v>88066760</v>
      </c>
      <c r="T171" s="18">
        <v>4542756</v>
      </c>
      <c r="U171" s="19">
        <v>6246891</v>
      </c>
      <c r="V171" s="19">
        <v>7292537</v>
      </c>
      <c r="W171" s="21">
        <v>18082184</v>
      </c>
    </row>
    <row r="172" spans="1:23" ht="9.75">
      <c r="A172" s="15" t="s">
        <v>26</v>
      </c>
      <c r="B172" s="16" t="s">
        <v>312</v>
      </c>
      <c r="C172" s="17" t="s">
        <v>313</v>
      </c>
      <c r="D172" s="18">
        <v>1089088323</v>
      </c>
      <c r="E172" s="19">
        <v>1089224727</v>
      </c>
      <c r="F172" s="19">
        <v>1096372927</v>
      </c>
      <c r="G172" s="20">
        <f t="shared" si="35"/>
        <v>1.0065626493989794</v>
      </c>
      <c r="H172" s="18">
        <v>210901096</v>
      </c>
      <c r="I172" s="19">
        <v>71642758</v>
      </c>
      <c r="J172" s="19">
        <v>67337296</v>
      </c>
      <c r="K172" s="18">
        <v>349881150</v>
      </c>
      <c r="L172" s="18">
        <v>70673548</v>
      </c>
      <c r="M172" s="19">
        <v>70551317</v>
      </c>
      <c r="N172" s="19">
        <v>170814662</v>
      </c>
      <c r="O172" s="18">
        <v>312039527</v>
      </c>
      <c r="P172" s="18">
        <v>62457105</v>
      </c>
      <c r="Q172" s="19">
        <v>67347142</v>
      </c>
      <c r="R172" s="19">
        <v>140811009</v>
      </c>
      <c r="S172" s="18">
        <v>270615256</v>
      </c>
      <c r="T172" s="18">
        <v>53989566</v>
      </c>
      <c r="U172" s="19">
        <v>45524174</v>
      </c>
      <c r="V172" s="19">
        <v>64323254</v>
      </c>
      <c r="W172" s="21">
        <v>163836994</v>
      </c>
    </row>
    <row r="173" spans="1:23" ht="9.75">
      <c r="A173" s="15" t="s">
        <v>26</v>
      </c>
      <c r="B173" s="16" t="s">
        <v>314</v>
      </c>
      <c r="C173" s="17" t="s">
        <v>315</v>
      </c>
      <c r="D173" s="18">
        <v>514325852</v>
      </c>
      <c r="E173" s="19">
        <v>515473481</v>
      </c>
      <c r="F173" s="19">
        <v>417196068</v>
      </c>
      <c r="G173" s="20">
        <f t="shared" si="35"/>
        <v>0.8093453560223014</v>
      </c>
      <c r="H173" s="18">
        <v>78560527</v>
      </c>
      <c r="I173" s="19">
        <v>22745859</v>
      </c>
      <c r="J173" s="19">
        <v>23860490</v>
      </c>
      <c r="K173" s="18">
        <v>125166876</v>
      </c>
      <c r="L173" s="18">
        <v>22344083</v>
      </c>
      <c r="M173" s="19">
        <v>24823636</v>
      </c>
      <c r="N173" s="19">
        <v>67792330</v>
      </c>
      <c r="O173" s="18">
        <v>114960049</v>
      </c>
      <c r="P173" s="18">
        <v>23965541</v>
      </c>
      <c r="Q173" s="19">
        <v>22229349</v>
      </c>
      <c r="R173" s="19">
        <v>57004489</v>
      </c>
      <c r="S173" s="18">
        <v>103199379</v>
      </c>
      <c r="T173" s="18">
        <v>23537551</v>
      </c>
      <c r="U173" s="19">
        <v>12808540</v>
      </c>
      <c r="V173" s="19">
        <v>37523673</v>
      </c>
      <c r="W173" s="21">
        <v>73869764</v>
      </c>
    </row>
    <row r="174" spans="1:23" ht="9.75">
      <c r="A174" s="15" t="s">
        <v>26</v>
      </c>
      <c r="B174" s="16" t="s">
        <v>316</v>
      </c>
      <c r="C174" s="17" t="s">
        <v>317</v>
      </c>
      <c r="D174" s="18">
        <v>207005094</v>
      </c>
      <c r="E174" s="19">
        <v>224465835</v>
      </c>
      <c r="F174" s="19">
        <v>214036003</v>
      </c>
      <c r="G174" s="20">
        <f t="shared" si="35"/>
        <v>0.9535348798181247</v>
      </c>
      <c r="H174" s="18">
        <v>57957738</v>
      </c>
      <c r="I174" s="19">
        <v>8648465</v>
      </c>
      <c r="J174" s="19">
        <v>8689556</v>
      </c>
      <c r="K174" s="18">
        <v>75295759</v>
      </c>
      <c r="L174" s="18">
        <v>12398721</v>
      </c>
      <c r="M174" s="19">
        <v>7910425</v>
      </c>
      <c r="N174" s="19">
        <v>48019517</v>
      </c>
      <c r="O174" s="18">
        <v>68328663</v>
      </c>
      <c r="P174" s="18">
        <v>8948189</v>
      </c>
      <c r="Q174" s="19">
        <v>13490068</v>
      </c>
      <c r="R174" s="19">
        <v>13490068</v>
      </c>
      <c r="S174" s="18">
        <v>35928325</v>
      </c>
      <c r="T174" s="18">
        <v>10339479</v>
      </c>
      <c r="U174" s="19">
        <v>15064075</v>
      </c>
      <c r="V174" s="19">
        <v>9079702</v>
      </c>
      <c r="W174" s="21">
        <v>34483256</v>
      </c>
    </row>
    <row r="175" spans="1:23" ht="9.75">
      <c r="A175" s="15" t="s">
        <v>41</v>
      </c>
      <c r="B175" s="16" t="s">
        <v>318</v>
      </c>
      <c r="C175" s="17" t="s">
        <v>319</v>
      </c>
      <c r="D175" s="18">
        <v>1198627581</v>
      </c>
      <c r="E175" s="19">
        <v>1200197581</v>
      </c>
      <c r="F175" s="19">
        <v>892617329</v>
      </c>
      <c r="G175" s="20">
        <f t="shared" si="35"/>
        <v>0.7437253191730937</v>
      </c>
      <c r="H175" s="18">
        <v>290168320</v>
      </c>
      <c r="I175" s="19">
        <v>45697239</v>
      </c>
      <c r="J175" s="19">
        <v>74221376</v>
      </c>
      <c r="K175" s="18">
        <v>410086935</v>
      </c>
      <c r="L175" s="18">
        <v>3639924</v>
      </c>
      <c r="M175" s="19">
        <v>870268</v>
      </c>
      <c r="N175" s="19">
        <v>236589300</v>
      </c>
      <c r="O175" s="18">
        <v>241099492</v>
      </c>
      <c r="P175" s="18">
        <v>5988661</v>
      </c>
      <c r="Q175" s="19">
        <v>14625880</v>
      </c>
      <c r="R175" s="19">
        <v>214180932</v>
      </c>
      <c r="S175" s="18">
        <v>234795473</v>
      </c>
      <c r="T175" s="18">
        <v>660867</v>
      </c>
      <c r="U175" s="19">
        <v>0</v>
      </c>
      <c r="V175" s="19">
        <v>5974562</v>
      </c>
      <c r="W175" s="21">
        <v>6635429</v>
      </c>
    </row>
    <row r="176" spans="1:23" ht="9.75">
      <c r="A176" s="22"/>
      <c r="B176" s="23" t="s">
        <v>320</v>
      </c>
      <c r="C176" s="24"/>
      <c r="D176" s="25">
        <f>SUM(D170:D175)</f>
        <v>3711882860</v>
      </c>
      <c r="E176" s="26">
        <f>SUM(E170:E175)</f>
        <v>3752440671</v>
      </c>
      <c r="F176" s="26">
        <f>SUM(F170:F175)</f>
        <v>3185201830</v>
      </c>
      <c r="G176" s="27">
        <f t="shared" si="35"/>
        <v>0.8488346943407277</v>
      </c>
      <c r="H176" s="25">
        <f aca="true" t="shared" si="36" ref="H176:W176">SUM(H170:H175)</f>
        <v>750524152</v>
      </c>
      <c r="I176" s="26">
        <f t="shared" si="36"/>
        <v>160331534</v>
      </c>
      <c r="J176" s="26">
        <f t="shared" si="36"/>
        <v>191498191</v>
      </c>
      <c r="K176" s="25">
        <f t="shared" si="36"/>
        <v>1102353877</v>
      </c>
      <c r="L176" s="25">
        <f t="shared" si="36"/>
        <v>118216290</v>
      </c>
      <c r="M176" s="26">
        <f t="shared" si="36"/>
        <v>112406870</v>
      </c>
      <c r="N176" s="26">
        <f t="shared" si="36"/>
        <v>713650600</v>
      </c>
      <c r="O176" s="25">
        <f t="shared" si="36"/>
        <v>944273760</v>
      </c>
      <c r="P176" s="25">
        <f t="shared" si="36"/>
        <v>112602415</v>
      </c>
      <c r="Q176" s="26">
        <f t="shared" si="36"/>
        <v>145531164</v>
      </c>
      <c r="R176" s="26">
        <f t="shared" si="36"/>
        <v>563654562</v>
      </c>
      <c r="S176" s="25">
        <f t="shared" si="36"/>
        <v>821788141</v>
      </c>
      <c r="T176" s="25">
        <f t="shared" si="36"/>
        <v>98591460</v>
      </c>
      <c r="U176" s="26">
        <f t="shared" si="36"/>
        <v>87059861</v>
      </c>
      <c r="V176" s="26">
        <f t="shared" si="36"/>
        <v>131134731</v>
      </c>
      <c r="W176" s="28">
        <f t="shared" si="36"/>
        <v>316786052</v>
      </c>
    </row>
    <row r="177" spans="1:23" ht="9.75">
      <c r="A177" s="15" t="s">
        <v>26</v>
      </c>
      <c r="B177" s="16" t="s">
        <v>321</v>
      </c>
      <c r="C177" s="17" t="s">
        <v>322</v>
      </c>
      <c r="D177" s="18">
        <v>286676000</v>
      </c>
      <c r="E177" s="19">
        <v>359916000</v>
      </c>
      <c r="F177" s="19">
        <v>240873214</v>
      </c>
      <c r="G177" s="20">
        <f t="shared" si="35"/>
        <v>0.6692484190755621</v>
      </c>
      <c r="H177" s="18">
        <v>63029274</v>
      </c>
      <c r="I177" s="19">
        <v>14595790</v>
      </c>
      <c r="J177" s="19">
        <v>12608021</v>
      </c>
      <c r="K177" s="18">
        <v>90233085</v>
      </c>
      <c r="L177" s="18">
        <v>15861353</v>
      </c>
      <c r="M177" s="19">
        <v>11548237</v>
      </c>
      <c r="N177" s="19">
        <v>54211332</v>
      </c>
      <c r="O177" s="18">
        <v>81620922</v>
      </c>
      <c r="P177" s="18">
        <v>20241579</v>
      </c>
      <c r="Q177" s="19">
        <v>15176312</v>
      </c>
      <c r="R177" s="19">
        <v>0</v>
      </c>
      <c r="S177" s="18">
        <v>35417891</v>
      </c>
      <c r="T177" s="18">
        <v>18303227</v>
      </c>
      <c r="U177" s="19">
        <v>0</v>
      </c>
      <c r="V177" s="19">
        <v>15298089</v>
      </c>
      <c r="W177" s="21">
        <v>33601316</v>
      </c>
    </row>
    <row r="178" spans="1:23" ht="9.75">
      <c r="A178" s="15" t="s">
        <v>26</v>
      </c>
      <c r="B178" s="16" t="s">
        <v>323</v>
      </c>
      <c r="C178" s="17" t="s">
        <v>324</v>
      </c>
      <c r="D178" s="18">
        <v>706906939</v>
      </c>
      <c r="E178" s="19">
        <v>843688340</v>
      </c>
      <c r="F178" s="19">
        <v>484564887</v>
      </c>
      <c r="G178" s="20">
        <f t="shared" si="35"/>
        <v>0.5743410973298505</v>
      </c>
      <c r="H178" s="18">
        <v>17558992</v>
      </c>
      <c r="I178" s="19">
        <v>21672203</v>
      </c>
      <c r="J178" s="19">
        <v>23024251</v>
      </c>
      <c r="K178" s="18">
        <v>62255446</v>
      </c>
      <c r="L178" s="18">
        <v>15855771</v>
      </c>
      <c r="M178" s="19">
        <v>13086475</v>
      </c>
      <c r="N178" s="19">
        <v>147842008</v>
      </c>
      <c r="O178" s="18">
        <v>176784254</v>
      </c>
      <c r="P178" s="18">
        <v>60632158</v>
      </c>
      <c r="Q178" s="19">
        <v>15389467</v>
      </c>
      <c r="R178" s="19">
        <v>111738683</v>
      </c>
      <c r="S178" s="18">
        <v>187760308</v>
      </c>
      <c r="T178" s="18">
        <v>14677093</v>
      </c>
      <c r="U178" s="19">
        <v>25596324</v>
      </c>
      <c r="V178" s="19">
        <v>17491462</v>
      </c>
      <c r="W178" s="21">
        <v>57764879</v>
      </c>
    </row>
    <row r="179" spans="1:23" ht="9.75">
      <c r="A179" s="15" t="s">
        <v>26</v>
      </c>
      <c r="B179" s="16" t="s">
        <v>325</v>
      </c>
      <c r="C179" s="17" t="s">
        <v>326</v>
      </c>
      <c r="D179" s="18">
        <v>836001174</v>
      </c>
      <c r="E179" s="19">
        <v>843336706</v>
      </c>
      <c r="F179" s="19">
        <v>705320578</v>
      </c>
      <c r="G179" s="20">
        <f t="shared" si="35"/>
        <v>0.836345166742926</v>
      </c>
      <c r="H179" s="18">
        <v>162270638</v>
      </c>
      <c r="I179" s="19">
        <v>32989737</v>
      </c>
      <c r="J179" s="19">
        <v>35791065</v>
      </c>
      <c r="K179" s="18">
        <v>231051440</v>
      </c>
      <c r="L179" s="18">
        <v>34671322</v>
      </c>
      <c r="M179" s="19">
        <v>43681644</v>
      </c>
      <c r="N179" s="19">
        <v>140323155</v>
      </c>
      <c r="O179" s="18">
        <v>218676121</v>
      </c>
      <c r="P179" s="18">
        <v>41299714</v>
      </c>
      <c r="Q179" s="19">
        <v>27921083</v>
      </c>
      <c r="R179" s="19">
        <v>143257131</v>
      </c>
      <c r="S179" s="18">
        <v>212477928</v>
      </c>
      <c r="T179" s="18">
        <v>0</v>
      </c>
      <c r="U179" s="19">
        <v>43115089</v>
      </c>
      <c r="V179" s="19">
        <v>0</v>
      </c>
      <c r="W179" s="21">
        <v>43115089</v>
      </c>
    </row>
    <row r="180" spans="1:23" ht="9.75">
      <c r="A180" s="15" t="s">
        <v>26</v>
      </c>
      <c r="B180" s="16" t="s">
        <v>327</v>
      </c>
      <c r="C180" s="17" t="s">
        <v>328</v>
      </c>
      <c r="D180" s="18">
        <v>368259775</v>
      </c>
      <c r="E180" s="19">
        <v>371078580</v>
      </c>
      <c r="F180" s="19">
        <v>492870728</v>
      </c>
      <c r="G180" s="20">
        <f t="shared" si="35"/>
        <v>1.3282112052924209</v>
      </c>
      <c r="H180" s="18">
        <v>139300243</v>
      </c>
      <c r="I180" s="19">
        <v>9179200</v>
      </c>
      <c r="J180" s="19">
        <v>6543584</v>
      </c>
      <c r="K180" s="18">
        <v>155023027</v>
      </c>
      <c r="L180" s="18">
        <v>7649635</v>
      </c>
      <c r="M180" s="19">
        <v>9663363</v>
      </c>
      <c r="N180" s="19">
        <v>89117060</v>
      </c>
      <c r="O180" s="18">
        <v>106430058</v>
      </c>
      <c r="P180" s="18">
        <v>14243170</v>
      </c>
      <c r="Q180" s="19">
        <v>19939529</v>
      </c>
      <c r="R180" s="19">
        <v>100717886</v>
      </c>
      <c r="S180" s="18">
        <v>134900585</v>
      </c>
      <c r="T180" s="18">
        <v>6631796</v>
      </c>
      <c r="U180" s="19">
        <v>40408667</v>
      </c>
      <c r="V180" s="19">
        <v>49476595</v>
      </c>
      <c r="W180" s="21">
        <v>96517058</v>
      </c>
    </row>
    <row r="181" spans="1:23" ht="9.75">
      <c r="A181" s="15" t="s">
        <v>41</v>
      </c>
      <c r="B181" s="16" t="s">
        <v>329</v>
      </c>
      <c r="C181" s="17" t="s">
        <v>330</v>
      </c>
      <c r="D181" s="18">
        <v>1081458581</v>
      </c>
      <c r="E181" s="19">
        <v>1084037564</v>
      </c>
      <c r="F181" s="19">
        <v>594491018</v>
      </c>
      <c r="G181" s="20">
        <f t="shared" si="35"/>
        <v>0.548404444405397</v>
      </c>
      <c r="H181" s="18">
        <v>75964543</v>
      </c>
      <c r="I181" s="19">
        <v>53448052</v>
      </c>
      <c r="J181" s="19">
        <v>0</v>
      </c>
      <c r="K181" s="18">
        <v>129412595</v>
      </c>
      <c r="L181" s="18">
        <v>0</v>
      </c>
      <c r="M181" s="19">
        <v>68973558</v>
      </c>
      <c r="N181" s="19">
        <v>0</v>
      </c>
      <c r="O181" s="18">
        <v>68973558</v>
      </c>
      <c r="P181" s="18">
        <v>0</v>
      </c>
      <c r="Q181" s="19">
        <v>54455175</v>
      </c>
      <c r="R181" s="19">
        <v>54455175</v>
      </c>
      <c r="S181" s="18">
        <v>108910350</v>
      </c>
      <c r="T181" s="18">
        <v>140457044</v>
      </c>
      <c r="U181" s="19">
        <v>91269963</v>
      </c>
      <c r="V181" s="19">
        <v>55467508</v>
      </c>
      <c r="W181" s="21">
        <v>287194515</v>
      </c>
    </row>
    <row r="182" spans="1:23" ht="9.75">
      <c r="A182" s="22"/>
      <c r="B182" s="23" t="s">
        <v>331</v>
      </c>
      <c r="C182" s="24"/>
      <c r="D182" s="25">
        <f>SUM(D177:D181)</f>
        <v>3279302469</v>
      </c>
      <c r="E182" s="26">
        <f>SUM(E177:E181)</f>
        <v>3502057190</v>
      </c>
      <c r="F182" s="26">
        <f>SUM(F177:F181)</f>
        <v>2518120425</v>
      </c>
      <c r="G182" s="27">
        <f t="shared" si="35"/>
        <v>0.7190403492525489</v>
      </c>
      <c r="H182" s="25">
        <f aca="true" t="shared" si="37" ref="H182:W182">SUM(H177:H181)</f>
        <v>458123690</v>
      </c>
      <c r="I182" s="26">
        <f t="shared" si="37"/>
        <v>131884982</v>
      </c>
      <c r="J182" s="26">
        <f t="shared" si="37"/>
        <v>77966921</v>
      </c>
      <c r="K182" s="25">
        <f t="shared" si="37"/>
        <v>667975593</v>
      </c>
      <c r="L182" s="25">
        <f t="shared" si="37"/>
        <v>74038081</v>
      </c>
      <c r="M182" s="26">
        <f t="shared" si="37"/>
        <v>146953277</v>
      </c>
      <c r="N182" s="26">
        <f t="shared" si="37"/>
        <v>431493555</v>
      </c>
      <c r="O182" s="25">
        <f t="shared" si="37"/>
        <v>652484913</v>
      </c>
      <c r="P182" s="25">
        <f t="shared" si="37"/>
        <v>136416621</v>
      </c>
      <c r="Q182" s="26">
        <f t="shared" si="37"/>
        <v>132881566</v>
      </c>
      <c r="R182" s="26">
        <f t="shared" si="37"/>
        <v>410168875</v>
      </c>
      <c r="S182" s="25">
        <f t="shared" si="37"/>
        <v>679467062</v>
      </c>
      <c r="T182" s="25">
        <f t="shared" si="37"/>
        <v>180069160</v>
      </c>
      <c r="U182" s="26">
        <f t="shared" si="37"/>
        <v>200390043</v>
      </c>
      <c r="V182" s="26">
        <f t="shared" si="37"/>
        <v>137733654</v>
      </c>
      <c r="W182" s="28">
        <f t="shared" si="37"/>
        <v>518192857</v>
      </c>
    </row>
    <row r="183" spans="1:23" ht="9.75">
      <c r="A183" s="15" t="s">
        <v>26</v>
      </c>
      <c r="B183" s="16" t="s">
        <v>332</v>
      </c>
      <c r="C183" s="17" t="s">
        <v>333</v>
      </c>
      <c r="D183" s="18">
        <v>261695190</v>
      </c>
      <c r="E183" s="19">
        <v>261695190</v>
      </c>
      <c r="F183" s="19">
        <v>274693423</v>
      </c>
      <c r="G183" s="20">
        <f t="shared" si="35"/>
        <v>1.0496693615194073</v>
      </c>
      <c r="H183" s="18">
        <v>92394884</v>
      </c>
      <c r="I183" s="19">
        <v>0</v>
      </c>
      <c r="J183" s="19">
        <v>0</v>
      </c>
      <c r="K183" s="18">
        <v>92394884</v>
      </c>
      <c r="L183" s="18">
        <v>3795692</v>
      </c>
      <c r="M183" s="19">
        <v>0</v>
      </c>
      <c r="N183" s="19">
        <v>59500949</v>
      </c>
      <c r="O183" s="18">
        <v>63296641</v>
      </c>
      <c r="P183" s="18">
        <v>59500949</v>
      </c>
      <c r="Q183" s="19">
        <v>0</v>
      </c>
      <c r="R183" s="19">
        <v>59500949</v>
      </c>
      <c r="S183" s="18">
        <v>119001898</v>
      </c>
      <c r="T183" s="18">
        <v>0</v>
      </c>
      <c r="U183" s="19">
        <v>0</v>
      </c>
      <c r="V183" s="19">
        <v>0</v>
      </c>
      <c r="W183" s="21">
        <v>0</v>
      </c>
    </row>
    <row r="184" spans="1:23" ht="9.75">
      <c r="A184" s="15" t="s">
        <v>26</v>
      </c>
      <c r="B184" s="16" t="s">
        <v>334</v>
      </c>
      <c r="C184" s="17" t="s">
        <v>335</v>
      </c>
      <c r="D184" s="18">
        <v>200026634</v>
      </c>
      <c r="E184" s="19">
        <v>213778622</v>
      </c>
      <c r="F184" s="19">
        <v>129345125</v>
      </c>
      <c r="G184" s="20">
        <f t="shared" si="35"/>
        <v>0.6050423741621835</v>
      </c>
      <c r="H184" s="18">
        <v>55868743</v>
      </c>
      <c r="I184" s="19">
        <v>5728842</v>
      </c>
      <c r="J184" s="19">
        <v>3347439</v>
      </c>
      <c r="K184" s="18">
        <v>64945024</v>
      </c>
      <c r="L184" s="18">
        <v>3169637</v>
      </c>
      <c r="M184" s="19">
        <v>3708020</v>
      </c>
      <c r="N184" s="19">
        <v>41059109</v>
      </c>
      <c r="O184" s="18">
        <v>47936766</v>
      </c>
      <c r="P184" s="18">
        <v>5020868</v>
      </c>
      <c r="Q184" s="19">
        <v>3550290</v>
      </c>
      <c r="R184" s="19">
        <v>4874280</v>
      </c>
      <c r="S184" s="18">
        <v>13445438</v>
      </c>
      <c r="T184" s="18">
        <v>3017897</v>
      </c>
      <c r="U184" s="19">
        <v>0</v>
      </c>
      <c r="V184" s="19">
        <v>0</v>
      </c>
      <c r="W184" s="21">
        <v>3017897</v>
      </c>
    </row>
    <row r="185" spans="1:23" ht="9.75">
      <c r="A185" s="15" t="s">
        <v>26</v>
      </c>
      <c r="B185" s="16" t="s">
        <v>336</v>
      </c>
      <c r="C185" s="17" t="s">
        <v>337</v>
      </c>
      <c r="D185" s="18">
        <v>3634554000</v>
      </c>
      <c r="E185" s="19">
        <v>3584947496</v>
      </c>
      <c r="F185" s="19">
        <v>3150088072</v>
      </c>
      <c r="G185" s="20">
        <f t="shared" si="35"/>
        <v>0.8786985236226734</v>
      </c>
      <c r="H185" s="18">
        <v>220454993</v>
      </c>
      <c r="I185" s="19">
        <v>321648959</v>
      </c>
      <c r="J185" s="19">
        <v>249133084</v>
      </c>
      <c r="K185" s="18">
        <v>791237036</v>
      </c>
      <c r="L185" s="18">
        <v>235084737</v>
      </c>
      <c r="M185" s="19">
        <v>228933835</v>
      </c>
      <c r="N185" s="19">
        <v>285634919</v>
      </c>
      <c r="O185" s="18">
        <v>749653491</v>
      </c>
      <c r="P185" s="18">
        <v>232224217</v>
      </c>
      <c r="Q185" s="19">
        <v>224262789</v>
      </c>
      <c r="R185" s="19">
        <v>304994804</v>
      </c>
      <c r="S185" s="18">
        <v>761481810</v>
      </c>
      <c r="T185" s="18">
        <v>252139558</v>
      </c>
      <c r="U185" s="19">
        <v>272207367</v>
      </c>
      <c r="V185" s="19">
        <v>323368810</v>
      </c>
      <c r="W185" s="21">
        <v>847715735</v>
      </c>
    </row>
    <row r="186" spans="1:23" ht="9.75">
      <c r="A186" s="15" t="s">
        <v>26</v>
      </c>
      <c r="B186" s="16" t="s">
        <v>338</v>
      </c>
      <c r="C186" s="17" t="s">
        <v>339</v>
      </c>
      <c r="D186" s="18">
        <v>525625906</v>
      </c>
      <c r="E186" s="19">
        <v>406060006</v>
      </c>
      <c r="F186" s="19">
        <v>262817301</v>
      </c>
      <c r="G186" s="20">
        <f t="shared" si="35"/>
        <v>0.6472375932536434</v>
      </c>
      <c r="H186" s="18">
        <v>101849198</v>
      </c>
      <c r="I186" s="19">
        <v>10659191</v>
      </c>
      <c r="J186" s="19">
        <v>13191921</v>
      </c>
      <c r="K186" s="18">
        <v>125700310</v>
      </c>
      <c r="L186" s="18">
        <v>12290843</v>
      </c>
      <c r="M186" s="19">
        <v>0</v>
      </c>
      <c r="N186" s="19">
        <v>0</v>
      </c>
      <c r="O186" s="18">
        <v>12290843</v>
      </c>
      <c r="P186" s="18">
        <v>13675759</v>
      </c>
      <c r="Q186" s="19">
        <v>3769270</v>
      </c>
      <c r="R186" s="19">
        <v>62843975</v>
      </c>
      <c r="S186" s="18">
        <v>80289004</v>
      </c>
      <c r="T186" s="18">
        <v>14230896</v>
      </c>
      <c r="U186" s="19">
        <v>14230896</v>
      </c>
      <c r="V186" s="19">
        <v>16075352</v>
      </c>
      <c r="W186" s="21">
        <v>44537144</v>
      </c>
    </row>
    <row r="187" spans="1:23" ht="9.75">
      <c r="A187" s="15" t="s">
        <v>41</v>
      </c>
      <c r="B187" s="16" t="s">
        <v>340</v>
      </c>
      <c r="C187" s="17" t="s">
        <v>341</v>
      </c>
      <c r="D187" s="18">
        <v>646384000</v>
      </c>
      <c r="E187" s="19">
        <v>723993000</v>
      </c>
      <c r="F187" s="19">
        <v>645746625</v>
      </c>
      <c r="G187" s="20">
        <f t="shared" si="35"/>
        <v>0.8919238514737021</v>
      </c>
      <c r="H187" s="18">
        <v>229882186</v>
      </c>
      <c r="I187" s="19">
        <v>3931432</v>
      </c>
      <c r="J187" s="19">
        <v>10395188</v>
      </c>
      <c r="K187" s="18">
        <v>244208806</v>
      </c>
      <c r="L187" s="18">
        <v>8188241</v>
      </c>
      <c r="M187" s="19">
        <v>8009937</v>
      </c>
      <c r="N187" s="19">
        <v>191893746</v>
      </c>
      <c r="O187" s="18">
        <v>208091924</v>
      </c>
      <c r="P187" s="18">
        <v>7435368</v>
      </c>
      <c r="Q187" s="19">
        <v>10559185</v>
      </c>
      <c r="R187" s="19">
        <v>148483054</v>
      </c>
      <c r="S187" s="18">
        <v>166477607</v>
      </c>
      <c r="T187" s="18">
        <v>8268846</v>
      </c>
      <c r="U187" s="19">
        <v>10561656</v>
      </c>
      <c r="V187" s="19">
        <v>8137786</v>
      </c>
      <c r="W187" s="21">
        <v>26968288</v>
      </c>
    </row>
    <row r="188" spans="1:23" ht="9.75">
      <c r="A188" s="22"/>
      <c r="B188" s="23" t="s">
        <v>342</v>
      </c>
      <c r="C188" s="24"/>
      <c r="D188" s="25">
        <f>SUM(D183:D187)</f>
        <v>5268285730</v>
      </c>
      <c r="E188" s="26">
        <f>SUM(E183:E187)</f>
        <v>5190474314</v>
      </c>
      <c r="F188" s="26">
        <f>SUM(F183:F187)</f>
        <v>4462690546</v>
      </c>
      <c r="G188" s="27">
        <f t="shared" si="35"/>
        <v>0.859784727951165</v>
      </c>
      <c r="H188" s="25">
        <f aca="true" t="shared" si="38" ref="H188:W188">SUM(H183:H187)</f>
        <v>700450004</v>
      </c>
      <c r="I188" s="26">
        <f t="shared" si="38"/>
        <v>341968424</v>
      </c>
      <c r="J188" s="26">
        <f t="shared" si="38"/>
        <v>276067632</v>
      </c>
      <c r="K188" s="25">
        <f t="shared" si="38"/>
        <v>1318486060</v>
      </c>
      <c r="L188" s="25">
        <f t="shared" si="38"/>
        <v>262529150</v>
      </c>
      <c r="M188" s="26">
        <f t="shared" si="38"/>
        <v>240651792</v>
      </c>
      <c r="N188" s="26">
        <f t="shared" si="38"/>
        <v>578088723</v>
      </c>
      <c r="O188" s="25">
        <f t="shared" si="38"/>
        <v>1081269665</v>
      </c>
      <c r="P188" s="25">
        <f t="shared" si="38"/>
        <v>317857161</v>
      </c>
      <c r="Q188" s="26">
        <f t="shared" si="38"/>
        <v>242141534</v>
      </c>
      <c r="R188" s="26">
        <f t="shared" si="38"/>
        <v>580697062</v>
      </c>
      <c r="S188" s="25">
        <f t="shared" si="38"/>
        <v>1140695757</v>
      </c>
      <c r="T188" s="25">
        <f t="shared" si="38"/>
        <v>277657197</v>
      </c>
      <c r="U188" s="26">
        <f t="shared" si="38"/>
        <v>296999919</v>
      </c>
      <c r="V188" s="26">
        <f t="shared" si="38"/>
        <v>347581948</v>
      </c>
      <c r="W188" s="28">
        <f t="shared" si="38"/>
        <v>922239064</v>
      </c>
    </row>
    <row r="189" spans="1:23" ht="9.75">
      <c r="A189" s="15" t="s">
        <v>26</v>
      </c>
      <c r="B189" s="16" t="s">
        <v>343</v>
      </c>
      <c r="C189" s="17" t="s">
        <v>344</v>
      </c>
      <c r="D189" s="18">
        <v>332365726</v>
      </c>
      <c r="E189" s="19">
        <v>331980029</v>
      </c>
      <c r="F189" s="19">
        <v>292541572</v>
      </c>
      <c r="G189" s="20">
        <f t="shared" si="35"/>
        <v>0.8812023207576742</v>
      </c>
      <c r="H189" s="18">
        <v>19051027</v>
      </c>
      <c r="I189" s="19">
        <v>22073122</v>
      </c>
      <c r="J189" s="19">
        <v>24766204</v>
      </c>
      <c r="K189" s="18">
        <v>65890353</v>
      </c>
      <c r="L189" s="18">
        <v>15574467</v>
      </c>
      <c r="M189" s="19">
        <v>30753512</v>
      </c>
      <c r="N189" s="19">
        <v>57054855</v>
      </c>
      <c r="O189" s="18">
        <v>103382834</v>
      </c>
      <c r="P189" s="18">
        <v>26707821</v>
      </c>
      <c r="Q189" s="19">
        <v>23060184</v>
      </c>
      <c r="R189" s="19">
        <v>44839898</v>
      </c>
      <c r="S189" s="18">
        <v>94607903</v>
      </c>
      <c r="T189" s="18">
        <v>0</v>
      </c>
      <c r="U189" s="19">
        <v>10463329</v>
      </c>
      <c r="V189" s="19">
        <v>18197153</v>
      </c>
      <c r="W189" s="21">
        <v>28660482</v>
      </c>
    </row>
    <row r="190" spans="1:23" ht="9.75">
      <c r="A190" s="15" t="s">
        <v>26</v>
      </c>
      <c r="B190" s="16" t="s">
        <v>345</v>
      </c>
      <c r="C190" s="17" t="s">
        <v>346</v>
      </c>
      <c r="D190" s="18">
        <v>498015341</v>
      </c>
      <c r="E190" s="19">
        <v>498015341</v>
      </c>
      <c r="F190" s="19">
        <v>503752689</v>
      </c>
      <c r="G190" s="20">
        <f t="shared" si="35"/>
        <v>1.0115204242272529</v>
      </c>
      <c r="H190" s="18">
        <v>83696791</v>
      </c>
      <c r="I190" s="19">
        <v>33709471</v>
      </c>
      <c r="J190" s="19">
        <v>25358747</v>
      </c>
      <c r="K190" s="18">
        <v>142765009</v>
      </c>
      <c r="L190" s="18">
        <v>33027453</v>
      </c>
      <c r="M190" s="19">
        <v>37218566</v>
      </c>
      <c r="N190" s="19">
        <v>80971171</v>
      </c>
      <c r="O190" s="18">
        <v>151217190</v>
      </c>
      <c r="P190" s="18">
        <v>37180903</v>
      </c>
      <c r="Q190" s="19">
        <v>27638680</v>
      </c>
      <c r="R190" s="19">
        <v>64164622</v>
      </c>
      <c r="S190" s="18">
        <v>128984205</v>
      </c>
      <c r="T190" s="18">
        <v>32115491</v>
      </c>
      <c r="U190" s="19">
        <v>17054187</v>
      </c>
      <c r="V190" s="19">
        <v>31616607</v>
      </c>
      <c r="W190" s="21">
        <v>80786285</v>
      </c>
    </row>
    <row r="191" spans="1:23" ht="9.75">
      <c r="A191" s="15" t="s">
        <v>26</v>
      </c>
      <c r="B191" s="16" t="s">
        <v>347</v>
      </c>
      <c r="C191" s="17" t="s">
        <v>348</v>
      </c>
      <c r="D191" s="18">
        <v>413908068</v>
      </c>
      <c r="E191" s="19">
        <v>413908104</v>
      </c>
      <c r="F191" s="19">
        <v>227385938</v>
      </c>
      <c r="G191" s="20">
        <f t="shared" si="35"/>
        <v>0.5493633388729204</v>
      </c>
      <c r="H191" s="18">
        <v>50425506</v>
      </c>
      <c r="I191" s="19">
        <v>23459150</v>
      </c>
      <c r="J191" s="19">
        <v>18969434</v>
      </c>
      <c r="K191" s="18">
        <v>92854090</v>
      </c>
      <c r="L191" s="18">
        <v>21520149</v>
      </c>
      <c r="M191" s="19">
        <v>21824323</v>
      </c>
      <c r="N191" s="19">
        <v>45519422</v>
      </c>
      <c r="O191" s="18">
        <v>88863894</v>
      </c>
      <c r="P191" s="18">
        <v>21301906</v>
      </c>
      <c r="Q191" s="19">
        <v>24366048</v>
      </c>
      <c r="R191" s="19">
        <v>0</v>
      </c>
      <c r="S191" s="18">
        <v>45667954</v>
      </c>
      <c r="T191" s="18">
        <v>0</v>
      </c>
      <c r="U191" s="19">
        <v>0</v>
      </c>
      <c r="V191" s="19">
        <v>0</v>
      </c>
      <c r="W191" s="21">
        <v>0</v>
      </c>
    </row>
    <row r="192" spans="1:23" ht="9.75">
      <c r="A192" s="15" t="s">
        <v>26</v>
      </c>
      <c r="B192" s="16" t="s">
        <v>349</v>
      </c>
      <c r="C192" s="17" t="s">
        <v>350</v>
      </c>
      <c r="D192" s="18">
        <v>954399531</v>
      </c>
      <c r="E192" s="19">
        <v>954399531</v>
      </c>
      <c r="F192" s="19">
        <v>842995652</v>
      </c>
      <c r="G192" s="20">
        <f t="shared" si="35"/>
        <v>0.8832733301081221</v>
      </c>
      <c r="H192" s="18">
        <v>272200321</v>
      </c>
      <c r="I192" s="19">
        <v>40802965</v>
      </c>
      <c r="J192" s="19">
        <v>39614590</v>
      </c>
      <c r="K192" s="18">
        <v>352617876</v>
      </c>
      <c r="L192" s="18">
        <v>41344736</v>
      </c>
      <c r="M192" s="19">
        <v>78011839</v>
      </c>
      <c r="N192" s="19">
        <v>69186165</v>
      </c>
      <c r="O192" s="18">
        <v>188542740</v>
      </c>
      <c r="P192" s="18">
        <v>0</v>
      </c>
      <c r="Q192" s="19">
        <v>42271649</v>
      </c>
      <c r="R192" s="19">
        <v>70856235</v>
      </c>
      <c r="S192" s="18">
        <v>113127884</v>
      </c>
      <c r="T192" s="18">
        <v>102977756</v>
      </c>
      <c r="U192" s="19">
        <v>45073584</v>
      </c>
      <c r="V192" s="19">
        <v>40655812</v>
      </c>
      <c r="W192" s="21">
        <v>188707152</v>
      </c>
    </row>
    <row r="193" spans="1:23" ht="9.75">
      <c r="A193" s="15" t="s">
        <v>26</v>
      </c>
      <c r="B193" s="16" t="s">
        <v>351</v>
      </c>
      <c r="C193" s="17" t="s">
        <v>352</v>
      </c>
      <c r="D193" s="18">
        <v>477748286</v>
      </c>
      <c r="E193" s="19">
        <v>460300398</v>
      </c>
      <c r="F193" s="19">
        <v>476303023</v>
      </c>
      <c r="G193" s="20">
        <f t="shared" si="35"/>
        <v>1.034765611912419</v>
      </c>
      <c r="H193" s="18">
        <v>78220622</v>
      </c>
      <c r="I193" s="19">
        <v>41180558</v>
      </c>
      <c r="J193" s="19">
        <v>25874920</v>
      </c>
      <c r="K193" s="18">
        <v>145276100</v>
      </c>
      <c r="L193" s="18">
        <v>27413202</v>
      </c>
      <c r="M193" s="19">
        <v>62551044</v>
      </c>
      <c r="N193" s="19">
        <v>27447262</v>
      </c>
      <c r="O193" s="18">
        <v>117411508</v>
      </c>
      <c r="P193" s="18">
        <v>29045399</v>
      </c>
      <c r="Q193" s="19">
        <v>34520728</v>
      </c>
      <c r="R193" s="19">
        <v>47968753</v>
      </c>
      <c r="S193" s="18">
        <v>111534880</v>
      </c>
      <c r="T193" s="18">
        <v>41042250</v>
      </c>
      <c r="U193" s="19">
        <v>29460762</v>
      </c>
      <c r="V193" s="19">
        <v>31577523</v>
      </c>
      <c r="W193" s="21">
        <v>102080535</v>
      </c>
    </row>
    <row r="194" spans="1:23" ht="9.75">
      <c r="A194" s="15" t="s">
        <v>41</v>
      </c>
      <c r="B194" s="16" t="s">
        <v>353</v>
      </c>
      <c r="C194" s="17" t="s">
        <v>354</v>
      </c>
      <c r="D194" s="18">
        <v>138400871</v>
      </c>
      <c r="E194" s="19">
        <v>139490036</v>
      </c>
      <c r="F194" s="19">
        <v>137882091</v>
      </c>
      <c r="G194" s="20">
        <f t="shared" si="35"/>
        <v>0.9884726891890687</v>
      </c>
      <c r="H194" s="18">
        <v>52686605</v>
      </c>
      <c r="I194" s="19">
        <v>712747</v>
      </c>
      <c r="J194" s="19">
        <v>2071335</v>
      </c>
      <c r="K194" s="18">
        <v>55470687</v>
      </c>
      <c r="L194" s="18">
        <v>1142861</v>
      </c>
      <c r="M194" s="19">
        <v>926384</v>
      </c>
      <c r="N194" s="19">
        <v>40395744</v>
      </c>
      <c r="O194" s="18">
        <v>42464989</v>
      </c>
      <c r="P194" s="18">
        <v>1289671</v>
      </c>
      <c r="Q194" s="19">
        <v>775060</v>
      </c>
      <c r="R194" s="19">
        <v>31953321</v>
      </c>
      <c r="S194" s="18">
        <v>34018052</v>
      </c>
      <c r="T194" s="18">
        <v>1232735</v>
      </c>
      <c r="U194" s="19">
        <v>1316035</v>
      </c>
      <c r="V194" s="19">
        <v>3379593</v>
      </c>
      <c r="W194" s="21">
        <v>5928363</v>
      </c>
    </row>
    <row r="195" spans="1:23" ht="9.75">
      <c r="A195" s="22"/>
      <c r="B195" s="23" t="s">
        <v>355</v>
      </c>
      <c r="C195" s="24"/>
      <c r="D195" s="25">
        <f>SUM(D189:D194)</f>
        <v>2814837823</v>
      </c>
      <c r="E195" s="26">
        <f>SUM(E189:E194)</f>
        <v>2798093439</v>
      </c>
      <c r="F195" s="26">
        <f>SUM(F189:F194)</f>
        <v>2480860965</v>
      </c>
      <c r="G195" s="27">
        <f t="shared" si="35"/>
        <v>0.8866254894928117</v>
      </c>
      <c r="H195" s="25">
        <f aca="true" t="shared" si="39" ref="H195:W195">SUM(H189:H194)</f>
        <v>556280872</v>
      </c>
      <c r="I195" s="26">
        <f t="shared" si="39"/>
        <v>161938013</v>
      </c>
      <c r="J195" s="26">
        <f t="shared" si="39"/>
        <v>136655230</v>
      </c>
      <c r="K195" s="25">
        <f t="shared" si="39"/>
        <v>854874115</v>
      </c>
      <c r="L195" s="25">
        <f t="shared" si="39"/>
        <v>140022868</v>
      </c>
      <c r="M195" s="26">
        <f t="shared" si="39"/>
        <v>231285668</v>
      </c>
      <c r="N195" s="26">
        <f t="shared" si="39"/>
        <v>320574619</v>
      </c>
      <c r="O195" s="25">
        <f t="shared" si="39"/>
        <v>691883155</v>
      </c>
      <c r="P195" s="25">
        <f t="shared" si="39"/>
        <v>115525700</v>
      </c>
      <c r="Q195" s="26">
        <f t="shared" si="39"/>
        <v>152632349</v>
      </c>
      <c r="R195" s="26">
        <f t="shared" si="39"/>
        <v>259782829</v>
      </c>
      <c r="S195" s="25">
        <f t="shared" si="39"/>
        <v>527940878</v>
      </c>
      <c r="T195" s="25">
        <f t="shared" si="39"/>
        <v>177368232</v>
      </c>
      <c r="U195" s="26">
        <f t="shared" si="39"/>
        <v>103367897</v>
      </c>
      <c r="V195" s="26">
        <f t="shared" si="39"/>
        <v>125426688</v>
      </c>
      <c r="W195" s="28">
        <f t="shared" si="39"/>
        <v>406162817</v>
      </c>
    </row>
    <row r="196" spans="1:23" ht="9.75">
      <c r="A196" s="15" t="s">
        <v>26</v>
      </c>
      <c r="B196" s="16" t="s">
        <v>356</v>
      </c>
      <c r="C196" s="17" t="s">
        <v>357</v>
      </c>
      <c r="D196" s="18">
        <v>249393824</v>
      </c>
      <c r="E196" s="19">
        <v>243429170</v>
      </c>
      <c r="F196" s="19">
        <v>0</v>
      </c>
      <c r="G196" s="20">
        <f t="shared" si="35"/>
        <v>0</v>
      </c>
      <c r="H196" s="18">
        <v>0</v>
      </c>
      <c r="I196" s="19">
        <v>0</v>
      </c>
      <c r="J196" s="19">
        <v>0</v>
      </c>
      <c r="K196" s="18">
        <v>0</v>
      </c>
      <c r="L196" s="18">
        <v>0</v>
      </c>
      <c r="M196" s="19">
        <v>0</v>
      </c>
      <c r="N196" s="19">
        <v>0</v>
      </c>
      <c r="O196" s="18">
        <v>0</v>
      </c>
      <c r="P196" s="18">
        <v>0</v>
      </c>
      <c r="Q196" s="19">
        <v>0</v>
      </c>
      <c r="R196" s="19">
        <v>0</v>
      </c>
      <c r="S196" s="18">
        <v>0</v>
      </c>
      <c r="T196" s="18">
        <v>0</v>
      </c>
      <c r="U196" s="19">
        <v>0</v>
      </c>
      <c r="V196" s="19">
        <v>0</v>
      </c>
      <c r="W196" s="21">
        <v>0</v>
      </c>
    </row>
    <row r="197" spans="1:23" ht="9.75">
      <c r="A197" s="15" t="s">
        <v>26</v>
      </c>
      <c r="B197" s="16" t="s">
        <v>358</v>
      </c>
      <c r="C197" s="17" t="s">
        <v>359</v>
      </c>
      <c r="D197" s="18">
        <v>476783483</v>
      </c>
      <c r="E197" s="19">
        <v>455696685</v>
      </c>
      <c r="F197" s="19">
        <v>415346063</v>
      </c>
      <c r="G197" s="20">
        <f t="shared" si="35"/>
        <v>0.9114528954714691</v>
      </c>
      <c r="H197" s="18">
        <v>112748758</v>
      </c>
      <c r="I197" s="19">
        <v>13537698</v>
      </c>
      <c r="J197" s="19">
        <v>11256759</v>
      </c>
      <c r="K197" s="18">
        <v>137543215</v>
      </c>
      <c r="L197" s="18">
        <v>11512859</v>
      </c>
      <c r="M197" s="19">
        <v>15123958</v>
      </c>
      <c r="N197" s="19">
        <v>110497867</v>
      </c>
      <c r="O197" s="18">
        <v>137134684</v>
      </c>
      <c r="P197" s="18">
        <v>12402759</v>
      </c>
      <c r="Q197" s="19">
        <v>19647631</v>
      </c>
      <c r="R197" s="19">
        <v>73287188</v>
      </c>
      <c r="S197" s="18">
        <v>105337578</v>
      </c>
      <c r="T197" s="18">
        <v>12928515</v>
      </c>
      <c r="U197" s="19">
        <v>11315287</v>
      </c>
      <c r="V197" s="19">
        <v>11086784</v>
      </c>
      <c r="W197" s="21">
        <v>35330586</v>
      </c>
    </row>
    <row r="198" spans="1:23" ht="9.75">
      <c r="A198" s="15" t="s">
        <v>26</v>
      </c>
      <c r="B198" s="16" t="s">
        <v>360</v>
      </c>
      <c r="C198" s="17" t="s">
        <v>361</v>
      </c>
      <c r="D198" s="18">
        <v>340197849</v>
      </c>
      <c r="E198" s="19">
        <v>340198850</v>
      </c>
      <c r="F198" s="19">
        <v>342412319</v>
      </c>
      <c r="G198" s="20">
        <f t="shared" si="35"/>
        <v>1.0065063976553712</v>
      </c>
      <c r="H198" s="18">
        <v>108835581</v>
      </c>
      <c r="I198" s="19">
        <v>8681875</v>
      </c>
      <c r="J198" s="19">
        <v>7787967</v>
      </c>
      <c r="K198" s="18">
        <v>125305423</v>
      </c>
      <c r="L198" s="18">
        <v>4664267</v>
      </c>
      <c r="M198" s="19">
        <v>8390911</v>
      </c>
      <c r="N198" s="19">
        <v>90632742</v>
      </c>
      <c r="O198" s="18">
        <v>103687920</v>
      </c>
      <c r="P198" s="18">
        <v>10062832</v>
      </c>
      <c r="Q198" s="19">
        <v>4239818</v>
      </c>
      <c r="R198" s="19">
        <v>66096163</v>
      </c>
      <c r="S198" s="18">
        <v>80398813</v>
      </c>
      <c r="T198" s="18">
        <v>7368799</v>
      </c>
      <c r="U198" s="19">
        <v>13659378</v>
      </c>
      <c r="V198" s="19">
        <v>11991986</v>
      </c>
      <c r="W198" s="21">
        <v>33020163</v>
      </c>
    </row>
    <row r="199" spans="1:23" ht="9.75">
      <c r="A199" s="15" t="s">
        <v>26</v>
      </c>
      <c r="B199" s="16" t="s">
        <v>362</v>
      </c>
      <c r="C199" s="17" t="s">
        <v>363</v>
      </c>
      <c r="D199" s="18">
        <v>572621855</v>
      </c>
      <c r="E199" s="19">
        <v>588032653</v>
      </c>
      <c r="F199" s="19">
        <v>591487968</v>
      </c>
      <c r="G199" s="20">
        <f t="shared" si="35"/>
        <v>1.0058760597432332</v>
      </c>
      <c r="H199" s="18">
        <v>27902074</v>
      </c>
      <c r="I199" s="19">
        <v>159443086</v>
      </c>
      <c r="J199" s="19">
        <v>16154522</v>
      </c>
      <c r="K199" s="18">
        <v>203499682</v>
      </c>
      <c r="L199" s="18">
        <v>19638487</v>
      </c>
      <c r="M199" s="19">
        <v>19638487</v>
      </c>
      <c r="N199" s="19">
        <v>12498367</v>
      </c>
      <c r="O199" s="18">
        <v>51775341</v>
      </c>
      <c r="P199" s="18">
        <v>12924939</v>
      </c>
      <c r="Q199" s="19">
        <v>15063671</v>
      </c>
      <c r="R199" s="19">
        <v>216426278</v>
      </c>
      <c r="S199" s="18">
        <v>244414888</v>
      </c>
      <c r="T199" s="18">
        <v>13020969</v>
      </c>
      <c r="U199" s="19">
        <v>12718539</v>
      </c>
      <c r="V199" s="19">
        <v>66058549</v>
      </c>
      <c r="W199" s="21">
        <v>91798057</v>
      </c>
    </row>
    <row r="200" spans="1:23" ht="9.75">
      <c r="A200" s="15" t="s">
        <v>41</v>
      </c>
      <c r="B200" s="16" t="s">
        <v>364</v>
      </c>
      <c r="C200" s="17" t="s">
        <v>365</v>
      </c>
      <c r="D200" s="18">
        <v>958312106</v>
      </c>
      <c r="E200" s="19">
        <v>951074168</v>
      </c>
      <c r="F200" s="19">
        <v>307663261</v>
      </c>
      <c r="G200" s="20">
        <f t="shared" si="35"/>
        <v>0.3234902927150052</v>
      </c>
      <c r="H200" s="18">
        <v>9335536</v>
      </c>
      <c r="I200" s="19">
        <v>10041306</v>
      </c>
      <c r="J200" s="19">
        <v>9653939</v>
      </c>
      <c r="K200" s="18">
        <v>29030781</v>
      </c>
      <c r="L200" s="18">
        <v>10603728</v>
      </c>
      <c r="M200" s="19">
        <v>1128975</v>
      </c>
      <c r="N200" s="19">
        <v>232117880</v>
      </c>
      <c r="O200" s="18">
        <v>243850583</v>
      </c>
      <c r="P200" s="18">
        <v>25400814</v>
      </c>
      <c r="Q200" s="19">
        <v>0</v>
      </c>
      <c r="R200" s="19">
        <v>0</v>
      </c>
      <c r="S200" s="18">
        <v>25400814</v>
      </c>
      <c r="T200" s="18">
        <v>0</v>
      </c>
      <c r="U200" s="19">
        <v>9381083</v>
      </c>
      <c r="V200" s="19">
        <v>0</v>
      </c>
      <c r="W200" s="21">
        <v>9381083</v>
      </c>
    </row>
    <row r="201" spans="1:23" ht="9.75">
      <c r="A201" s="22"/>
      <c r="B201" s="23" t="s">
        <v>366</v>
      </c>
      <c r="C201" s="24"/>
      <c r="D201" s="25">
        <f>SUM(D196:D200)</f>
        <v>2597309117</v>
      </c>
      <c r="E201" s="26">
        <f>SUM(E196:E200)</f>
        <v>2578431526</v>
      </c>
      <c r="F201" s="26">
        <f>SUM(F196:F200)</f>
        <v>1656909611</v>
      </c>
      <c r="G201" s="27">
        <f t="shared" si="35"/>
        <v>0.6426036892166048</v>
      </c>
      <c r="H201" s="25">
        <f aca="true" t="shared" si="40" ref="H201:W201">SUM(H196:H200)</f>
        <v>258821949</v>
      </c>
      <c r="I201" s="26">
        <f t="shared" si="40"/>
        <v>191703965</v>
      </c>
      <c r="J201" s="26">
        <f t="shared" si="40"/>
        <v>44853187</v>
      </c>
      <c r="K201" s="25">
        <f t="shared" si="40"/>
        <v>495379101</v>
      </c>
      <c r="L201" s="25">
        <f t="shared" si="40"/>
        <v>46419341</v>
      </c>
      <c r="M201" s="26">
        <f t="shared" si="40"/>
        <v>44282331</v>
      </c>
      <c r="N201" s="26">
        <f t="shared" si="40"/>
        <v>445746856</v>
      </c>
      <c r="O201" s="25">
        <f t="shared" si="40"/>
        <v>536448528</v>
      </c>
      <c r="P201" s="25">
        <f t="shared" si="40"/>
        <v>60791344</v>
      </c>
      <c r="Q201" s="26">
        <f t="shared" si="40"/>
        <v>38951120</v>
      </c>
      <c r="R201" s="26">
        <f t="shared" si="40"/>
        <v>355809629</v>
      </c>
      <c r="S201" s="25">
        <f t="shared" si="40"/>
        <v>455552093</v>
      </c>
      <c r="T201" s="25">
        <f t="shared" si="40"/>
        <v>33318283</v>
      </c>
      <c r="U201" s="26">
        <f t="shared" si="40"/>
        <v>47074287</v>
      </c>
      <c r="V201" s="26">
        <f t="shared" si="40"/>
        <v>89137319</v>
      </c>
      <c r="W201" s="28">
        <f t="shared" si="40"/>
        <v>169529889</v>
      </c>
    </row>
    <row r="202" spans="1:23" ht="9.75">
      <c r="A202" s="22"/>
      <c r="B202" s="23" t="s">
        <v>367</v>
      </c>
      <c r="C202" s="24"/>
      <c r="D202" s="25">
        <f>SUM(D170:D175,D177:D181,D183:D187,D189:D194,D196:D200)</f>
        <v>17671617999</v>
      </c>
      <c r="E202" s="26">
        <f>SUM(E170:E175,E177:E181,E183:E187,E189:E194,E196:E200)</f>
        <v>17821497140</v>
      </c>
      <c r="F202" s="26">
        <f>SUM(F170:F175,F177:F181,F183:F187,F189:F194,F196:F200)</f>
        <v>14303783377</v>
      </c>
      <c r="G202" s="27">
        <f t="shared" si="35"/>
        <v>0.8026140152330659</v>
      </c>
      <c r="H202" s="25">
        <f aca="true" t="shared" si="41" ref="H202:W202">SUM(H170:H175,H177:H181,H183:H187,H189:H194,H196:H200)</f>
        <v>2724200667</v>
      </c>
      <c r="I202" s="26">
        <f t="shared" si="41"/>
        <v>987826918</v>
      </c>
      <c r="J202" s="26">
        <f t="shared" si="41"/>
        <v>727041161</v>
      </c>
      <c r="K202" s="25">
        <f t="shared" si="41"/>
        <v>4439068746</v>
      </c>
      <c r="L202" s="25">
        <f t="shared" si="41"/>
        <v>641225730</v>
      </c>
      <c r="M202" s="26">
        <f t="shared" si="41"/>
        <v>775579938</v>
      </c>
      <c r="N202" s="26">
        <f t="shared" si="41"/>
        <v>2489554353</v>
      </c>
      <c r="O202" s="25">
        <f t="shared" si="41"/>
        <v>3906360021</v>
      </c>
      <c r="P202" s="25">
        <f t="shared" si="41"/>
        <v>743193241</v>
      </c>
      <c r="Q202" s="26">
        <f t="shared" si="41"/>
        <v>712137733</v>
      </c>
      <c r="R202" s="26">
        <f t="shared" si="41"/>
        <v>2170112957</v>
      </c>
      <c r="S202" s="25">
        <f t="shared" si="41"/>
        <v>3625443931</v>
      </c>
      <c r="T202" s="25">
        <f t="shared" si="41"/>
        <v>767004332</v>
      </c>
      <c r="U202" s="26">
        <f t="shared" si="41"/>
        <v>734892007</v>
      </c>
      <c r="V202" s="26">
        <f t="shared" si="41"/>
        <v>831014340</v>
      </c>
      <c r="W202" s="28">
        <f t="shared" si="41"/>
        <v>2332910679</v>
      </c>
    </row>
    <row r="203" spans="1:23" ht="9.75">
      <c r="A203" s="10"/>
      <c r="B203" s="11" t="s">
        <v>603</v>
      </c>
      <c r="C203" s="12"/>
      <c r="D203" s="29"/>
      <c r="E203" s="30"/>
      <c r="F203" s="30"/>
      <c r="G203" s="31"/>
      <c r="H203" s="29"/>
      <c r="I203" s="30"/>
      <c r="J203" s="30"/>
      <c r="K203" s="29"/>
      <c r="L203" s="29"/>
      <c r="M203" s="30"/>
      <c r="N203" s="30"/>
      <c r="O203" s="29"/>
      <c r="P203" s="29"/>
      <c r="Q203" s="30"/>
      <c r="R203" s="30"/>
      <c r="S203" s="29"/>
      <c r="T203" s="29"/>
      <c r="U203" s="30"/>
      <c r="V203" s="30"/>
      <c r="W203" s="32"/>
    </row>
    <row r="204" spans="1:23" ht="9.75">
      <c r="A204" s="14"/>
      <c r="B204" s="11" t="s">
        <v>368</v>
      </c>
      <c r="C204" s="12"/>
      <c r="D204" s="29"/>
      <c r="E204" s="30"/>
      <c r="F204" s="30"/>
      <c r="G204" s="31"/>
      <c r="H204" s="29"/>
      <c r="I204" s="30"/>
      <c r="J204" s="30"/>
      <c r="K204" s="29"/>
      <c r="L204" s="29"/>
      <c r="M204" s="30"/>
      <c r="N204" s="30"/>
      <c r="O204" s="29"/>
      <c r="P204" s="29"/>
      <c r="Q204" s="30"/>
      <c r="R204" s="30"/>
      <c r="S204" s="29"/>
      <c r="T204" s="29"/>
      <c r="U204" s="30"/>
      <c r="V204" s="30"/>
      <c r="W204" s="32"/>
    </row>
    <row r="205" spans="1:23" ht="9.75">
      <c r="A205" s="15" t="s">
        <v>26</v>
      </c>
      <c r="B205" s="16" t="s">
        <v>369</v>
      </c>
      <c r="C205" s="17" t="s">
        <v>370</v>
      </c>
      <c r="D205" s="18">
        <v>507711498</v>
      </c>
      <c r="E205" s="19">
        <v>590566720</v>
      </c>
      <c r="F205" s="19">
        <v>285634903</v>
      </c>
      <c r="G205" s="20">
        <f aca="true" t="shared" si="42" ref="G205:G228">IF($E205=0,0,$F205/$E205)</f>
        <v>0.4836623760309419</v>
      </c>
      <c r="H205" s="18">
        <v>124063616</v>
      </c>
      <c r="I205" s="19">
        <v>25325749</v>
      </c>
      <c r="J205" s="19">
        <v>22910931</v>
      </c>
      <c r="K205" s="18">
        <v>172300296</v>
      </c>
      <c r="L205" s="18">
        <v>9717424</v>
      </c>
      <c r="M205" s="19">
        <v>9717424</v>
      </c>
      <c r="N205" s="19">
        <v>76410172</v>
      </c>
      <c r="O205" s="18">
        <v>95845020</v>
      </c>
      <c r="P205" s="18">
        <v>4505175</v>
      </c>
      <c r="Q205" s="19">
        <v>12984412</v>
      </c>
      <c r="R205" s="19">
        <v>0</v>
      </c>
      <c r="S205" s="18">
        <v>17489587</v>
      </c>
      <c r="T205" s="18">
        <v>0</v>
      </c>
      <c r="U205" s="19">
        <v>0</v>
      </c>
      <c r="V205" s="19">
        <v>0</v>
      </c>
      <c r="W205" s="21">
        <v>0</v>
      </c>
    </row>
    <row r="206" spans="1:23" ht="9.75">
      <c r="A206" s="15" t="s">
        <v>26</v>
      </c>
      <c r="B206" s="16" t="s">
        <v>371</v>
      </c>
      <c r="C206" s="17" t="s">
        <v>372</v>
      </c>
      <c r="D206" s="18">
        <v>677378319</v>
      </c>
      <c r="E206" s="19">
        <v>669505658</v>
      </c>
      <c r="F206" s="19">
        <v>639673307</v>
      </c>
      <c r="G206" s="20">
        <f t="shared" si="42"/>
        <v>0.9554412264578651</v>
      </c>
      <c r="H206" s="18">
        <v>108480491</v>
      </c>
      <c r="I206" s="19">
        <v>43673187</v>
      </c>
      <c r="J206" s="19">
        <v>40564055</v>
      </c>
      <c r="K206" s="18">
        <v>192717733</v>
      </c>
      <c r="L206" s="18">
        <v>39382087</v>
      </c>
      <c r="M206" s="19">
        <v>41028304</v>
      </c>
      <c r="N206" s="19">
        <v>88867605</v>
      </c>
      <c r="O206" s="18">
        <v>169277996</v>
      </c>
      <c r="P206" s="18">
        <v>40776554</v>
      </c>
      <c r="Q206" s="19">
        <v>39210438</v>
      </c>
      <c r="R206" s="19">
        <v>72137766</v>
      </c>
      <c r="S206" s="18">
        <v>152124758</v>
      </c>
      <c r="T206" s="18">
        <v>39095740</v>
      </c>
      <c r="U206" s="19">
        <v>41311370</v>
      </c>
      <c r="V206" s="19">
        <v>45145710</v>
      </c>
      <c r="W206" s="21">
        <v>125552820</v>
      </c>
    </row>
    <row r="207" spans="1:23" ht="9.75">
      <c r="A207" s="15" t="s">
        <v>26</v>
      </c>
      <c r="B207" s="16" t="s">
        <v>373</v>
      </c>
      <c r="C207" s="17" t="s">
        <v>374</v>
      </c>
      <c r="D207" s="18">
        <v>487096600</v>
      </c>
      <c r="E207" s="19">
        <v>505754997</v>
      </c>
      <c r="F207" s="19">
        <v>512498024</v>
      </c>
      <c r="G207" s="20">
        <f t="shared" si="42"/>
        <v>1.013332595901173</v>
      </c>
      <c r="H207" s="18">
        <v>124935332</v>
      </c>
      <c r="I207" s="19">
        <v>19447608</v>
      </c>
      <c r="J207" s="19">
        <v>21937217</v>
      </c>
      <c r="K207" s="18">
        <v>166320157</v>
      </c>
      <c r="L207" s="18">
        <v>23066712</v>
      </c>
      <c r="M207" s="19">
        <v>24439560</v>
      </c>
      <c r="N207" s="19">
        <v>93304406</v>
      </c>
      <c r="O207" s="18">
        <v>140810678</v>
      </c>
      <c r="P207" s="18">
        <v>22862525</v>
      </c>
      <c r="Q207" s="19">
        <v>26066376</v>
      </c>
      <c r="R207" s="19">
        <v>74077186</v>
      </c>
      <c r="S207" s="18">
        <v>123006087</v>
      </c>
      <c r="T207" s="18">
        <v>39339478</v>
      </c>
      <c r="U207" s="19">
        <v>21510812</v>
      </c>
      <c r="V207" s="19">
        <v>21510812</v>
      </c>
      <c r="W207" s="21">
        <v>82361102</v>
      </c>
    </row>
    <row r="208" spans="1:23" ht="9.75">
      <c r="A208" s="15" t="s">
        <v>26</v>
      </c>
      <c r="B208" s="16" t="s">
        <v>375</v>
      </c>
      <c r="C208" s="17" t="s">
        <v>376</v>
      </c>
      <c r="D208" s="18">
        <v>320223233</v>
      </c>
      <c r="E208" s="19">
        <v>320222659</v>
      </c>
      <c r="F208" s="19">
        <v>425357575</v>
      </c>
      <c r="G208" s="20">
        <f t="shared" si="42"/>
        <v>1.3283181656423633</v>
      </c>
      <c r="H208" s="18">
        <v>68882525</v>
      </c>
      <c r="I208" s="19">
        <v>17200363</v>
      </c>
      <c r="J208" s="19">
        <v>19551354</v>
      </c>
      <c r="K208" s="18">
        <v>105634242</v>
      </c>
      <c r="L208" s="18">
        <v>16301375</v>
      </c>
      <c r="M208" s="19">
        <v>14477331</v>
      </c>
      <c r="N208" s="19">
        <v>49822571</v>
      </c>
      <c r="O208" s="18">
        <v>80601277</v>
      </c>
      <c r="P208" s="18">
        <v>11319022</v>
      </c>
      <c r="Q208" s="19">
        <v>15222576</v>
      </c>
      <c r="R208" s="19">
        <v>40816484</v>
      </c>
      <c r="S208" s="18">
        <v>67358082</v>
      </c>
      <c r="T208" s="18">
        <v>6491094</v>
      </c>
      <c r="U208" s="19">
        <v>16516061</v>
      </c>
      <c r="V208" s="19">
        <v>148756819</v>
      </c>
      <c r="W208" s="21">
        <v>171763974</v>
      </c>
    </row>
    <row r="209" spans="1:23" ht="9.75">
      <c r="A209" s="15" t="s">
        <v>26</v>
      </c>
      <c r="B209" s="16" t="s">
        <v>377</v>
      </c>
      <c r="C209" s="17" t="s">
        <v>378</v>
      </c>
      <c r="D209" s="18">
        <v>817259700</v>
      </c>
      <c r="E209" s="19">
        <v>692953382</v>
      </c>
      <c r="F209" s="19">
        <v>565596505</v>
      </c>
      <c r="G209" s="20">
        <f t="shared" si="42"/>
        <v>0.8162114792882272</v>
      </c>
      <c r="H209" s="18">
        <v>43254271</v>
      </c>
      <c r="I209" s="19">
        <v>94632501</v>
      </c>
      <c r="J209" s="19">
        <v>43806769</v>
      </c>
      <c r="K209" s="18">
        <v>181693541</v>
      </c>
      <c r="L209" s="18">
        <v>44309860</v>
      </c>
      <c r="M209" s="19">
        <v>41493465</v>
      </c>
      <c r="N209" s="19">
        <v>45407217</v>
      </c>
      <c r="O209" s="18">
        <v>131210542</v>
      </c>
      <c r="P209" s="18">
        <v>38829720</v>
      </c>
      <c r="Q209" s="19">
        <v>38829720</v>
      </c>
      <c r="R209" s="19">
        <v>43519236</v>
      </c>
      <c r="S209" s="18">
        <v>121178676</v>
      </c>
      <c r="T209" s="18">
        <v>43780743</v>
      </c>
      <c r="U209" s="19">
        <v>44618753</v>
      </c>
      <c r="V209" s="19">
        <v>43114250</v>
      </c>
      <c r="W209" s="21">
        <v>131513746</v>
      </c>
    </row>
    <row r="210" spans="1:23" ht="9.75">
      <c r="A210" s="15" t="s">
        <v>26</v>
      </c>
      <c r="B210" s="16" t="s">
        <v>379</v>
      </c>
      <c r="C210" s="17" t="s">
        <v>380</v>
      </c>
      <c r="D210" s="18">
        <v>210687297</v>
      </c>
      <c r="E210" s="19">
        <v>214512536</v>
      </c>
      <c r="F210" s="19">
        <v>273017165</v>
      </c>
      <c r="G210" s="20">
        <f t="shared" si="42"/>
        <v>1.2727329138470491</v>
      </c>
      <c r="H210" s="18">
        <v>46368144</v>
      </c>
      <c r="I210" s="19">
        <v>62681874</v>
      </c>
      <c r="J210" s="19">
        <v>10793605</v>
      </c>
      <c r="K210" s="18">
        <v>119843623</v>
      </c>
      <c r="L210" s="18">
        <v>13158862</v>
      </c>
      <c r="M210" s="19">
        <v>12976409</v>
      </c>
      <c r="N210" s="19">
        <v>36373834</v>
      </c>
      <c r="O210" s="18">
        <v>62509105</v>
      </c>
      <c r="P210" s="18">
        <v>10346302</v>
      </c>
      <c r="Q210" s="19">
        <v>13360991</v>
      </c>
      <c r="R210" s="19">
        <v>11708372</v>
      </c>
      <c r="S210" s="18">
        <v>35415665</v>
      </c>
      <c r="T210" s="18">
        <v>12017908</v>
      </c>
      <c r="U210" s="19">
        <v>11405547</v>
      </c>
      <c r="V210" s="19">
        <v>31825317</v>
      </c>
      <c r="W210" s="21">
        <v>55248772</v>
      </c>
    </row>
    <row r="211" spans="1:23" ht="9.75">
      <c r="A211" s="15" t="s">
        <v>26</v>
      </c>
      <c r="B211" s="16" t="s">
        <v>381</v>
      </c>
      <c r="C211" s="17" t="s">
        <v>382</v>
      </c>
      <c r="D211" s="18">
        <v>1758947150</v>
      </c>
      <c r="E211" s="19">
        <v>1758947150</v>
      </c>
      <c r="F211" s="19">
        <v>1695199774</v>
      </c>
      <c r="G211" s="20">
        <f t="shared" si="42"/>
        <v>0.9637582197964276</v>
      </c>
      <c r="H211" s="18">
        <v>140448496</v>
      </c>
      <c r="I211" s="19">
        <v>157281024</v>
      </c>
      <c r="J211" s="19">
        <v>137546209</v>
      </c>
      <c r="K211" s="18">
        <v>435275729</v>
      </c>
      <c r="L211" s="18">
        <v>212995731</v>
      </c>
      <c r="M211" s="19">
        <v>106358249</v>
      </c>
      <c r="N211" s="19">
        <v>117249524</v>
      </c>
      <c r="O211" s="18">
        <v>436603504</v>
      </c>
      <c r="P211" s="18">
        <v>129878559</v>
      </c>
      <c r="Q211" s="19">
        <v>132568612</v>
      </c>
      <c r="R211" s="19">
        <v>188095674</v>
      </c>
      <c r="S211" s="18">
        <v>450542845</v>
      </c>
      <c r="T211" s="18">
        <v>126027477</v>
      </c>
      <c r="U211" s="19">
        <v>127767720</v>
      </c>
      <c r="V211" s="19">
        <v>118982499</v>
      </c>
      <c r="W211" s="21">
        <v>372777696</v>
      </c>
    </row>
    <row r="212" spans="1:23" ht="9.75">
      <c r="A212" s="15" t="s">
        <v>41</v>
      </c>
      <c r="B212" s="16" t="s">
        <v>383</v>
      </c>
      <c r="C212" s="17" t="s">
        <v>384</v>
      </c>
      <c r="D212" s="18">
        <v>472658180</v>
      </c>
      <c r="E212" s="19">
        <v>524502186</v>
      </c>
      <c r="F212" s="19">
        <v>520800160</v>
      </c>
      <c r="G212" s="20">
        <f t="shared" si="42"/>
        <v>0.992941829226237</v>
      </c>
      <c r="H212" s="18">
        <v>119278264</v>
      </c>
      <c r="I212" s="19">
        <v>484525</v>
      </c>
      <c r="J212" s="19">
        <v>25190190</v>
      </c>
      <c r="K212" s="18">
        <v>144952979</v>
      </c>
      <c r="L212" s="18">
        <v>7313116</v>
      </c>
      <c r="M212" s="19">
        <v>22014133</v>
      </c>
      <c r="N212" s="19">
        <v>108447181</v>
      </c>
      <c r="O212" s="18">
        <v>137774430</v>
      </c>
      <c r="P212" s="18">
        <v>6455372</v>
      </c>
      <c r="Q212" s="19">
        <v>23667355</v>
      </c>
      <c r="R212" s="19">
        <v>96754290</v>
      </c>
      <c r="S212" s="18">
        <v>126877017</v>
      </c>
      <c r="T212" s="18">
        <v>9244707</v>
      </c>
      <c r="U212" s="19">
        <v>41625761</v>
      </c>
      <c r="V212" s="19">
        <v>60325266</v>
      </c>
      <c r="W212" s="21">
        <v>111195734</v>
      </c>
    </row>
    <row r="213" spans="1:23" ht="9.75">
      <c r="A213" s="22"/>
      <c r="B213" s="23" t="s">
        <v>385</v>
      </c>
      <c r="C213" s="24"/>
      <c r="D213" s="25">
        <f>SUM(D205:D212)</f>
        <v>5251961977</v>
      </c>
      <c r="E213" s="26">
        <f>SUM(E205:E212)</f>
        <v>5276965288</v>
      </c>
      <c r="F213" s="26">
        <f>SUM(F205:F212)</f>
        <v>4917777413</v>
      </c>
      <c r="G213" s="27">
        <f t="shared" si="42"/>
        <v>0.9319328713765077</v>
      </c>
      <c r="H213" s="25">
        <f aca="true" t="shared" si="43" ref="H213:W213">SUM(H205:H212)</f>
        <v>775711139</v>
      </c>
      <c r="I213" s="26">
        <f t="shared" si="43"/>
        <v>420726831</v>
      </c>
      <c r="J213" s="26">
        <f t="shared" si="43"/>
        <v>322300330</v>
      </c>
      <c r="K213" s="25">
        <f t="shared" si="43"/>
        <v>1518738300</v>
      </c>
      <c r="L213" s="25">
        <f t="shared" si="43"/>
        <v>366245167</v>
      </c>
      <c r="M213" s="26">
        <f t="shared" si="43"/>
        <v>272504875</v>
      </c>
      <c r="N213" s="26">
        <f t="shared" si="43"/>
        <v>615882510</v>
      </c>
      <c r="O213" s="25">
        <f t="shared" si="43"/>
        <v>1254632552</v>
      </c>
      <c r="P213" s="25">
        <f t="shared" si="43"/>
        <v>264973229</v>
      </c>
      <c r="Q213" s="26">
        <f t="shared" si="43"/>
        <v>301910480</v>
      </c>
      <c r="R213" s="26">
        <f t="shared" si="43"/>
        <v>527109008</v>
      </c>
      <c r="S213" s="25">
        <f t="shared" si="43"/>
        <v>1093992717</v>
      </c>
      <c r="T213" s="25">
        <f t="shared" si="43"/>
        <v>275997147</v>
      </c>
      <c r="U213" s="26">
        <f t="shared" si="43"/>
        <v>304756024</v>
      </c>
      <c r="V213" s="26">
        <f t="shared" si="43"/>
        <v>469660673</v>
      </c>
      <c r="W213" s="28">
        <f t="shared" si="43"/>
        <v>1050413844</v>
      </c>
    </row>
    <row r="214" spans="1:23" ht="9.75">
      <c r="A214" s="15" t="s">
        <v>26</v>
      </c>
      <c r="B214" s="16" t="s">
        <v>386</v>
      </c>
      <c r="C214" s="17" t="s">
        <v>387</v>
      </c>
      <c r="D214" s="18">
        <v>451576125</v>
      </c>
      <c r="E214" s="19">
        <v>463217917</v>
      </c>
      <c r="F214" s="19">
        <v>511940706</v>
      </c>
      <c r="G214" s="20">
        <f t="shared" si="42"/>
        <v>1.1051832997211115</v>
      </c>
      <c r="H214" s="18">
        <v>31265634</v>
      </c>
      <c r="I214" s="19">
        <v>77626620</v>
      </c>
      <c r="J214" s="19">
        <v>27081373</v>
      </c>
      <c r="K214" s="18">
        <v>135973627</v>
      </c>
      <c r="L214" s="18">
        <v>35626614</v>
      </c>
      <c r="M214" s="19">
        <v>27048095</v>
      </c>
      <c r="N214" s="19">
        <v>59727601</v>
      </c>
      <c r="O214" s="18">
        <v>122402310</v>
      </c>
      <c r="P214" s="18">
        <v>28868683</v>
      </c>
      <c r="Q214" s="19">
        <v>89760997</v>
      </c>
      <c r="R214" s="19">
        <v>26692096</v>
      </c>
      <c r="S214" s="18">
        <v>145321776</v>
      </c>
      <c r="T214" s="18">
        <v>51842539</v>
      </c>
      <c r="U214" s="19">
        <v>26796847</v>
      </c>
      <c r="V214" s="19">
        <v>29603607</v>
      </c>
      <c r="W214" s="21">
        <v>108242993</v>
      </c>
    </row>
    <row r="215" spans="1:23" ht="9.75">
      <c r="A215" s="15" t="s">
        <v>26</v>
      </c>
      <c r="B215" s="16" t="s">
        <v>388</v>
      </c>
      <c r="C215" s="17" t="s">
        <v>389</v>
      </c>
      <c r="D215" s="18">
        <v>3064274240</v>
      </c>
      <c r="E215" s="19">
        <v>2739918518</v>
      </c>
      <c r="F215" s="19">
        <v>2678345727</v>
      </c>
      <c r="G215" s="20">
        <f t="shared" si="42"/>
        <v>0.9775275101812353</v>
      </c>
      <c r="H215" s="18">
        <v>327399009</v>
      </c>
      <c r="I215" s="19">
        <v>206569000</v>
      </c>
      <c r="J215" s="19">
        <v>202346009</v>
      </c>
      <c r="K215" s="18">
        <v>736314018</v>
      </c>
      <c r="L215" s="18">
        <v>181629526</v>
      </c>
      <c r="M215" s="19">
        <v>307551993</v>
      </c>
      <c r="N215" s="19">
        <v>199437124</v>
      </c>
      <c r="O215" s="18">
        <v>688618643</v>
      </c>
      <c r="P215" s="18">
        <v>192124546</v>
      </c>
      <c r="Q215" s="19">
        <v>191538779</v>
      </c>
      <c r="R215" s="19">
        <v>276830987</v>
      </c>
      <c r="S215" s="18">
        <v>660494312</v>
      </c>
      <c r="T215" s="18">
        <v>193765571</v>
      </c>
      <c r="U215" s="19">
        <v>188866002</v>
      </c>
      <c r="V215" s="19">
        <v>210287181</v>
      </c>
      <c r="W215" s="21">
        <v>592918754</v>
      </c>
    </row>
    <row r="216" spans="1:23" ht="9.75">
      <c r="A216" s="15" t="s">
        <v>26</v>
      </c>
      <c r="B216" s="16" t="s">
        <v>390</v>
      </c>
      <c r="C216" s="17" t="s">
        <v>391</v>
      </c>
      <c r="D216" s="18">
        <v>1486347745</v>
      </c>
      <c r="E216" s="19">
        <v>1530674096</v>
      </c>
      <c r="F216" s="19">
        <v>1495691820</v>
      </c>
      <c r="G216" s="20">
        <f t="shared" si="42"/>
        <v>0.9771458365360617</v>
      </c>
      <c r="H216" s="18">
        <v>199561297</v>
      </c>
      <c r="I216" s="19">
        <v>112977689</v>
      </c>
      <c r="J216" s="19">
        <v>105829019</v>
      </c>
      <c r="K216" s="18">
        <v>418368005</v>
      </c>
      <c r="L216" s="18">
        <v>114786871</v>
      </c>
      <c r="M216" s="19">
        <v>103753523</v>
      </c>
      <c r="N216" s="19">
        <v>169033581</v>
      </c>
      <c r="O216" s="18">
        <v>387573975</v>
      </c>
      <c r="P216" s="18">
        <v>106691524</v>
      </c>
      <c r="Q216" s="19">
        <v>103143558</v>
      </c>
      <c r="R216" s="19">
        <v>147740530</v>
      </c>
      <c r="S216" s="18">
        <v>357575612</v>
      </c>
      <c r="T216" s="18">
        <v>102173714</v>
      </c>
      <c r="U216" s="19">
        <v>109270357</v>
      </c>
      <c r="V216" s="19">
        <v>120730157</v>
      </c>
      <c r="W216" s="21">
        <v>332174228</v>
      </c>
    </row>
    <row r="217" spans="1:23" ht="9.75">
      <c r="A217" s="15" t="s">
        <v>26</v>
      </c>
      <c r="B217" s="16" t="s">
        <v>392</v>
      </c>
      <c r="C217" s="17" t="s">
        <v>393</v>
      </c>
      <c r="D217" s="18">
        <v>257442561</v>
      </c>
      <c r="E217" s="19">
        <v>267004325</v>
      </c>
      <c r="F217" s="19">
        <v>270396402</v>
      </c>
      <c r="G217" s="20">
        <f t="shared" si="42"/>
        <v>1.0127042024506532</v>
      </c>
      <c r="H217" s="18">
        <v>52385174</v>
      </c>
      <c r="I217" s="19">
        <v>13955675</v>
      </c>
      <c r="J217" s="19">
        <v>8620943</v>
      </c>
      <c r="K217" s="18">
        <v>74961792</v>
      </c>
      <c r="L217" s="18">
        <v>14897750</v>
      </c>
      <c r="M217" s="19">
        <v>32146486</v>
      </c>
      <c r="N217" s="19">
        <v>30740134</v>
      </c>
      <c r="O217" s="18">
        <v>77784370</v>
      </c>
      <c r="P217" s="18">
        <v>14292688</v>
      </c>
      <c r="Q217" s="19">
        <v>15092407</v>
      </c>
      <c r="R217" s="19">
        <v>25641024</v>
      </c>
      <c r="S217" s="18">
        <v>55026119</v>
      </c>
      <c r="T217" s="18">
        <v>7610587</v>
      </c>
      <c r="U217" s="19">
        <v>9112304</v>
      </c>
      <c r="V217" s="19">
        <v>45901230</v>
      </c>
      <c r="W217" s="21">
        <v>62624121</v>
      </c>
    </row>
    <row r="218" spans="1:23" ht="9.75">
      <c r="A218" s="15" t="s">
        <v>26</v>
      </c>
      <c r="B218" s="16" t="s">
        <v>394</v>
      </c>
      <c r="C218" s="17" t="s">
        <v>395</v>
      </c>
      <c r="D218" s="18">
        <v>702225897</v>
      </c>
      <c r="E218" s="19">
        <v>629509870</v>
      </c>
      <c r="F218" s="19">
        <v>1026896632</v>
      </c>
      <c r="G218" s="20">
        <f t="shared" si="42"/>
        <v>1.6312637512736694</v>
      </c>
      <c r="H218" s="18">
        <v>176463230</v>
      </c>
      <c r="I218" s="19">
        <v>11198714</v>
      </c>
      <c r="J218" s="19">
        <v>21817391</v>
      </c>
      <c r="K218" s="18">
        <v>209479335</v>
      </c>
      <c r="L218" s="18">
        <v>22668124</v>
      </c>
      <c r="M218" s="19">
        <v>35587221</v>
      </c>
      <c r="N218" s="19">
        <v>143274196</v>
      </c>
      <c r="O218" s="18">
        <v>201529541</v>
      </c>
      <c r="P218" s="18">
        <v>31365817</v>
      </c>
      <c r="Q218" s="19">
        <v>32809649</v>
      </c>
      <c r="R218" s="19">
        <v>41011949</v>
      </c>
      <c r="S218" s="18">
        <v>105187415</v>
      </c>
      <c r="T218" s="18">
        <v>25707579</v>
      </c>
      <c r="U218" s="19">
        <v>24894927</v>
      </c>
      <c r="V218" s="19">
        <v>460097835</v>
      </c>
      <c r="W218" s="21">
        <v>510700341</v>
      </c>
    </row>
    <row r="219" spans="1:23" ht="9.75">
      <c r="A219" s="15" t="s">
        <v>26</v>
      </c>
      <c r="B219" s="16" t="s">
        <v>396</v>
      </c>
      <c r="C219" s="17" t="s">
        <v>397</v>
      </c>
      <c r="D219" s="18">
        <v>474067000</v>
      </c>
      <c r="E219" s="19">
        <v>442067000</v>
      </c>
      <c r="F219" s="19">
        <v>308976712</v>
      </c>
      <c r="G219" s="20">
        <f t="shared" si="42"/>
        <v>0.6989363874706775</v>
      </c>
      <c r="H219" s="18">
        <v>16095826</v>
      </c>
      <c r="I219" s="19">
        <v>18605826</v>
      </c>
      <c r="J219" s="19">
        <v>16095866</v>
      </c>
      <c r="K219" s="18">
        <v>50797518</v>
      </c>
      <c r="L219" s="18">
        <v>19183966</v>
      </c>
      <c r="M219" s="19">
        <v>19962966</v>
      </c>
      <c r="N219" s="19">
        <v>131168246</v>
      </c>
      <c r="O219" s="18">
        <v>170315178</v>
      </c>
      <c r="P219" s="18">
        <v>18654944</v>
      </c>
      <c r="Q219" s="19">
        <v>16767978</v>
      </c>
      <c r="R219" s="19">
        <v>19993659</v>
      </c>
      <c r="S219" s="18">
        <v>55416581</v>
      </c>
      <c r="T219" s="18">
        <v>18016945</v>
      </c>
      <c r="U219" s="19">
        <v>14430490</v>
      </c>
      <c r="V219" s="19">
        <v>0</v>
      </c>
      <c r="W219" s="21">
        <v>32447435</v>
      </c>
    </row>
    <row r="220" spans="1:23" ht="9.75">
      <c r="A220" s="15" t="s">
        <v>41</v>
      </c>
      <c r="B220" s="16" t="s">
        <v>398</v>
      </c>
      <c r="C220" s="17" t="s">
        <v>399</v>
      </c>
      <c r="D220" s="18">
        <v>373393100</v>
      </c>
      <c r="E220" s="19">
        <v>383351495</v>
      </c>
      <c r="F220" s="19">
        <v>369109880</v>
      </c>
      <c r="G220" s="20">
        <f t="shared" si="42"/>
        <v>0.9628497209851757</v>
      </c>
      <c r="H220" s="18">
        <v>145934025</v>
      </c>
      <c r="I220" s="19">
        <v>1456547</v>
      </c>
      <c r="J220" s="19">
        <v>2400307</v>
      </c>
      <c r="K220" s="18">
        <v>149790879</v>
      </c>
      <c r="L220" s="18">
        <v>1201161</v>
      </c>
      <c r="M220" s="19">
        <v>3733247</v>
      </c>
      <c r="N220" s="19">
        <v>115247354</v>
      </c>
      <c r="O220" s="18">
        <v>120181762</v>
      </c>
      <c r="P220" s="18">
        <v>4532339</v>
      </c>
      <c r="Q220" s="19">
        <v>2534452</v>
      </c>
      <c r="R220" s="19">
        <v>88692903</v>
      </c>
      <c r="S220" s="18">
        <v>95759694</v>
      </c>
      <c r="T220" s="18">
        <v>1226462</v>
      </c>
      <c r="U220" s="19">
        <v>535603</v>
      </c>
      <c r="V220" s="19">
        <v>1615480</v>
      </c>
      <c r="W220" s="21">
        <v>3377545</v>
      </c>
    </row>
    <row r="221" spans="1:23" ht="9.75">
      <c r="A221" s="22"/>
      <c r="B221" s="23" t="s">
        <v>400</v>
      </c>
      <c r="C221" s="24"/>
      <c r="D221" s="25">
        <f>SUM(D214:D220)</f>
        <v>6809326668</v>
      </c>
      <c r="E221" s="26">
        <f>SUM(E214:E220)</f>
        <v>6455743221</v>
      </c>
      <c r="F221" s="26">
        <f>SUM(F214:F220)</f>
        <v>6661357879</v>
      </c>
      <c r="G221" s="27">
        <f t="shared" si="42"/>
        <v>1.0318498817194515</v>
      </c>
      <c r="H221" s="25">
        <f aca="true" t="shared" si="44" ref="H221:W221">SUM(H214:H220)</f>
        <v>949104195</v>
      </c>
      <c r="I221" s="26">
        <f t="shared" si="44"/>
        <v>442390071</v>
      </c>
      <c r="J221" s="26">
        <f t="shared" si="44"/>
        <v>384190908</v>
      </c>
      <c r="K221" s="25">
        <f t="shared" si="44"/>
        <v>1775685174</v>
      </c>
      <c r="L221" s="25">
        <f t="shared" si="44"/>
        <v>389994012</v>
      </c>
      <c r="M221" s="26">
        <f t="shared" si="44"/>
        <v>529783531</v>
      </c>
      <c r="N221" s="26">
        <f t="shared" si="44"/>
        <v>848628236</v>
      </c>
      <c r="O221" s="25">
        <f t="shared" si="44"/>
        <v>1768405779</v>
      </c>
      <c r="P221" s="25">
        <f t="shared" si="44"/>
        <v>396530541</v>
      </c>
      <c r="Q221" s="26">
        <f t="shared" si="44"/>
        <v>451647820</v>
      </c>
      <c r="R221" s="26">
        <f t="shared" si="44"/>
        <v>626603148</v>
      </c>
      <c r="S221" s="25">
        <f t="shared" si="44"/>
        <v>1474781509</v>
      </c>
      <c r="T221" s="25">
        <f t="shared" si="44"/>
        <v>400343397</v>
      </c>
      <c r="U221" s="26">
        <f t="shared" si="44"/>
        <v>373906530</v>
      </c>
      <c r="V221" s="26">
        <f t="shared" si="44"/>
        <v>868235490</v>
      </c>
      <c r="W221" s="28">
        <f t="shared" si="44"/>
        <v>1642485417</v>
      </c>
    </row>
    <row r="222" spans="1:23" ht="9.75">
      <c r="A222" s="15" t="s">
        <v>26</v>
      </c>
      <c r="B222" s="16" t="s">
        <v>401</v>
      </c>
      <c r="C222" s="17" t="s">
        <v>402</v>
      </c>
      <c r="D222" s="18">
        <v>614939271</v>
      </c>
      <c r="E222" s="19">
        <v>532538796</v>
      </c>
      <c r="F222" s="19">
        <v>510533977</v>
      </c>
      <c r="G222" s="20">
        <f t="shared" si="42"/>
        <v>0.9586794067112436</v>
      </c>
      <c r="H222" s="18">
        <v>91402100</v>
      </c>
      <c r="I222" s="19">
        <v>51898070</v>
      </c>
      <c r="J222" s="19">
        <v>41584577</v>
      </c>
      <c r="K222" s="18">
        <v>184884747</v>
      </c>
      <c r="L222" s="18">
        <v>30351091</v>
      </c>
      <c r="M222" s="19">
        <v>28619111</v>
      </c>
      <c r="N222" s="19">
        <v>74702242</v>
      </c>
      <c r="O222" s="18">
        <v>133672444</v>
      </c>
      <c r="P222" s="18">
        <v>29465026</v>
      </c>
      <c r="Q222" s="19">
        <v>31156955</v>
      </c>
      <c r="R222" s="19">
        <v>55175467</v>
      </c>
      <c r="S222" s="18">
        <v>115797448</v>
      </c>
      <c r="T222" s="18">
        <v>29526698</v>
      </c>
      <c r="U222" s="19">
        <v>20170702</v>
      </c>
      <c r="V222" s="19">
        <v>26481938</v>
      </c>
      <c r="W222" s="21">
        <v>76179338</v>
      </c>
    </row>
    <row r="223" spans="1:23" ht="9.75">
      <c r="A223" s="15" t="s">
        <v>26</v>
      </c>
      <c r="B223" s="16" t="s">
        <v>403</v>
      </c>
      <c r="C223" s="17" t="s">
        <v>404</v>
      </c>
      <c r="D223" s="18">
        <v>873134149</v>
      </c>
      <c r="E223" s="19">
        <v>886662809</v>
      </c>
      <c r="F223" s="19">
        <v>822641401</v>
      </c>
      <c r="G223" s="20">
        <f t="shared" si="42"/>
        <v>0.9277950903656319</v>
      </c>
      <c r="H223" s="18">
        <v>18221233</v>
      </c>
      <c r="I223" s="19">
        <v>239492707</v>
      </c>
      <c r="J223" s="19">
        <v>21317251</v>
      </c>
      <c r="K223" s="18">
        <v>279031191</v>
      </c>
      <c r="L223" s="18">
        <v>22425474</v>
      </c>
      <c r="M223" s="19">
        <v>21565723</v>
      </c>
      <c r="N223" s="19">
        <v>181103718</v>
      </c>
      <c r="O223" s="18">
        <v>225094915</v>
      </c>
      <c r="P223" s="18">
        <v>26080579</v>
      </c>
      <c r="Q223" s="19">
        <v>23515730</v>
      </c>
      <c r="R223" s="19">
        <v>148659907</v>
      </c>
      <c r="S223" s="18">
        <v>198256216</v>
      </c>
      <c r="T223" s="18">
        <v>21259991</v>
      </c>
      <c r="U223" s="19">
        <v>25846029</v>
      </c>
      <c r="V223" s="19">
        <v>73153059</v>
      </c>
      <c r="W223" s="21">
        <v>120259079</v>
      </c>
    </row>
    <row r="224" spans="1:23" ht="9.75">
      <c r="A224" s="15" t="s">
        <v>26</v>
      </c>
      <c r="B224" s="16" t="s">
        <v>405</v>
      </c>
      <c r="C224" s="17" t="s">
        <v>406</v>
      </c>
      <c r="D224" s="18">
        <v>1267401859</v>
      </c>
      <c r="E224" s="19">
        <v>1250230999</v>
      </c>
      <c r="F224" s="19">
        <v>1039322789</v>
      </c>
      <c r="G224" s="20">
        <f t="shared" si="42"/>
        <v>0.8313046067737119</v>
      </c>
      <c r="H224" s="18">
        <v>321652754</v>
      </c>
      <c r="I224" s="19">
        <v>24839703</v>
      </c>
      <c r="J224" s="19">
        <v>23752804</v>
      </c>
      <c r="K224" s="18">
        <v>370245261</v>
      </c>
      <c r="L224" s="18">
        <v>23537363</v>
      </c>
      <c r="M224" s="19">
        <v>23672284</v>
      </c>
      <c r="N224" s="19">
        <v>300296469</v>
      </c>
      <c r="O224" s="18">
        <v>347506116</v>
      </c>
      <c r="P224" s="18">
        <v>22666069</v>
      </c>
      <c r="Q224" s="19">
        <v>32511729</v>
      </c>
      <c r="R224" s="19">
        <v>201885550</v>
      </c>
      <c r="S224" s="18">
        <v>257063348</v>
      </c>
      <c r="T224" s="18">
        <v>21200351</v>
      </c>
      <c r="U224" s="19">
        <v>22277999</v>
      </c>
      <c r="V224" s="19">
        <v>21029714</v>
      </c>
      <c r="W224" s="21">
        <v>64508064</v>
      </c>
    </row>
    <row r="225" spans="1:23" ht="9.75">
      <c r="A225" s="15" t="s">
        <v>26</v>
      </c>
      <c r="B225" s="16" t="s">
        <v>407</v>
      </c>
      <c r="C225" s="17" t="s">
        <v>408</v>
      </c>
      <c r="D225" s="18">
        <v>2800491177</v>
      </c>
      <c r="E225" s="19">
        <v>2835546060</v>
      </c>
      <c r="F225" s="19">
        <v>2794770249</v>
      </c>
      <c r="G225" s="20">
        <f t="shared" si="42"/>
        <v>0.9856197677141595</v>
      </c>
      <c r="H225" s="18">
        <v>409751879</v>
      </c>
      <c r="I225" s="19">
        <v>193684454</v>
      </c>
      <c r="J225" s="19">
        <v>210807930</v>
      </c>
      <c r="K225" s="18">
        <v>814244263</v>
      </c>
      <c r="L225" s="18">
        <v>194985699</v>
      </c>
      <c r="M225" s="19">
        <v>179764328</v>
      </c>
      <c r="N225" s="19">
        <v>439815606</v>
      </c>
      <c r="O225" s="18">
        <v>814565633</v>
      </c>
      <c r="P225" s="18">
        <v>219709464</v>
      </c>
      <c r="Q225" s="19">
        <v>187834284</v>
      </c>
      <c r="R225" s="19">
        <v>346271554</v>
      </c>
      <c r="S225" s="18">
        <v>753815302</v>
      </c>
      <c r="T225" s="18">
        <v>150781288</v>
      </c>
      <c r="U225" s="19">
        <v>190897321</v>
      </c>
      <c r="V225" s="19">
        <v>70466442</v>
      </c>
      <c r="W225" s="21">
        <v>412145051</v>
      </c>
    </row>
    <row r="226" spans="1:23" ht="9.75">
      <c r="A226" s="15" t="s">
        <v>41</v>
      </c>
      <c r="B226" s="16" t="s">
        <v>409</v>
      </c>
      <c r="C226" s="17" t="s">
        <v>410</v>
      </c>
      <c r="D226" s="18">
        <v>253039000</v>
      </c>
      <c r="E226" s="19">
        <v>251651451</v>
      </c>
      <c r="F226" s="19">
        <v>254290100</v>
      </c>
      <c r="G226" s="20">
        <f t="shared" si="42"/>
        <v>1.0104853319522484</v>
      </c>
      <c r="H226" s="18">
        <v>100054429</v>
      </c>
      <c r="I226" s="19">
        <v>2674075</v>
      </c>
      <c r="J226" s="19">
        <v>503016</v>
      </c>
      <c r="K226" s="18">
        <v>103231520</v>
      </c>
      <c r="L226" s="18">
        <v>519484</v>
      </c>
      <c r="M226" s="19">
        <v>1704855</v>
      </c>
      <c r="N226" s="19">
        <v>80010868</v>
      </c>
      <c r="O226" s="18">
        <v>82235207</v>
      </c>
      <c r="P226" s="18">
        <v>840153</v>
      </c>
      <c r="Q226" s="19">
        <v>1421204</v>
      </c>
      <c r="R226" s="19">
        <v>62574960</v>
      </c>
      <c r="S226" s="18">
        <v>64836317</v>
      </c>
      <c r="T226" s="18">
        <v>837439</v>
      </c>
      <c r="U226" s="19">
        <v>653863</v>
      </c>
      <c r="V226" s="19">
        <v>2495754</v>
      </c>
      <c r="W226" s="21">
        <v>3987056</v>
      </c>
    </row>
    <row r="227" spans="1:23" ht="9.75">
      <c r="A227" s="22"/>
      <c r="B227" s="23" t="s">
        <v>411</v>
      </c>
      <c r="C227" s="24"/>
      <c r="D227" s="25">
        <f>SUM(D222:D226)</f>
        <v>5809005456</v>
      </c>
      <c r="E227" s="26">
        <f>SUM(E222:E226)</f>
        <v>5756630115</v>
      </c>
      <c r="F227" s="26">
        <f>SUM(F222:F226)</f>
        <v>5421558516</v>
      </c>
      <c r="G227" s="27">
        <f t="shared" si="42"/>
        <v>0.9417937938852616</v>
      </c>
      <c r="H227" s="25">
        <f aca="true" t="shared" si="45" ref="H227:W227">SUM(H222:H226)</f>
        <v>941082395</v>
      </c>
      <c r="I227" s="26">
        <f t="shared" si="45"/>
        <v>512589009</v>
      </c>
      <c r="J227" s="26">
        <f t="shared" si="45"/>
        <v>297965578</v>
      </c>
      <c r="K227" s="25">
        <f t="shared" si="45"/>
        <v>1751636982</v>
      </c>
      <c r="L227" s="25">
        <f t="shared" si="45"/>
        <v>271819111</v>
      </c>
      <c r="M227" s="26">
        <f t="shared" si="45"/>
        <v>255326301</v>
      </c>
      <c r="N227" s="26">
        <f t="shared" si="45"/>
        <v>1075928903</v>
      </c>
      <c r="O227" s="25">
        <f t="shared" si="45"/>
        <v>1603074315</v>
      </c>
      <c r="P227" s="25">
        <f t="shared" si="45"/>
        <v>298761291</v>
      </c>
      <c r="Q227" s="26">
        <f t="shared" si="45"/>
        <v>276439902</v>
      </c>
      <c r="R227" s="26">
        <f t="shared" si="45"/>
        <v>814567438</v>
      </c>
      <c r="S227" s="25">
        <f t="shared" si="45"/>
        <v>1389768631</v>
      </c>
      <c r="T227" s="25">
        <f t="shared" si="45"/>
        <v>223605767</v>
      </c>
      <c r="U227" s="26">
        <f t="shared" si="45"/>
        <v>259845914</v>
      </c>
      <c r="V227" s="26">
        <f t="shared" si="45"/>
        <v>193626907</v>
      </c>
      <c r="W227" s="28">
        <f t="shared" si="45"/>
        <v>677078588</v>
      </c>
    </row>
    <row r="228" spans="1:23" ht="9.75">
      <c r="A228" s="33"/>
      <c r="B228" s="34" t="s">
        <v>412</v>
      </c>
      <c r="C228" s="35"/>
      <c r="D228" s="36">
        <f>SUM(D205:D212,D214:D220,D222:D226)</f>
        <v>17870294101</v>
      </c>
      <c r="E228" s="37">
        <f>SUM(E205:E212,E214:E220,E222:E226)</f>
        <v>17489338624</v>
      </c>
      <c r="F228" s="37">
        <f>SUM(F205:F212,F214:F220,F222:F226)</f>
        <v>17000693808</v>
      </c>
      <c r="G228" s="38">
        <f t="shared" si="42"/>
        <v>0.9720604176918702</v>
      </c>
      <c r="H228" s="36">
        <f aca="true" t="shared" si="46" ref="H228:W228">SUM(H205:H212,H214:H220,H222:H226)</f>
        <v>2665897729</v>
      </c>
      <c r="I228" s="37">
        <f t="shared" si="46"/>
        <v>1375705911</v>
      </c>
      <c r="J228" s="37">
        <f t="shared" si="46"/>
        <v>1004456816</v>
      </c>
      <c r="K228" s="36">
        <f t="shared" si="46"/>
        <v>5046060456</v>
      </c>
      <c r="L228" s="36">
        <f t="shared" si="46"/>
        <v>1028058290</v>
      </c>
      <c r="M228" s="37">
        <f t="shared" si="46"/>
        <v>1057614707</v>
      </c>
      <c r="N228" s="37">
        <f t="shared" si="46"/>
        <v>2540439649</v>
      </c>
      <c r="O228" s="36">
        <f t="shared" si="46"/>
        <v>4626112646</v>
      </c>
      <c r="P228" s="36">
        <f t="shared" si="46"/>
        <v>960265061</v>
      </c>
      <c r="Q228" s="37">
        <f t="shared" si="46"/>
        <v>1029998202</v>
      </c>
      <c r="R228" s="37">
        <f t="shared" si="46"/>
        <v>1968279594</v>
      </c>
      <c r="S228" s="36">
        <f t="shared" si="46"/>
        <v>3958542857</v>
      </c>
      <c r="T228" s="36">
        <f t="shared" si="46"/>
        <v>899946311</v>
      </c>
      <c r="U228" s="37">
        <f t="shared" si="46"/>
        <v>938508468</v>
      </c>
      <c r="V228" s="37">
        <f t="shared" si="46"/>
        <v>1531523070</v>
      </c>
      <c r="W228" s="39">
        <f t="shared" si="46"/>
        <v>3369977849</v>
      </c>
    </row>
    <row r="229" spans="1:23" ht="9.75">
      <c r="A229" s="10"/>
      <c r="B229" s="11" t="s">
        <v>603</v>
      </c>
      <c r="C229" s="12"/>
      <c r="D229" s="29"/>
      <c r="E229" s="30"/>
      <c r="F229" s="30"/>
      <c r="G229" s="31"/>
      <c r="H229" s="29"/>
      <c r="I229" s="30"/>
      <c r="J229" s="30"/>
      <c r="K229" s="29"/>
      <c r="L229" s="29"/>
      <c r="M229" s="30"/>
      <c r="N229" s="30"/>
      <c r="O229" s="29"/>
      <c r="P229" s="29"/>
      <c r="Q229" s="30"/>
      <c r="R229" s="30"/>
      <c r="S229" s="29"/>
      <c r="T229" s="29"/>
      <c r="U229" s="30"/>
      <c r="V229" s="30"/>
      <c r="W229" s="32"/>
    </row>
    <row r="230" spans="1:23" ht="9.75">
      <c r="A230" s="14"/>
      <c r="B230" s="11" t="s">
        <v>413</v>
      </c>
      <c r="C230" s="12"/>
      <c r="D230" s="29"/>
      <c r="E230" s="30"/>
      <c r="F230" s="30"/>
      <c r="G230" s="31"/>
      <c r="H230" s="29"/>
      <c r="I230" s="30"/>
      <c r="J230" s="30"/>
      <c r="K230" s="29"/>
      <c r="L230" s="29"/>
      <c r="M230" s="30"/>
      <c r="N230" s="30"/>
      <c r="O230" s="29"/>
      <c r="P230" s="29"/>
      <c r="Q230" s="30"/>
      <c r="R230" s="30"/>
      <c r="S230" s="29"/>
      <c r="T230" s="29"/>
      <c r="U230" s="30"/>
      <c r="V230" s="30"/>
      <c r="W230" s="32"/>
    </row>
    <row r="231" spans="1:23" ht="9.75">
      <c r="A231" s="15" t="s">
        <v>26</v>
      </c>
      <c r="B231" s="16" t="s">
        <v>414</v>
      </c>
      <c r="C231" s="17" t="s">
        <v>415</v>
      </c>
      <c r="D231" s="18">
        <v>427897545</v>
      </c>
      <c r="E231" s="19">
        <v>427897545</v>
      </c>
      <c r="F231" s="19">
        <v>279129656</v>
      </c>
      <c r="G231" s="20">
        <f aca="true" t="shared" si="47" ref="G231:G257">IF($E231=0,0,$F231/$E231)</f>
        <v>0.6523282483427195</v>
      </c>
      <c r="H231" s="18">
        <v>128038783</v>
      </c>
      <c r="I231" s="19">
        <v>392398</v>
      </c>
      <c r="J231" s="19">
        <v>238783</v>
      </c>
      <c r="K231" s="18">
        <v>128669964</v>
      </c>
      <c r="L231" s="18">
        <v>10953153</v>
      </c>
      <c r="M231" s="19">
        <v>16913258</v>
      </c>
      <c r="N231" s="19">
        <v>85489145</v>
      </c>
      <c r="O231" s="18">
        <v>113355556</v>
      </c>
      <c r="P231" s="18">
        <v>8024119</v>
      </c>
      <c r="Q231" s="19">
        <v>3943072</v>
      </c>
      <c r="R231" s="19">
        <v>8327796</v>
      </c>
      <c r="S231" s="18">
        <v>20294987</v>
      </c>
      <c r="T231" s="18">
        <v>8346765</v>
      </c>
      <c r="U231" s="19">
        <v>8462384</v>
      </c>
      <c r="V231" s="19">
        <v>0</v>
      </c>
      <c r="W231" s="21">
        <v>16809149</v>
      </c>
    </row>
    <row r="232" spans="1:23" ht="9.75">
      <c r="A232" s="15" t="s">
        <v>26</v>
      </c>
      <c r="B232" s="16" t="s">
        <v>416</v>
      </c>
      <c r="C232" s="17" t="s">
        <v>417</v>
      </c>
      <c r="D232" s="18">
        <v>1790000000</v>
      </c>
      <c r="E232" s="19">
        <v>1790916000</v>
      </c>
      <c r="F232" s="19">
        <v>1547357074</v>
      </c>
      <c r="G232" s="20">
        <f t="shared" si="47"/>
        <v>0.8640031548101642</v>
      </c>
      <c r="H232" s="18">
        <v>362177433</v>
      </c>
      <c r="I232" s="19">
        <v>89391484</v>
      </c>
      <c r="J232" s="19">
        <v>86655814</v>
      </c>
      <c r="K232" s="18">
        <v>538224731</v>
      </c>
      <c r="L232" s="18">
        <v>85229445</v>
      </c>
      <c r="M232" s="19">
        <v>87862626</v>
      </c>
      <c r="N232" s="19">
        <v>278569740</v>
      </c>
      <c r="O232" s="18">
        <v>451661811</v>
      </c>
      <c r="P232" s="18">
        <v>85515840</v>
      </c>
      <c r="Q232" s="19">
        <v>111796513</v>
      </c>
      <c r="R232" s="19">
        <v>72854416</v>
      </c>
      <c r="S232" s="18">
        <v>270166769</v>
      </c>
      <c r="T232" s="18">
        <v>97854658</v>
      </c>
      <c r="U232" s="19">
        <v>91988452</v>
      </c>
      <c r="V232" s="19">
        <v>97460653</v>
      </c>
      <c r="W232" s="21">
        <v>287303763</v>
      </c>
    </row>
    <row r="233" spans="1:23" ht="9.75">
      <c r="A233" s="15" t="s">
        <v>26</v>
      </c>
      <c r="B233" s="16" t="s">
        <v>418</v>
      </c>
      <c r="C233" s="17" t="s">
        <v>419</v>
      </c>
      <c r="D233" s="18">
        <v>4779286933</v>
      </c>
      <c r="E233" s="19">
        <v>4779286933</v>
      </c>
      <c r="F233" s="19">
        <v>4036589335</v>
      </c>
      <c r="G233" s="20">
        <f t="shared" si="47"/>
        <v>0.8446007514485425</v>
      </c>
      <c r="H233" s="18">
        <v>541618141</v>
      </c>
      <c r="I233" s="19">
        <v>357367105</v>
      </c>
      <c r="J233" s="19">
        <v>294297828</v>
      </c>
      <c r="K233" s="18">
        <v>1193283074</v>
      </c>
      <c r="L233" s="18">
        <v>357662142</v>
      </c>
      <c r="M233" s="19">
        <v>201433879</v>
      </c>
      <c r="N233" s="19">
        <v>262078069</v>
      </c>
      <c r="O233" s="18">
        <v>821174090</v>
      </c>
      <c r="P233" s="18">
        <v>291700601</v>
      </c>
      <c r="Q233" s="19">
        <v>296890902</v>
      </c>
      <c r="R233" s="19">
        <v>431293540</v>
      </c>
      <c r="S233" s="18">
        <v>1019885043</v>
      </c>
      <c r="T233" s="18">
        <v>353466720</v>
      </c>
      <c r="U233" s="19">
        <v>323494692</v>
      </c>
      <c r="V233" s="19">
        <v>325285716</v>
      </c>
      <c r="W233" s="21">
        <v>1002247128</v>
      </c>
    </row>
    <row r="234" spans="1:23" ht="9.75">
      <c r="A234" s="15" t="s">
        <v>26</v>
      </c>
      <c r="B234" s="16" t="s">
        <v>420</v>
      </c>
      <c r="C234" s="17" t="s">
        <v>421</v>
      </c>
      <c r="D234" s="18">
        <v>239528063</v>
      </c>
      <c r="E234" s="19">
        <v>239528063</v>
      </c>
      <c r="F234" s="19">
        <v>63334075</v>
      </c>
      <c r="G234" s="20">
        <f t="shared" si="47"/>
        <v>0.26441191986761065</v>
      </c>
      <c r="H234" s="18">
        <v>11398766</v>
      </c>
      <c r="I234" s="19">
        <v>7595447</v>
      </c>
      <c r="J234" s="19">
        <v>4984274</v>
      </c>
      <c r="K234" s="18">
        <v>23978487</v>
      </c>
      <c r="L234" s="18">
        <v>4802993</v>
      </c>
      <c r="M234" s="19">
        <v>5079735</v>
      </c>
      <c r="N234" s="19">
        <v>0</v>
      </c>
      <c r="O234" s="18">
        <v>9882728</v>
      </c>
      <c r="P234" s="18">
        <v>3861984</v>
      </c>
      <c r="Q234" s="19">
        <v>2941334</v>
      </c>
      <c r="R234" s="19">
        <v>22669542</v>
      </c>
      <c r="S234" s="18">
        <v>29472860</v>
      </c>
      <c r="T234" s="18">
        <v>0</v>
      </c>
      <c r="U234" s="19">
        <v>0</v>
      </c>
      <c r="V234" s="19">
        <v>0</v>
      </c>
      <c r="W234" s="21">
        <v>0</v>
      </c>
    </row>
    <row r="235" spans="1:23" ht="9.75">
      <c r="A235" s="15" t="s">
        <v>26</v>
      </c>
      <c r="B235" s="16" t="s">
        <v>422</v>
      </c>
      <c r="C235" s="17" t="s">
        <v>423</v>
      </c>
      <c r="D235" s="18">
        <v>741999313</v>
      </c>
      <c r="E235" s="19">
        <v>769322886</v>
      </c>
      <c r="F235" s="19">
        <v>739959854</v>
      </c>
      <c r="G235" s="20">
        <f t="shared" si="47"/>
        <v>0.9618326290113771</v>
      </c>
      <c r="H235" s="18">
        <v>187430343</v>
      </c>
      <c r="I235" s="19">
        <v>15775827</v>
      </c>
      <c r="J235" s="19">
        <v>56287477</v>
      </c>
      <c r="K235" s="18">
        <v>259493647</v>
      </c>
      <c r="L235" s="18">
        <v>30768990</v>
      </c>
      <c r="M235" s="19">
        <v>31073786</v>
      </c>
      <c r="N235" s="19">
        <v>147119310</v>
      </c>
      <c r="O235" s="18">
        <v>208962086</v>
      </c>
      <c r="P235" s="18">
        <v>30435920</v>
      </c>
      <c r="Q235" s="19">
        <v>29632450</v>
      </c>
      <c r="R235" s="19">
        <v>126759113</v>
      </c>
      <c r="S235" s="18">
        <v>186827483</v>
      </c>
      <c r="T235" s="18">
        <v>34189479</v>
      </c>
      <c r="U235" s="19">
        <v>22241427</v>
      </c>
      <c r="V235" s="19">
        <v>28245732</v>
      </c>
      <c r="W235" s="21">
        <v>84676638</v>
      </c>
    </row>
    <row r="236" spans="1:23" ht="9.75">
      <c r="A236" s="15" t="s">
        <v>41</v>
      </c>
      <c r="B236" s="16" t="s">
        <v>424</v>
      </c>
      <c r="C236" s="17" t="s">
        <v>425</v>
      </c>
      <c r="D236" s="18">
        <v>329874000</v>
      </c>
      <c r="E236" s="19">
        <v>376674000</v>
      </c>
      <c r="F236" s="19">
        <v>325178926</v>
      </c>
      <c r="G236" s="20">
        <f t="shared" si="47"/>
        <v>0.8632900757684364</v>
      </c>
      <c r="H236" s="18">
        <v>134322044</v>
      </c>
      <c r="I236" s="19">
        <v>0</v>
      </c>
      <c r="J236" s="19">
        <v>313077</v>
      </c>
      <c r="K236" s="18">
        <v>134635121</v>
      </c>
      <c r="L236" s="18">
        <v>36432</v>
      </c>
      <c r="M236" s="19">
        <v>985623</v>
      </c>
      <c r="N236" s="19">
        <v>107444598</v>
      </c>
      <c r="O236" s="18">
        <v>108466653</v>
      </c>
      <c r="P236" s="18">
        <v>0</v>
      </c>
      <c r="Q236" s="19">
        <v>1217692</v>
      </c>
      <c r="R236" s="19">
        <v>80644873</v>
      </c>
      <c r="S236" s="18">
        <v>81862565</v>
      </c>
      <c r="T236" s="18">
        <v>138807</v>
      </c>
      <c r="U236" s="19">
        <v>40433</v>
      </c>
      <c r="V236" s="19">
        <v>35347</v>
      </c>
      <c r="W236" s="21">
        <v>214587</v>
      </c>
    </row>
    <row r="237" spans="1:23" ht="9.75">
      <c r="A237" s="22"/>
      <c r="B237" s="23" t="s">
        <v>426</v>
      </c>
      <c r="C237" s="24"/>
      <c r="D237" s="25">
        <f>SUM(D231:D236)</f>
        <v>8308585854</v>
      </c>
      <c r="E237" s="26">
        <f>SUM(E231:E236)</f>
        <v>8383625427</v>
      </c>
      <c r="F237" s="26">
        <f>SUM(F231:F236)</f>
        <v>6991548920</v>
      </c>
      <c r="G237" s="27">
        <f t="shared" si="47"/>
        <v>0.8339529217852781</v>
      </c>
      <c r="H237" s="25">
        <f aca="true" t="shared" si="48" ref="H237:W237">SUM(H231:H236)</f>
        <v>1364985510</v>
      </c>
      <c r="I237" s="26">
        <f t="shared" si="48"/>
        <v>470522261</v>
      </c>
      <c r="J237" s="26">
        <f t="shared" si="48"/>
        <v>442777253</v>
      </c>
      <c r="K237" s="25">
        <f t="shared" si="48"/>
        <v>2278285024</v>
      </c>
      <c r="L237" s="25">
        <f t="shared" si="48"/>
        <v>489453155</v>
      </c>
      <c r="M237" s="26">
        <f t="shared" si="48"/>
        <v>343348907</v>
      </c>
      <c r="N237" s="26">
        <f t="shared" si="48"/>
        <v>880700862</v>
      </c>
      <c r="O237" s="25">
        <f t="shared" si="48"/>
        <v>1713502924</v>
      </c>
      <c r="P237" s="25">
        <f t="shared" si="48"/>
        <v>419538464</v>
      </c>
      <c r="Q237" s="26">
        <f t="shared" si="48"/>
        <v>446421963</v>
      </c>
      <c r="R237" s="26">
        <f t="shared" si="48"/>
        <v>742549280</v>
      </c>
      <c r="S237" s="25">
        <f t="shared" si="48"/>
        <v>1608509707</v>
      </c>
      <c r="T237" s="25">
        <f t="shared" si="48"/>
        <v>493996429</v>
      </c>
      <c r="U237" s="26">
        <f t="shared" si="48"/>
        <v>446227388</v>
      </c>
      <c r="V237" s="26">
        <f t="shared" si="48"/>
        <v>451027448</v>
      </c>
      <c r="W237" s="28">
        <f t="shared" si="48"/>
        <v>1391251265</v>
      </c>
    </row>
    <row r="238" spans="1:23" ht="9.75">
      <c r="A238" s="15" t="s">
        <v>26</v>
      </c>
      <c r="B238" s="16" t="s">
        <v>427</v>
      </c>
      <c r="C238" s="17" t="s">
        <v>428</v>
      </c>
      <c r="D238" s="18">
        <v>141558820</v>
      </c>
      <c r="E238" s="19">
        <v>141558820</v>
      </c>
      <c r="F238" s="19">
        <v>135855254</v>
      </c>
      <c r="G238" s="20">
        <f t="shared" si="47"/>
        <v>0.9597088616590616</v>
      </c>
      <c r="H238" s="18">
        <v>64467613</v>
      </c>
      <c r="I238" s="19">
        <v>1154054</v>
      </c>
      <c r="J238" s="19">
        <v>2062821</v>
      </c>
      <c r="K238" s="18">
        <v>67684488</v>
      </c>
      <c r="L238" s="18">
        <v>650415</v>
      </c>
      <c r="M238" s="19">
        <v>1331615</v>
      </c>
      <c r="N238" s="19">
        <v>36086266</v>
      </c>
      <c r="O238" s="18">
        <v>38068296</v>
      </c>
      <c r="P238" s="18">
        <v>1051498</v>
      </c>
      <c r="Q238" s="19">
        <v>631589</v>
      </c>
      <c r="R238" s="19">
        <v>26338846</v>
      </c>
      <c r="S238" s="18">
        <v>28021933</v>
      </c>
      <c r="T238" s="18">
        <v>826224</v>
      </c>
      <c r="U238" s="19">
        <v>587437</v>
      </c>
      <c r="V238" s="19">
        <v>666876</v>
      </c>
      <c r="W238" s="21">
        <v>2080537</v>
      </c>
    </row>
    <row r="239" spans="1:23" ht="9.75">
      <c r="A239" s="15" t="s">
        <v>26</v>
      </c>
      <c r="B239" s="16" t="s">
        <v>429</v>
      </c>
      <c r="C239" s="17" t="s">
        <v>430</v>
      </c>
      <c r="D239" s="18">
        <v>207953431</v>
      </c>
      <c r="E239" s="19">
        <v>203430823</v>
      </c>
      <c r="F239" s="19">
        <v>195482006</v>
      </c>
      <c r="G239" s="20">
        <f t="shared" si="47"/>
        <v>0.9609261916027346</v>
      </c>
      <c r="H239" s="18">
        <v>5490083</v>
      </c>
      <c r="I239" s="19">
        <v>5621323</v>
      </c>
      <c r="J239" s="19">
        <v>0</v>
      </c>
      <c r="K239" s="18">
        <v>11111406</v>
      </c>
      <c r="L239" s="18">
        <v>5632832</v>
      </c>
      <c r="M239" s="19">
        <v>7987317</v>
      </c>
      <c r="N239" s="19">
        <v>5041182</v>
      </c>
      <c r="O239" s="18">
        <v>18661331</v>
      </c>
      <c r="P239" s="18">
        <v>8462762</v>
      </c>
      <c r="Q239" s="19">
        <v>40812582</v>
      </c>
      <c r="R239" s="19">
        <v>70219606</v>
      </c>
      <c r="S239" s="18">
        <v>119494950</v>
      </c>
      <c r="T239" s="18">
        <v>26941298</v>
      </c>
      <c r="U239" s="19">
        <v>14930435</v>
      </c>
      <c r="V239" s="19">
        <v>4342586</v>
      </c>
      <c r="W239" s="21">
        <v>46214319</v>
      </c>
    </row>
    <row r="240" spans="1:23" ht="9.75">
      <c r="A240" s="15" t="s">
        <v>26</v>
      </c>
      <c r="B240" s="16" t="s">
        <v>431</v>
      </c>
      <c r="C240" s="17" t="s">
        <v>432</v>
      </c>
      <c r="D240" s="18">
        <v>917199388</v>
      </c>
      <c r="E240" s="19">
        <v>917199388</v>
      </c>
      <c r="F240" s="19">
        <v>904541446</v>
      </c>
      <c r="G240" s="20">
        <f t="shared" si="47"/>
        <v>0.986199356251642</v>
      </c>
      <c r="H240" s="18">
        <v>152294938</v>
      </c>
      <c r="I240" s="19">
        <v>67527486</v>
      </c>
      <c r="J240" s="19">
        <v>54764288</v>
      </c>
      <c r="K240" s="18">
        <v>274586712</v>
      </c>
      <c r="L240" s="18">
        <v>61017816</v>
      </c>
      <c r="M240" s="19">
        <v>58383834</v>
      </c>
      <c r="N240" s="19">
        <v>125286678</v>
      </c>
      <c r="O240" s="18">
        <v>244688328</v>
      </c>
      <c r="P240" s="18">
        <v>53854663</v>
      </c>
      <c r="Q240" s="19">
        <v>51775199</v>
      </c>
      <c r="R240" s="19">
        <v>115265704</v>
      </c>
      <c r="S240" s="18">
        <v>220895566</v>
      </c>
      <c r="T240" s="18">
        <v>51250255</v>
      </c>
      <c r="U240" s="19">
        <v>58162528</v>
      </c>
      <c r="V240" s="19">
        <v>54958057</v>
      </c>
      <c r="W240" s="21">
        <v>164370840</v>
      </c>
    </row>
    <row r="241" spans="1:23" ht="9.75">
      <c r="A241" s="15" t="s">
        <v>26</v>
      </c>
      <c r="B241" s="16" t="s">
        <v>433</v>
      </c>
      <c r="C241" s="17" t="s">
        <v>434</v>
      </c>
      <c r="D241" s="18">
        <v>496643000</v>
      </c>
      <c r="E241" s="19">
        <v>497132000</v>
      </c>
      <c r="F241" s="19">
        <v>527017504</v>
      </c>
      <c r="G241" s="20">
        <f t="shared" si="47"/>
        <v>1.0601158324147308</v>
      </c>
      <c r="H241" s="18">
        <v>59446305</v>
      </c>
      <c r="I241" s="19">
        <v>45895254</v>
      </c>
      <c r="J241" s="19">
        <v>43815185</v>
      </c>
      <c r="K241" s="18">
        <v>149156744</v>
      </c>
      <c r="L241" s="18">
        <v>37371763</v>
      </c>
      <c r="M241" s="19">
        <v>41441348</v>
      </c>
      <c r="N241" s="19">
        <v>55804311</v>
      </c>
      <c r="O241" s="18">
        <v>134617422</v>
      </c>
      <c r="P241" s="18">
        <v>38544192</v>
      </c>
      <c r="Q241" s="19">
        <v>36699346</v>
      </c>
      <c r="R241" s="19">
        <v>40544348</v>
      </c>
      <c r="S241" s="18">
        <v>115787886</v>
      </c>
      <c r="T241" s="18">
        <v>63727726</v>
      </c>
      <c r="U241" s="19">
        <v>63727726</v>
      </c>
      <c r="V241" s="19">
        <v>0</v>
      </c>
      <c r="W241" s="21">
        <v>127455452</v>
      </c>
    </row>
    <row r="242" spans="1:23" ht="9.75">
      <c r="A242" s="15" t="s">
        <v>26</v>
      </c>
      <c r="B242" s="16" t="s">
        <v>435</v>
      </c>
      <c r="C242" s="17" t="s">
        <v>436</v>
      </c>
      <c r="D242" s="18">
        <v>325690095</v>
      </c>
      <c r="E242" s="19">
        <v>333078435</v>
      </c>
      <c r="F242" s="19">
        <v>213033633</v>
      </c>
      <c r="G242" s="20">
        <f t="shared" si="47"/>
        <v>0.6395899902676077</v>
      </c>
      <c r="H242" s="18">
        <v>8775079</v>
      </c>
      <c r="I242" s="19">
        <v>12328692</v>
      </c>
      <c r="J242" s="19">
        <v>10247222</v>
      </c>
      <c r="K242" s="18">
        <v>31350993</v>
      </c>
      <c r="L242" s="18">
        <v>15892902</v>
      </c>
      <c r="M242" s="19">
        <v>9975176</v>
      </c>
      <c r="N242" s="19">
        <v>53684461</v>
      </c>
      <c r="O242" s="18">
        <v>79552539</v>
      </c>
      <c r="P242" s="18">
        <v>10886734</v>
      </c>
      <c r="Q242" s="19">
        <v>10174651</v>
      </c>
      <c r="R242" s="19">
        <v>48557419</v>
      </c>
      <c r="S242" s="18">
        <v>69618804</v>
      </c>
      <c r="T242" s="18">
        <v>10189363</v>
      </c>
      <c r="U242" s="19">
        <v>9869213</v>
      </c>
      <c r="V242" s="19">
        <v>12452721</v>
      </c>
      <c r="W242" s="21">
        <v>32511297</v>
      </c>
    </row>
    <row r="243" spans="1:23" ht="9.75">
      <c r="A243" s="15" t="s">
        <v>41</v>
      </c>
      <c r="B243" s="16" t="s">
        <v>437</v>
      </c>
      <c r="C243" s="17" t="s">
        <v>438</v>
      </c>
      <c r="D243" s="18">
        <v>701719596</v>
      </c>
      <c r="E243" s="19">
        <v>720240882</v>
      </c>
      <c r="F243" s="19">
        <v>554504401</v>
      </c>
      <c r="G243" s="20">
        <f t="shared" si="47"/>
        <v>0.7698874291337436</v>
      </c>
      <c r="H243" s="18">
        <v>291674515</v>
      </c>
      <c r="I243" s="19">
        <v>2021647</v>
      </c>
      <c r="J243" s="19">
        <v>4469724</v>
      </c>
      <c r="K243" s="18">
        <v>298165886</v>
      </c>
      <c r="L243" s="18">
        <v>2053142</v>
      </c>
      <c r="M243" s="19">
        <v>2626299</v>
      </c>
      <c r="N243" s="19">
        <v>233310403</v>
      </c>
      <c r="O243" s="18">
        <v>237989844</v>
      </c>
      <c r="P243" s="18">
        <v>2136971</v>
      </c>
      <c r="Q243" s="19">
        <v>3236289</v>
      </c>
      <c r="R243" s="19">
        <v>1076100</v>
      </c>
      <c r="S243" s="18">
        <v>6449360</v>
      </c>
      <c r="T243" s="18">
        <v>1448317</v>
      </c>
      <c r="U243" s="19">
        <v>4701304</v>
      </c>
      <c r="V243" s="19">
        <v>5749690</v>
      </c>
      <c r="W243" s="21">
        <v>11899311</v>
      </c>
    </row>
    <row r="244" spans="1:23" ht="9.75">
      <c r="A244" s="22"/>
      <c r="B244" s="23" t="s">
        <v>439</v>
      </c>
      <c r="C244" s="24"/>
      <c r="D244" s="25">
        <f>SUM(D238:D243)</f>
        <v>2790764330</v>
      </c>
      <c r="E244" s="26">
        <f>SUM(E238:E243)</f>
        <v>2812640348</v>
      </c>
      <c r="F244" s="26">
        <f>SUM(F238:F243)</f>
        <v>2530434244</v>
      </c>
      <c r="G244" s="27">
        <f t="shared" si="47"/>
        <v>0.8996650587762954</v>
      </c>
      <c r="H244" s="25">
        <f aca="true" t="shared" si="49" ref="H244:W244">SUM(H238:H243)</f>
        <v>582148533</v>
      </c>
      <c r="I244" s="26">
        <f t="shared" si="49"/>
        <v>134548456</v>
      </c>
      <c r="J244" s="26">
        <f t="shared" si="49"/>
        <v>115359240</v>
      </c>
      <c r="K244" s="25">
        <f t="shared" si="49"/>
        <v>832056229</v>
      </c>
      <c r="L244" s="25">
        <f t="shared" si="49"/>
        <v>122618870</v>
      </c>
      <c r="M244" s="26">
        <f t="shared" si="49"/>
        <v>121745589</v>
      </c>
      <c r="N244" s="26">
        <f t="shared" si="49"/>
        <v>509213301</v>
      </c>
      <c r="O244" s="25">
        <f t="shared" si="49"/>
        <v>753577760</v>
      </c>
      <c r="P244" s="25">
        <f t="shared" si="49"/>
        <v>114936820</v>
      </c>
      <c r="Q244" s="26">
        <f t="shared" si="49"/>
        <v>143329656</v>
      </c>
      <c r="R244" s="26">
        <f t="shared" si="49"/>
        <v>302002023</v>
      </c>
      <c r="S244" s="25">
        <f t="shared" si="49"/>
        <v>560268499</v>
      </c>
      <c r="T244" s="25">
        <f t="shared" si="49"/>
        <v>154383183</v>
      </c>
      <c r="U244" s="26">
        <f t="shared" si="49"/>
        <v>151978643</v>
      </c>
      <c r="V244" s="26">
        <f t="shared" si="49"/>
        <v>78169930</v>
      </c>
      <c r="W244" s="28">
        <f t="shared" si="49"/>
        <v>384531756</v>
      </c>
    </row>
    <row r="245" spans="1:23" ht="9.75">
      <c r="A245" s="15" t="s">
        <v>26</v>
      </c>
      <c r="B245" s="16" t="s">
        <v>440</v>
      </c>
      <c r="C245" s="17" t="s">
        <v>441</v>
      </c>
      <c r="D245" s="18">
        <v>379892021</v>
      </c>
      <c r="E245" s="19">
        <v>351092444</v>
      </c>
      <c r="F245" s="19">
        <v>294982288</v>
      </c>
      <c r="G245" s="20">
        <f t="shared" si="47"/>
        <v>0.8401840969269051</v>
      </c>
      <c r="H245" s="18">
        <v>41772037</v>
      </c>
      <c r="I245" s="19">
        <v>20151926</v>
      </c>
      <c r="J245" s="19">
        <v>20780671</v>
      </c>
      <c r="K245" s="18">
        <v>82704634</v>
      </c>
      <c r="L245" s="18">
        <v>18222078</v>
      </c>
      <c r="M245" s="19">
        <v>24607874</v>
      </c>
      <c r="N245" s="19">
        <v>27859207</v>
      </c>
      <c r="O245" s="18">
        <v>70689159</v>
      </c>
      <c r="P245" s="18">
        <v>31175914</v>
      </c>
      <c r="Q245" s="19">
        <v>23388546</v>
      </c>
      <c r="R245" s="19">
        <v>20259430</v>
      </c>
      <c r="S245" s="18">
        <v>74823890</v>
      </c>
      <c r="T245" s="18">
        <v>20079068</v>
      </c>
      <c r="U245" s="19">
        <v>17584943</v>
      </c>
      <c r="V245" s="19">
        <v>29100594</v>
      </c>
      <c r="W245" s="21">
        <v>66764605</v>
      </c>
    </row>
    <row r="246" spans="1:23" ht="9.75">
      <c r="A246" s="15" t="s">
        <v>26</v>
      </c>
      <c r="B246" s="16" t="s">
        <v>442</v>
      </c>
      <c r="C246" s="17" t="s">
        <v>443</v>
      </c>
      <c r="D246" s="18">
        <v>140341171</v>
      </c>
      <c r="E246" s="19">
        <v>154422158</v>
      </c>
      <c r="F246" s="19">
        <v>130788484</v>
      </c>
      <c r="G246" s="20">
        <f t="shared" si="47"/>
        <v>0.8469541268811954</v>
      </c>
      <c r="H246" s="18">
        <v>30891792</v>
      </c>
      <c r="I246" s="19">
        <v>0</v>
      </c>
      <c r="J246" s="19">
        <v>8071673</v>
      </c>
      <c r="K246" s="18">
        <v>38963465</v>
      </c>
      <c r="L246" s="18">
        <v>9595771</v>
      </c>
      <c r="M246" s="19">
        <v>9575914</v>
      </c>
      <c r="N246" s="19">
        <v>7293750</v>
      </c>
      <c r="O246" s="18">
        <v>26465435</v>
      </c>
      <c r="P246" s="18">
        <v>23524114</v>
      </c>
      <c r="Q246" s="19">
        <v>6968958</v>
      </c>
      <c r="R246" s="19">
        <v>20365831</v>
      </c>
      <c r="S246" s="18">
        <v>50858903</v>
      </c>
      <c r="T246" s="18">
        <v>8823202</v>
      </c>
      <c r="U246" s="19">
        <v>5677479</v>
      </c>
      <c r="V246" s="19">
        <v>0</v>
      </c>
      <c r="W246" s="21">
        <v>14500681</v>
      </c>
    </row>
    <row r="247" spans="1:23" ht="9.75">
      <c r="A247" s="15" t="s">
        <v>26</v>
      </c>
      <c r="B247" s="16" t="s">
        <v>444</v>
      </c>
      <c r="C247" s="17" t="s">
        <v>445</v>
      </c>
      <c r="D247" s="18">
        <v>251661750</v>
      </c>
      <c r="E247" s="19">
        <v>241661750</v>
      </c>
      <c r="F247" s="19">
        <v>176134153</v>
      </c>
      <c r="G247" s="20">
        <f t="shared" si="47"/>
        <v>0.728845806173298</v>
      </c>
      <c r="H247" s="18">
        <v>103032512</v>
      </c>
      <c r="I247" s="19">
        <v>1122754</v>
      </c>
      <c r="J247" s="19">
        <v>1699772</v>
      </c>
      <c r="K247" s="18">
        <v>105855038</v>
      </c>
      <c r="L247" s="18">
        <v>6089669</v>
      </c>
      <c r="M247" s="19">
        <v>3071313</v>
      </c>
      <c r="N247" s="19">
        <v>55827118</v>
      </c>
      <c r="O247" s="18">
        <v>64988100</v>
      </c>
      <c r="P247" s="18">
        <v>5291015</v>
      </c>
      <c r="Q247" s="19">
        <v>0</v>
      </c>
      <c r="R247" s="19">
        <v>0</v>
      </c>
      <c r="S247" s="18">
        <v>5291015</v>
      </c>
      <c r="T247" s="18">
        <v>0</v>
      </c>
      <c r="U247" s="19">
        <v>0</v>
      </c>
      <c r="V247" s="19">
        <v>0</v>
      </c>
      <c r="W247" s="21">
        <v>0</v>
      </c>
    </row>
    <row r="248" spans="1:23" ht="9.75">
      <c r="A248" s="15" t="s">
        <v>26</v>
      </c>
      <c r="B248" s="16" t="s">
        <v>446</v>
      </c>
      <c r="C248" s="17" t="s">
        <v>447</v>
      </c>
      <c r="D248" s="18">
        <v>259488667</v>
      </c>
      <c r="E248" s="19">
        <v>266870079</v>
      </c>
      <c r="F248" s="19">
        <v>191992562</v>
      </c>
      <c r="G248" s="20">
        <f t="shared" si="47"/>
        <v>0.7194233340786024</v>
      </c>
      <c r="H248" s="18">
        <v>18222796</v>
      </c>
      <c r="I248" s="19">
        <v>13446052</v>
      </c>
      <c r="J248" s="19">
        <v>14186874</v>
      </c>
      <c r="K248" s="18">
        <v>45855722</v>
      </c>
      <c r="L248" s="18">
        <v>13720599</v>
      </c>
      <c r="M248" s="19">
        <v>12482500</v>
      </c>
      <c r="N248" s="19">
        <v>10285512</v>
      </c>
      <c r="O248" s="18">
        <v>36488611</v>
      </c>
      <c r="P248" s="18">
        <v>20514997</v>
      </c>
      <c r="Q248" s="19">
        <v>12553599</v>
      </c>
      <c r="R248" s="19">
        <v>18529370</v>
      </c>
      <c r="S248" s="18">
        <v>51597966</v>
      </c>
      <c r="T248" s="18">
        <v>18793499</v>
      </c>
      <c r="U248" s="19">
        <v>19453998</v>
      </c>
      <c r="V248" s="19">
        <v>19802766</v>
      </c>
      <c r="W248" s="21">
        <v>58050263</v>
      </c>
    </row>
    <row r="249" spans="1:23" ht="9.75">
      <c r="A249" s="15" t="s">
        <v>26</v>
      </c>
      <c r="B249" s="16" t="s">
        <v>448</v>
      </c>
      <c r="C249" s="17" t="s">
        <v>449</v>
      </c>
      <c r="D249" s="18">
        <v>144532819</v>
      </c>
      <c r="E249" s="19">
        <v>144532819</v>
      </c>
      <c r="F249" s="19">
        <v>129960669</v>
      </c>
      <c r="G249" s="20">
        <f t="shared" si="47"/>
        <v>0.8991775701821744</v>
      </c>
      <c r="H249" s="18">
        <v>18013300</v>
      </c>
      <c r="I249" s="19">
        <v>257603</v>
      </c>
      <c r="J249" s="19">
        <v>153000</v>
      </c>
      <c r="K249" s="18">
        <v>18423903</v>
      </c>
      <c r="L249" s="18">
        <v>10570610</v>
      </c>
      <c r="M249" s="19">
        <v>1973821</v>
      </c>
      <c r="N249" s="19">
        <v>36631424</v>
      </c>
      <c r="O249" s="18">
        <v>49175855</v>
      </c>
      <c r="P249" s="18">
        <v>20176410</v>
      </c>
      <c r="Q249" s="19">
        <v>3384504</v>
      </c>
      <c r="R249" s="19">
        <v>35629695</v>
      </c>
      <c r="S249" s="18">
        <v>59190609</v>
      </c>
      <c r="T249" s="18">
        <v>654546</v>
      </c>
      <c r="U249" s="19">
        <v>2029937</v>
      </c>
      <c r="V249" s="19">
        <v>485819</v>
      </c>
      <c r="W249" s="21">
        <v>3170302</v>
      </c>
    </row>
    <row r="250" spans="1:23" ht="9.75">
      <c r="A250" s="15" t="s">
        <v>41</v>
      </c>
      <c r="B250" s="16" t="s">
        <v>450</v>
      </c>
      <c r="C250" s="17" t="s">
        <v>451</v>
      </c>
      <c r="D250" s="18">
        <v>345917102</v>
      </c>
      <c r="E250" s="19">
        <v>313960000</v>
      </c>
      <c r="F250" s="19">
        <v>145841838</v>
      </c>
      <c r="G250" s="20">
        <f t="shared" si="47"/>
        <v>0.4645236272136578</v>
      </c>
      <c r="H250" s="18">
        <v>140852879</v>
      </c>
      <c r="I250" s="19">
        <v>197654</v>
      </c>
      <c r="J250" s="19">
        <v>197654</v>
      </c>
      <c r="K250" s="18">
        <v>141248187</v>
      </c>
      <c r="L250" s="18">
        <v>1192961</v>
      </c>
      <c r="M250" s="19">
        <v>932010</v>
      </c>
      <c r="N250" s="19">
        <v>1003286</v>
      </c>
      <c r="O250" s="18">
        <v>3128257</v>
      </c>
      <c r="P250" s="18">
        <v>1465394</v>
      </c>
      <c r="Q250" s="19">
        <v>0</v>
      </c>
      <c r="R250" s="19">
        <v>0</v>
      </c>
      <c r="S250" s="18">
        <v>1465394</v>
      </c>
      <c r="T250" s="18">
        <v>0</v>
      </c>
      <c r="U250" s="19">
        <v>0</v>
      </c>
      <c r="V250" s="19">
        <v>0</v>
      </c>
      <c r="W250" s="21">
        <v>0</v>
      </c>
    </row>
    <row r="251" spans="1:23" ht="9.75">
      <c r="A251" s="22"/>
      <c r="B251" s="23" t="s">
        <v>452</v>
      </c>
      <c r="C251" s="24"/>
      <c r="D251" s="25">
        <f>SUM(D245:D250)</f>
        <v>1521833530</v>
      </c>
      <c r="E251" s="26">
        <f>SUM(E245:E250)</f>
        <v>1472539250</v>
      </c>
      <c r="F251" s="26">
        <f>SUM(F245:F250)</f>
        <v>1069699994</v>
      </c>
      <c r="G251" s="27">
        <f t="shared" si="47"/>
        <v>0.7264322455241855</v>
      </c>
      <c r="H251" s="25">
        <f aca="true" t="shared" si="50" ref="H251:W251">SUM(H245:H250)</f>
        <v>352785316</v>
      </c>
      <c r="I251" s="26">
        <f t="shared" si="50"/>
        <v>35175989</v>
      </c>
      <c r="J251" s="26">
        <f t="shared" si="50"/>
        <v>45089644</v>
      </c>
      <c r="K251" s="25">
        <f t="shared" si="50"/>
        <v>433050949</v>
      </c>
      <c r="L251" s="25">
        <f t="shared" si="50"/>
        <v>59391688</v>
      </c>
      <c r="M251" s="26">
        <f t="shared" si="50"/>
        <v>52643432</v>
      </c>
      <c r="N251" s="26">
        <f t="shared" si="50"/>
        <v>138900297</v>
      </c>
      <c r="O251" s="25">
        <f t="shared" si="50"/>
        <v>250935417</v>
      </c>
      <c r="P251" s="25">
        <f t="shared" si="50"/>
        <v>102147844</v>
      </c>
      <c r="Q251" s="26">
        <f t="shared" si="50"/>
        <v>46295607</v>
      </c>
      <c r="R251" s="26">
        <f t="shared" si="50"/>
        <v>94784326</v>
      </c>
      <c r="S251" s="25">
        <f t="shared" si="50"/>
        <v>243227777</v>
      </c>
      <c r="T251" s="25">
        <f t="shared" si="50"/>
        <v>48350315</v>
      </c>
      <c r="U251" s="26">
        <f t="shared" si="50"/>
        <v>44746357</v>
      </c>
      <c r="V251" s="26">
        <f t="shared" si="50"/>
        <v>49389179</v>
      </c>
      <c r="W251" s="28">
        <f t="shared" si="50"/>
        <v>142485851</v>
      </c>
    </row>
    <row r="252" spans="1:23" ht="9.75">
      <c r="A252" s="15" t="s">
        <v>26</v>
      </c>
      <c r="B252" s="16" t="s">
        <v>453</v>
      </c>
      <c r="C252" s="17" t="s">
        <v>454</v>
      </c>
      <c r="D252" s="18">
        <v>2720640025</v>
      </c>
      <c r="E252" s="19">
        <v>2682221047</v>
      </c>
      <c r="F252" s="19">
        <v>2460099385</v>
      </c>
      <c r="G252" s="20">
        <f t="shared" si="47"/>
        <v>0.9171874136740379</v>
      </c>
      <c r="H252" s="18">
        <v>394592557</v>
      </c>
      <c r="I252" s="19">
        <v>138617758</v>
      </c>
      <c r="J252" s="19">
        <v>183621513</v>
      </c>
      <c r="K252" s="18">
        <v>716831828</v>
      </c>
      <c r="L252" s="18">
        <v>146589676</v>
      </c>
      <c r="M252" s="19">
        <v>239355616</v>
      </c>
      <c r="N252" s="19">
        <v>183713420</v>
      </c>
      <c r="O252" s="18">
        <v>569658712</v>
      </c>
      <c r="P252" s="18">
        <v>207793897</v>
      </c>
      <c r="Q252" s="19">
        <v>327496941</v>
      </c>
      <c r="R252" s="19">
        <v>282248168</v>
      </c>
      <c r="S252" s="18">
        <v>817539006</v>
      </c>
      <c r="T252" s="18">
        <v>173278008</v>
      </c>
      <c r="U252" s="19">
        <v>182791831</v>
      </c>
      <c r="V252" s="19">
        <v>0</v>
      </c>
      <c r="W252" s="21">
        <v>356069839</v>
      </c>
    </row>
    <row r="253" spans="1:23" ht="9.75">
      <c r="A253" s="15" t="s">
        <v>26</v>
      </c>
      <c r="B253" s="16" t="s">
        <v>455</v>
      </c>
      <c r="C253" s="17" t="s">
        <v>456</v>
      </c>
      <c r="D253" s="18">
        <v>410004152</v>
      </c>
      <c r="E253" s="19">
        <v>410004152</v>
      </c>
      <c r="F253" s="19">
        <v>299033184</v>
      </c>
      <c r="G253" s="20">
        <f t="shared" si="47"/>
        <v>0.7293418433479669</v>
      </c>
      <c r="H253" s="18">
        <v>22454112</v>
      </c>
      <c r="I253" s="19">
        <v>0</v>
      </c>
      <c r="J253" s="19">
        <v>22386055</v>
      </c>
      <c r="K253" s="18">
        <v>44840167</v>
      </c>
      <c r="L253" s="18">
        <v>21256250</v>
      </c>
      <c r="M253" s="19">
        <v>0</v>
      </c>
      <c r="N253" s="19">
        <v>60706372</v>
      </c>
      <c r="O253" s="18">
        <v>81962622</v>
      </c>
      <c r="P253" s="18">
        <v>23289560</v>
      </c>
      <c r="Q253" s="19">
        <v>0</v>
      </c>
      <c r="R253" s="19">
        <v>47196809</v>
      </c>
      <c r="S253" s="18">
        <v>70486369</v>
      </c>
      <c r="T253" s="18">
        <v>2019372</v>
      </c>
      <c r="U253" s="19">
        <v>49862327</v>
      </c>
      <c r="V253" s="19">
        <v>49862327</v>
      </c>
      <c r="W253" s="21">
        <v>101744026</v>
      </c>
    </row>
    <row r="254" spans="1:23" ht="9.75">
      <c r="A254" s="15" t="s">
        <v>26</v>
      </c>
      <c r="B254" s="16" t="s">
        <v>457</v>
      </c>
      <c r="C254" s="17" t="s">
        <v>458</v>
      </c>
      <c r="D254" s="18">
        <v>1512771503</v>
      </c>
      <c r="E254" s="19">
        <v>1552289609</v>
      </c>
      <c r="F254" s="19">
        <v>1541866627</v>
      </c>
      <c r="G254" s="20">
        <f t="shared" si="47"/>
        <v>0.9932854140493058</v>
      </c>
      <c r="H254" s="18">
        <v>214174584</v>
      </c>
      <c r="I254" s="19">
        <v>176976901</v>
      </c>
      <c r="J254" s="19">
        <v>66018909</v>
      </c>
      <c r="K254" s="18">
        <v>457170394</v>
      </c>
      <c r="L254" s="18">
        <v>112535249</v>
      </c>
      <c r="M254" s="19">
        <v>156482491</v>
      </c>
      <c r="N254" s="19">
        <v>240043717</v>
      </c>
      <c r="O254" s="18">
        <v>509061457</v>
      </c>
      <c r="P254" s="18">
        <v>97170824</v>
      </c>
      <c r="Q254" s="19">
        <v>107578035</v>
      </c>
      <c r="R254" s="19">
        <v>158574141</v>
      </c>
      <c r="S254" s="18">
        <v>363323000</v>
      </c>
      <c r="T254" s="18">
        <v>114755974</v>
      </c>
      <c r="U254" s="19">
        <v>97555802</v>
      </c>
      <c r="V254" s="19">
        <v>0</v>
      </c>
      <c r="W254" s="21">
        <v>212311776</v>
      </c>
    </row>
    <row r="255" spans="1:23" ht="9.75">
      <c r="A255" s="15" t="s">
        <v>41</v>
      </c>
      <c r="B255" s="16" t="s">
        <v>459</v>
      </c>
      <c r="C255" s="17" t="s">
        <v>460</v>
      </c>
      <c r="D255" s="18">
        <v>187132000</v>
      </c>
      <c r="E255" s="19">
        <v>185988200</v>
      </c>
      <c r="F255" s="19">
        <v>188123476</v>
      </c>
      <c r="G255" s="20">
        <f t="shared" si="47"/>
        <v>1.0114807068405416</v>
      </c>
      <c r="H255" s="18">
        <v>76736000</v>
      </c>
      <c r="I255" s="19">
        <v>1546426</v>
      </c>
      <c r="J255" s="19">
        <v>373010</v>
      </c>
      <c r="K255" s="18">
        <v>78655436</v>
      </c>
      <c r="L255" s="18">
        <v>1029460</v>
      </c>
      <c r="M255" s="19">
        <v>957135</v>
      </c>
      <c r="N255" s="19">
        <v>60160448</v>
      </c>
      <c r="O255" s="18">
        <v>62147043</v>
      </c>
      <c r="P255" s="18">
        <v>405931</v>
      </c>
      <c r="Q255" s="19">
        <v>559822</v>
      </c>
      <c r="R255" s="19">
        <v>45406442</v>
      </c>
      <c r="S255" s="18">
        <v>46372195</v>
      </c>
      <c r="T255" s="18">
        <v>450608</v>
      </c>
      <c r="U255" s="19">
        <v>85302</v>
      </c>
      <c r="V255" s="19">
        <v>412892</v>
      </c>
      <c r="W255" s="21">
        <v>948802</v>
      </c>
    </row>
    <row r="256" spans="1:23" ht="9.75">
      <c r="A256" s="22"/>
      <c r="B256" s="23" t="s">
        <v>461</v>
      </c>
      <c r="C256" s="24"/>
      <c r="D256" s="25">
        <f>SUM(D252:D255)</f>
        <v>4830547680</v>
      </c>
      <c r="E256" s="26">
        <f>SUM(E252:E255)</f>
        <v>4830503008</v>
      </c>
      <c r="F256" s="26">
        <f>SUM(F252:F255)</f>
        <v>4489122672</v>
      </c>
      <c r="G256" s="27">
        <f t="shared" si="47"/>
        <v>0.9293282013416355</v>
      </c>
      <c r="H256" s="25">
        <f aca="true" t="shared" si="51" ref="H256:W256">SUM(H252:H255)</f>
        <v>707957253</v>
      </c>
      <c r="I256" s="26">
        <f t="shared" si="51"/>
        <v>317141085</v>
      </c>
      <c r="J256" s="26">
        <f t="shared" si="51"/>
        <v>272399487</v>
      </c>
      <c r="K256" s="25">
        <f t="shared" si="51"/>
        <v>1297497825</v>
      </c>
      <c r="L256" s="25">
        <f t="shared" si="51"/>
        <v>281410635</v>
      </c>
      <c r="M256" s="26">
        <f t="shared" si="51"/>
        <v>396795242</v>
      </c>
      <c r="N256" s="26">
        <f t="shared" si="51"/>
        <v>544623957</v>
      </c>
      <c r="O256" s="25">
        <f t="shared" si="51"/>
        <v>1222829834</v>
      </c>
      <c r="P256" s="25">
        <f t="shared" si="51"/>
        <v>328660212</v>
      </c>
      <c r="Q256" s="26">
        <f t="shared" si="51"/>
        <v>435634798</v>
      </c>
      <c r="R256" s="26">
        <f t="shared" si="51"/>
        <v>533425560</v>
      </c>
      <c r="S256" s="25">
        <f t="shared" si="51"/>
        <v>1297720570</v>
      </c>
      <c r="T256" s="25">
        <f t="shared" si="51"/>
        <v>290503962</v>
      </c>
      <c r="U256" s="26">
        <f t="shared" si="51"/>
        <v>330295262</v>
      </c>
      <c r="V256" s="26">
        <f t="shared" si="51"/>
        <v>50275219</v>
      </c>
      <c r="W256" s="28">
        <f t="shared" si="51"/>
        <v>671074443</v>
      </c>
    </row>
    <row r="257" spans="1:23" ht="9.75">
      <c r="A257" s="22"/>
      <c r="B257" s="23" t="s">
        <v>462</v>
      </c>
      <c r="C257" s="24"/>
      <c r="D257" s="25">
        <f>SUM(D231:D236,D238:D243,D245:D250,D252:D255)</f>
        <v>17451731394</v>
      </c>
      <c r="E257" s="26">
        <f>SUM(E231:E236,E238:E243,E245:E250,E252:E255)</f>
        <v>17499308033</v>
      </c>
      <c r="F257" s="26">
        <f>SUM(F231:F236,F238:F243,F245:F250,F252:F255)</f>
        <v>15080805830</v>
      </c>
      <c r="G257" s="27">
        <f t="shared" si="47"/>
        <v>0.8617944093309738</v>
      </c>
      <c r="H257" s="25">
        <f aca="true" t="shared" si="52" ref="H257:W257">SUM(H231:H236,H238:H243,H245:H250,H252:H255)</f>
        <v>3007876612</v>
      </c>
      <c r="I257" s="26">
        <f t="shared" si="52"/>
        <v>957387791</v>
      </c>
      <c r="J257" s="26">
        <f t="shared" si="52"/>
        <v>875625624</v>
      </c>
      <c r="K257" s="25">
        <f t="shared" si="52"/>
        <v>4840890027</v>
      </c>
      <c r="L257" s="25">
        <f t="shared" si="52"/>
        <v>952874348</v>
      </c>
      <c r="M257" s="26">
        <f t="shared" si="52"/>
        <v>914533170</v>
      </c>
      <c r="N257" s="26">
        <f t="shared" si="52"/>
        <v>2073438417</v>
      </c>
      <c r="O257" s="25">
        <f t="shared" si="52"/>
        <v>3940845935</v>
      </c>
      <c r="P257" s="25">
        <f t="shared" si="52"/>
        <v>965283340</v>
      </c>
      <c r="Q257" s="26">
        <f t="shared" si="52"/>
        <v>1071682024</v>
      </c>
      <c r="R257" s="26">
        <f t="shared" si="52"/>
        <v>1672761189</v>
      </c>
      <c r="S257" s="25">
        <f t="shared" si="52"/>
        <v>3709726553</v>
      </c>
      <c r="T257" s="25">
        <f t="shared" si="52"/>
        <v>987233889</v>
      </c>
      <c r="U257" s="26">
        <f t="shared" si="52"/>
        <v>973247650</v>
      </c>
      <c r="V257" s="26">
        <f t="shared" si="52"/>
        <v>628861776</v>
      </c>
      <c r="W257" s="28">
        <f t="shared" si="52"/>
        <v>2589343315</v>
      </c>
    </row>
    <row r="258" spans="1:23" ht="9.75">
      <c r="A258" s="10"/>
      <c r="B258" s="11" t="s">
        <v>603</v>
      </c>
      <c r="C258" s="12"/>
      <c r="D258" s="29"/>
      <c r="E258" s="30"/>
      <c r="F258" s="30"/>
      <c r="G258" s="31"/>
      <c r="H258" s="29"/>
      <c r="I258" s="30"/>
      <c r="J258" s="30"/>
      <c r="K258" s="29"/>
      <c r="L258" s="29"/>
      <c r="M258" s="30"/>
      <c r="N258" s="30"/>
      <c r="O258" s="29"/>
      <c r="P258" s="29"/>
      <c r="Q258" s="30"/>
      <c r="R258" s="30"/>
      <c r="S258" s="29"/>
      <c r="T258" s="29"/>
      <c r="U258" s="30"/>
      <c r="V258" s="30"/>
      <c r="W258" s="32"/>
    </row>
    <row r="259" spans="1:23" ht="9.75">
      <c r="A259" s="14"/>
      <c r="B259" s="11" t="s">
        <v>463</v>
      </c>
      <c r="C259" s="12"/>
      <c r="D259" s="29"/>
      <c r="E259" s="30"/>
      <c r="F259" s="30"/>
      <c r="G259" s="31"/>
      <c r="H259" s="29"/>
      <c r="I259" s="30"/>
      <c r="J259" s="30"/>
      <c r="K259" s="29"/>
      <c r="L259" s="29"/>
      <c r="M259" s="30"/>
      <c r="N259" s="30"/>
      <c r="O259" s="29"/>
      <c r="P259" s="29"/>
      <c r="Q259" s="30"/>
      <c r="R259" s="30"/>
      <c r="S259" s="29"/>
      <c r="T259" s="29"/>
      <c r="U259" s="30"/>
      <c r="V259" s="30"/>
      <c r="W259" s="32"/>
    </row>
    <row r="260" spans="1:23" ht="9.75">
      <c r="A260" s="15" t="s">
        <v>26</v>
      </c>
      <c r="B260" s="16" t="s">
        <v>464</v>
      </c>
      <c r="C260" s="17" t="s">
        <v>465</v>
      </c>
      <c r="D260" s="18">
        <v>184302496</v>
      </c>
      <c r="E260" s="19">
        <v>184302496</v>
      </c>
      <c r="F260" s="19">
        <v>183017513</v>
      </c>
      <c r="G260" s="20">
        <f aca="true" t="shared" si="53" ref="G260:G296">IF($E260=0,0,$F260/$E260)</f>
        <v>0.9930278589390347</v>
      </c>
      <c r="H260" s="18">
        <v>55869571</v>
      </c>
      <c r="I260" s="19">
        <v>5633109</v>
      </c>
      <c r="J260" s="19">
        <v>2702353</v>
      </c>
      <c r="K260" s="18">
        <v>64205033</v>
      </c>
      <c r="L260" s="18">
        <v>31418314</v>
      </c>
      <c r="M260" s="19">
        <v>2032601</v>
      </c>
      <c r="N260" s="19">
        <v>39043104</v>
      </c>
      <c r="O260" s="18">
        <v>72494019</v>
      </c>
      <c r="P260" s="18">
        <v>2647813</v>
      </c>
      <c r="Q260" s="19">
        <v>2479434</v>
      </c>
      <c r="R260" s="19">
        <v>35639286</v>
      </c>
      <c r="S260" s="18">
        <v>40766533</v>
      </c>
      <c r="T260" s="18">
        <v>2051238</v>
      </c>
      <c r="U260" s="19">
        <v>3500690</v>
      </c>
      <c r="V260" s="19">
        <v>0</v>
      </c>
      <c r="W260" s="21">
        <v>5551928</v>
      </c>
    </row>
    <row r="261" spans="1:23" ht="9.75">
      <c r="A261" s="15" t="s">
        <v>26</v>
      </c>
      <c r="B261" s="16" t="s">
        <v>466</v>
      </c>
      <c r="C261" s="17" t="s">
        <v>467</v>
      </c>
      <c r="D261" s="18">
        <v>382889579</v>
      </c>
      <c r="E261" s="19">
        <v>398659781</v>
      </c>
      <c r="F261" s="19">
        <v>367156390</v>
      </c>
      <c r="G261" s="20">
        <f t="shared" si="53"/>
        <v>0.9209767513517999</v>
      </c>
      <c r="H261" s="18">
        <v>106990038</v>
      </c>
      <c r="I261" s="19">
        <v>18349345</v>
      </c>
      <c r="J261" s="19">
        <v>8141092</v>
      </c>
      <c r="K261" s="18">
        <v>133480475</v>
      </c>
      <c r="L261" s="18">
        <v>16303042</v>
      </c>
      <c r="M261" s="19">
        <v>15781053</v>
      </c>
      <c r="N261" s="19">
        <v>68956221</v>
      </c>
      <c r="O261" s="18">
        <v>101040316</v>
      </c>
      <c r="P261" s="18">
        <v>15301865</v>
      </c>
      <c r="Q261" s="19">
        <v>21594238</v>
      </c>
      <c r="R261" s="19">
        <v>50472559</v>
      </c>
      <c r="S261" s="18">
        <v>87368662</v>
      </c>
      <c r="T261" s="18">
        <v>10340325</v>
      </c>
      <c r="U261" s="19">
        <v>8679826</v>
      </c>
      <c r="V261" s="19">
        <v>26246786</v>
      </c>
      <c r="W261" s="21">
        <v>45266937</v>
      </c>
    </row>
    <row r="262" spans="1:23" ht="9.75">
      <c r="A262" s="15" t="s">
        <v>26</v>
      </c>
      <c r="B262" s="16" t="s">
        <v>468</v>
      </c>
      <c r="C262" s="17" t="s">
        <v>469</v>
      </c>
      <c r="D262" s="18">
        <v>381081327</v>
      </c>
      <c r="E262" s="19">
        <v>321533579</v>
      </c>
      <c r="F262" s="19">
        <v>363143609</v>
      </c>
      <c r="G262" s="20">
        <f t="shared" si="53"/>
        <v>1.1294111493095407</v>
      </c>
      <c r="H262" s="18">
        <v>31889218</v>
      </c>
      <c r="I262" s="19">
        <v>27323074</v>
      </c>
      <c r="J262" s="19">
        <v>30895605</v>
      </c>
      <c r="K262" s="18">
        <v>90107897</v>
      </c>
      <c r="L262" s="18">
        <v>29970676</v>
      </c>
      <c r="M262" s="19">
        <v>25891484</v>
      </c>
      <c r="N262" s="19">
        <v>41461434</v>
      </c>
      <c r="O262" s="18">
        <v>97323594</v>
      </c>
      <c r="P262" s="18">
        <v>27899094</v>
      </c>
      <c r="Q262" s="19">
        <v>34629721</v>
      </c>
      <c r="R262" s="19">
        <v>41662100</v>
      </c>
      <c r="S262" s="18">
        <v>104190915</v>
      </c>
      <c r="T262" s="18">
        <v>47134584</v>
      </c>
      <c r="U262" s="19">
        <v>24386619</v>
      </c>
      <c r="V262" s="19">
        <v>0</v>
      </c>
      <c r="W262" s="21">
        <v>71521203</v>
      </c>
    </row>
    <row r="263" spans="1:23" ht="9.75">
      <c r="A263" s="15" t="s">
        <v>41</v>
      </c>
      <c r="B263" s="16" t="s">
        <v>470</v>
      </c>
      <c r="C263" s="17" t="s">
        <v>471</v>
      </c>
      <c r="D263" s="18">
        <v>100409428</v>
      </c>
      <c r="E263" s="19">
        <v>99587886</v>
      </c>
      <c r="F263" s="19">
        <v>94978871</v>
      </c>
      <c r="G263" s="20">
        <f t="shared" si="53"/>
        <v>0.9537191200142555</v>
      </c>
      <c r="H263" s="18">
        <v>37087006</v>
      </c>
      <c r="I263" s="19">
        <v>1380269</v>
      </c>
      <c r="J263" s="19">
        <v>1192040</v>
      </c>
      <c r="K263" s="18">
        <v>39659315</v>
      </c>
      <c r="L263" s="18">
        <v>19936</v>
      </c>
      <c r="M263" s="19">
        <v>59062</v>
      </c>
      <c r="N263" s="19">
        <v>28471281</v>
      </c>
      <c r="O263" s="18">
        <v>28550279</v>
      </c>
      <c r="P263" s="18">
        <v>1642273</v>
      </c>
      <c r="Q263" s="19">
        <v>1206361</v>
      </c>
      <c r="R263" s="19">
        <v>22925761</v>
      </c>
      <c r="S263" s="18">
        <v>25774395</v>
      </c>
      <c r="T263" s="18">
        <v>5356</v>
      </c>
      <c r="U263" s="19">
        <v>312523</v>
      </c>
      <c r="V263" s="19">
        <v>677003</v>
      </c>
      <c r="W263" s="21">
        <v>994882</v>
      </c>
    </row>
    <row r="264" spans="1:23" ht="9.75">
      <c r="A264" s="22"/>
      <c r="B264" s="23" t="s">
        <v>472</v>
      </c>
      <c r="C264" s="24"/>
      <c r="D264" s="25">
        <f>SUM(D260:D263)</f>
        <v>1048682830</v>
      </c>
      <c r="E264" s="26">
        <f>SUM(E260:E263)</f>
        <v>1004083742</v>
      </c>
      <c r="F264" s="26">
        <f>SUM(F260:F263)</f>
        <v>1008296383</v>
      </c>
      <c r="G264" s="27">
        <f t="shared" si="53"/>
        <v>1.004195507629283</v>
      </c>
      <c r="H264" s="25">
        <f aca="true" t="shared" si="54" ref="H264:W264">SUM(H260:H263)</f>
        <v>231835833</v>
      </c>
      <c r="I264" s="26">
        <f t="shared" si="54"/>
        <v>52685797</v>
      </c>
      <c r="J264" s="26">
        <f t="shared" si="54"/>
        <v>42931090</v>
      </c>
      <c r="K264" s="25">
        <f t="shared" si="54"/>
        <v>327452720</v>
      </c>
      <c r="L264" s="25">
        <f t="shared" si="54"/>
        <v>77711968</v>
      </c>
      <c r="M264" s="26">
        <f t="shared" si="54"/>
        <v>43764200</v>
      </c>
      <c r="N264" s="26">
        <f t="shared" si="54"/>
        <v>177932040</v>
      </c>
      <c r="O264" s="25">
        <f t="shared" si="54"/>
        <v>299408208</v>
      </c>
      <c r="P264" s="25">
        <f t="shared" si="54"/>
        <v>47491045</v>
      </c>
      <c r="Q264" s="26">
        <f t="shared" si="54"/>
        <v>59909754</v>
      </c>
      <c r="R264" s="26">
        <f t="shared" si="54"/>
        <v>150699706</v>
      </c>
      <c r="S264" s="25">
        <f t="shared" si="54"/>
        <v>258100505</v>
      </c>
      <c r="T264" s="25">
        <f t="shared" si="54"/>
        <v>59531503</v>
      </c>
      <c r="U264" s="26">
        <f t="shared" si="54"/>
        <v>36879658</v>
      </c>
      <c r="V264" s="26">
        <f t="shared" si="54"/>
        <v>26923789</v>
      </c>
      <c r="W264" s="28">
        <f t="shared" si="54"/>
        <v>123334950</v>
      </c>
    </row>
    <row r="265" spans="1:23" ht="9.75">
      <c r="A265" s="15" t="s">
        <v>26</v>
      </c>
      <c r="B265" s="16" t="s">
        <v>473</v>
      </c>
      <c r="C265" s="17" t="s">
        <v>474</v>
      </c>
      <c r="D265" s="18">
        <v>69925183</v>
      </c>
      <c r="E265" s="19">
        <v>71456740</v>
      </c>
      <c r="F265" s="19">
        <v>55621044</v>
      </c>
      <c r="G265" s="20">
        <f t="shared" si="53"/>
        <v>0.7783876510459335</v>
      </c>
      <c r="H265" s="18">
        <v>9445507</v>
      </c>
      <c r="I265" s="19">
        <v>3117656</v>
      </c>
      <c r="J265" s="19">
        <v>13987912</v>
      </c>
      <c r="K265" s="18">
        <v>26551075</v>
      </c>
      <c r="L265" s="18">
        <v>2728229</v>
      </c>
      <c r="M265" s="19">
        <v>3294107</v>
      </c>
      <c r="N265" s="19">
        <v>8686687</v>
      </c>
      <c r="O265" s="18">
        <v>14709023</v>
      </c>
      <c r="P265" s="18">
        <v>2799592</v>
      </c>
      <c r="Q265" s="19">
        <v>945133</v>
      </c>
      <c r="R265" s="19">
        <v>2667508</v>
      </c>
      <c r="S265" s="18">
        <v>6412233</v>
      </c>
      <c r="T265" s="18">
        <v>3129884</v>
      </c>
      <c r="U265" s="19">
        <v>2344839</v>
      </c>
      <c r="V265" s="19">
        <v>2473990</v>
      </c>
      <c r="W265" s="21">
        <v>7948713</v>
      </c>
    </row>
    <row r="266" spans="1:23" ht="9.75">
      <c r="A266" s="15" t="s">
        <v>26</v>
      </c>
      <c r="B266" s="16" t="s">
        <v>475</v>
      </c>
      <c r="C266" s="17" t="s">
        <v>476</v>
      </c>
      <c r="D266" s="18">
        <v>258636593</v>
      </c>
      <c r="E266" s="19">
        <v>258941171</v>
      </c>
      <c r="F266" s="19">
        <v>264052668</v>
      </c>
      <c r="G266" s="20">
        <f t="shared" si="53"/>
        <v>1.0197399933747886</v>
      </c>
      <c r="H266" s="18">
        <v>78520071</v>
      </c>
      <c r="I266" s="19">
        <v>16679998</v>
      </c>
      <c r="J266" s="19">
        <v>13537491</v>
      </c>
      <c r="K266" s="18">
        <v>108737560</v>
      </c>
      <c r="L266" s="18">
        <v>12654636</v>
      </c>
      <c r="M266" s="19">
        <v>13610605</v>
      </c>
      <c r="N266" s="19">
        <v>27668025</v>
      </c>
      <c r="O266" s="18">
        <v>53933266</v>
      </c>
      <c r="P266" s="18">
        <v>21445682</v>
      </c>
      <c r="Q266" s="19">
        <v>14303442</v>
      </c>
      <c r="R266" s="19">
        <v>24350082</v>
      </c>
      <c r="S266" s="18">
        <v>60099206</v>
      </c>
      <c r="T266" s="18">
        <v>13213212</v>
      </c>
      <c r="U266" s="19">
        <v>14260091</v>
      </c>
      <c r="V266" s="19">
        <v>13809333</v>
      </c>
      <c r="W266" s="21">
        <v>41282636</v>
      </c>
    </row>
    <row r="267" spans="1:23" ht="9.75">
      <c r="A267" s="15" t="s">
        <v>26</v>
      </c>
      <c r="B267" s="16" t="s">
        <v>477</v>
      </c>
      <c r="C267" s="17" t="s">
        <v>478</v>
      </c>
      <c r="D267" s="18">
        <v>54361840</v>
      </c>
      <c r="E267" s="19">
        <v>56032382</v>
      </c>
      <c r="F267" s="19">
        <v>51951272</v>
      </c>
      <c r="G267" s="20">
        <f t="shared" si="53"/>
        <v>0.9271651524648729</v>
      </c>
      <c r="H267" s="18">
        <v>18781009</v>
      </c>
      <c r="I267" s="19">
        <v>4147031</v>
      </c>
      <c r="J267" s="19">
        <v>1383230</v>
      </c>
      <c r="K267" s="18">
        <v>24311270</v>
      </c>
      <c r="L267" s="18">
        <v>1752019</v>
      </c>
      <c r="M267" s="19">
        <v>2085394</v>
      </c>
      <c r="N267" s="19">
        <v>8410008</v>
      </c>
      <c r="O267" s="18">
        <v>12247421</v>
      </c>
      <c r="P267" s="18">
        <v>1426653</v>
      </c>
      <c r="Q267" s="19">
        <v>1767455</v>
      </c>
      <c r="R267" s="19">
        <v>7067252</v>
      </c>
      <c r="S267" s="18">
        <v>10261360</v>
      </c>
      <c r="T267" s="18">
        <v>1493689</v>
      </c>
      <c r="U267" s="19">
        <v>1789322</v>
      </c>
      <c r="V267" s="19">
        <v>1848210</v>
      </c>
      <c r="W267" s="21">
        <v>5131221</v>
      </c>
    </row>
    <row r="268" spans="1:23" ht="9.75">
      <c r="A268" s="15" t="s">
        <v>26</v>
      </c>
      <c r="B268" s="16" t="s">
        <v>479</v>
      </c>
      <c r="C268" s="17" t="s">
        <v>480</v>
      </c>
      <c r="D268" s="18">
        <v>94640768</v>
      </c>
      <c r="E268" s="19">
        <v>95414525</v>
      </c>
      <c r="F268" s="19">
        <v>62389959</v>
      </c>
      <c r="G268" s="20">
        <f t="shared" si="53"/>
        <v>0.6538832426195068</v>
      </c>
      <c r="H268" s="18">
        <v>12514385</v>
      </c>
      <c r="I268" s="19">
        <v>4285657</v>
      </c>
      <c r="J268" s="19">
        <v>8285278</v>
      </c>
      <c r="K268" s="18">
        <v>25085320</v>
      </c>
      <c r="L268" s="18">
        <v>3592258</v>
      </c>
      <c r="M268" s="19">
        <v>6110454</v>
      </c>
      <c r="N268" s="19">
        <v>3566387</v>
      </c>
      <c r="O268" s="18">
        <v>13269099</v>
      </c>
      <c r="P268" s="18">
        <v>4314109</v>
      </c>
      <c r="Q268" s="19">
        <v>4041349</v>
      </c>
      <c r="R268" s="19">
        <v>3814345</v>
      </c>
      <c r="S268" s="18">
        <v>12169803</v>
      </c>
      <c r="T268" s="18">
        <v>3487551</v>
      </c>
      <c r="U268" s="19">
        <v>3437069</v>
      </c>
      <c r="V268" s="19">
        <v>4941117</v>
      </c>
      <c r="W268" s="21">
        <v>11865737</v>
      </c>
    </row>
    <row r="269" spans="1:23" ht="9.75">
      <c r="A269" s="15" t="s">
        <v>26</v>
      </c>
      <c r="B269" s="16" t="s">
        <v>481</v>
      </c>
      <c r="C269" s="17" t="s">
        <v>482</v>
      </c>
      <c r="D269" s="18">
        <v>54230200</v>
      </c>
      <c r="E269" s="19">
        <v>58379000</v>
      </c>
      <c r="F269" s="19">
        <v>47022896</v>
      </c>
      <c r="G269" s="20">
        <f t="shared" si="53"/>
        <v>0.8054762157625174</v>
      </c>
      <c r="H269" s="18">
        <v>15488134</v>
      </c>
      <c r="I269" s="19">
        <v>6007402</v>
      </c>
      <c r="J269" s="19">
        <v>8843785</v>
      </c>
      <c r="K269" s="18">
        <v>30339321</v>
      </c>
      <c r="L269" s="18">
        <v>4011664</v>
      </c>
      <c r="M269" s="19">
        <v>3288009</v>
      </c>
      <c r="N269" s="19">
        <v>9013933</v>
      </c>
      <c r="O269" s="18">
        <v>16313606</v>
      </c>
      <c r="P269" s="18">
        <v>31900</v>
      </c>
      <c r="Q269" s="19">
        <v>38401</v>
      </c>
      <c r="R269" s="19">
        <v>20829</v>
      </c>
      <c r="S269" s="18">
        <v>91130</v>
      </c>
      <c r="T269" s="18">
        <v>196219</v>
      </c>
      <c r="U269" s="19">
        <v>55106</v>
      </c>
      <c r="V269" s="19">
        <v>27514</v>
      </c>
      <c r="W269" s="21">
        <v>278839</v>
      </c>
    </row>
    <row r="270" spans="1:23" ht="9.75">
      <c r="A270" s="15" t="s">
        <v>26</v>
      </c>
      <c r="B270" s="16" t="s">
        <v>483</v>
      </c>
      <c r="C270" s="17" t="s">
        <v>484</v>
      </c>
      <c r="D270" s="18">
        <v>47605855</v>
      </c>
      <c r="E270" s="19">
        <v>48161035</v>
      </c>
      <c r="F270" s="19">
        <v>47706111</v>
      </c>
      <c r="G270" s="20">
        <f t="shared" si="53"/>
        <v>0.9905541066548923</v>
      </c>
      <c r="H270" s="18">
        <v>5553156</v>
      </c>
      <c r="I270" s="19">
        <v>4346218</v>
      </c>
      <c r="J270" s="19">
        <v>8452328</v>
      </c>
      <c r="K270" s="18">
        <v>18351702</v>
      </c>
      <c r="L270" s="18">
        <v>1567468</v>
      </c>
      <c r="M270" s="19">
        <v>2379319</v>
      </c>
      <c r="N270" s="19">
        <v>8037387</v>
      </c>
      <c r="O270" s="18">
        <v>11984174</v>
      </c>
      <c r="P270" s="18">
        <v>2156944</v>
      </c>
      <c r="Q270" s="19">
        <v>2245526</v>
      </c>
      <c r="R270" s="19">
        <v>6143559</v>
      </c>
      <c r="S270" s="18">
        <v>10546029</v>
      </c>
      <c r="T270" s="18">
        <v>2041568</v>
      </c>
      <c r="U270" s="19">
        <v>1959896</v>
      </c>
      <c r="V270" s="19">
        <v>2822742</v>
      </c>
      <c r="W270" s="21">
        <v>6824206</v>
      </c>
    </row>
    <row r="271" spans="1:23" ht="9.75">
      <c r="A271" s="15" t="s">
        <v>41</v>
      </c>
      <c r="B271" s="16" t="s">
        <v>485</v>
      </c>
      <c r="C271" s="17" t="s">
        <v>486</v>
      </c>
      <c r="D271" s="18">
        <v>66432251</v>
      </c>
      <c r="E271" s="19">
        <v>68829052</v>
      </c>
      <c r="F271" s="19">
        <v>61879298</v>
      </c>
      <c r="G271" s="20">
        <f t="shared" si="53"/>
        <v>0.8990287705836774</v>
      </c>
      <c r="H271" s="18">
        <v>19757589</v>
      </c>
      <c r="I271" s="19">
        <v>677711</v>
      </c>
      <c r="J271" s="19">
        <v>142252</v>
      </c>
      <c r="K271" s="18">
        <v>20577552</v>
      </c>
      <c r="L271" s="18">
        <v>437416</v>
      </c>
      <c r="M271" s="19">
        <v>1874101</v>
      </c>
      <c r="N271" s="19">
        <v>15782887</v>
      </c>
      <c r="O271" s="18">
        <v>18094404</v>
      </c>
      <c r="P271" s="18">
        <v>414160</v>
      </c>
      <c r="Q271" s="19">
        <v>958151</v>
      </c>
      <c r="R271" s="19">
        <v>12461718</v>
      </c>
      <c r="S271" s="18">
        <v>13834029</v>
      </c>
      <c r="T271" s="18">
        <v>576292</v>
      </c>
      <c r="U271" s="19">
        <v>2492550</v>
      </c>
      <c r="V271" s="19">
        <v>6304471</v>
      </c>
      <c r="W271" s="21">
        <v>9373313</v>
      </c>
    </row>
    <row r="272" spans="1:23" ht="9.75">
      <c r="A272" s="22"/>
      <c r="B272" s="23" t="s">
        <v>487</v>
      </c>
      <c r="C272" s="24"/>
      <c r="D272" s="25">
        <f>SUM(D265:D271)</f>
        <v>645832690</v>
      </c>
      <c r="E272" s="26">
        <f>SUM(E265:E271)</f>
        <v>657213905</v>
      </c>
      <c r="F272" s="26">
        <f>SUM(F265:F271)</f>
        <v>590623248</v>
      </c>
      <c r="G272" s="27">
        <f t="shared" si="53"/>
        <v>0.8986773461526198</v>
      </c>
      <c r="H272" s="25">
        <f aca="true" t="shared" si="55" ref="H272:W272">SUM(H265:H271)</f>
        <v>160059851</v>
      </c>
      <c r="I272" s="26">
        <f t="shared" si="55"/>
        <v>39261673</v>
      </c>
      <c r="J272" s="26">
        <f t="shared" si="55"/>
        <v>54632276</v>
      </c>
      <c r="K272" s="25">
        <f t="shared" si="55"/>
        <v>253953800</v>
      </c>
      <c r="L272" s="25">
        <f t="shared" si="55"/>
        <v>26743690</v>
      </c>
      <c r="M272" s="26">
        <f t="shared" si="55"/>
        <v>32641989</v>
      </c>
      <c r="N272" s="26">
        <f t="shared" si="55"/>
        <v>81165314</v>
      </c>
      <c r="O272" s="25">
        <f t="shared" si="55"/>
        <v>140550993</v>
      </c>
      <c r="P272" s="25">
        <f t="shared" si="55"/>
        <v>32589040</v>
      </c>
      <c r="Q272" s="26">
        <f t="shared" si="55"/>
        <v>24299457</v>
      </c>
      <c r="R272" s="26">
        <f t="shared" si="55"/>
        <v>56525293</v>
      </c>
      <c r="S272" s="25">
        <f t="shared" si="55"/>
        <v>113413790</v>
      </c>
      <c r="T272" s="25">
        <f t="shared" si="55"/>
        <v>24138415</v>
      </c>
      <c r="U272" s="26">
        <f t="shared" si="55"/>
        <v>26338873</v>
      </c>
      <c r="V272" s="26">
        <f t="shared" si="55"/>
        <v>32227377</v>
      </c>
      <c r="W272" s="28">
        <f t="shared" si="55"/>
        <v>82704665</v>
      </c>
    </row>
    <row r="273" spans="1:23" ht="9.75">
      <c r="A273" s="15" t="s">
        <v>26</v>
      </c>
      <c r="B273" s="16" t="s">
        <v>488</v>
      </c>
      <c r="C273" s="17" t="s">
        <v>489</v>
      </c>
      <c r="D273" s="18">
        <v>109400137</v>
      </c>
      <c r="E273" s="19">
        <v>109400137</v>
      </c>
      <c r="F273" s="19">
        <v>81967066</v>
      </c>
      <c r="G273" s="20">
        <f t="shared" si="53"/>
        <v>0.7492409812978571</v>
      </c>
      <c r="H273" s="18">
        <v>10435328</v>
      </c>
      <c r="I273" s="19">
        <v>4307354</v>
      </c>
      <c r="J273" s="19">
        <v>2394281</v>
      </c>
      <c r="K273" s="18">
        <v>17136963</v>
      </c>
      <c r="L273" s="18">
        <v>33177653</v>
      </c>
      <c r="M273" s="19">
        <v>5563165</v>
      </c>
      <c r="N273" s="19">
        <v>2697093</v>
      </c>
      <c r="O273" s="18">
        <v>41437911</v>
      </c>
      <c r="P273" s="18">
        <v>3969538</v>
      </c>
      <c r="Q273" s="19">
        <v>5625472</v>
      </c>
      <c r="R273" s="19">
        <v>3463956</v>
      </c>
      <c r="S273" s="18">
        <v>13058966</v>
      </c>
      <c r="T273" s="18">
        <v>4685903</v>
      </c>
      <c r="U273" s="19">
        <v>3564873</v>
      </c>
      <c r="V273" s="19">
        <v>2082450</v>
      </c>
      <c r="W273" s="21">
        <v>10333226</v>
      </c>
    </row>
    <row r="274" spans="1:23" ht="9.75">
      <c r="A274" s="15" t="s">
        <v>26</v>
      </c>
      <c r="B274" s="16" t="s">
        <v>490</v>
      </c>
      <c r="C274" s="17" t="s">
        <v>491</v>
      </c>
      <c r="D274" s="18">
        <v>142330397</v>
      </c>
      <c r="E274" s="19">
        <v>142919408</v>
      </c>
      <c r="F274" s="19">
        <v>0</v>
      </c>
      <c r="G274" s="20">
        <f t="shared" si="53"/>
        <v>0</v>
      </c>
      <c r="H274" s="18">
        <v>0</v>
      </c>
      <c r="I274" s="19">
        <v>0</v>
      </c>
      <c r="J274" s="19">
        <v>0</v>
      </c>
      <c r="K274" s="18">
        <v>0</v>
      </c>
      <c r="L274" s="18">
        <v>0</v>
      </c>
      <c r="M274" s="19">
        <v>0</v>
      </c>
      <c r="N274" s="19">
        <v>0</v>
      </c>
      <c r="O274" s="18">
        <v>0</v>
      </c>
      <c r="P274" s="18">
        <v>0</v>
      </c>
      <c r="Q274" s="19">
        <v>0</v>
      </c>
      <c r="R274" s="19">
        <v>0</v>
      </c>
      <c r="S274" s="18">
        <v>0</v>
      </c>
      <c r="T274" s="18">
        <v>0</v>
      </c>
      <c r="U274" s="19">
        <v>0</v>
      </c>
      <c r="V274" s="19">
        <v>0</v>
      </c>
      <c r="W274" s="21">
        <v>0</v>
      </c>
    </row>
    <row r="275" spans="1:23" ht="9.75">
      <c r="A275" s="15" t="s">
        <v>26</v>
      </c>
      <c r="B275" s="16" t="s">
        <v>492</v>
      </c>
      <c r="C275" s="17" t="s">
        <v>493</v>
      </c>
      <c r="D275" s="18">
        <v>234943528</v>
      </c>
      <c r="E275" s="19">
        <v>234943528</v>
      </c>
      <c r="F275" s="19">
        <v>214645114</v>
      </c>
      <c r="G275" s="20">
        <f t="shared" si="53"/>
        <v>0.9136030084642297</v>
      </c>
      <c r="H275" s="18">
        <v>45254893</v>
      </c>
      <c r="I275" s="19">
        <v>15000252</v>
      </c>
      <c r="J275" s="19">
        <v>13512354</v>
      </c>
      <c r="K275" s="18">
        <v>73767499</v>
      </c>
      <c r="L275" s="18">
        <v>14305344</v>
      </c>
      <c r="M275" s="19">
        <v>16434084</v>
      </c>
      <c r="N275" s="19">
        <v>27953063</v>
      </c>
      <c r="O275" s="18">
        <v>58692491</v>
      </c>
      <c r="P275" s="18">
        <v>12794647</v>
      </c>
      <c r="Q275" s="19">
        <v>11664455</v>
      </c>
      <c r="R275" s="19">
        <v>32537575</v>
      </c>
      <c r="S275" s="18">
        <v>56996677</v>
      </c>
      <c r="T275" s="18">
        <v>12354099</v>
      </c>
      <c r="U275" s="19">
        <v>12834348</v>
      </c>
      <c r="V275" s="19">
        <v>0</v>
      </c>
      <c r="W275" s="21">
        <v>25188447</v>
      </c>
    </row>
    <row r="276" spans="1:23" ht="9.75">
      <c r="A276" s="15" t="s">
        <v>26</v>
      </c>
      <c r="B276" s="16" t="s">
        <v>494</v>
      </c>
      <c r="C276" s="17" t="s">
        <v>495</v>
      </c>
      <c r="D276" s="18">
        <v>73888283</v>
      </c>
      <c r="E276" s="19">
        <v>11530</v>
      </c>
      <c r="F276" s="19">
        <v>71972454</v>
      </c>
      <c r="G276" s="20">
        <f t="shared" si="53"/>
        <v>6242.190286209887</v>
      </c>
      <c r="H276" s="18">
        <v>11738889</v>
      </c>
      <c r="I276" s="19">
        <v>2428946</v>
      </c>
      <c r="J276" s="19">
        <v>3254078</v>
      </c>
      <c r="K276" s="18">
        <v>17421913</v>
      </c>
      <c r="L276" s="18">
        <v>3560623</v>
      </c>
      <c r="M276" s="19">
        <v>3790370</v>
      </c>
      <c r="N276" s="19">
        <v>10360759</v>
      </c>
      <c r="O276" s="18">
        <v>17711752</v>
      </c>
      <c r="P276" s="18">
        <v>12623528</v>
      </c>
      <c r="Q276" s="19">
        <v>3177150</v>
      </c>
      <c r="R276" s="19">
        <v>10973199</v>
      </c>
      <c r="S276" s="18">
        <v>26773877</v>
      </c>
      <c r="T276" s="18">
        <v>2471391</v>
      </c>
      <c r="U276" s="19">
        <v>2284076</v>
      </c>
      <c r="V276" s="19">
        <v>5309445</v>
      </c>
      <c r="W276" s="21">
        <v>10064912</v>
      </c>
    </row>
    <row r="277" spans="1:23" ht="9.75">
      <c r="A277" s="15" t="s">
        <v>26</v>
      </c>
      <c r="B277" s="16" t="s">
        <v>496</v>
      </c>
      <c r="C277" s="17" t="s">
        <v>497</v>
      </c>
      <c r="D277" s="18">
        <v>40712697</v>
      </c>
      <c r="E277" s="19">
        <v>40712697</v>
      </c>
      <c r="F277" s="19">
        <v>34678746</v>
      </c>
      <c r="G277" s="20">
        <f t="shared" si="53"/>
        <v>0.8517919115012204</v>
      </c>
      <c r="H277" s="18">
        <v>11316321</v>
      </c>
      <c r="I277" s="19">
        <v>1588487</v>
      </c>
      <c r="J277" s="19">
        <v>1810105</v>
      </c>
      <c r="K277" s="18">
        <v>14714913</v>
      </c>
      <c r="L277" s="18">
        <v>1170574</v>
      </c>
      <c r="M277" s="19">
        <v>1170574</v>
      </c>
      <c r="N277" s="19">
        <v>8726430</v>
      </c>
      <c r="O277" s="18">
        <v>11067578</v>
      </c>
      <c r="P277" s="18">
        <v>1579338</v>
      </c>
      <c r="Q277" s="19">
        <v>1579338</v>
      </c>
      <c r="R277" s="19">
        <v>1579338</v>
      </c>
      <c r="S277" s="18">
        <v>4738014</v>
      </c>
      <c r="T277" s="18">
        <v>1463880</v>
      </c>
      <c r="U277" s="19">
        <v>1379339</v>
      </c>
      <c r="V277" s="19">
        <v>1315022</v>
      </c>
      <c r="W277" s="21">
        <v>4158241</v>
      </c>
    </row>
    <row r="278" spans="1:23" ht="9.75">
      <c r="A278" s="15" t="s">
        <v>26</v>
      </c>
      <c r="B278" s="16" t="s">
        <v>498</v>
      </c>
      <c r="C278" s="17" t="s">
        <v>499</v>
      </c>
      <c r="D278" s="18">
        <v>68607403</v>
      </c>
      <c r="E278" s="19">
        <v>5727181</v>
      </c>
      <c r="F278" s="19">
        <v>55084649</v>
      </c>
      <c r="G278" s="20">
        <f t="shared" si="53"/>
        <v>9.618108629708054</v>
      </c>
      <c r="H278" s="18">
        <v>16324504</v>
      </c>
      <c r="I278" s="19">
        <v>2071065</v>
      </c>
      <c r="J278" s="19">
        <v>2363237</v>
      </c>
      <c r="K278" s="18">
        <v>20758806</v>
      </c>
      <c r="L278" s="18">
        <v>2896170</v>
      </c>
      <c r="M278" s="19">
        <v>2137234</v>
      </c>
      <c r="N278" s="19">
        <v>9628665</v>
      </c>
      <c r="O278" s="18">
        <v>14662069</v>
      </c>
      <c r="P278" s="18">
        <v>3230492</v>
      </c>
      <c r="Q278" s="19">
        <v>1773974</v>
      </c>
      <c r="R278" s="19">
        <v>8075884</v>
      </c>
      <c r="S278" s="18">
        <v>13080350</v>
      </c>
      <c r="T278" s="18">
        <v>1933585</v>
      </c>
      <c r="U278" s="19">
        <v>2097278</v>
      </c>
      <c r="V278" s="19">
        <v>2552561</v>
      </c>
      <c r="W278" s="21">
        <v>6583424</v>
      </c>
    </row>
    <row r="279" spans="1:23" ht="9.75">
      <c r="A279" s="15" t="s">
        <v>26</v>
      </c>
      <c r="B279" s="16" t="s">
        <v>500</v>
      </c>
      <c r="C279" s="17" t="s">
        <v>501</v>
      </c>
      <c r="D279" s="18">
        <v>108206117</v>
      </c>
      <c r="E279" s="19">
        <v>108206117</v>
      </c>
      <c r="F279" s="19">
        <v>93810411</v>
      </c>
      <c r="G279" s="20">
        <f t="shared" si="53"/>
        <v>0.8669603309025496</v>
      </c>
      <c r="H279" s="18">
        <v>16213795</v>
      </c>
      <c r="I279" s="19">
        <v>26639698</v>
      </c>
      <c r="J279" s="19">
        <v>6573712</v>
      </c>
      <c r="K279" s="18">
        <v>49427205</v>
      </c>
      <c r="L279" s="18">
        <v>2513152</v>
      </c>
      <c r="M279" s="19">
        <v>4248817</v>
      </c>
      <c r="N279" s="19">
        <v>4454427</v>
      </c>
      <c r="O279" s="18">
        <v>11216396</v>
      </c>
      <c r="P279" s="18">
        <v>4511585</v>
      </c>
      <c r="Q279" s="19">
        <v>4605708</v>
      </c>
      <c r="R279" s="19">
        <v>12444047</v>
      </c>
      <c r="S279" s="18">
        <v>21561340</v>
      </c>
      <c r="T279" s="18">
        <v>4398313</v>
      </c>
      <c r="U279" s="19">
        <v>4245666</v>
      </c>
      <c r="V279" s="19">
        <v>2961491</v>
      </c>
      <c r="W279" s="21">
        <v>11605470</v>
      </c>
    </row>
    <row r="280" spans="1:23" ht="9.75">
      <c r="A280" s="15" t="s">
        <v>26</v>
      </c>
      <c r="B280" s="16" t="s">
        <v>502</v>
      </c>
      <c r="C280" s="17" t="s">
        <v>503</v>
      </c>
      <c r="D280" s="18">
        <v>137219349</v>
      </c>
      <c r="E280" s="19">
        <v>143373048</v>
      </c>
      <c r="F280" s="19">
        <v>125384910</v>
      </c>
      <c r="G280" s="20">
        <f t="shared" si="53"/>
        <v>0.8745361262041385</v>
      </c>
      <c r="H280" s="18">
        <v>37686680</v>
      </c>
      <c r="I280" s="19">
        <v>6382753</v>
      </c>
      <c r="J280" s="19">
        <v>6123344</v>
      </c>
      <c r="K280" s="18">
        <v>50192777</v>
      </c>
      <c r="L280" s="18">
        <v>8372944</v>
      </c>
      <c r="M280" s="19">
        <v>6386430</v>
      </c>
      <c r="N280" s="19">
        <v>36418340</v>
      </c>
      <c r="O280" s="18">
        <v>51177714</v>
      </c>
      <c r="P280" s="18">
        <v>-12950209</v>
      </c>
      <c r="Q280" s="19">
        <v>8479731</v>
      </c>
      <c r="R280" s="19">
        <v>12860932</v>
      </c>
      <c r="S280" s="18">
        <v>8390454</v>
      </c>
      <c r="T280" s="18">
        <v>7113314</v>
      </c>
      <c r="U280" s="19">
        <v>5726636</v>
      </c>
      <c r="V280" s="19">
        <v>2784015</v>
      </c>
      <c r="W280" s="21">
        <v>15623965</v>
      </c>
    </row>
    <row r="281" spans="1:23" ht="9.75">
      <c r="A281" s="15" t="s">
        <v>41</v>
      </c>
      <c r="B281" s="16" t="s">
        <v>504</v>
      </c>
      <c r="C281" s="17" t="s">
        <v>505</v>
      </c>
      <c r="D281" s="18">
        <v>57191085</v>
      </c>
      <c r="E281" s="19">
        <v>60683288</v>
      </c>
      <c r="F281" s="19">
        <v>77625174</v>
      </c>
      <c r="G281" s="20">
        <f t="shared" si="53"/>
        <v>1.2791853664883814</v>
      </c>
      <c r="H281" s="18">
        <v>3804335</v>
      </c>
      <c r="I281" s="19">
        <v>8976016</v>
      </c>
      <c r="J281" s="19">
        <v>794797</v>
      </c>
      <c r="K281" s="18">
        <v>13575148</v>
      </c>
      <c r="L281" s="18">
        <v>4150521</v>
      </c>
      <c r="M281" s="19">
        <v>4755899</v>
      </c>
      <c r="N281" s="19">
        <v>22676901</v>
      </c>
      <c r="O281" s="18">
        <v>31583321</v>
      </c>
      <c r="P281" s="18">
        <v>3958727</v>
      </c>
      <c r="Q281" s="19">
        <v>4725573</v>
      </c>
      <c r="R281" s="19">
        <v>4338447</v>
      </c>
      <c r="S281" s="18">
        <v>13022747</v>
      </c>
      <c r="T281" s="18">
        <v>9536825</v>
      </c>
      <c r="U281" s="19">
        <v>4100925</v>
      </c>
      <c r="V281" s="19">
        <v>5806208</v>
      </c>
      <c r="W281" s="21">
        <v>19443958</v>
      </c>
    </row>
    <row r="282" spans="1:23" ht="9.75">
      <c r="A282" s="22"/>
      <c r="B282" s="23" t="s">
        <v>506</v>
      </c>
      <c r="C282" s="24"/>
      <c r="D282" s="25">
        <f>SUM(D273:D281)</f>
        <v>972498996</v>
      </c>
      <c r="E282" s="26">
        <f>SUM(E273:E281)</f>
        <v>845976934</v>
      </c>
      <c r="F282" s="26">
        <f>SUM(F273:F281)</f>
        <v>755168524</v>
      </c>
      <c r="G282" s="27">
        <f t="shared" si="53"/>
        <v>0.8926585272595624</v>
      </c>
      <c r="H282" s="25">
        <f aca="true" t="shared" si="56" ref="H282:W282">SUM(H273:H281)</f>
        <v>152774745</v>
      </c>
      <c r="I282" s="26">
        <f t="shared" si="56"/>
        <v>67394571</v>
      </c>
      <c r="J282" s="26">
        <f t="shared" si="56"/>
        <v>36825908</v>
      </c>
      <c r="K282" s="25">
        <f t="shared" si="56"/>
        <v>256995224</v>
      </c>
      <c r="L282" s="25">
        <f t="shared" si="56"/>
        <v>70146981</v>
      </c>
      <c r="M282" s="26">
        <f t="shared" si="56"/>
        <v>44486573</v>
      </c>
      <c r="N282" s="26">
        <f t="shared" si="56"/>
        <v>122915678</v>
      </c>
      <c r="O282" s="25">
        <f t="shared" si="56"/>
        <v>237549232</v>
      </c>
      <c r="P282" s="25">
        <f t="shared" si="56"/>
        <v>29717646</v>
      </c>
      <c r="Q282" s="26">
        <f t="shared" si="56"/>
        <v>41631401</v>
      </c>
      <c r="R282" s="26">
        <f t="shared" si="56"/>
        <v>86273378</v>
      </c>
      <c r="S282" s="25">
        <f t="shared" si="56"/>
        <v>157622425</v>
      </c>
      <c r="T282" s="25">
        <f t="shared" si="56"/>
        <v>43957310</v>
      </c>
      <c r="U282" s="26">
        <f t="shared" si="56"/>
        <v>36233141</v>
      </c>
      <c r="V282" s="26">
        <f t="shared" si="56"/>
        <v>22811192</v>
      </c>
      <c r="W282" s="28">
        <f t="shared" si="56"/>
        <v>103001643</v>
      </c>
    </row>
    <row r="283" spans="1:23" ht="9.75">
      <c r="A283" s="15" t="s">
        <v>26</v>
      </c>
      <c r="B283" s="16" t="s">
        <v>507</v>
      </c>
      <c r="C283" s="17" t="s">
        <v>508</v>
      </c>
      <c r="D283" s="18">
        <v>231731750</v>
      </c>
      <c r="E283" s="19">
        <v>234009550</v>
      </c>
      <c r="F283" s="19">
        <v>194385311</v>
      </c>
      <c r="G283" s="20">
        <f t="shared" si="53"/>
        <v>0.8306725558850055</v>
      </c>
      <c r="H283" s="18">
        <v>60989095</v>
      </c>
      <c r="I283" s="19">
        <v>11134628</v>
      </c>
      <c r="J283" s="19">
        <v>9818625</v>
      </c>
      <c r="K283" s="18">
        <v>81942348</v>
      </c>
      <c r="L283" s="18">
        <v>9996130</v>
      </c>
      <c r="M283" s="19">
        <v>13031183</v>
      </c>
      <c r="N283" s="19">
        <v>34209037</v>
      </c>
      <c r="O283" s="18">
        <v>57236350</v>
      </c>
      <c r="P283" s="18">
        <v>13701186</v>
      </c>
      <c r="Q283" s="19">
        <v>12276132</v>
      </c>
      <c r="R283" s="19">
        <v>29024912</v>
      </c>
      <c r="S283" s="18">
        <v>55002230</v>
      </c>
      <c r="T283" s="18">
        <v>193087</v>
      </c>
      <c r="U283" s="19">
        <v>11296</v>
      </c>
      <c r="V283" s="19">
        <v>0</v>
      </c>
      <c r="W283" s="21">
        <v>204383</v>
      </c>
    </row>
    <row r="284" spans="1:23" ht="9.75">
      <c r="A284" s="15" t="s">
        <v>26</v>
      </c>
      <c r="B284" s="16" t="s">
        <v>509</v>
      </c>
      <c r="C284" s="17" t="s">
        <v>510</v>
      </c>
      <c r="D284" s="18">
        <v>45259377</v>
      </c>
      <c r="E284" s="19">
        <v>47169645</v>
      </c>
      <c r="F284" s="19">
        <v>46625719</v>
      </c>
      <c r="G284" s="20">
        <f t="shared" si="53"/>
        <v>0.9884687281407354</v>
      </c>
      <c r="H284" s="18">
        <v>16833357</v>
      </c>
      <c r="I284" s="19">
        <v>4738968</v>
      </c>
      <c r="J284" s="19">
        <v>1335887</v>
      </c>
      <c r="K284" s="18">
        <v>22908212</v>
      </c>
      <c r="L284" s="18">
        <v>1556741</v>
      </c>
      <c r="M284" s="19">
        <v>715132</v>
      </c>
      <c r="N284" s="19">
        <v>7454159</v>
      </c>
      <c r="O284" s="18">
        <v>9726032</v>
      </c>
      <c r="P284" s="18">
        <v>4069409</v>
      </c>
      <c r="Q284" s="19">
        <v>1375357</v>
      </c>
      <c r="R284" s="19">
        <v>1749565</v>
      </c>
      <c r="S284" s="18">
        <v>7194331</v>
      </c>
      <c r="T284" s="18">
        <v>4927809</v>
      </c>
      <c r="U284" s="19">
        <v>1052208</v>
      </c>
      <c r="V284" s="19">
        <v>817127</v>
      </c>
      <c r="W284" s="21">
        <v>6797144</v>
      </c>
    </row>
    <row r="285" spans="1:23" ht="9.75">
      <c r="A285" s="15" t="s">
        <v>26</v>
      </c>
      <c r="B285" s="16" t="s">
        <v>511</v>
      </c>
      <c r="C285" s="17" t="s">
        <v>512</v>
      </c>
      <c r="D285" s="18">
        <v>229543696</v>
      </c>
      <c r="E285" s="19">
        <v>229543696</v>
      </c>
      <c r="F285" s="19">
        <v>65546479</v>
      </c>
      <c r="G285" s="20">
        <f t="shared" si="53"/>
        <v>0.2855512050306971</v>
      </c>
      <c r="H285" s="18">
        <v>49936594</v>
      </c>
      <c r="I285" s="19">
        <v>0</v>
      </c>
      <c r="J285" s="19">
        <v>7087553</v>
      </c>
      <c r="K285" s="18">
        <v>57024147</v>
      </c>
      <c r="L285" s="18">
        <v>0</v>
      </c>
      <c r="M285" s="19">
        <v>8522332</v>
      </c>
      <c r="N285" s="19">
        <v>0</v>
      </c>
      <c r="O285" s="18">
        <v>8522332</v>
      </c>
      <c r="P285" s="18">
        <v>0</v>
      </c>
      <c r="Q285" s="19">
        <v>0</v>
      </c>
      <c r="R285" s="19">
        <v>0</v>
      </c>
      <c r="S285" s="18">
        <v>0</v>
      </c>
      <c r="T285" s="18">
        <v>0</v>
      </c>
      <c r="U285" s="19">
        <v>0</v>
      </c>
      <c r="V285" s="19">
        <v>0</v>
      </c>
      <c r="W285" s="21">
        <v>0</v>
      </c>
    </row>
    <row r="286" spans="1:23" ht="9.75">
      <c r="A286" s="15" t="s">
        <v>26</v>
      </c>
      <c r="B286" s="16" t="s">
        <v>513</v>
      </c>
      <c r="C286" s="17" t="s">
        <v>514</v>
      </c>
      <c r="D286" s="18">
        <v>97467439</v>
      </c>
      <c r="E286" s="19">
        <v>98757356</v>
      </c>
      <c r="F286" s="19">
        <v>77895140</v>
      </c>
      <c r="G286" s="20">
        <f t="shared" si="53"/>
        <v>0.7887527892099501</v>
      </c>
      <c r="H286" s="18">
        <v>13492465</v>
      </c>
      <c r="I286" s="19">
        <v>4482708</v>
      </c>
      <c r="J286" s="19">
        <v>4503034</v>
      </c>
      <c r="K286" s="18">
        <v>22478207</v>
      </c>
      <c r="L286" s="18">
        <v>6048266</v>
      </c>
      <c r="M286" s="19">
        <v>1858390</v>
      </c>
      <c r="N286" s="19">
        <v>11390776</v>
      </c>
      <c r="O286" s="18">
        <v>19297432</v>
      </c>
      <c r="P286" s="18">
        <v>6144901</v>
      </c>
      <c r="Q286" s="19">
        <v>5340532</v>
      </c>
      <c r="R286" s="19">
        <v>11276860</v>
      </c>
      <c r="S286" s="18">
        <v>22762293</v>
      </c>
      <c r="T286" s="18">
        <v>4877459</v>
      </c>
      <c r="U286" s="19">
        <v>9070660</v>
      </c>
      <c r="V286" s="19">
        <v>-590911</v>
      </c>
      <c r="W286" s="21">
        <v>13357208</v>
      </c>
    </row>
    <row r="287" spans="1:23" ht="9.75">
      <c r="A287" s="15" t="s">
        <v>26</v>
      </c>
      <c r="B287" s="16" t="s">
        <v>515</v>
      </c>
      <c r="C287" s="17" t="s">
        <v>516</v>
      </c>
      <c r="D287" s="18">
        <v>711777667</v>
      </c>
      <c r="E287" s="19">
        <v>683657655</v>
      </c>
      <c r="F287" s="19">
        <v>636829756</v>
      </c>
      <c r="G287" s="20">
        <f t="shared" si="53"/>
        <v>0.9315038767466153</v>
      </c>
      <c r="H287" s="18">
        <v>95371147</v>
      </c>
      <c r="I287" s="19">
        <v>37519820</v>
      </c>
      <c r="J287" s="19">
        <v>44442928</v>
      </c>
      <c r="K287" s="18">
        <v>177333895</v>
      </c>
      <c r="L287" s="18">
        <v>48411823</v>
      </c>
      <c r="M287" s="19">
        <v>41546449</v>
      </c>
      <c r="N287" s="19">
        <v>73592024</v>
      </c>
      <c r="O287" s="18">
        <v>163550296</v>
      </c>
      <c r="P287" s="18">
        <v>47656469</v>
      </c>
      <c r="Q287" s="19">
        <v>45684089</v>
      </c>
      <c r="R287" s="19">
        <v>72310079</v>
      </c>
      <c r="S287" s="18">
        <v>165650637</v>
      </c>
      <c r="T287" s="18">
        <v>47223800</v>
      </c>
      <c r="U287" s="19">
        <v>42058882</v>
      </c>
      <c r="V287" s="19">
        <v>41012246</v>
      </c>
      <c r="W287" s="21">
        <v>130294928</v>
      </c>
    </row>
    <row r="288" spans="1:23" ht="9.75">
      <c r="A288" s="15" t="s">
        <v>41</v>
      </c>
      <c r="B288" s="16" t="s">
        <v>517</v>
      </c>
      <c r="C288" s="17" t="s">
        <v>518</v>
      </c>
      <c r="D288" s="18">
        <v>74608000</v>
      </c>
      <c r="E288" s="19">
        <v>74608000</v>
      </c>
      <c r="F288" s="19">
        <v>70352719</v>
      </c>
      <c r="G288" s="20">
        <f t="shared" si="53"/>
        <v>0.9429648161055115</v>
      </c>
      <c r="H288" s="18">
        <v>27712062</v>
      </c>
      <c r="I288" s="19">
        <v>0</v>
      </c>
      <c r="J288" s="19">
        <v>207988</v>
      </c>
      <c r="K288" s="18">
        <v>27920050</v>
      </c>
      <c r="L288" s="18">
        <v>233113</v>
      </c>
      <c r="M288" s="19">
        <v>673554</v>
      </c>
      <c r="N288" s="19">
        <v>22219991</v>
      </c>
      <c r="O288" s="18">
        <v>23126658</v>
      </c>
      <c r="P288" s="18">
        <v>143353</v>
      </c>
      <c r="Q288" s="19">
        <v>541038</v>
      </c>
      <c r="R288" s="19">
        <v>16879828</v>
      </c>
      <c r="S288" s="18">
        <v>17564219</v>
      </c>
      <c r="T288" s="18">
        <v>826802</v>
      </c>
      <c r="U288" s="19">
        <v>211592</v>
      </c>
      <c r="V288" s="19">
        <v>703398</v>
      </c>
      <c r="W288" s="21">
        <v>1741792</v>
      </c>
    </row>
    <row r="289" spans="1:23" ht="9.75">
      <c r="A289" s="22"/>
      <c r="B289" s="23" t="s">
        <v>519</v>
      </c>
      <c r="C289" s="24"/>
      <c r="D289" s="25">
        <f>SUM(D283:D288)</f>
        <v>1390387929</v>
      </c>
      <c r="E289" s="26">
        <f>SUM(E283:E288)</f>
        <v>1367745902</v>
      </c>
      <c r="F289" s="26">
        <f>SUM(F283:F288)</f>
        <v>1091635124</v>
      </c>
      <c r="G289" s="27">
        <f t="shared" si="53"/>
        <v>0.7981271392615732</v>
      </c>
      <c r="H289" s="25">
        <f aca="true" t="shared" si="57" ref="H289:W289">SUM(H283:H288)</f>
        <v>264334720</v>
      </c>
      <c r="I289" s="26">
        <f t="shared" si="57"/>
        <v>57876124</v>
      </c>
      <c r="J289" s="26">
        <f t="shared" si="57"/>
        <v>67396015</v>
      </c>
      <c r="K289" s="25">
        <f t="shared" si="57"/>
        <v>389606859</v>
      </c>
      <c r="L289" s="25">
        <f t="shared" si="57"/>
        <v>66246073</v>
      </c>
      <c r="M289" s="26">
        <f t="shared" si="57"/>
        <v>66347040</v>
      </c>
      <c r="N289" s="26">
        <f t="shared" si="57"/>
        <v>148865987</v>
      </c>
      <c r="O289" s="25">
        <f t="shared" si="57"/>
        <v>281459100</v>
      </c>
      <c r="P289" s="25">
        <f t="shared" si="57"/>
        <v>71715318</v>
      </c>
      <c r="Q289" s="26">
        <f t="shared" si="57"/>
        <v>65217148</v>
      </c>
      <c r="R289" s="26">
        <f t="shared" si="57"/>
        <v>131241244</v>
      </c>
      <c r="S289" s="25">
        <f t="shared" si="57"/>
        <v>268173710</v>
      </c>
      <c r="T289" s="25">
        <f t="shared" si="57"/>
        <v>58048957</v>
      </c>
      <c r="U289" s="26">
        <f t="shared" si="57"/>
        <v>52404638</v>
      </c>
      <c r="V289" s="26">
        <f t="shared" si="57"/>
        <v>41941860</v>
      </c>
      <c r="W289" s="28">
        <f t="shared" si="57"/>
        <v>152395455</v>
      </c>
    </row>
    <row r="290" spans="1:23" ht="9.75">
      <c r="A290" s="15" t="s">
        <v>26</v>
      </c>
      <c r="B290" s="16" t="s">
        <v>520</v>
      </c>
      <c r="C290" s="17" t="s">
        <v>521</v>
      </c>
      <c r="D290" s="18">
        <v>2056106926</v>
      </c>
      <c r="E290" s="19">
        <v>1983494754</v>
      </c>
      <c r="F290" s="19">
        <v>1863733657</v>
      </c>
      <c r="G290" s="20">
        <f t="shared" si="53"/>
        <v>0.9396211677603459</v>
      </c>
      <c r="H290" s="18">
        <v>387109460</v>
      </c>
      <c r="I290" s="19">
        <v>126556422</v>
      </c>
      <c r="J290" s="19">
        <v>135926981</v>
      </c>
      <c r="K290" s="18">
        <v>649592863</v>
      </c>
      <c r="L290" s="18">
        <v>122726922</v>
      </c>
      <c r="M290" s="19">
        <v>108812276</v>
      </c>
      <c r="N290" s="19">
        <v>167746415</v>
      </c>
      <c r="O290" s="18">
        <v>399285613</v>
      </c>
      <c r="P290" s="18">
        <v>152946902</v>
      </c>
      <c r="Q290" s="19">
        <v>129359922</v>
      </c>
      <c r="R290" s="19">
        <v>169150632</v>
      </c>
      <c r="S290" s="18">
        <v>451457456</v>
      </c>
      <c r="T290" s="18">
        <v>128079132</v>
      </c>
      <c r="U290" s="19">
        <v>116577604</v>
      </c>
      <c r="V290" s="19">
        <v>118740989</v>
      </c>
      <c r="W290" s="21">
        <v>363397725</v>
      </c>
    </row>
    <row r="291" spans="1:23" ht="9.75">
      <c r="A291" s="15" t="s">
        <v>26</v>
      </c>
      <c r="B291" s="16" t="s">
        <v>522</v>
      </c>
      <c r="C291" s="17" t="s">
        <v>523</v>
      </c>
      <c r="D291" s="18">
        <v>176831728</v>
      </c>
      <c r="E291" s="19">
        <v>176831728</v>
      </c>
      <c r="F291" s="19">
        <v>175227382</v>
      </c>
      <c r="G291" s="20">
        <f t="shared" si="53"/>
        <v>0.9909272729608795</v>
      </c>
      <c r="H291" s="18">
        <v>38195564</v>
      </c>
      <c r="I291" s="19">
        <v>10534826</v>
      </c>
      <c r="J291" s="19">
        <v>11384391</v>
      </c>
      <c r="K291" s="18">
        <v>60114781</v>
      </c>
      <c r="L291" s="18">
        <v>7781398</v>
      </c>
      <c r="M291" s="19">
        <v>8154069</v>
      </c>
      <c r="N291" s="19">
        <v>33537869</v>
      </c>
      <c r="O291" s="18">
        <v>49473336</v>
      </c>
      <c r="P291" s="18">
        <v>7222684</v>
      </c>
      <c r="Q291" s="19">
        <v>7879966</v>
      </c>
      <c r="R291" s="19">
        <v>26821901</v>
      </c>
      <c r="S291" s="18">
        <v>41924551</v>
      </c>
      <c r="T291" s="18">
        <v>7590652</v>
      </c>
      <c r="U291" s="19">
        <v>7481225</v>
      </c>
      <c r="V291" s="19">
        <v>8642837</v>
      </c>
      <c r="W291" s="21">
        <v>23714714</v>
      </c>
    </row>
    <row r="292" spans="1:23" ht="9.75">
      <c r="A292" s="15" t="s">
        <v>26</v>
      </c>
      <c r="B292" s="16" t="s">
        <v>524</v>
      </c>
      <c r="C292" s="17" t="s">
        <v>525</v>
      </c>
      <c r="D292" s="18">
        <v>116615264</v>
      </c>
      <c r="E292" s="19">
        <v>115062486</v>
      </c>
      <c r="F292" s="19">
        <v>101066941</v>
      </c>
      <c r="G292" s="20">
        <f t="shared" si="53"/>
        <v>0.8783656994861035</v>
      </c>
      <c r="H292" s="18">
        <v>22194054</v>
      </c>
      <c r="I292" s="19">
        <v>8115445</v>
      </c>
      <c r="J292" s="19">
        <v>5195885</v>
      </c>
      <c r="K292" s="18">
        <v>35505384</v>
      </c>
      <c r="L292" s="18">
        <v>5282564</v>
      </c>
      <c r="M292" s="19">
        <v>4749530</v>
      </c>
      <c r="N292" s="19">
        <v>16826083</v>
      </c>
      <c r="O292" s="18">
        <v>26858177</v>
      </c>
      <c r="P292" s="18">
        <v>4408248</v>
      </c>
      <c r="Q292" s="19">
        <v>4714686</v>
      </c>
      <c r="R292" s="19">
        <v>15825317</v>
      </c>
      <c r="S292" s="18">
        <v>24948251</v>
      </c>
      <c r="T292" s="18">
        <v>3960102</v>
      </c>
      <c r="U292" s="19">
        <v>5068216</v>
      </c>
      <c r="V292" s="19">
        <v>4726811</v>
      </c>
      <c r="W292" s="21">
        <v>13755129</v>
      </c>
    </row>
    <row r="293" spans="1:23" ht="9.75">
      <c r="A293" s="15" t="s">
        <v>26</v>
      </c>
      <c r="B293" s="16" t="s">
        <v>526</v>
      </c>
      <c r="C293" s="17" t="s">
        <v>527</v>
      </c>
      <c r="D293" s="18">
        <v>314127620</v>
      </c>
      <c r="E293" s="19">
        <v>314127620</v>
      </c>
      <c r="F293" s="19">
        <v>534545542</v>
      </c>
      <c r="G293" s="20">
        <f t="shared" si="53"/>
        <v>1.701682717361816</v>
      </c>
      <c r="H293" s="18">
        <v>18411838</v>
      </c>
      <c r="I293" s="19">
        <v>17515296</v>
      </c>
      <c r="J293" s="19">
        <v>71608639</v>
      </c>
      <c r="K293" s="18">
        <v>107535773</v>
      </c>
      <c r="L293" s="18">
        <v>14225283</v>
      </c>
      <c r="M293" s="19">
        <v>18214514</v>
      </c>
      <c r="N293" s="19">
        <v>155248529</v>
      </c>
      <c r="O293" s="18">
        <v>187688326</v>
      </c>
      <c r="P293" s="18">
        <v>113618580</v>
      </c>
      <c r="Q293" s="19">
        <v>18354586</v>
      </c>
      <c r="R293" s="19">
        <v>40988613</v>
      </c>
      <c r="S293" s="18">
        <v>172961779</v>
      </c>
      <c r="T293" s="18">
        <v>16778349</v>
      </c>
      <c r="U293" s="19">
        <v>30475404</v>
      </c>
      <c r="V293" s="19">
        <v>19105911</v>
      </c>
      <c r="W293" s="21">
        <v>66359664</v>
      </c>
    </row>
    <row r="294" spans="1:23" ht="9.75">
      <c r="A294" s="15" t="s">
        <v>41</v>
      </c>
      <c r="B294" s="16" t="s">
        <v>528</v>
      </c>
      <c r="C294" s="17" t="s">
        <v>529</v>
      </c>
      <c r="D294" s="18">
        <v>127618860</v>
      </c>
      <c r="E294" s="19">
        <v>127918860</v>
      </c>
      <c r="F294" s="19">
        <v>126232877</v>
      </c>
      <c r="G294" s="20">
        <f t="shared" si="53"/>
        <v>0.9868199028665515</v>
      </c>
      <c r="H294" s="18">
        <v>549137</v>
      </c>
      <c r="I294" s="19">
        <v>48833811</v>
      </c>
      <c r="J294" s="19">
        <v>6568897</v>
      </c>
      <c r="K294" s="18">
        <v>55951845</v>
      </c>
      <c r="L294" s="18">
        <v>-5234558</v>
      </c>
      <c r="M294" s="19">
        <v>1392893</v>
      </c>
      <c r="N294" s="19">
        <v>396508</v>
      </c>
      <c r="O294" s="18">
        <v>-3445157</v>
      </c>
      <c r="P294" s="18">
        <v>39726780</v>
      </c>
      <c r="Q294" s="19">
        <v>441275</v>
      </c>
      <c r="R294" s="19">
        <v>297330</v>
      </c>
      <c r="S294" s="18">
        <v>40465385</v>
      </c>
      <c r="T294" s="18">
        <v>30211356</v>
      </c>
      <c r="U294" s="19">
        <v>632556</v>
      </c>
      <c r="V294" s="19">
        <v>2416892</v>
      </c>
      <c r="W294" s="21">
        <v>33260804</v>
      </c>
    </row>
    <row r="295" spans="1:23" ht="9.75">
      <c r="A295" s="22"/>
      <c r="B295" s="23" t="s">
        <v>530</v>
      </c>
      <c r="C295" s="24"/>
      <c r="D295" s="25">
        <f>SUM(D290:D294)</f>
        <v>2791300398</v>
      </c>
      <c r="E295" s="26">
        <f>SUM(E290:E294)</f>
        <v>2717435448</v>
      </c>
      <c r="F295" s="26">
        <f>SUM(F290:F294)</f>
        <v>2800806399</v>
      </c>
      <c r="G295" s="27">
        <f t="shared" si="53"/>
        <v>1.0306800115753845</v>
      </c>
      <c r="H295" s="25">
        <f aca="true" t="shared" si="58" ref="H295:W295">SUM(H290:H294)</f>
        <v>466460053</v>
      </c>
      <c r="I295" s="26">
        <f t="shared" si="58"/>
        <v>211555800</v>
      </c>
      <c r="J295" s="26">
        <f t="shared" si="58"/>
        <v>230684793</v>
      </c>
      <c r="K295" s="25">
        <f t="shared" si="58"/>
        <v>908700646</v>
      </c>
      <c r="L295" s="25">
        <f t="shared" si="58"/>
        <v>144781609</v>
      </c>
      <c r="M295" s="26">
        <f t="shared" si="58"/>
        <v>141323282</v>
      </c>
      <c r="N295" s="26">
        <f t="shared" si="58"/>
        <v>373755404</v>
      </c>
      <c r="O295" s="25">
        <f t="shared" si="58"/>
        <v>659860295</v>
      </c>
      <c r="P295" s="25">
        <f t="shared" si="58"/>
        <v>317923194</v>
      </c>
      <c r="Q295" s="26">
        <f t="shared" si="58"/>
        <v>160750435</v>
      </c>
      <c r="R295" s="26">
        <f t="shared" si="58"/>
        <v>253083793</v>
      </c>
      <c r="S295" s="25">
        <f t="shared" si="58"/>
        <v>731757422</v>
      </c>
      <c r="T295" s="25">
        <f t="shared" si="58"/>
        <v>186619591</v>
      </c>
      <c r="U295" s="26">
        <f t="shared" si="58"/>
        <v>160235005</v>
      </c>
      <c r="V295" s="26">
        <f t="shared" si="58"/>
        <v>153633440</v>
      </c>
      <c r="W295" s="28">
        <f t="shared" si="58"/>
        <v>500488036</v>
      </c>
    </row>
    <row r="296" spans="1:23" ht="9.75">
      <c r="A296" s="33"/>
      <c r="B296" s="34" t="s">
        <v>531</v>
      </c>
      <c r="C296" s="35"/>
      <c r="D296" s="36">
        <f>SUM(D260:D263,D265:D271,D273:D281,D283:D288,D290:D294)</f>
        <v>6848702843</v>
      </c>
      <c r="E296" s="37">
        <f>SUM(E260:E263,E265:E271,E273:E281,E283:E288,E290:E294)</f>
        <v>6592455931</v>
      </c>
      <c r="F296" s="37">
        <f>SUM(F260:F263,F265:F271,F273:F281,F283:F288,F290:F294)</f>
        <v>6246529678</v>
      </c>
      <c r="G296" s="38">
        <f t="shared" si="53"/>
        <v>0.9475269525317059</v>
      </c>
      <c r="H296" s="36">
        <f aca="true" t="shared" si="59" ref="H296:W296">SUM(H260:H263,H265:H271,H273:H281,H283:H288,H290:H294)</f>
        <v>1275465202</v>
      </c>
      <c r="I296" s="37">
        <f t="shared" si="59"/>
        <v>428773965</v>
      </c>
      <c r="J296" s="37">
        <f t="shared" si="59"/>
        <v>432470082</v>
      </c>
      <c r="K296" s="36">
        <f t="shared" si="59"/>
        <v>2136709249</v>
      </c>
      <c r="L296" s="36">
        <f t="shared" si="59"/>
        <v>385630321</v>
      </c>
      <c r="M296" s="37">
        <f t="shared" si="59"/>
        <v>328563084</v>
      </c>
      <c r="N296" s="37">
        <f t="shared" si="59"/>
        <v>904634423</v>
      </c>
      <c r="O296" s="36">
        <f t="shared" si="59"/>
        <v>1618827828</v>
      </c>
      <c r="P296" s="36">
        <f t="shared" si="59"/>
        <v>499436243</v>
      </c>
      <c r="Q296" s="37">
        <f t="shared" si="59"/>
        <v>351808195</v>
      </c>
      <c r="R296" s="37">
        <f t="shared" si="59"/>
        <v>677823414</v>
      </c>
      <c r="S296" s="36">
        <f t="shared" si="59"/>
        <v>1529067852</v>
      </c>
      <c r="T296" s="36">
        <f t="shared" si="59"/>
        <v>372295776</v>
      </c>
      <c r="U296" s="37">
        <f t="shared" si="59"/>
        <v>312091315</v>
      </c>
      <c r="V296" s="37">
        <f t="shared" si="59"/>
        <v>277537658</v>
      </c>
      <c r="W296" s="39">
        <f t="shared" si="59"/>
        <v>961924749</v>
      </c>
    </row>
    <row r="297" spans="1:23" ht="9.75">
      <c r="A297" s="10"/>
      <c r="B297" s="11" t="s">
        <v>603</v>
      </c>
      <c r="C297" s="12"/>
      <c r="D297" s="29"/>
      <c r="E297" s="30"/>
      <c r="F297" s="30"/>
      <c r="G297" s="31"/>
      <c r="H297" s="29"/>
      <c r="I297" s="30"/>
      <c r="J297" s="30"/>
      <c r="K297" s="29"/>
      <c r="L297" s="29"/>
      <c r="M297" s="30"/>
      <c r="N297" s="30"/>
      <c r="O297" s="29"/>
      <c r="P297" s="29"/>
      <c r="Q297" s="30"/>
      <c r="R297" s="30"/>
      <c r="S297" s="29"/>
      <c r="T297" s="29"/>
      <c r="U297" s="30"/>
      <c r="V297" s="30"/>
      <c r="W297" s="32"/>
    </row>
    <row r="298" spans="1:23" ht="9.75">
      <c r="A298" s="14"/>
      <c r="B298" s="11" t="s">
        <v>532</v>
      </c>
      <c r="C298" s="12"/>
      <c r="D298" s="29"/>
      <c r="E298" s="30"/>
      <c r="F298" s="30"/>
      <c r="G298" s="31"/>
      <c r="H298" s="29"/>
      <c r="I298" s="30"/>
      <c r="J298" s="30"/>
      <c r="K298" s="29"/>
      <c r="L298" s="29"/>
      <c r="M298" s="30"/>
      <c r="N298" s="30"/>
      <c r="O298" s="29"/>
      <c r="P298" s="29"/>
      <c r="Q298" s="30"/>
      <c r="R298" s="30"/>
      <c r="S298" s="29"/>
      <c r="T298" s="29"/>
      <c r="U298" s="30"/>
      <c r="V298" s="30"/>
      <c r="W298" s="32"/>
    </row>
    <row r="299" spans="1:23" ht="9.75">
      <c r="A299" s="15" t="s">
        <v>20</v>
      </c>
      <c r="B299" s="16" t="s">
        <v>533</v>
      </c>
      <c r="C299" s="17" t="s">
        <v>534</v>
      </c>
      <c r="D299" s="18">
        <v>39735877464</v>
      </c>
      <c r="E299" s="19">
        <v>40530966418</v>
      </c>
      <c r="F299" s="19">
        <v>40204515685</v>
      </c>
      <c r="G299" s="20">
        <f aca="true" t="shared" si="60" ref="G299:G336">IF($E299=0,0,$F299/$E299)</f>
        <v>0.9919456464562606</v>
      </c>
      <c r="H299" s="18">
        <v>4017959358</v>
      </c>
      <c r="I299" s="19">
        <v>4134787098</v>
      </c>
      <c r="J299" s="19">
        <v>3158944406</v>
      </c>
      <c r="K299" s="18">
        <v>11311690862</v>
      </c>
      <c r="L299" s="18">
        <v>3323145617</v>
      </c>
      <c r="M299" s="19">
        <v>3187199867</v>
      </c>
      <c r="N299" s="19">
        <v>4558538635</v>
      </c>
      <c r="O299" s="18">
        <v>11068884119</v>
      </c>
      <c r="P299" s="18">
        <v>2873709185</v>
      </c>
      <c r="Q299" s="19">
        <v>2821733908</v>
      </c>
      <c r="R299" s="19">
        <v>3303104801</v>
      </c>
      <c r="S299" s="18">
        <v>8998547894</v>
      </c>
      <c r="T299" s="18">
        <v>3077268387</v>
      </c>
      <c r="U299" s="19">
        <v>2967838271</v>
      </c>
      <c r="V299" s="19">
        <v>2780286152</v>
      </c>
      <c r="W299" s="21">
        <v>8825392810</v>
      </c>
    </row>
    <row r="300" spans="1:23" ht="9.75">
      <c r="A300" s="22"/>
      <c r="B300" s="23" t="s">
        <v>25</v>
      </c>
      <c r="C300" s="24"/>
      <c r="D300" s="25">
        <f>D299</f>
        <v>39735877464</v>
      </c>
      <c r="E300" s="26">
        <f>E299</f>
        <v>40530966418</v>
      </c>
      <c r="F300" s="26">
        <f>F299</f>
        <v>40204515685</v>
      </c>
      <c r="G300" s="27">
        <f t="shared" si="60"/>
        <v>0.9919456464562606</v>
      </c>
      <c r="H300" s="25">
        <f aca="true" t="shared" si="61" ref="H300:W300">H299</f>
        <v>4017959358</v>
      </c>
      <c r="I300" s="26">
        <f t="shared" si="61"/>
        <v>4134787098</v>
      </c>
      <c r="J300" s="26">
        <f t="shared" si="61"/>
        <v>3158944406</v>
      </c>
      <c r="K300" s="25">
        <f t="shared" si="61"/>
        <v>11311690862</v>
      </c>
      <c r="L300" s="25">
        <f t="shared" si="61"/>
        <v>3323145617</v>
      </c>
      <c r="M300" s="26">
        <f t="shared" si="61"/>
        <v>3187199867</v>
      </c>
      <c r="N300" s="26">
        <f t="shared" si="61"/>
        <v>4558538635</v>
      </c>
      <c r="O300" s="25">
        <f t="shared" si="61"/>
        <v>11068884119</v>
      </c>
      <c r="P300" s="25">
        <f t="shared" si="61"/>
        <v>2873709185</v>
      </c>
      <c r="Q300" s="26">
        <f t="shared" si="61"/>
        <v>2821733908</v>
      </c>
      <c r="R300" s="26">
        <f t="shared" si="61"/>
        <v>3303104801</v>
      </c>
      <c r="S300" s="25">
        <f t="shared" si="61"/>
        <v>8998547894</v>
      </c>
      <c r="T300" s="25">
        <f t="shared" si="61"/>
        <v>3077268387</v>
      </c>
      <c r="U300" s="26">
        <f t="shared" si="61"/>
        <v>2967838271</v>
      </c>
      <c r="V300" s="26">
        <f t="shared" si="61"/>
        <v>2780286152</v>
      </c>
      <c r="W300" s="28">
        <f t="shared" si="61"/>
        <v>8825392810</v>
      </c>
    </row>
    <row r="301" spans="1:23" ht="9.75">
      <c r="A301" s="15" t="s">
        <v>26</v>
      </c>
      <c r="B301" s="16" t="s">
        <v>535</v>
      </c>
      <c r="C301" s="17" t="s">
        <v>536</v>
      </c>
      <c r="D301" s="18">
        <v>313520479</v>
      </c>
      <c r="E301" s="19">
        <v>352972686</v>
      </c>
      <c r="F301" s="19">
        <v>297500025</v>
      </c>
      <c r="G301" s="20">
        <f t="shared" si="60"/>
        <v>0.8428414911401955</v>
      </c>
      <c r="H301" s="18">
        <v>49095859</v>
      </c>
      <c r="I301" s="19">
        <v>18495107</v>
      </c>
      <c r="J301" s="19">
        <v>20060433</v>
      </c>
      <c r="K301" s="18">
        <v>87651399</v>
      </c>
      <c r="L301" s="18">
        <v>21519217</v>
      </c>
      <c r="M301" s="19">
        <v>21131685</v>
      </c>
      <c r="N301" s="19">
        <v>35947374</v>
      </c>
      <c r="O301" s="18">
        <v>78598276</v>
      </c>
      <c r="P301" s="18">
        <v>22793873</v>
      </c>
      <c r="Q301" s="19">
        <v>10889338</v>
      </c>
      <c r="R301" s="19">
        <v>32357538</v>
      </c>
      <c r="S301" s="18">
        <v>66040749</v>
      </c>
      <c r="T301" s="18">
        <v>17244466</v>
      </c>
      <c r="U301" s="19">
        <v>18643206</v>
      </c>
      <c r="V301" s="19">
        <v>29321929</v>
      </c>
      <c r="W301" s="21">
        <v>65209601</v>
      </c>
    </row>
    <row r="302" spans="1:23" ht="9.75">
      <c r="A302" s="15" t="s">
        <v>26</v>
      </c>
      <c r="B302" s="16" t="s">
        <v>537</v>
      </c>
      <c r="C302" s="17" t="s">
        <v>538</v>
      </c>
      <c r="D302" s="18">
        <v>280383800</v>
      </c>
      <c r="E302" s="19">
        <v>309090869</v>
      </c>
      <c r="F302" s="19">
        <v>266335155</v>
      </c>
      <c r="G302" s="20">
        <f t="shared" si="60"/>
        <v>0.8616726720581319</v>
      </c>
      <c r="H302" s="18">
        <v>38335923</v>
      </c>
      <c r="I302" s="19">
        <v>16855042</v>
      </c>
      <c r="J302" s="19">
        <v>18215301</v>
      </c>
      <c r="K302" s="18">
        <v>73406266</v>
      </c>
      <c r="L302" s="18">
        <v>20206550</v>
      </c>
      <c r="M302" s="19">
        <v>18550798</v>
      </c>
      <c r="N302" s="19">
        <v>32657498</v>
      </c>
      <c r="O302" s="18">
        <v>71414846</v>
      </c>
      <c r="P302" s="18">
        <v>24711697</v>
      </c>
      <c r="Q302" s="19">
        <v>17312641</v>
      </c>
      <c r="R302" s="19">
        <v>34020132</v>
      </c>
      <c r="S302" s="18">
        <v>76044470</v>
      </c>
      <c r="T302" s="18">
        <v>3256034</v>
      </c>
      <c r="U302" s="19">
        <v>18287474</v>
      </c>
      <c r="V302" s="19">
        <v>23926065</v>
      </c>
      <c r="W302" s="21">
        <v>45469573</v>
      </c>
    </row>
    <row r="303" spans="1:23" ht="9.75">
      <c r="A303" s="15" t="s">
        <v>26</v>
      </c>
      <c r="B303" s="16" t="s">
        <v>539</v>
      </c>
      <c r="C303" s="17" t="s">
        <v>540</v>
      </c>
      <c r="D303" s="18">
        <v>328726568</v>
      </c>
      <c r="E303" s="19">
        <v>328726568</v>
      </c>
      <c r="F303" s="19">
        <v>314258792</v>
      </c>
      <c r="G303" s="20">
        <f t="shared" si="60"/>
        <v>0.9559884189220751</v>
      </c>
      <c r="H303" s="18">
        <v>48946383</v>
      </c>
      <c r="I303" s="19">
        <v>20111991</v>
      </c>
      <c r="J303" s="19">
        <v>30617421</v>
      </c>
      <c r="K303" s="18">
        <v>99675795</v>
      </c>
      <c r="L303" s="18">
        <v>16445135</v>
      </c>
      <c r="M303" s="19">
        <v>31688322</v>
      </c>
      <c r="N303" s="19">
        <v>24380362</v>
      </c>
      <c r="O303" s="18">
        <v>72513819</v>
      </c>
      <c r="P303" s="18">
        <v>23256091</v>
      </c>
      <c r="Q303" s="19">
        <v>22196536</v>
      </c>
      <c r="R303" s="19">
        <v>28733147</v>
      </c>
      <c r="S303" s="18">
        <v>74185774</v>
      </c>
      <c r="T303" s="18">
        <v>21923178</v>
      </c>
      <c r="U303" s="19">
        <v>23394120</v>
      </c>
      <c r="V303" s="19">
        <v>22566106</v>
      </c>
      <c r="W303" s="21">
        <v>67883404</v>
      </c>
    </row>
    <row r="304" spans="1:23" ht="9.75">
      <c r="A304" s="15" t="s">
        <v>26</v>
      </c>
      <c r="B304" s="16" t="s">
        <v>541</v>
      </c>
      <c r="C304" s="17" t="s">
        <v>542</v>
      </c>
      <c r="D304" s="18">
        <v>1064834128</v>
      </c>
      <c r="E304" s="19">
        <v>1046604770</v>
      </c>
      <c r="F304" s="19">
        <v>1005213132</v>
      </c>
      <c r="G304" s="20">
        <f t="shared" si="60"/>
        <v>0.9604515102678158</v>
      </c>
      <c r="H304" s="18">
        <v>137947283</v>
      </c>
      <c r="I304" s="19">
        <v>47771799</v>
      </c>
      <c r="J304" s="19">
        <v>77941776</v>
      </c>
      <c r="K304" s="18">
        <v>263660858</v>
      </c>
      <c r="L304" s="18">
        <v>81147521</v>
      </c>
      <c r="M304" s="19">
        <v>73706682</v>
      </c>
      <c r="N304" s="19">
        <v>75935460</v>
      </c>
      <c r="O304" s="18">
        <v>230789663</v>
      </c>
      <c r="P304" s="18">
        <v>103789380</v>
      </c>
      <c r="Q304" s="19">
        <v>76541916</v>
      </c>
      <c r="R304" s="19">
        <v>98504637</v>
      </c>
      <c r="S304" s="18">
        <v>278835933</v>
      </c>
      <c r="T304" s="18">
        <v>75812361</v>
      </c>
      <c r="U304" s="19">
        <v>79999861</v>
      </c>
      <c r="V304" s="19">
        <v>76114456</v>
      </c>
      <c r="W304" s="21">
        <v>231926678</v>
      </c>
    </row>
    <row r="305" spans="1:23" ht="9.75">
      <c r="A305" s="15" t="s">
        <v>26</v>
      </c>
      <c r="B305" s="16" t="s">
        <v>543</v>
      </c>
      <c r="C305" s="17" t="s">
        <v>544</v>
      </c>
      <c r="D305" s="18">
        <v>697655081</v>
      </c>
      <c r="E305" s="19">
        <v>698246750</v>
      </c>
      <c r="F305" s="19">
        <v>658845121</v>
      </c>
      <c r="G305" s="20">
        <f t="shared" si="60"/>
        <v>0.9435706231357325</v>
      </c>
      <c r="H305" s="18">
        <v>79052722</v>
      </c>
      <c r="I305" s="19">
        <v>53703297</v>
      </c>
      <c r="J305" s="19">
        <v>45152298</v>
      </c>
      <c r="K305" s="18">
        <v>177908317</v>
      </c>
      <c r="L305" s="18">
        <v>47511334</v>
      </c>
      <c r="M305" s="19">
        <v>45354644</v>
      </c>
      <c r="N305" s="19">
        <v>72958128</v>
      </c>
      <c r="O305" s="18">
        <v>165824106</v>
      </c>
      <c r="P305" s="18">
        <v>43172216</v>
      </c>
      <c r="Q305" s="19">
        <v>46469891</v>
      </c>
      <c r="R305" s="19">
        <v>64394395</v>
      </c>
      <c r="S305" s="18">
        <v>154036502</v>
      </c>
      <c r="T305" s="18">
        <v>40799840</v>
      </c>
      <c r="U305" s="19">
        <v>43368009</v>
      </c>
      <c r="V305" s="19">
        <v>76908347</v>
      </c>
      <c r="W305" s="21">
        <v>161076196</v>
      </c>
    </row>
    <row r="306" spans="1:23" ht="9.75">
      <c r="A306" s="15" t="s">
        <v>41</v>
      </c>
      <c r="B306" s="16" t="s">
        <v>545</v>
      </c>
      <c r="C306" s="17" t="s">
        <v>546</v>
      </c>
      <c r="D306" s="18">
        <v>352620557</v>
      </c>
      <c r="E306" s="19">
        <v>366289667</v>
      </c>
      <c r="F306" s="19">
        <v>382912455</v>
      </c>
      <c r="G306" s="20">
        <f t="shared" si="60"/>
        <v>1.0453815367933925</v>
      </c>
      <c r="H306" s="18">
        <v>49776248</v>
      </c>
      <c r="I306" s="19">
        <v>17621699</v>
      </c>
      <c r="J306" s="19">
        <v>22461582</v>
      </c>
      <c r="K306" s="18">
        <v>89859529</v>
      </c>
      <c r="L306" s="18">
        <v>18912008</v>
      </c>
      <c r="M306" s="19">
        <v>31121202</v>
      </c>
      <c r="N306" s="19">
        <v>57867625</v>
      </c>
      <c r="O306" s="18">
        <v>107900835</v>
      </c>
      <c r="P306" s="18">
        <v>22248867</v>
      </c>
      <c r="Q306" s="19">
        <v>27333135</v>
      </c>
      <c r="R306" s="19">
        <v>48717502</v>
      </c>
      <c r="S306" s="18">
        <v>98299504</v>
      </c>
      <c r="T306" s="18">
        <v>32472140</v>
      </c>
      <c r="U306" s="19">
        <v>24181470</v>
      </c>
      <c r="V306" s="19">
        <v>30198977</v>
      </c>
      <c r="W306" s="21">
        <v>86852587</v>
      </c>
    </row>
    <row r="307" spans="1:23" ht="9.75">
      <c r="A307" s="22"/>
      <c r="B307" s="23" t="s">
        <v>547</v>
      </c>
      <c r="C307" s="24"/>
      <c r="D307" s="25">
        <f>SUM(D301:D306)</f>
        <v>3037740613</v>
      </c>
      <c r="E307" s="26">
        <f>SUM(E301:E306)</f>
        <v>3101931310</v>
      </c>
      <c r="F307" s="26">
        <f>SUM(F301:F306)</f>
        <v>2925064680</v>
      </c>
      <c r="G307" s="27">
        <f t="shared" si="60"/>
        <v>0.9429817709277386</v>
      </c>
      <c r="H307" s="25">
        <f aca="true" t="shared" si="62" ref="H307:W307">SUM(H301:H306)</f>
        <v>403154418</v>
      </c>
      <c r="I307" s="26">
        <f t="shared" si="62"/>
        <v>174558935</v>
      </c>
      <c r="J307" s="26">
        <f t="shared" si="62"/>
        <v>214448811</v>
      </c>
      <c r="K307" s="25">
        <f t="shared" si="62"/>
        <v>792162164</v>
      </c>
      <c r="L307" s="25">
        <f t="shared" si="62"/>
        <v>205741765</v>
      </c>
      <c r="M307" s="26">
        <f t="shared" si="62"/>
        <v>221553333</v>
      </c>
      <c r="N307" s="26">
        <f t="shared" si="62"/>
        <v>299746447</v>
      </c>
      <c r="O307" s="25">
        <f t="shared" si="62"/>
        <v>727041545</v>
      </c>
      <c r="P307" s="25">
        <f t="shared" si="62"/>
        <v>239972124</v>
      </c>
      <c r="Q307" s="26">
        <f t="shared" si="62"/>
        <v>200743457</v>
      </c>
      <c r="R307" s="26">
        <f t="shared" si="62"/>
        <v>306727351</v>
      </c>
      <c r="S307" s="25">
        <f t="shared" si="62"/>
        <v>747442932</v>
      </c>
      <c r="T307" s="25">
        <f t="shared" si="62"/>
        <v>191508019</v>
      </c>
      <c r="U307" s="26">
        <f t="shared" si="62"/>
        <v>207874140</v>
      </c>
      <c r="V307" s="26">
        <f t="shared" si="62"/>
        <v>259035880</v>
      </c>
      <c r="W307" s="28">
        <f t="shared" si="62"/>
        <v>658418039</v>
      </c>
    </row>
    <row r="308" spans="1:23" ht="9.75">
      <c r="A308" s="15" t="s">
        <v>26</v>
      </c>
      <c r="B308" s="16" t="s">
        <v>548</v>
      </c>
      <c r="C308" s="17" t="s">
        <v>549</v>
      </c>
      <c r="D308" s="18">
        <v>582548070</v>
      </c>
      <c r="E308" s="19">
        <v>566226532</v>
      </c>
      <c r="F308" s="19">
        <v>390360328</v>
      </c>
      <c r="G308" s="20">
        <f t="shared" si="60"/>
        <v>0.6894066348695932</v>
      </c>
      <c r="H308" s="18">
        <v>102382213</v>
      </c>
      <c r="I308" s="19">
        <v>17636365</v>
      </c>
      <c r="J308" s="19">
        <v>16383420</v>
      </c>
      <c r="K308" s="18">
        <v>136401998</v>
      </c>
      <c r="L308" s="18">
        <v>25475241</v>
      </c>
      <c r="M308" s="19">
        <v>12910131</v>
      </c>
      <c r="N308" s="19">
        <v>54896561</v>
      </c>
      <c r="O308" s="18">
        <v>93281933</v>
      </c>
      <c r="P308" s="18">
        <v>22077247</v>
      </c>
      <c r="Q308" s="19">
        <v>18631194</v>
      </c>
      <c r="R308" s="19">
        <v>47060293</v>
      </c>
      <c r="S308" s="18">
        <v>87768734</v>
      </c>
      <c r="T308" s="18">
        <v>22474656</v>
      </c>
      <c r="U308" s="19">
        <v>25727364</v>
      </c>
      <c r="V308" s="19">
        <v>24705643</v>
      </c>
      <c r="W308" s="21">
        <v>72907663</v>
      </c>
    </row>
    <row r="309" spans="1:23" ht="9.75">
      <c r="A309" s="15" t="s">
        <v>26</v>
      </c>
      <c r="B309" s="16" t="s">
        <v>550</v>
      </c>
      <c r="C309" s="17" t="s">
        <v>551</v>
      </c>
      <c r="D309" s="18">
        <v>2249326048</v>
      </c>
      <c r="E309" s="19">
        <v>2132817675</v>
      </c>
      <c r="F309" s="19">
        <v>1961426046</v>
      </c>
      <c r="G309" s="20">
        <f t="shared" si="60"/>
        <v>0.919640749882664</v>
      </c>
      <c r="H309" s="18">
        <v>628831068</v>
      </c>
      <c r="I309" s="19">
        <v>107245305</v>
      </c>
      <c r="J309" s="19">
        <v>172245581</v>
      </c>
      <c r="K309" s="18">
        <v>908321954</v>
      </c>
      <c r="L309" s="18">
        <v>115675726</v>
      </c>
      <c r="M309" s="19">
        <v>110010066</v>
      </c>
      <c r="N309" s="19">
        <v>152612400</v>
      </c>
      <c r="O309" s="18">
        <v>378298192</v>
      </c>
      <c r="P309" s="18">
        <v>102945782</v>
      </c>
      <c r="Q309" s="19">
        <v>122350581</v>
      </c>
      <c r="R309" s="19">
        <v>134512540</v>
      </c>
      <c r="S309" s="18">
        <v>359808903</v>
      </c>
      <c r="T309" s="18">
        <v>98451701</v>
      </c>
      <c r="U309" s="19">
        <v>91535713</v>
      </c>
      <c r="V309" s="19">
        <v>125009583</v>
      </c>
      <c r="W309" s="21">
        <v>314996997</v>
      </c>
    </row>
    <row r="310" spans="1:23" ht="9.75">
      <c r="A310" s="15" t="s">
        <v>26</v>
      </c>
      <c r="B310" s="16" t="s">
        <v>552</v>
      </c>
      <c r="C310" s="17" t="s">
        <v>553</v>
      </c>
      <c r="D310" s="18">
        <v>1629545936</v>
      </c>
      <c r="E310" s="19">
        <v>1632320240</v>
      </c>
      <c r="F310" s="19">
        <v>1454796698</v>
      </c>
      <c r="G310" s="20">
        <f t="shared" si="60"/>
        <v>0.8912446604227612</v>
      </c>
      <c r="H310" s="18">
        <v>227563376</v>
      </c>
      <c r="I310" s="19">
        <v>121719701</v>
      </c>
      <c r="J310" s="19">
        <v>105451428</v>
      </c>
      <c r="K310" s="18">
        <v>454734505</v>
      </c>
      <c r="L310" s="18">
        <v>105653019</v>
      </c>
      <c r="M310" s="19">
        <v>116848363</v>
      </c>
      <c r="N310" s="19">
        <v>123686689</v>
      </c>
      <c r="O310" s="18">
        <v>346188071</v>
      </c>
      <c r="P310" s="18">
        <v>83812722</v>
      </c>
      <c r="Q310" s="19">
        <v>96282248</v>
      </c>
      <c r="R310" s="19">
        <v>144908963</v>
      </c>
      <c r="S310" s="18">
        <v>325003933</v>
      </c>
      <c r="T310" s="18">
        <v>93972376</v>
      </c>
      <c r="U310" s="19">
        <v>120834490</v>
      </c>
      <c r="V310" s="19">
        <v>114063323</v>
      </c>
      <c r="W310" s="21">
        <v>328870189</v>
      </c>
    </row>
    <row r="311" spans="1:23" ht="9.75">
      <c r="A311" s="15" t="s">
        <v>26</v>
      </c>
      <c r="B311" s="16" t="s">
        <v>554</v>
      </c>
      <c r="C311" s="17" t="s">
        <v>555</v>
      </c>
      <c r="D311" s="18">
        <v>994129047</v>
      </c>
      <c r="E311" s="19">
        <v>1020939730</v>
      </c>
      <c r="F311" s="19">
        <v>962534739</v>
      </c>
      <c r="G311" s="20">
        <f t="shared" si="60"/>
        <v>0.9427929100183025</v>
      </c>
      <c r="H311" s="18">
        <v>141504261</v>
      </c>
      <c r="I311" s="19">
        <v>34573393</v>
      </c>
      <c r="J311" s="19">
        <v>61074637</v>
      </c>
      <c r="K311" s="18">
        <v>237152291</v>
      </c>
      <c r="L311" s="18">
        <v>60261597</v>
      </c>
      <c r="M311" s="19">
        <v>62341334</v>
      </c>
      <c r="N311" s="19">
        <v>95882782</v>
      </c>
      <c r="O311" s="18">
        <v>218485713</v>
      </c>
      <c r="P311" s="18">
        <v>95356576</v>
      </c>
      <c r="Q311" s="19">
        <v>99046225</v>
      </c>
      <c r="R311" s="19">
        <v>97432433</v>
      </c>
      <c r="S311" s="18">
        <v>291835234</v>
      </c>
      <c r="T311" s="18">
        <v>67251721</v>
      </c>
      <c r="U311" s="19">
        <v>66633473</v>
      </c>
      <c r="V311" s="19">
        <v>81176307</v>
      </c>
      <c r="W311" s="21">
        <v>215061501</v>
      </c>
    </row>
    <row r="312" spans="1:23" ht="9.75">
      <c r="A312" s="15" t="s">
        <v>26</v>
      </c>
      <c r="B312" s="16" t="s">
        <v>556</v>
      </c>
      <c r="C312" s="17" t="s">
        <v>557</v>
      </c>
      <c r="D312" s="18">
        <v>663365130</v>
      </c>
      <c r="E312" s="19">
        <v>667471145</v>
      </c>
      <c r="F312" s="19">
        <v>639817815</v>
      </c>
      <c r="G312" s="20">
        <f t="shared" si="60"/>
        <v>0.9585699993068614</v>
      </c>
      <c r="H312" s="18">
        <v>123886630</v>
      </c>
      <c r="I312" s="19">
        <v>43234973</v>
      </c>
      <c r="J312" s="19">
        <v>40853893</v>
      </c>
      <c r="K312" s="18">
        <v>207975496</v>
      </c>
      <c r="L312" s="18">
        <v>38370283</v>
      </c>
      <c r="M312" s="19">
        <v>39426961</v>
      </c>
      <c r="N312" s="19">
        <v>67583992</v>
      </c>
      <c r="O312" s="18">
        <v>145381236</v>
      </c>
      <c r="P312" s="18">
        <v>46588262</v>
      </c>
      <c r="Q312" s="19">
        <v>35186943</v>
      </c>
      <c r="R312" s="19">
        <v>66739676</v>
      </c>
      <c r="S312" s="18">
        <v>148514881</v>
      </c>
      <c r="T312" s="18">
        <v>48820131</v>
      </c>
      <c r="U312" s="19">
        <v>47775119</v>
      </c>
      <c r="V312" s="19">
        <v>41350952</v>
      </c>
      <c r="W312" s="21">
        <v>137946202</v>
      </c>
    </row>
    <row r="313" spans="1:23" ht="9.75">
      <c r="A313" s="15" t="s">
        <v>41</v>
      </c>
      <c r="B313" s="16" t="s">
        <v>558</v>
      </c>
      <c r="C313" s="17" t="s">
        <v>559</v>
      </c>
      <c r="D313" s="18">
        <v>407425300</v>
      </c>
      <c r="E313" s="19">
        <v>435029495</v>
      </c>
      <c r="F313" s="19">
        <v>413357826</v>
      </c>
      <c r="G313" s="20">
        <f t="shared" si="60"/>
        <v>0.9501834490555635</v>
      </c>
      <c r="H313" s="18">
        <v>94106427</v>
      </c>
      <c r="I313" s="19">
        <v>13833040</v>
      </c>
      <c r="J313" s="19">
        <v>5694757</v>
      </c>
      <c r="K313" s="18">
        <v>113634224</v>
      </c>
      <c r="L313" s="18">
        <v>10380516</v>
      </c>
      <c r="M313" s="19">
        <v>12373761</v>
      </c>
      <c r="N313" s="19">
        <v>85644899</v>
      </c>
      <c r="O313" s="18">
        <v>108399176</v>
      </c>
      <c r="P313" s="18">
        <v>25445272</v>
      </c>
      <c r="Q313" s="19">
        <v>12169667</v>
      </c>
      <c r="R313" s="19">
        <v>78502548</v>
      </c>
      <c r="S313" s="18">
        <v>116117487</v>
      </c>
      <c r="T313" s="18">
        <v>7136994</v>
      </c>
      <c r="U313" s="19">
        <v>32508901</v>
      </c>
      <c r="V313" s="19">
        <v>35561044</v>
      </c>
      <c r="W313" s="21">
        <v>75206939</v>
      </c>
    </row>
    <row r="314" spans="1:23" ht="9.75">
      <c r="A314" s="22"/>
      <c r="B314" s="23" t="s">
        <v>560</v>
      </c>
      <c r="C314" s="24"/>
      <c r="D314" s="25">
        <f>SUM(D308:D313)</f>
        <v>6526339531</v>
      </c>
      <c r="E314" s="26">
        <f>SUM(E308:E313)</f>
        <v>6454804817</v>
      </c>
      <c r="F314" s="26">
        <f>SUM(F308:F313)</f>
        <v>5822293452</v>
      </c>
      <c r="G314" s="27">
        <f t="shared" si="60"/>
        <v>0.9020092190341439</v>
      </c>
      <c r="H314" s="25">
        <f aca="true" t="shared" si="63" ref="H314:W314">SUM(H308:H313)</f>
        <v>1318273975</v>
      </c>
      <c r="I314" s="26">
        <f t="shared" si="63"/>
        <v>338242777</v>
      </c>
      <c r="J314" s="26">
        <f t="shared" si="63"/>
        <v>401703716</v>
      </c>
      <c r="K314" s="25">
        <f t="shared" si="63"/>
        <v>2058220468</v>
      </c>
      <c r="L314" s="25">
        <f t="shared" si="63"/>
        <v>355816382</v>
      </c>
      <c r="M314" s="26">
        <f t="shared" si="63"/>
        <v>353910616</v>
      </c>
      <c r="N314" s="26">
        <f t="shared" si="63"/>
        <v>580307323</v>
      </c>
      <c r="O314" s="25">
        <f t="shared" si="63"/>
        <v>1290034321</v>
      </c>
      <c r="P314" s="25">
        <f t="shared" si="63"/>
        <v>376225861</v>
      </c>
      <c r="Q314" s="26">
        <f t="shared" si="63"/>
        <v>383666858</v>
      </c>
      <c r="R314" s="26">
        <f t="shared" si="63"/>
        <v>569156453</v>
      </c>
      <c r="S314" s="25">
        <f t="shared" si="63"/>
        <v>1329049172</v>
      </c>
      <c r="T314" s="25">
        <f t="shared" si="63"/>
        <v>338107579</v>
      </c>
      <c r="U314" s="26">
        <f t="shared" si="63"/>
        <v>385015060</v>
      </c>
      <c r="V314" s="26">
        <f t="shared" si="63"/>
        <v>421866852</v>
      </c>
      <c r="W314" s="28">
        <f t="shared" si="63"/>
        <v>1144989491</v>
      </c>
    </row>
    <row r="315" spans="1:23" ht="9.75">
      <c r="A315" s="15" t="s">
        <v>26</v>
      </c>
      <c r="B315" s="16" t="s">
        <v>561</v>
      </c>
      <c r="C315" s="17" t="s">
        <v>562</v>
      </c>
      <c r="D315" s="18">
        <v>532674318</v>
      </c>
      <c r="E315" s="19">
        <v>561759007</v>
      </c>
      <c r="F315" s="19">
        <v>390446310</v>
      </c>
      <c r="G315" s="20">
        <f t="shared" si="60"/>
        <v>0.695042367162259</v>
      </c>
      <c r="H315" s="18">
        <v>64888824</v>
      </c>
      <c r="I315" s="19">
        <v>35549734</v>
      </c>
      <c r="J315" s="19">
        <v>27577711</v>
      </c>
      <c r="K315" s="18">
        <v>128016269</v>
      </c>
      <c r="L315" s="18">
        <v>29960857</v>
      </c>
      <c r="M315" s="19">
        <v>32691903</v>
      </c>
      <c r="N315" s="19">
        <v>30335644</v>
      </c>
      <c r="O315" s="18">
        <v>92988404</v>
      </c>
      <c r="P315" s="18">
        <v>30432296</v>
      </c>
      <c r="Q315" s="19">
        <v>18880246</v>
      </c>
      <c r="R315" s="19">
        <v>31332340</v>
      </c>
      <c r="S315" s="18">
        <v>80644882</v>
      </c>
      <c r="T315" s="18">
        <v>30259384</v>
      </c>
      <c r="U315" s="19">
        <v>29987379</v>
      </c>
      <c r="V315" s="19">
        <v>28549992</v>
      </c>
      <c r="W315" s="21">
        <v>88796755</v>
      </c>
    </row>
    <row r="316" spans="1:23" ht="9.75">
      <c r="A316" s="15" t="s">
        <v>26</v>
      </c>
      <c r="B316" s="16" t="s">
        <v>563</v>
      </c>
      <c r="C316" s="17" t="s">
        <v>564</v>
      </c>
      <c r="D316" s="18">
        <v>1080227753</v>
      </c>
      <c r="E316" s="19">
        <v>1083297864</v>
      </c>
      <c r="F316" s="19">
        <v>1115479760</v>
      </c>
      <c r="G316" s="20">
        <f t="shared" si="60"/>
        <v>1.029707338184136</v>
      </c>
      <c r="H316" s="18">
        <v>119687140</v>
      </c>
      <c r="I316" s="19">
        <v>79247525</v>
      </c>
      <c r="J316" s="19">
        <v>83051302</v>
      </c>
      <c r="K316" s="18">
        <v>281985967</v>
      </c>
      <c r="L316" s="18">
        <v>85797698</v>
      </c>
      <c r="M316" s="19">
        <v>83572099</v>
      </c>
      <c r="N316" s="19">
        <v>115596472</v>
      </c>
      <c r="O316" s="18">
        <v>284966269</v>
      </c>
      <c r="P316" s="18">
        <v>90394136</v>
      </c>
      <c r="Q316" s="19">
        <v>88767547</v>
      </c>
      <c r="R316" s="19">
        <v>110579541</v>
      </c>
      <c r="S316" s="18">
        <v>289741224</v>
      </c>
      <c r="T316" s="18">
        <v>84966922</v>
      </c>
      <c r="U316" s="19">
        <v>78987133</v>
      </c>
      <c r="V316" s="19">
        <v>94832245</v>
      </c>
      <c r="W316" s="21">
        <v>258786300</v>
      </c>
    </row>
    <row r="317" spans="1:23" ht="9.75">
      <c r="A317" s="15" t="s">
        <v>26</v>
      </c>
      <c r="B317" s="16" t="s">
        <v>565</v>
      </c>
      <c r="C317" s="17" t="s">
        <v>566</v>
      </c>
      <c r="D317" s="18">
        <v>341230833</v>
      </c>
      <c r="E317" s="19">
        <v>343038733</v>
      </c>
      <c r="F317" s="19">
        <v>329200728</v>
      </c>
      <c r="G317" s="20">
        <f t="shared" si="60"/>
        <v>0.9596605174028555</v>
      </c>
      <c r="H317" s="18">
        <v>13742327</v>
      </c>
      <c r="I317" s="19">
        <v>63555218</v>
      </c>
      <c r="J317" s="19">
        <v>19679537</v>
      </c>
      <c r="K317" s="18">
        <v>96977082</v>
      </c>
      <c r="L317" s="18">
        <v>21790646</v>
      </c>
      <c r="M317" s="19">
        <v>20464782</v>
      </c>
      <c r="N317" s="19">
        <v>29232674</v>
      </c>
      <c r="O317" s="18">
        <v>71488102</v>
      </c>
      <c r="P317" s="18">
        <v>28036530</v>
      </c>
      <c r="Q317" s="19">
        <v>20103439</v>
      </c>
      <c r="R317" s="19">
        <v>47848972</v>
      </c>
      <c r="S317" s="18">
        <v>95988941</v>
      </c>
      <c r="T317" s="18">
        <v>9845160</v>
      </c>
      <c r="U317" s="19">
        <v>21430092</v>
      </c>
      <c r="V317" s="19">
        <v>33471351</v>
      </c>
      <c r="W317" s="21">
        <v>64746603</v>
      </c>
    </row>
    <row r="318" spans="1:23" ht="9.75">
      <c r="A318" s="15" t="s">
        <v>26</v>
      </c>
      <c r="B318" s="16" t="s">
        <v>567</v>
      </c>
      <c r="C318" s="17" t="s">
        <v>568</v>
      </c>
      <c r="D318" s="18">
        <v>244344021</v>
      </c>
      <c r="E318" s="19">
        <v>262255886</v>
      </c>
      <c r="F318" s="19">
        <v>215860918</v>
      </c>
      <c r="G318" s="20">
        <f t="shared" si="60"/>
        <v>0.8230927484312021</v>
      </c>
      <c r="H318" s="18">
        <v>28725957</v>
      </c>
      <c r="I318" s="19">
        <v>16677446</v>
      </c>
      <c r="J318" s="19">
        <v>20755854</v>
      </c>
      <c r="K318" s="18">
        <v>66159257</v>
      </c>
      <c r="L318" s="18">
        <v>15380619</v>
      </c>
      <c r="M318" s="19">
        <v>15895077</v>
      </c>
      <c r="N318" s="19">
        <v>24600600</v>
      </c>
      <c r="O318" s="18">
        <v>55876296</v>
      </c>
      <c r="P318" s="18">
        <v>15461997</v>
      </c>
      <c r="Q318" s="19">
        <v>15980434</v>
      </c>
      <c r="R318" s="19">
        <v>16802034</v>
      </c>
      <c r="S318" s="18">
        <v>48244465</v>
      </c>
      <c r="T318" s="18">
        <v>14533001</v>
      </c>
      <c r="U318" s="19">
        <v>15857007</v>
      </c>
      <c r="V318" s="19">
        <v>15190892</v>
      </c>
      <c r="W318" s="21">
        <v>45580900</v>
      </c>
    </row>
    <row r="319" spans="1:23" ht="9.75">
      <c r="A319" s="15" t="s">
        <v>41</v>
      </c>
      <c r="B319" s="16" t="s">
        <v>569</v>
      </c>
      <c r="C319" s="17" t="s">
        <v>570</v>
      </c>
      <c r="D319" s="18">
        <v>202031978</v>
      </c>
      <c r="E319" s="19">
        <v>200152888</v>
      </c>
      <c r="F319" s="19">
        <v>199243006</v>
      </c>
      <c r="G319" s="20">
        <f t="shared" si="60"/>
        <v>0.9954540650944792</v>
      </c>
      <c r="H319" s="18">
        <v>29666942</v>
      </c>
      <c r="I319" s="19">
        <v>16283255</v>
      </c>
      <c r="J319" s="19">
        <v>11435984</v>
      </c>
      <c r="K319" s="18">
        <v>57386181</v>
      </c>
      <c r="L319" s="18">
        <v>9516240</v>
      </c>
      <c r="M319" s="19">
        <v>10355891</v>
      </c>
      <c r="N319" s="19">
        <v>24896691</v>
      </c>
      <c r="O319" s="18">
        <v>44768822</v>
      </c>
      <c r="P319" s="18">
        <v>16293792</v>
      </c>
      <c r="Q319" s="19">
        <v>9972496</v>
      </c>
      <c r="R319" s="19">
        <v>31339303</v>
      </c>
      <c r="S319" s="18">
        <v>57605591</v>
      </c>
      <c r="T319" s="18">
        <v>19670155</v>
      </c>
      <c r="U319" s="19">
        <v>9179758</v>
      </c>
      <c r="V319" s="19">
        <v>10632499</v>
      </c>
      <c r="W319" s="21">
        <v>39482412</v>
      </c>
    </row>
    <row r="320" spans="1:23" ht="9.75">
      <c r="A320" s="22"/>
      <c r="B320" s="23" t="s">
        <v>571</v>
      </c>
      <c r="C320" s="24"/>
      <c r="D320" s="25">
        <f>SUM(D315:D319)</f>
        <v>2400508903</v>
      </c>
      <c r="E320" s="26">
        <f>SUM(E315:E319)</f>
        <v>2450504378</v>
      </c>
      <c r="F320" s="26">
        <f>SUM(F315:F319)</f>
        <v>2250230722</v>
      </c>
      <c r="G320" s="27">
        <f t="shared" si="60"/>
        <v>0.9182724757409105</v>
      </c>
      <c r="H320" s="25">
        <f aca="true" t="shared" si="64" ref="H320:W320">SUM(H315:H319)</f>
        <v>256711190</v>
      </c>
      <c r="I320" s="26">
        <f t="shared" si="64"/>
        <v>211313178</v>
      </c>
      <c r="J320" s="26">
        <f t="shared" si="64"/>
        <v>162500388</v>
      </c>
      <c r="K320" s="25">
        <f t="shared" si="64"/>
        <v>630524756</v>
      </c>
      <c r="L320" s="25">
        <f t="shared" si="64"/>
        <v>162446060</v>
      </c>
      <c r="M320" s="26">
        <f t="shared" si="64"/>
        <v>162979752</v>
      </c>
      <c r="N320" s="26">
        <f t="shared" si="64"/>
        <v>224662081</v>
      </c>
      <c r="O320" s="25">
        <f t="shared" si="64"/>
        <v>550087893</v>
      </c>
      <c r="P320" s="25">
        <f t="shared" si="64"/>
        <v>180618751</v>
      </c>
      <c r="Q320" s="26">
        <f t="shared" si="64"/>
        <v>153704162</v>
      </c>
      <c r="R320" s="26">
        <f t="shared" si="64"/>
        <v>237902190</v>
      </c>
      <c r="S320" s="25">
        <f t="shared" si="64"/>
        <v>572225103</v>
      </c>
      <c r="T320" s="25">
        <f t="shared" si="64"/>
        <v>159274622</v>
      </c>
      <c r="U320" s="26">
        <f t="shared" si="64"/>
        <v>155441369</v>
      </c>
      <c r="V320" s="26">
        <f t="shared" si="64"/>
        <v>182676979</v>
      </c>
      <c r="W320" s="28">
        <f t="shared" si="64"/>
        <v>497392970</v>
      </c>
    </row>
    <row r="321" spans="1:23" ht="9.75">
      <c r="A321" s="15" t="s">
        <v>26</v>
      </c>
      <c r="B321" s="16" t="s">
        <v>572</v>
      </c>
      <c r="C321" s="17" t="s">
        <v>573</v>
      </c>
      <c r="D321" s="18">
        <v>146466217</v>
      </c>
      <c r="E321" s="19">
        <v>174817839</v>
      </c>
      <c r="F321" s="19">
        <v>131778017</v>
      </c>
      <c r="G321" s="20">
        <f t="shared" si="60"/>
        <v>0.7538018874606955</v>
      </c>
      <c r="H321" s="18">
        <v>14534737</v>
      </c>
      <c r="I321" s="19">
        <v>11337854</v>
      </c>
      <c r="J321" s="19">
        <v>11200375</v>
      </c>
      <c r="K321" s="18">
        <v>37072966</v>
      </c>
      <c r="L321" s="18">
        <v>11167282</v>
      </c>
      <c r="M321" s="19">
        <v>10048643</v>
      </c>
      <c r="N321" s="19">
        <v>10306334</v>
      </c>
      <c r="O321" s="18">
        <v>31522259</v>
      </c>
      <c r="P321" s="18">
        <v>10306334</v>
      </c>
      <c r="Q321" s="19">
        <v>10095037</v>
      </c>
      <c r="R321" s="19">
        <v>10376845</v>
      </c>
      <c r="S321" s="18">
        <v>30778216</v>
      </c>
      <c r="T321" s="18">
        <v>10324784</v>
      </c>
      <c r="U321" s="19">
        <v>10246009</v>
      </c>
      <c r="V321" s="19">
        <v>11833783</v>
      </c>
      <c r="W321" s="21">
        <v>32404576</v>
      </c>
    </row>
    <row r="322" spans="1:23" ht="9.75">
      <c r="A322" s="15" t="s">
        <v>26</v>
      </c>
      <c r="B322" s="16" t="s">
        <v>574</v>
      </c>
      <c r="C322" s="17" t="s">
        <v>575</v>
      </c>
      <c r="D322" s="18">
        <v>453282282</v>
      </c>
      <c r="E322" s="19">
        <v>459898999</v>
      </c>
      <c r="F322" s="19">
        <v>445172818</v>
      </c>
      <c r="G322" s="20">
        <f t="shared" si="60"/>
        <v>0.9679795323929374</v>
      </c>
      <c r="H322" s="18">
        <v>139098648</v>
      </c>
      <c r="I322" s="19">
        <v>20015087</v>
      </c>
      <c r="J322" s="19">
        <v>20656313</v>
      </c>
      <c r="K322" s="18">
        <v>179770048</v>
      </c>
      <c r="L322" s="18">
        <v>11581458</v>
      </c>
      <c r="M322" s="19">
        <v>25100549</v>
      </c>
      <c r="N322" s="19">
        <v>33788201</v>
      </c>
      <c r="O322" s="18">
        <v>70470208</v>
      </c>
      <c r="P322" s="18">
        <v>29938248</v>
      </c>
      <c r="Q322" s="19">
        <v>22179672</v>
      </c>
      <c r="R322" s="19">
        <v>58624785</v>
      </c>
      <c r="S322" s="18">
        <v>110742705</v>
      </c>
      <c r="T322" s="18">
        <v>31604710</v>
      </c>
      <c r="U322" s="19">
        <v>29748443</v>
      </c>
      <c r="V322" s="19">
        <v>22836704</v>
      </c>
      <c r="W322" s="21">
        <v>84189857</v>
      </c>
    </row>
    <row r="323" spans="1:23" ht="9.75">
      <c r="A323" s="15" t="s">
        <v>26</v>
      </c>
      <c r="B323" s="16" t="s">
        <v>576</v>
      </c>
      <c r="C323" s="17" t="s">
        <v>577</v>
      </c>
      <c r="D323" s="18">
        <v>962885468</v>
      </c>
      <c r="E323" s="19">
        <v>993925226</v>
      </c>
      <c r="F323" s="19">
        <v>899374530</v>
      </c>
      <c r="G323" s="20">
        <f t="shared" si="60"/>
        <v>0.9048714193717425</v>
      </c>
      <c r="H323" s="18">
        <v>78261807</v>
      </c>
      <c r="I323" s="19">
        <v>58811366</v>
      </c>
      <c r="J323" s="19">
        <v>74597784</v>
      </c>
      <c r="K323" s="18">
        <v>211670957</v>
      </c>
      <c r="L323" s="18">
        <v>74849423</v>
      </c>
      <c r="M323" s="19">
        <v>71887710</v>
      </c>
      <c r="N323" s="19">
        <v>74367418</v>
      </c>
      <c r="O323" s="18">
        <v>221104551</v>
      </c>
      <c r="P323" s="18">
        <v>70953900</v>
      </c>
      <c r="Q323" s="19">
        <v>73636392</v>
      </c>
      <c r="R323" s="19">
        <v>97198674</v>
      </c>
      <c r="S323" s="18">
        <v>241788966</v>
      </c>
      <c r="T323" s="18">
        <v>78998861</v>
      </c>
      <c r="U323" s="19">
        <v>72767455</v>
      </c>
      <c r="V323" s="19">
        <v>73043740</v>
      </c>
      <c r="W323" s="21">
        <v>224810056</v>
      </c>
    </row>
    <row r="324" spans="1:23" ht="9.75">
      <c r="A324" s="15" t="s">
        <v>26</v>
      </c>
      <c r="B324" s="16" t="s">
        <v>578</v>
      </c>
      <c r="C324" s="17" t="s">
        <v>579</v>
      </c>
      <c r="D324" s="18">
        <v>1918574127</v>
      </c>
      <c r="E324" s="19">
        <v>1923188347</v>
      </c>
      <c r="F324" s="19">
        <v>1301763553</v>
      </c>
      <c r="G324" s="20">
        <f t="shared" si="60"/>
        <v>0.6768778289607638</v>
      </c>
      <c r="H324" s="18">
        <v>137308232</v>
      </c>
      <c r="I324" s="19">
        <v>93793026</v>
      </c>
      <c r="J324" s="19">
        <v>187132998</v>
      </c>
      <c r="K324" s="18">
        <v>418234256</v>
      </c>
      <c r="L324" s="18">
        <v>114322259</v>
      </c>
      <c r="M324" s="19">
        <v>100794150</v>
      </c>
      <c r="N324" s="19">
        <v>82499558</v>
      </c>
      <c r="O324" s="18">
        <v>297615967</v>
      </c>
      <c r="P324" s="18">
        <v>157186925</v>
      </c>
      <c r="Q324" s="19">
        <v>81517378</v>
      </c>
      <c r="R324" s="19">
        <v>91217203</v>
      </c>
      <c r="S324" s="18">
        <v>329921506</v>
      </c>
      <c r="T324" s="18">
        <v>93065325</v>
      </c>
      <c r="U324" s="19">
        <v>76085850</v>
      </c>
      <c r="V324" s="19">
        <v>86840649</v>
      </c>
      <c r="W324" s="21">
        <v>255991824</v>
      </c>
    </row>
    <row r="325" spans="1:23" ht="9.75">
      <c r="A325" s="15" t="s">
        <v>26</v>
      </c>
      <c r="B325" s="16" t="s">
        <v>580</v>
      </c>
      <c r="C325" s="17" t="s">
        <v>581</v>
      </c>
      <c r="D325" s="18">
        <v>609343274</v>
      </c>
      <c r="E325" s="19">
        <v>605161006</v>
      </c>
      <c r="F325" s="19">
        <v>581201245</v>
      </c>
      <c r="G325" s="20">
        <f t="shared" si="60"/>
        <v>0.9604076258013227</v>
      </c>
      <c r="H325" s="18">
        <v>196872551</v>
      </c>
      <c r="I325" s="19">
        <v>28223344</v>
      </c>
      <c r="J325" s="19">
        <v>33206422</v>
      </c>
      <c r="K325" s="18">
        <v>258302317</v>
      </c>
      <c r="L325" s="18">
        <v>27286726</v>
      </c>
      <c r="M325" s="19">
        <v>37630574</v>
      </c>
      <c r="N325" s="19">
        <v>49690567</v>
      </c>
      <c r="O325" s="18">
        <v>114607867</v>
      </c>
      <c r="P325" s="18">
        <v>31874835</v>
      </c>
      <c r="Q325" s="19">
        <v>41973286</v>
      </c>
      <c r="R325" s="19">
        <v>45710809</v>
      </c>
      <c r="S325" s="18">
        <v>119558930</v>
      </c>
      <c r="T325" s="18">
        <v>26715470</v>
      </c>
      <c r="U325" s="19">
        <v>33578821</v>
      </c>
      <c r="V325" s="19">
        <v>28437840</v>
      </c>
      <c r="W325" s="21">
        <v>88732131</v>
      </c>
    </row>
    <row r="326" spans="1:23" ht="9.75">
      <c r="A326" s="15" t="s">
        <v>26</v>
      </c>
      <c r="B326" s="16" t="s">
        <v>582</v>
      </c>
      <c r="C326" s="17" t="s">
        <v>583</v>
      </c>
      <c r="D326" s="18">
        <v>662413198</v>
      </c>
      <c r="E326" s="19">
        <v>683661349</v>
      </c>
      <c r="F326" s="19">
        <v>714320574</v>
      </c>
      <c r="G326" s="20">
        <f t="shared" si="60"/>
        <v>1.0448456316052468</v>
      </c>
      <c r="H326" s="18">
        <v>91508469</v>
      </c>
      <c r="I326" s="19">
        <v>39070106</v>
      </c>
      <c r="J326" s="19">
        <v>53446727</v>
      </c>
      <c r="K326" s="18">
        <v>184025302</v>
      </c>
      <c r="L326" s="18">
        <v>50981729</v>
      </c>
      <c r="M326" s="19">
        <v>58398734</v>
      </c>
      <c r="N326" s="19">
        <v>96212511</v>
      </c>
      <c r="O326" s="18">
        <v>205592974</v>
      </c>
      <c r="P326" s="18">
        <v>45859660</v>
      </c>
      <c r="Q326" s="19">
        <v>48954435</v>
      </c>
      <c r="R326" s="19">
        <v>89744267</v>
      </c>
      <c r="S326" s="18">
        <v>184558362</v>
      </c>
      <c r="T326" s="18">
        <v>49580520</v>
      </c>
      <c r="U326" s="19">
        <v>38736271</v>
      </c>
      <c r="V326" s="19">
        <v>51827145</v>
      </c>
      <c r="W326" s="21">
        <v>140143936</v>
      </c>
    </row>
    <row r="327" spans="1:23" ht="9.75">
      <c r="A327" s="15" t="s">
        <v>26</v>
      </c>
      <c r="B327" s="16" t="s">
        <v>584</v>
      </c>
      <c r="C327" s="17" t="s">
        <v>585</v>
      </c>
      <c r="D327" s="18">
        <v>914544200</v>
      </c>
      <c r="E327" s="19">
        <v>914821893</v>
      </c>
      <c r="F327" s="19">
        <v>785026617</v>
      </c>
      <c r="G327" s="20">
        <f t="shared" si="60"/>
        <v>0.8581196219797945</v>
      </c>
      <c r="H327" s="18">
        <v>359523181</v>
      </c>
      <c r="I327" s="19">
        <v>33151814</v>
      </c>
      <c r="J327" s="19">
        <v>28891095</v>
      </c>
      <c r="K327" s="18">
        <v>421566090</v>
      </c>
      <c r="L327" s="18">
        <v>34702126</v>
      </c>
      <c r="M327" s="19">
        <v>35810520</v>
      </c>
      <c r="N327" s="19">
        <v>55416859</v>
      </c>
      <c r="O327" s="18">
        <v>125929505</v>
      </c>
      <c r="P327" s="18">
        <v>38157482</v>
      </c>
      <c r="Q327" s="19">
        <v>31252216</v>
      </c>
      <c r="R327" s="19">
        <v>54271695</v>
      </c>
      <c r="S327" s="18">
        <v>123681393</v>
      </c>
      <c r="T327" s="18">
        <v>37452477</v>
      </c>
      <c r="U327" s="19">
        <v>34457356</v>
      </c>
      <c r="V327" s="19">
        <v>41939796</v>
      </c>
      <c r="W327" s="21">
        <v>113849629</v>
      </c>
    </row>
    <row r="328" spans="1:23" ht="9.75">
      <c r="A328" s="15" t="s">
        <v>41</v>
      </c>
      <c r="B328" s="16" t="s">
        <v>586</v>
      </c>
      <c r="C328" s="17" t="s">
        <v>587</v>
      </c>
      <c r="D328" s="18">
        <v>390115137</v>
      </c>
      <c r="E328" s="19">
        <v>408652258</v>
      </c>
      <c r="F328" s="19">
        <v>227357041</v>
      </c>
      <c r="G328" s="20">
        <f t="shared" si="60"/>
        <v>0.5563582154487936</v>
      </c>
      <c r="H328" s="18">
        <v>63017737</v>
      </c>
      <c r="I328" s="19">
        <v>7581552</v>
      </c>
      <c r="J328" s="19">
        <v>3794000</v>
      </c>
      <c r="K328" s="18">
        <v>74393289</v>
      </c>
      <c r="L328" s="18">
        <v>923000</v>
      </c>
      <c r="M328" s="19">
        <v>6035946</v>
      </c>
      <c r="N328" s="19">
        <v>1183458</v>
      </c>
      <c r="O328" s="18">
        <v>8142404</v>
      </c>
      <c r="P328" s="18">
        <v>55404000</v>
      </c>
      <c r="Q328" s="19">
        <v>19517000</v>
      </c>
      <c r="R328" s="19">
        <v>58268000</v>
      </c>
      <c r="S328" s="18">
        <v>133189000</v>
      </c>
      <c r="T328" s="18">
        <v>2286348</v>
      </c>
      <c r="U328" s="19">
        <v>1435000</v>
      </c>
      <c r="V328" s="19">
        <v>7911000</v>
      </c>
      <c r="W328" s="21">
        <v>11632348</v>
      </c>
    </row>
    <row r="329" spans="1:23" ht="9.75">
      <c r="A329" s="22"/>
      <c r="B329" s="23" t="s">
        <v>588</v>
      </c>
      <c r="C329" s="24"/>
      <c r="D329" s="25">
        <f>SUM(D321:D328)</f>
        <v>6057623903</v>
      </c>
      <c r="E329" s="26">
        <f>SUM(E321:E328)</f>
        <v>6164126917</v>
      </c>
      <c r="F329" s="26">
        <f>SUM(F321:F328)</f>
        <v>5085994395</v>
      </c>
      <c r="G329" s="27">
        <f t="shared" si="60"/>
        <v>0.8250956645576802</v>
      </c>
      <c r="H329" s="25">
        <f aca="true" t="shared" si="65" ref="H329:W329">SUM(H321:H328)</f>
        <v>1080125362</v>
      </c>
      <c r="I329" s="26">
        <f t="shared" si="65"/>
        <v>291984149</v>
      </c>
      <c r="J329" s="26">
        <f t="shared" si="65"/>
        <v>412925714</v>
      </c>
      <c r="K329" s="25">
        <f t="shared" si="65"/>
        <v>1785035225</v>
      </c>
      <c r="L329" s="25">
        <f t="shared" si="65"/>
        <v>325814003</v>
      </c>
      <c r="M329" s="26">
        <f t="shared" si="65"/>
        <v>345706826</v>
      </c>
      <c r="N329" s="26">
        <f t="shared" si="65"/>
        <v>403464906</v>
      </c>
      <c r="O329" s="25">
        <f t="shared" si="65"/>
        <v>1074985735</v>
      </c>
      <c r="P329" s="25">
        <f t="shared" si="65"/>
        <v>439681384</v>
      </c>
      <c r="Q329" s="26">
        <f t="shared" si="65"/>
        <v>329125416</v>
      </c>
      <c r="R329" s="26">
        <f t="shared" si="65"/>
        <v>505412278</v>
      </c>
      <c r="S329" s="25">
        <f t="shared" si="65"/>
        <v>1274219078</v>
      </c>
      <c r="T329" s="25">
        <f t="shared" si="65"/>
        <v>330028495</v>
      </c>
      <c r="U329" s="26">
        <f t="shared" si="65"/>
        <v>297055205</v>
      </c>
      <c r="V329" s="26">
        <f t="shared" si="65"/>
        <v>324670657</v>
      </c>
      <c r="W329" s="28">
        <f t="shared" si="65"/>
        <v>951754357</v>
      </c>
    </row>
    <row r="330" spans="1:23" ht="9.75">
      <c r="A330" s="15" t="s">
        <v>26</v>
      </c>
      <c r="B330" s="16" t="s">
        <v>589</v>
      </c>
      <c r="C330" s="17" t="s">
        <v>590</v>
      </c>
      <c r="D330" s="18">
        <v>81820589</v>
      </c>
      <c r="E330" s="19">
        <v>81820589</v>
      </c>
      <c r="F330" s="19">
        <v>77666602</v>
      </c>
      <c r="G330" s="20">
        <f t="shared" si="60"/>
        <v>0.9492305414716582</v>
      </c>
      <c r="H330" s="18">
        <v>12208452</v>
      </c>
      <c r="I330" s="19">
        <v>1965157</v>
      </c>
      <c r="J330" s="19">
        <v>2274721</v>
      </c>
      <c r="K330" s="18">
        <v>16448330</v>
      </c>
      <c r="L330" s="18">
        <v>12715048</v>
      </c>
      <c r="M330" s="19">
        <v>4552987</v>
      </c>
      <c r="N330" s="19">
        <v>10432552</v>
      </c>
      <c r="O330" s="18">
        <v>27700587</v>
      </c>
      <c r="P330" s="18">
        <v>5139833</v>
      </c>
      <c r="Q330" s="19">
        <v>4597806</v>
      </c>
      <c r="R330" s="19">
        <v>8495603</v>
      </c>
      <c r="S330" s="18">
        <v>18233242</v>
      </c>
      <c r="T330" s="18">
        <v>4689574</v>
      </c>
      <c r="U330" s="19">
        <v>9822625</v>
      </c>
      <c r="V330" s="19">
        <v>772244</v>
      </c>
      <c r="W330" s="21">
        <v>15284443</v>
      </c>
    </row>
    <row r="331" spans="1:23" ht="9.75">
      <c r="A331" s="15" t="s">
        <v>26</v>
      </c>
      <c r="B331" s="16" t="s">
        <v>591</v>
      </c>
      <c r="C331" s="17" t="s">
        <v>592</v>
      </c>
      <c r="D331" s="18">
        <v>82363822</v>
      </c>
      <c r="E331" s="19">
        <v>80096338</v>
      </c>
      <c r="F331" s="19">
        <v>62916978</v>
      </c>
      <c r="G331" s="20">
        <f t="shared" si="60"/>
        <v>0.7855162866497093</v>
      </c>
      <c r="H331" s="18">
        <v>12486119</v>
      </c>
      <c r="I331" s="19">
        <v>3467320</v>
      </c>
      <c r="J331" s="19">
        <v>3537125</v>
      </c>
      <c r="K331" s="18">
        <v>19490564</v>
      </c>
      <c r="L331" s="18">
        <v>2755340</v>
      </c>
      <c r="M331" s="19">
        <v>4076373</v>
      </c>
      <c r="N331" s="19">
        <v>9192137</v>
      </c>
      <c r="O331" s="18">
        <v>16023850</v>
      </c>
      <c r="P331" s="18">
        <v>3866648</v>
      </c>
      <c r="Q331" s="19">
        <v>5220817</v>
      </c>
      <c r="R331" s="19">
        <v>7793201</v>
      </c>
      <c r="S331" s="18">
        <v>16880666</v>
      </c>
      <c r="T331" s="18">
        <v>3232052</v>
      </c>
      <c r="U331" s="19">
        <v>2954631</v>
      </c>
      <c r="V331" s="19">
        <v>4335215</v>
      </c>
      <c r="W331" s="21">
        <v>10521898</v>
      </c>
    </row>
    <row r="332" spans="1:23" ht="9.75">
      <c r="A332" s="15" t="s">
        <v>26</v>
      </c>
      <c r="B332" s="16" t="s">
        <v>593</v>
      </c>
      <c r="C332" s="17" t="s">
        <v>594</v>
      </c>
      <c r="D332" s="18">
        <v>303972650</v>
      </c>
      <c r="E332" s="19">
        <v>373669317</v>
      </c>
      <c r="F332" s="19">
        <v>318377991</v>
      </c>
      <c r="G332" s="20">
        <f t="shared" si="60"/>
        <v>0.8520313991956691</v>
      </c>
      <c r="H332" s="18">
        <v>85862679</v>
      </c>
      <c r="I332" s="19">
        <v>9961957</v>
      </c>
      <c r="J332" s="19">
        <v>23980286</v>
      </c>
      <c r="K332" s="18">
        <v>119804922</v>
      </c>
      <c r="L332" s="18">
        <v>18575077</v>
      </c>
      <c r="M332" s="19">
        <v>8223735</v>
      </c>
      <c r="N332" s="19">
        <v>56917307</v>
      </c>
      <c r="O332" s="18">
        <v>83716119</v>
      </c>
      <c r="P332" s="18">
        <v>12262708</v>
      </c>
      <c r="Q332" s="19">
        <v>16032500</v>
      </c>
      <c r="R332" s="19">
        <v>37241996</v>
      </c>
      <c r="S332" s="18">
        <v>65537204</v>
      </c>
      <c r="T332" s="18">
        <v>22132208</v>
      </c>
      <c r="U332" s="19">
        <v>18209525</v>
      </c>
      <c r="V332" s="19">
        <v>8978013</v>
      </c>
      <c r="W332" s="21">
        <v>49319746</v>
      </c>
    </row>
    <row r="333" spans="1:23" ht="9.75">
      <c r="A333" s="15" t="s">
        <v>41</v>
      </c>
      <c r="B333" s="16" t="s">
        <v>595</v>
      </c>
      <c r="C333" s="17" t="s">
        <v>596</v>
      </c>
      <c r="D333" s="18">
        <v>81896918</v>
      </c>
      <c r="E333" s="19">
        <v>109147353</v>
      </c>
      <c r="F333" s="19">
        <v>96643248</v>
      </c>
      <c r="G333" s="20">
        <f t="shared" si="60"/>
        <v>0.8854383120037734</v>
      </c>
      <c r="H333" s="18">
        <v>12241453</v>
      </c>
      <c r="I333" s="19">
        <v>7805792</v>
      </c>
      <c r="J333" s="19">
        <v>5136416</v>
      </c>
      <c r="K333" s="18">
        <v>25183661</v>
      </c>
      <c r="L333" s="18">
        <v>4630390</v>
      </c>
      <c r="M333" s="19">
        <v>4867121</v>
      </c>
      <c r="N333" s="19">
        <v>9976008</v>
      </c>
      <c r="O333" s="18">
        <v>19473519</v>
      </c>
      <c r="P333" s="18">
        <v>9654411</v>
      </c>
      <c r="Q333" s="19">
        <v>1493903</v>
      </c>
      <c r="R333" s="19">
        <v>18836892</v>
      </c>
      <c r="S333" s="18">
        <v>29985206</v>
      </c>
      <c r="T333" s="18">
        <v>441061</v>
      </c>
      <c r="U333" s="19">
        <v>9270695</v>
      </c>
      <c r="V333" s="19">
        <v>12289106</v>
      </c>
      <c r="W333" s="21">
        <v>22000862</v>
      </c>
    </row>
    <row r="334" spans="1:23" ht="9.75">
      <c r="A334" s="22"/>
      <c r="B334" s="23" t="s">
        <v>597</v>
      </c>
      <c r="C334" s="24"/>
      <c r="D334" s="25">
        <f>SUM(D330:D333)</f>
        <v>550053979</v>
      </c>
      <c r="E334" s="26">
        <f>SUM(E330:E333)</f>
        <v>644733597</v>
      </c>
      <c r="F334" s="26">
        <f>SUM(F330:F333)</f>
        <v>555604819</v>
      </c>
      <c r="G334" s="27">
        <f t="shared" si="60"/>
        <v>0.8617587505681048</v>
      </c>
      <c r="H334" s="25">
        <f aca="true" t="shared" si="66" ref="H334:W334">SUM(H330:H333)</f>
        <v>122798703</v>
      </c>
      <c r="I334" s="26">
        <f t="shared" si="66"/>
        <v>23200226</v>
      </c>
      <c r="J334" s="26">
        <f t="shared" si="66"/>
        <v>34928548</v>
      </c>
      <c r="K334" s="25">
        <f t="shared" si="66"/>
        <v>180927477</v>
      </c>
      <c r="L334" s="25">
        <f t="shared" si="66"/>
        <v>38675855</v>
      </c>
      <c r="M334" s="26">
        <f t="shared" si="66"/>
        <v>21720216</v>
      </c>
      <c r="N334" s="26">
        <f t="shared" si="66"/>
        <v>86518004</v>
      </c>
      <c r="O334" s="25">
        <f t="shared" si="66"/>
        <v>146914075</v>
      </c>
      <c r="P334" s="25">
        <f t="shared" si="66"/>
        <v>30923600</v>
      </c>
      <c r="Q334" s="26">
        <f t="shared" si="66"/>
        <v>27345026</v>
      </c>
      <c r="R334" s="26">
        <f t="shared" si="66"/>
        <v>72367692</v>
      </c>
      <c r="S334" s="25">
        <f t="shared" si="66"/>
        <v>130636318</v>
      </c>
      <c r="T334" s="25">
        <f t="shared" si="66"/>
        <v>30494895</v>
      </c>
      <c r="U334" s="26">
        <f t="shared" si="66"/>
        <v>40257476</v>
      </c>
      <c r="V334" s="26">
        <f t="shared" si="66"/>
        <v>26374578</v>
      </c>
      <c r="W334" s="28">
        <f t="shared" si="66"/>
        <v>97126949</v>
      </c>
    </row>
    <row r="335" spans="1:23" ht="9.75">
      <c r="A335" s="22"/>
      <c r="B335" s="23" t="s">
        <v>598</v>
      </c>
      <c r="C335" s="24"/>
      <c r="D335" s="25">
        <f>SUM(D299,D301:D306,D308:D313,D315:D319,D321:D328,D330:D333)</f>
        <v>58308144393</v>
      </c>
      <c r="E335" s="26">
        <f>SUM(E299,E301:E306,E308:E313,E315:E319,E321:E328,E330:E333)</f>
        <v>59347067437</v>
      </c>
      <c r="F335" s="26">
        <f>SUM(F299,F301:F306,F308:F313,F315:F319,F321:F328,F330:F333)</f>
        <v>56843703753</v>
      </c>
      <c r="G335" s="27">
        <f t="shared" si="60"/>
        <v>0.9578182412019355</v>
      </c>
      <c r="H335" s="25">
        <f aca="true" t="shared" si="67" ref="H335:W335">SUM(H299,H301:H306,H308:H313,H315:H319,H321:H328,H330:H333)</f>
        <v>7199023006</v>
      </c>
      <c r="I335" s="26">
        <f t="shared" si="67"/>
        <v>5174086363</v>
      </c>
      <c r="J335" s="26">
        <f t="shared" si="67"/>
        <v>4385451583</v>
      </c>
      <c r="K335" s="25">
        <f t="shared" si="67"/>
        <v>16758560952</v>
      </c>
      <c r="L335" s="25">
        <f t="shared" si="67"/>
        <v>4411639682</v>
      </c>
      <c r="M335" s="26">
        <f t="shared" si="67"/>
        <v>4293070610</v>
      </c>
      <c r="N335" s="26">
        <f t="shared" si="67"/>
        <v>6153237396</v>
      </c>
      <c r="O335" s="25">
        <f t="shared" si="67"/>
        <v>14857947688</v>
      </c>
      <c r="P335" s="25">
        <f t="shared" si="67"/>
        <v>4141130905</v>
      </c>
      <c r="Q335" s="26">
        <f t="shared" si="67"/>
        <v>3916318827</v>
      </c>
      <c r="R335" s="26">
        <f t="shared" si="67"/>
        <v>4994670765</v>
      </c>
      <c r="S335" s="25">
        <f t="shared" si="67"/>
        <v>13052120497</v>
      </c>
      <c r="T335" s="25">
        <f t="shared" si="67"/>
        <v>4126681997</v>
      </c>
      <c r="U335" s="26">
        <f t="shared" si="67"/>
        <v>4053481521</v>
      </c>
      <c r="V335" s="26">
        <f t="shared" si="67"/>
        <v>3994911098</v>
      </c>
      <c r="W335" s="28">
        <f t="shared" si="67"/>
        <v>12175074616</v>
      </c>
    </row>
    <row r="336" spans="1:23" ht="9.75">
      <c r="A336" s="33"/>
      <c r="B336" s="34" t="s">
        <v>599</v>
      </c>
      <c r="C336" s="35"/>
      <c r="D336" s="36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363512141220</v>
      </c>
      <c r="E336" s="37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365896467185</v>
      </c>
      <c r="F336" s="37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349300892482</v>
      </c>
      <c r="G336" s="38">
        <f t="shared" si="60"/>
        <v>0.9546440695897478</v>
      </c>
      <c r="H336" s="36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49938455815</v>
      </c>
      <c r="I336" s="37">
        <f t="shared" si="68"/>
        <v>29032004508</v>
      </c>
      <c r="J336" s="37">
        <f t="shared" si="68"/>
        <v>21913697477</v>
      </c>
      <c r="K336" s="36">
        <f t="shared" si="68"/>
        <v>100884157800</v>
      </c>
      <c r="L336" s="36">
        <f t="shared" si="68"/>
        <v>24285736826</v>
      </c>
      <c r="M336" s="37">
        <f t="shared" si="68"/>
        <v>23884753413</v>
      </c>
      <c r="N336" s="37">
        <f t="shared" si="68"/>
        <v>43233918442</v>
      </c>
      <c r="O336" s="36">
        <f t="shared" si="68"/>
        <v>91404408681</v>
      </c>
      <c r="P336" s="36">
        <f t="shared" si="68"/>
        <v>22661208828</v>
      </c>
      <c r="Q336" s="37">
        <f t="shared" si="68"/>
        <v>22524939271</v>
      </c>
      <c r="R336" s="37">
        <f t="shared" si="68"/>
        <v>40009669283</v>
      </c>
      <c r="S336" s="36">
        <f t="shared" si="68"/>
        <v>85195817382</v>
      </c>
      <c r="T336" s="36">
        <f t="shared" si="68"/>
        <v>23314152808</v>
      </c>
      <c r="U336" s="37">
        <f t="shared" si="68"/>
        <v>23671171258</v>
      </c>
      <c r="V336" s="37">
        <f t="shared" si="68"/>
        <v>24831184553</v>
      </c>
      <c r="W336" s="39">
        <f t="shared" si="68"/>
        <v>71816508619</v>
      </c>
    </row>
    <row r="337" spans="1:23" ht="9.75">
      <c r="A337" s="40"/>
      <c r="B337" s="41"/>
      <c r="C337" s="40"/>
      <c r="D337" s="42"/>
      <c r="E337" s="42"/>
      <c r="F337" s="42"/>
      <c r="G337" s="43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1:23" ht="9.75">
      <c r="A338" s="40"/>
      <c r="B338" s="41"/>
      <c r="C338" s="40"/>
      <c r="D338" s="42"/>
      <c r="E338" s="42"/>
      <c r="F338" s="42"/>
      <c r="G338" s="43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1:23" ht="9.75">
      <c r="A339" s="40"/>
      <c r="B339" s="41"/>
      <c r="C339" s="40"/>
      <c r="D339" s="42"/>
      <c r="E339" s="42"/>
      <c r="F339" s="42"/>
      <c r="G339" s="43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1:23" ht="9.75">
      <c r="A340" s="40"/>
      <c r="B340" s="41"/>
      <c r="C340" s="40"/>
      <c r="D340" s="42"/>
      <c r="E340" s="42"/>
      <c r="F340" s="42"/>
      <c r="G340" s="43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1:23" ht="9.75">
      <c r="A341" s="40"/>
      <c r="B341" s="41"/>
      <c r="C341" s="40"/>
      <c r="D341" s="42"/>
      <c r="E341" s="42"/>
      <c r="F341" s="42"/>
      <c r="G341" s="43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1:23" ht="9.75">
      <c r="A342" s="40"/>
      <c r="B342" s="41"/>
      <c r="C342" s="40"/>
      <c r="D342" s="42"/>
      <c r="E342" s="42"/>
      <c r="F342" s="42"/>
      <c r="G342" s="43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1:23" ht="9.75">
      <c r="A343" s="40"/>
      <c r="B343" s="41"/>
      <c r="C343" s="40"/>
      <c r="D343" s="42"/>
      <c r="E343" s="42"/>
      <c r="F343" s="42"/>
      <c r="G343" s="43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1:23" ht="9.75">
      <c r="A344" s="40"/>
      <c r="B344" s="41"/>
      <c r="C344" s="40"/>
      <c r="D344" s="42"/>
      <c r="E344" s="42"/>
      <c r="F344" s="42"/>
      <c r="G344" s="43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1:23" ht="9.75">
      <c r="A345" s="40"/>
      <c r="B345" s="41"/>
      <c r="C345" s="40"/>
      <c r="D345" s="42"/>
      <c r="E345" s="42"/>
      <c r="F345" s="42"/>
      <c r="G345" s="43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1:23" ht="9.75">
      <c r="A346" s="40"/>
      <c r="B346" s="41"/>
      <c r="C346" s="40"/>
      <c r="D346" s="42"/>
      <c r="E346" s="42"/>
      <c r="F346" s="42"/>
      <c r="G346" s="43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1:23" ht="9.75">
      <c r="A347" s="40"/>
      <c r="B347" s="41"/>
      <c r="C347" s="40"/>
      <c r="D347" s="42"/>
      <c r="E347" s="42"/>
      <c r="F347" s="42"/>
      <c r="G347" s="43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1:23" ht="9.75">
      <c r="A348" s="40"/>
      <c r="B348" s="41"/>
      <c r="C348" s="40"/>
      <c r="D348" s="42"/>
      <c r="E348" s="42"/>
      <c r="F348" s="42"/>
      <c r="G348" s="43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1:23" ht="9.75">
      <c r="A349" s="40"/>
      <c r="B349" s="41"/>
      <c r="C349" s="40"/>
      <c r="D349" s="42"/>
      <c r="E349" s="42"/>
      <c r="F349" s="42"/>
      <c r="G349" s="43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1:23" ht="9.75">
      <c r="A350" s="40"/>
      <c r="B350" s="41"/>
      <c r="C350" s="40"/>
      <c r="D350" s="42"/>
      <c r="E350" s="42"/>
      <c r="F350" s="42"/>
      <c r="G350" s="43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1:23" ht="9.75">
      <c r="A351" s="40"/>
      <c r="B351" s="41"/>
      <c r="C351" s="40"/>
      <c r="D351" s="42"/>
      <c r="E351" s="42"/>
      <c r="F351" s="42"/>
      <c r="G351" s="43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</row>
    <row r="352" spans="1:23" ht="9.75">
      <c r="A352" s="40"/>
      <c r="B352" s="41"/>
      <c r="C352" s="40"/>
      <c r="D352" s="42"/>
      <c r="E352" s="42"/>
      <c r="F352" s="42"/>
      <c r="G352" s="43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</row>
    <row r="353" spans="1:23" ht="9.75">
      <c r="A353" s="40"/>
      <c r="B353" s="41"/>
      <c r="C353" s="40"/>
      <c r="D353" s="42"/>
      <c r="E353" s="42"/>
      <c r="F353" s="42"/>
      <c r="G353" s="43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</row>
    <row r="354" spans="1:23" ht="9.75">
      <c r="A354" s="40"/>
      <c r="B354" s="41"/>
      <c r="C354" s="40"/>
      <c r="D354" s="42"/>
      <c r="E354" s="42"/>
      <c r="F354" s="42"/>
      <c r="G354" s="43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1:23" ht="9.75">
      <c r="A355" s="40"/>
      <c r="B355" s="41"/>
      <c r="C355" s="40"/>
      <c r="D355" s="42"/>
      <c r="E355" s="42"/>
      <c r="F355" s="42"/>
      <c r="G355" s="43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1:23" ht="9.75">
      <c r="A356" s="40"/>
      <c r="B356" s="41"/>
      <c r="C356" s="40"/>
      <c r="D356" s="42"/>
      <c r="E356" s="42"/>
      <c r="F356" s="42"/>
      <c r="G356" s="43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1:23" ht="9.75">
      <c r="A357" s="40"/>
      <c r="B357" s="41"/>
      <c r="C357" s="40"/>
      <c r="D357" s="42"/>
      <c r="E357" s="42"/>
      <c r="F357" s="42"/>
      <c r="G357" s="43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2:23" ht="9.75">
      <c r="B358" s="44"/>
      <c r="D358" s="45"/>
      <c r="E358" s="45"/>
      <c r="F358" s="45"/>
      <c r="G358" s="46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2:23" ht="9.75">
      <c r="B359" s="44"/>
      <c r="D359" s="45"/>
      <c r="E359" s="45"/>
      <c r="F359" s="45"/>
      <c r="G359" s="46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4" manualBreakCount="4">
    <brk id="82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2019-08-01T10:21:11Z</dcterms:created>
  <dcterms:modified xsi:type="dcterms:W3CDTF">2019-08-30T12:17:12Z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