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Summary" sheetId="1" r:id="rId1"/>
    <sheet name="DC42" sheetId="2" r:id="rId2"/>
    <sheet name="DC48" sheetId="3" r:id="rId3"/>
    <sheet name="EKU" sheetId="4" r:id="rId4"/>
    <sheet name="GT421" sheetId="5" r:id="rId5"/>
    <sheet name="GT422" sheetId="6" r:id="rId6"/>
    <sheet name="GT423" sheetId="7" r:id="rId7"/>
    <sheet name="GT481" sheetId="8" r:id="rId8"/>
    <sheet name="GT484" sheetId="9" r:id="rId9"/>
    <sheet name="GT485" sheetId="10" r:id="rId10"/>
    <sheet name="JHB" sheetId="11" r:id="rId11"/>
    <sheet name="TSH" sheetId="12" r:id="rId12"/>
  </sheets>
  <definedNames>
    <definedName name="_xlnm.Print_Area" localSheetId="1">'DC42'!$A$1:$X$127</definedName>
    <definedName name="_xlnm.Print_Area" localSheetId="2">'DC48'!$A$1:$X$127</definedName>
    <definedName name="_xlnm.Print_Area" localSheetId="3">'EKU'!$A$1:$X$127</definedName>
    <definedName name="_xlnm.Print_Area" localSheetId="4">'GT421'!$A$1:$X$127</definedName>
    <definedName name="_xlnm.Print_Area" localSheetId="5">'GT422'!$A$1:$X$127</definedName>
    <definedName name="_xlnm.Print_Area" localSheetId="6">'GT423'!$A$1:$X$127</definedName>
    <definedName name="_xlnm.Print_Area" localSheetId="7">'GT481'!$A$1:$X$127</definedName>
    <definedName name="_xlnm.Print_Area" localSheetId="8">'GT484'!$A$1:$X$127</definedName>
    <definedName name="_xlnm.Print_Area" localSheetId="9">'GT485'!$A$1:$X$127</definedName>
    <definedName name="_xlnm.Print_Area" localSheetId="10">'JHB'!$A$1:$X$127</definedName>
    <definedName name="_xlnm.Print_Area" localSheetId="0">'Summary'!$A$1:$X$127</definedName>
    <definedName name="_xlnm.Print_Area" localSheetId="11">'TSH'!$A$1:$X$127</definedName>
  </definedNames>
  <calcPr calcMode="manual" fullCalcOnLoad="1"/>
</workbook>
</file>

<file path=xl/sharedStrings.xml><?xml version="1.0" encoding="utf-8"?>
<sst xmlns="http://schemas.openxmlformats.org/spreadsheetml/2006/main" count="1860" uniqueCount="133">
  <si>
    <t>Figures Finalised as at 2020/07/30</t>
  </si>
  <si>
    <t>4th Quarter Ended 30 June 2020</t>
  </si>
  <si>
    <t>CONDITIONAL GRANTS TRANSFERRED FROM NATIONAL DEPARTMENTS AND ACTUAL PAYMENTS MADE BY MUNICIPALITIES: PRELIMINARY RESULTS</t>
  </si>
  <si>
    <t>Year to date</t>
  </si>
  <si>
    <t>First Quarter</t>
  </si>
  <si>
    <t>Second Quarter</t>
  </si>
  <si>
    <t>Third Quarter</t>
  </si>
  <si>
    <t>Fourth Quarter</t>
  </si>
  <si>
    <t>YTD Expenditure</t>
  </si>
  <si>
    <t>% Changes from 3rd to 4th Q</t>
  </si>
  <si>
    <t>% Changes for the 4th Q</t>
  </si>
  <si>
    <t>Approved Roll Over</t>
  </si>
  <si>
    <t>R thousands</t>
  </si>
  <si>
    <t>Division of revenue Act No. 16 of 2019</t>
  </si>
  <si>
    <t>Adjustment (Mid year)</t>
  </si>
  <si>
    <t>Other Adjustments</t>
  </si>
  <si>
    <t>Total Available 2019/20</t>
  </si>
  <si>
    <t>Approved payment schedule</t>
  </si>
  <si>
    <t>Transferred to municipalities for direct grants</t>
  </si>
  <si>
    <t>Actual expenditure National Department by 30 September 2019</t>
  </si>
  <si>
    <t>Actual expenditure by municipalities by 30 September 2019</t>
  </si>
  <si>
    <t>Actual expenditure National Department by 31 December 2019</t>
  </si>
  <si>
    <t>Actual expenditure by municipalities by 31 December 2019</t>
  </si>
  <si>
    <t>Actual expenditure National Department by 31 March 2020</t>
  </si>
  <si>
    <t>Actual expenditure by municipalities by 31 March 2020</t>
  </si>
  <si>
    <t>Actual expenditure National Department by 30 June 2020</t>
  </si>
  <si>
    <t>Actual expenditure by municipalities by 30 June 2020</t>
  </si>
  <si>
    <t>Actual expenditure National Department</t>
  </si>
  <si>
    <t>Actual expenditure by municipalities</t>
  </si>
  <si>
    <t>Exp as % of Allocation National Department</t>
  </si>
  <si>
    <t>Exp as % of Allocation by municipalities</t>
  </si>
  <si>
    <t>YTD expenditure by municipalities</t>
  </si>
  <si>
    <t>National Treasury (Vote 10)</t>
  </si>
  <si>
    <t>Local Government Restructuring Grant</t>
  </si>
  <si>
    <t>Local Government Financial Management Grant</t>
  </si>
  <si>
    <t>Infrastructure Skills Development Grant</t>
  </si>
  <si>
    <t>Integrated City Development Grant</t>
  </si>
  <si>
    <t>Neighbourhood Development Partnership (Schedule 5B)</t>
  </si>
  <si>
    <t>Neighbourhood Development Partnership (Schedule 6B)</t>
  </si>
  <si>
    <t>Integrated Urban Development Grant</t>
  </si>
  <si>
    <t>Sub-Total Vote</t>
  </si>
  <si>
    <t>Cooperative Governance (Vote 3)</t>
  </si>
  <si>
    <t>Municipal Systems Improvement Grant (Schedule 5B)</t>
  </si>
  <si>
    <t>Municipal Systems Improvement Grant (Schedule 6B)</t>
  </si>
  <si>
    <t>Municipal Disaster Grant</t>
  </si>
  <si>
    <t>Municipal Disaster Recovery Grant</t>
  </si>
  <si>
    <t>Municipal Demarcation Transition Grant (Schedule 5B)</t>
  </si>
  <si>
    <t>Municipal Demarcation Transition Grant (Schedule 6B)</t>
  </si>
  <si>
    <t>Transport (Vote 37)</t>
  </si>
  <si>
    <t>Public Transport Infrastructure and Systems Grant</t>
  </si>
  <si>
    <t>Public Transport Network Operations Grant</t>
  </si>
  <si>
    <t>Public Transport Network Grant</t>
  </si>
  <si>
    <t>Rural Road Assets Management Systems Grant</t>
  </si>
  <si>
    <t>Public Works (Vote 6)</t>
  </si>
  <si>
    <t>Expanded Public Works Programme Integrated Grant (Municipality)</t>
  </si>
  <si>
    <t>Energy (Vote 29)</t>
  </si>
  <si>
    <t>Integrated National Electrification Programme (Municipal) Grant</t>
  </si>
  <si>
    <t>Integrated National Electrification Programme (Allocation in-kind) Grant</t>
  </si>
  <si>
    <t>Backlogs in the Electrification of Clinics and Schools (Allocation in-kind)</t>
  </si>
  <si>
    <t>Energy Efficiency and Demand Side Management (Municipal) Grant</t>
  </si>
  <si>
    <t>Energy Efficiency and Demand Side Management (Eskom) Grant</t>
  </si>
  <si>
    <t>Water Affairs (Vote 38)</t>
  </si>
  <si>
    <t>Backlogs in Water and Sanitation at Clinics and Schools Grant</t>
  </si>
  <si>
    <t>Regional Bulk Infrastructure Grant (Schedule 5B)</t>
  </si>
  <si>
    <t>Regional Bulk Infrastructure Grant (Schedule 6B)</t>
  </si>
  <si>
    <t>Water Services Operating and Transfer Subsidy Grant (Schedule 5B)</t>
  </si>
  <si>
    <t>Water Services Operating and Transfer Subsidy Grant (Schedule 6B)</t>
  </si>
  <si>
    <t>Municipal Drought Relief Grant</t>
  </si>
  <si>
    <t>Municipal Water Infrastructure Grant (Schedule 5B)</t>
  </si>
  <si>
    <t>Municipal Water Infrastructure Grant (Schedule 6B)</t>
  </si>
  <si>
    <t>Bucket Eradication Programme Grant</t>
  </si>
  <si>
    <t>Water Services Infrastructure Grant (Schedule 5B)</t>
  </si>
  <si>
    <t>Water Services Infrastructure Grant (Schedule 6B)</t>
  </si>
  <si>
    <t>Sport and Recreation South Africa (Vote 19)</t>
  </si>
  <si>
    <t>2013 Africa Cup of Nations Host City Operating Grant</t>
  </si>
  <si>
    <t>2014 African Nations Championship Host City Operating Grant</t>
  </si>
  <si>
    <t>2010 World Cup Host City Operating Grant</t>
  </si>
  <si>
    <t>2010 FIFA World Cup Stadiums Development Grant</t>
  </si>
  <si>
    <t>Human Settlements (Vote 31)</t>
  </si>
  <si>
    <t>Rural Households Infrastructure Grant (Schedule 5B)</t>
  </si>
  <si>
    <t>Rural Households Infrastructure Grant (Schedule 6B)</t>
  </si>
  <si>
    <t>Municipal Human Settlements Capacity Grant</t>
  </si>
  <si>
    <t>Municipal Emergency Housing Grant</t>
  </si>
  <si>
    <t>Metro Informal Settlements Partnership Grant</t>
  </si>
  <si>
    <t>Sub-Total</t>
  </si>
  <si>
    <t>Municipal Infrastructure Grant</t>
  </si>
  <si>
    <t>Total</t>
  </si>
  <si>
    <t>Transfers by Provincial Departments to Municipalities( Agency services)</t>
  </si>
  <si>
    <t>Main Budget</t>
  </si>
  <si>
    <t>Adjustment Budget</t>
  </si>
  <si>
    <t>Transferred from Provincial Departments to Municipalities</t>
  </si>
  <si>
    <t>Actual expenditure Provincial Department by 30 September 2019</t>
  </si>
  <si>
    <t>Actual expenditure Provincial Department by 31 December 2019</t>
  </si>
  <si>
    <t>Actual expenditure Provincial Department by 31 March 2020</t>
  </si>
  <si>
    <t>Actual expenditure Provincial Department by 30 June 2020</t>
  </si>
  <si>
    <t>Actual expenditure Provincial Department</t>
  </si>
  <si>
    <t>Exp as % of Allocation Provincial Department</t>
  </si>
  <si>
    <t>Summary by Provincial Departments</t>
  </si>
  <si>
    <t>Education</t>
  </si>
  <si>
    <t>Health</t>
  </si>
  <si>
    <t>Social Development</t>
  </si>
  <si>
    <t>Public Works, Roads and Transport</t>
  </si>
  <si>
    <t>Agriculture</t>
  </si>
  <si>
    <t>Sport, Arts and Culture</t>
  </si>
  <si>
    <t>Housing and Local Government</t>
  </si>
  <si>
    <t>Office of the Premier</t>
  </si>
  <si>
    <t>Other Departments</t>
  </si>
  <si>
    <t>GAUTENG: SEDIBENG (DC42)</t>
  </si>
  <si>
    <t>GAUTENG: WEST RAND (DC48)</t>
  </si>
  <si>
    <t>GAUTENG: CITY OF EKURHULENI (EKU)</t>
  </si>
  <si>
    <t>GAUTENG: EMFULENI (GT421)</t>
  </si>
  <si>
    <t>GAUTENG: MIDVAAL (GT422)</t>
  </si>
  <si>
    <t>GAUTENG: LESEDI (GT423)</t>
  </si>
  <si>
    <t>GAUTENG: MOGALE CITY (GT481)</t>
  </si>
  <si>
    <t>GAUTENG: MERAFONG CITY (GT484)</t>
  </si>
  <si>
    <t>GAUTENG: RAND WEST CITY (GT485)</t>
  </si>
  <si>
    <t>GAUTENG: CITY OF JOHANNESBURG (JHB)</t>
  </si>
  <si>
    <t>GAUTENG: CITY OF TSHWANE (TSH)</t>
  </si>
  <si>
    <t>Summary by Category of Municipality</t>
  </si>
  <si>
    <t>Category classification</t>
  </si>
  <si>
    <t>Category A</t>
  </si>
  <si>
    <t>Category B</t>
  </si>
  <si>
    <t>Category C</t>
  </si>
  <si>
    <t>Unallocated</t>
  </si>
  <si>
    <t>District Municipality : Names of Conditional Grants received from the District municipality</t>
  </si>
  <si>
    <r>
      <t>Total of Provincial transfers to Municipalities (Part B)</t>
    </r>
    <r>
      <rPr>
        <b/>
        <vertAlign val="superscript"/>
        <sz val="8"/>
        <rFont val="Arial"/>
        <family val="2"/>
      </rPr>
      <t>5</t>
    </r>
  </si>
  <si>
    <t>Unallocated funds e.g DBSA, ESKOM, and Neighbourhood Development Grant.</t>
  </si>
  <si>
    <t>Spending of these grants is done at National department level and therefore no reporting is required from municipalities.</t>
  </si>
  <si>
    <t>Sources: DoRA Monthly reports by the national transferring officer and Municipal sign-offs and electronic verification.</t>
  </si>
  <si>
    <t>All the figures are unaudited.</t>
  </si>
  <si>
    <t>In future provincial Treasuries will be required to provide the National Treasury with a payment schedule</t>
  </si>
  <si>
    <t xml:space="preserve"> in the same format as the provincial payment schedule that correspond with the amount in Budget Statement 1 and 2.</t>
  </si>
  <si>
    <t>CONSOLIDATION FOR GAUTENG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</si>
</sst>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.00"/>
    <numFmt numFmtId="177" formatCode="#,###;\-#,###;"/>
    <numFmt numFmtId="178" formatCode="#,###.0;\-#,###.0;"/>
    <numFmt numFmtId="179" formatCode="&quot;&quot;;&quot;&quot;"/>
    <numFmt numFmtId="180" formatCode="_(* #,##0_);_(* \(#,##0\);_(* &quot;- &quot;?_);_(@_)"/>
    <numFmt numFmtId="181" formatCode="#\ ###\ ###,"/>
    <numFmt numFmtId="182" formatCode="_(* #,##0_);_(* \(#,##0\);_(* &quot;-&quot;?_);_(@_)"/>
    <numFmt numFmtId="183" formatCode="0.0\%;\(0.0\%\);_(* &quot;-&quot;_)"/>
    <numFmt numFmtId="184" formatCode="_(* #,##0_);_(* \(#,##0\);_(* &quot;&quot;\-\ &quot;&quot;?_);_(@_)"/>
    <numFmt numFmtId="185" formatCode="_(* #,##0,_);_(* \(#,##0,\);_(* &quot;- &quot;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sz val="10"/>
      <name val="Arial Narrow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0" fillId="32" borderId="7" applyNumberFormat="0" applyFont="0" applyAlignment="0" applyProtection="0"/>
    <xf numFmtId="0" fontId="45" fillId="27" borderId="8" applyNumberFormat="0" applyAlignment="0" applyProtection="0"/>
    <xf numFmtId="9" fontId="3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9">
    <xf numFmtId="0" fontId="0" fillId="0" borderId="0" xfId="0" applyFont="1" applyAlignment="1">
      <alignment/>
    </xf>
    <xf numFmtId="180" fontId="2" fillId="0" borderId="10" xfId="0" applyNumberFormat="1" applyFont="1" applyFill="1" applyBorder="1" applyAlignment="1" applyProtection="1">
      <alignment horizontal="left" vertical="top" wrapText="1"/>
      <protection/>
    </xf>
    <xf numFmtId="181" fontId="2" fillId="0" borderId="10" xfId="0" applyNumberFormat="1" applyFont="1" applyFill="1" applyBorder="1" applyAlignment="1" applyProtection="1">
      <alignment horizontal="center" vertical="top" wrapText="1"/>
      <protection/>
    </xf>
    <xf numFmtId="181" fontId="2" fillId="0" borderId="11" xfId="0" applyNumberFormat="1" applyFont="1" applyFill="1" applyBorder="1" applyAlignment="1" applyProtection="1">
      <alignment horizontal="center" vertical="top" wrapText="1"/>
      <protection/>
    </xf>
    <xf numFmtId="182" fontId="3" fillId="0" borderId="12" xfId="0" applyNumberFormat="1" applyFont="1" applyBorder="1" applyAlignment="1" applyProtection="1">
      <alignment/>
      <protection/>
    </xf>
    <xf numFmtId="181" fontId="2" fillId="0" borderId="12" xfId="0" applyNumberFormat="1" applyFont="1" applyFill="1" applyBorder="1" applyAlignment="1" applyProtection="1">
      <alignment horizontal="center" vertical="top" wrapText="1"/>
      <protection/>
    </xf>
    <xf numFmtId="181" fontId="2" fillId="0" borderId="13" xfId="0" applyNumberFormat="1" applyFont="1" applyFill="1" applyBorder="1" applyAlignment="1" applyProtection="1">
      <alignment horizontal="center" vertical="top" wrapText="1"/>
      <protection/>
    </xf>
    <xf numFmtId="0" fontId="2" fillId="0" borderId="14" xfId="0" applyNumberFormat="1" applyFont="1" applyFill="1" applyBorder="1" applyAlignment="1" applyProtection="1">
      <alignment horizontal="left"/>
      <protection/>
    </xf>
    <xf numFmtId="181" fontId="2" fillId="0" borderId="14" xfId="0" applyNumberFormat="1" applyFont="1" applyFill="1" applyBorder="1" applyAlignment="1" applyProtection="1">
      <alignment horizontal="right"/>
      <protection/>
    </xf>
    <xf numFmtId="181" fontId="2" fillId="0" borderId="15" xfId="0" applyNumberFormat="1" applyFont="1" applyFill="1" applyBorder="1" applyAlignment="1" applyProtection="1">
      <alignment horizontal="right"/>
      <protection/>
    </xf>
    <xf numFmtId="0" fontId="2" fillId="0" borderId="16" xfId="0" applyNumberFormat="1" applyFont="1" applyFill="1" applyBorder="1" applyAlignment="1" applyProtection="1">
      <alignment horizontal="left"/>
      <protection/>
    </xf>
    <xf numFmtId="181" fontId="2" fillId="0" borderId="16" xfId="0" applyNumberFormat="1" applyFont="1" applyFill="1" applyBorder="1" applyAlignment="1" applyProtection="1">
      <alignment horizontal="right"/>
      <protection/>
    </xf>
    <xf numFmtId="181" fontId="2" fillId="0" borderId="17" xfId="0" applyNumberFormat="1" applyFont="1" applyFill="1" applyBorder="1" applyAlignment="1" applyProtection="1">
      <alignment horizontal="right"/>
      <protection/>
    </xf>
    <xf numFmtId="0" fontId="3" fillId="0" borderId="12" xfId="0" applyNumberFormat="1" applyFont="1" applyFill="1" applyBorder="1" applyAlignment="1" applyProtection="1">
      <alignment horizontal="left" indent="1"/>
      <protection/>
    </xf>
    <xf numFmtId="181" fontId="2" fillId="0" borderId="12" xfId="0" applyNumberFormat="1" applyFont="1" applyFill="1" applyBorder="1" applyAlignment="1" applyProtection="1">
      <alignment horizontal="right"/>
      <protection/>
    </xf>
    <xf numFmtId="181" fontId="2" fillId="0" borderId="13" xfId="0" applyNumberFormat="1" applyFont="1" applyFill="1" applyBorder="1" applyAlignment="1" applyProtection="1">
      <alignment horizontal="right"/>
      <protection/>
    </xf>
    <xf numFmtId="0" fontId="2" fillId="0" borderId="10" xfId="0" applyNumberFormat="1" applyFont="1" applyFill="1" applyBorder="1" applyAlignment="1" applyProtection="1">
      <alignment horizontal="left" indent="1"/>
      <protection/>
    </xf>
    <xf numFmtId="183" fontId="2" fillId="0" borderId="11" xfId="59" applyNumberFormat="1" applyFont="1" applyFill="1" applyBorder="1" applyAlignment="1" applyProtection="1">
      <alignment horizontal="right"/>
      <protection/>
    </xf>
    <xf numFmtId="183" fontId="2" fillId="0" borderId="10" xfId="59" applyNumberFormat="1" applyFont="1" applyFill="1" applyBorder="1" applyAlignment="1" applyProtection="1">
      <alignment horizontal="right"/>
      <protection/>
    </xf>
    <xf numFmtId="0" fontId="2" fillId="0" borderId="18" xfId="0" applyNumberFormat="1" applyFont="1" applyFill="1" applyBorder="1" applyAlignment="1" applyProtection="1">
      <alignment horizontal="centerContinuous" vertical="justify"/>
      <protection/>
    </xf>
    <xf numFmtId="10" fontId="2" fillId="0" borderId="19" xfId="59" applyNumberFormat="1" applyFont="1" applyFill="1" applyBorder="1" applyAlignment="1" applyProtection="1">
      <alignment horizontal="right"/>
      <protection/>
    </xf>
    <xf numFmtId="10" fontId="2" fillId="0" borderId="18" xfId="59" applyNumberFormat="1" applyFont="1" applyFill="1" applyBorder="1" applyAlignment="1" applyProtection="1">
      <alignment horizontal="right"/>
      <protection/>
    </xf>
    <xf numFmtId="0" fontId="2" fillId="33" borderId="12" xfId="0" applyNumberFormat="1" applyFont="1" applyFill="1" applyBorder="1" applyAlignment="1" applyProtection="1">
      <alignment horizontal="left" indent="1"/>
      <protection locked="0"/>
    </xf>
    <xf numFmtId="10" fontId="2" fillId="0" borderId="13" xfId="59" applyNumberFormat="1" applyFont="1" applyFill="1" applyBorder="1" applyAlignment="1" applyProtection="1">
      <alignment horizontal="right"/>
      <protection/>
    </xf>
    <xf numFmtId="10" fontId="2" fillId="0" borderId="12" xfId="59" applyNumberFormat="1" applyFont="1" applyFill="1" applyBorder="1" applyAlignment="1" applyProtection="1">
      <alignment horizontal="right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10" fontId="2" fillId="0" borderId="0" xfId="59" applyNumberFormat="1" applyFont="1" applyFill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0" fillId="0" borderId="0" xfId="0" applyAlignment="1">
      <alignment/>
    </xf>
    <xf numFmtId="180" fontId="5" fillId="0" borderId="0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>
      <alignment wrapText="1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6" fillId="0" borderId="21" xfId="0" applyFont="1" applyBorder="1" applyAlignment="1">
      <alignment wrapText="1"/>
    </xf>
    <xf numFmtId="0" fontId="10" fillId="0" borderId="19" xfId="0" applyFont="1" applyBorder="1" applyAlignment="1">
      <alignment wrapText="1"/>
    </xf>
    <xf numFmtId="0" fontId="10" fillId="0" borderId="18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3" xfId="0" applyFont="1" applyBorder="1" applyAlignment="1">
      <alignment wrapText="1"/>
    </xf>
    <xf numFmtId="184" fontId="10" fillId="0" borderId="12" xfId="0" applyNumberFormat="1" applyFont="1" applyBorder="1" applyAlignment="1">
      <alignment wrapText="1"/>
    </xf>
    <xf numFmtId="184" fontId="10" fillId="0" borderId="24" xfId="0" applyNumberFormat="1" applyFont="1" applyBorder="1" applyAlignment="1">
      <alignment wrapText="1"/>
    </xf>
    <xf numFmtId="184" fontId="10" fillId="0" borderId="25" xfId="0" applyNumberFormat="1" applyFont="1" applyBorder="1" applyAlignment="1">
      <alignment wrapText="1"/>
    </xf>
    <xf numFmtId="183" fontId="10" fillId="0" borderId="24" xfId="0" applyNumberFormat="1" applyFont="1" applyBorder="1" applyAlignment="1">
      <alignment wrapText="1"/>
    </xf>
    <xf numFmtId="183" fontId="10" fillId="0" borderId="25" xfId="0" applyNumberFormat="1" applyFont="1" applyBorder="1" applyAlignment="1">
      <alignment wrapText="1"/>
    </xf>
    <xf numFmtId="183" fontId="10" fillId="0" borderId="25" xfId="0" applyNumberFormat="1" applyFont="1" applyBorder="1" applyAlignment="1">
      <alignment shrinkToFit="1"/>
    </xf>
    <xf numFmtId="0" fontId="11" fillId="0" borderId="13" xfId="0" applyFont="1" applyBorder="1" applyAlignment="1">
      <alignment wrapText="1"/>
    </xf>
    <xf numFmtId="183" fontId="11" fillId="0" borderId="24" xfId="0" applyNumberFormat="1" applyFont="1" applyBorder="1" applyAlignment="1">
      <alignment wrapText="1"/>
    </xf>
    <xf numFmtId="183" fontId="11" fillId="0" borderId="25" xfId="0" applyNumberFormat="1" applyFont="1" applyBorder="1" applyAlignment="1">
      <alignment wrapText="1"/>
    </xf>
    <xf numFmtId="183" fontId="11" fillId="0" borderId="25" xfId="0" applyNumberFormat="1" applyFont="1" applyBorder="1" applyAlignment="1">
      <alignment shrinkToFit="1"/>
    </xf>
    <xf numFmtId="0" fontId="10" fillId="0" borderId="17" xfId="0" applyFont="1" applyBorder="1" applyAlignment="1">
      <alignment/>
    </xf>
    <xf numFmtId="183" fontId="10" fillId="0" borderId="26" xfId="0" applyNumberFormat="1" applyFont="1" applyBorder="1" applyAlignment="1">
      <alignment/>
    </xf>
    <xf numFmtId="183" fontId="10" fillId="0" borderId="27" xfId="0" applyNumberFormat="1" applyFont="1" applyBorder="1" applyAlignment="1">
      <alignment/>
    </xf>
    <xf numFmtId="183" fontId="10" fillId="0" borderId="27" xfId="0" applyNumberFormat="1" applyFont="1" applyBorder="1" applyAlignment="1">
      <alignment shrinkToFit="1"/>
    </xf>
    <xf numFmtId="0" fontId="0" fillId="0" borderId="13" xfId="0" applyBorder="1" applyAlignment="1">
      <alignment/>
    </xf>
    <xf numFmtId="0" fontId="10" fillId="0" borderId="28" xfId="0" applyFont="1" applyBorder="1" applyAlignment="1">
      <alignment/>
    </xf>
    <xf numFmtId="183" fontId="10" fillId="0" borderId="22" xfId="0" applyNumberFormat="1" applyFont="1" applyBorder="1" applyAlignment="1">
      <alignment/>
    </xf>
    <xf numFmtId="183" fontId="10" fillId="0" borderId="23" xfId="0" applyNumberFormat="1" applyFont="1" applyBorder="1" applyAlignment="1">
      <alignment/>
    </xf>
    <xf numFmtId="183" fontId="10" fillId="0" borderId="23" xfId="0" applyNumberFormat="1" applyFont="1" applyBorder="1" applyAlignment="1">
      <alignment shrinkToFit="1"/>
    </xf>
    <xf numFmtId="0" fontId="10" fillId="0" borderId="19" xfId="0" applyFont="1" applyBorder="1" applyAlignment="1">
      <alignment/>
    </xf>
    <xf numFmtId="183" fontId="10" fillId="0" borderId="29" xfId="0" applyNumberFormat="1" applyFont="1" applyBorder="1" applyAlignment="1">
      <alignment/>
    </xf>
    <xf numFmtId="183" fontId="10" fillId="0" borderId="30" xfId="0" applyNumberFormat="1" applyFont="1" applyBorder="1" applyAlignment="1">
      <alignment/>
    </xf>
    <xf numFmtId="184" fontId="0" fillId="0" borderId="13" xfId="0" applyNumberFormat="1" applyBorder="1" applyAlignment="1">
      <alignment/>
    </xf>
    <xf numFmtId="184" fontId="0" fillId="0" borderId="0" xfId="0" applyNumberFormat="1" applyAlignment="1">
      <alignment/>
    </xf>
    <xf numFmtId="183" fontId="10" fillId="0" borderId="30" xfId="0" applyNumberFormat="1" applyFont="1" applyBorder="1" applyAlignment="1">
      <alignment shrinkToFit="1"/>
    </xf>
    <xf numFmtId="0" fontId="2" fillId="34" borderId="31" xfId="0" applyNumberFormat="1" applyFont="1" applyFill="1" applyBorder="1" applyAlignment="1" applyProtection="1">
      <alignment horizontal="left" indent="1"/>
      <protection/>
    </xf>
    <xf numFmtId="181" fontId="2" fillId="34" borderId="32" xfId="0" applyNumberFormat="1" applyFont="1" applyFill="1" applyBorder="1" applyAlignment="1" applyProtection="1">
      <alignment horizontal="right"/>
      <protection/>
    </xf>
    <xf numFmtId="181" fontId="2" fillId="34" borderId="33" xfId="0" applyNumberFormat="1" applyFont="1" applyFill="1" applyBorder="1" applyAlignment="1" applyProtection="1">
      <alignment horizontal="right"/>
      <protection/>
    </xf>
    <xf numFmtId="181" fontId="2" fillId="34" borderId="34" xfId="0" applyNumberFormat="1" applyFont="1" applyFill="1" applyBorder="1" applyAlignment="1" applyProtection="1">
      <alignment horizontal="right"/>
      <protection/>
    </xf>
    <xf numFmtId="181" fontId="3" fillId="0" borderId="13" xfId="0" applyNumberFormat="1" applyFont="1" applyFill="1" applyBorder="1" applyAlignment="1" applyProtection="1">
      <alignment horizontal="right"/>
      <protection/>
    </xf>
    <xf numFmtId="181" fontId="3" fillId="0" borderId="20" xfId="0" applyNumberFormat="1" applyFont="1" applyFill="1" applyBorder="1" applyAlignment="1" applyProtection="1">
      <alignment horizontal="right"/>
      <protection/>
    </xf>
    <xf numFmtId="181" fontId="3" fillId="0" borderId="35" xfId="0" applyNumberFormat="1" applyFont="1" applyFill="1" applyBorder="1" applyAlignment="1" applyProtection="1">
      <alignment horizontal="center" vertical="center"/>
      <protection/>
    </xf>
    <xf numFmtId="181" fontId="2" fillId="0" borderId="19" xfId="0" applyNumberFormat="1" applyFont="1" applyFill="1" applyBorder="1" applyAlignment="1" applyProtection="1">
      <alignment horizontal="center" vertical="center"/>
      <protection/>
    </xf>
    <xf numFmtId="181" fontId="2" fillId="0" borderId="36" xfId="0" applyNumberFormat="1" applyFont="1" applyFill="1" applyBorder="1" applyAlignment="1" applyProtection="1">
      <alignment horizontal="center" vertical="center"/>
      <protection/>
    </xf>
    <xf numFmtId="181" fontId="2" fillId="0" borderId="37" xfId="0" applyNumberFormat="1" applyFont="1" applyFill="1" applyBorder="1" applyAlignment="1" applyProtection="1">
      <alignment horizontal="center" vertical="center"/>
      <protection/>
    </xf>
    <xf numFmtId="181" fontId="2" fillId="0" borderId="18" xfId="0" applyNumberFormat="1" applyFont="1" applyFill="1" applyBorder="1" applyAlignment="1" applyProtection="1">
      <alignment horizontal="center" vertical="center"/>
      <protection/>
    </xf>
    <xf numFmtId="180" fontId="2" fillId="0" borderId="38" xfId="0" applyNumberFormat="1" applyFont="1" applyFill="1" applyBorder="1" applyAlignment="1" applyProtection="1">
      <alignment horizontal="left" vertical="top" wrapText="1"/>
      <protection/>
    </xf>
    <xf numFmtId="181" fontId="2" fillId="0" borderId="38" xfId="0" applyNumberFormat="1" applyFont="1" applyFill="1" applyBorder="1" applyAlignment="1" applyProtection="1">
      <alignment horizontal="center" vertical="top" wrapText="1"/>
      <protection/>
    </xf>
    <xf numFmtId="180" fontId="2" fillId="0" borderId="38" xfId="0" applyNumberFormat="1" applyFont="1" applyFill="1" applyBorder="1" applyAlignment="1" applyProtection="1">
      <alignment horizontal="center" vertical="top" wrapText="1"/>
      <protection/>
    </xf>
    <xf numFmtId="49" fontId="2" fillId="0" borderId="38" xfId="0" applyNumberFormat="1" applyFont="1" applyFill="1" applyBorder="1" applyAlignment="1" applyProtection="1">
      <alignment horizontal="center" vertical="top" wrapText="1"/>
      <protection/>
    </xf>
    <xf numFmtId="49" fontId="2" fillId="0" borderId="39" xfId="0" applyNumberFormat="1" applyFont="1" applyFill="1" applyBorder="1" applyAlignment="1" applyProtection="1">
      <alignment horizontal="center" vertical="top" wrapText="1"/>
      <protection/>
    </xf>
    <xf numFmtId="180" fontId="2" fillId="0" borderId="12" xfId="0" applyNumberFormat="1" applyFont="1" applyFill="1" applyBorder="1" applyAlignment="1" applyProtection="1">
      <alignment horizontal="center" vertical="top" wrapText="1"/>
      <protection/>
    </xf>
    <xf numFmtId="180" fontId="2" fillId="0" borderId="13" xfId="0" applyNumberFormat="1" applyFont="1" applyFill="1" applyBorder="1" applyAlignment="1" applyProtection="1">
      <alignment horizontal="center" vertical="top" wrapText="1"/>
      <protection/>
    </xf>
    <xf numFmtId="0" fontId="2" fillId="0" borderId="40" xfId="0" applyNumberFormat="1" applyFont="1" applyFill="1" applyBorder="1" applyAlignment="1" applyProtection="1">
      <alignment horizontal="left"/>
      <protection/>
    </xf>
    <xf numFmtId="181" fontId="2" fillId="0" borderId="41" xfId="0" applyNumberFormat="1" applyFont="1" applyFill="1" applyBorder="1" applyAlignment="1" applyProtection="1">
      <alignment horizontal="right"/>
      <protection/>
    </xf>
    <xf numFmtId="183" fontId="2" fillId="0" borderId="28" xfId="59" applyNumberFormat="1" applyFont="1" applyFill="1" applyBorder="1" applyAlignment="1" applyProtection="1">
      <alignment horizontal="right"/>
      <protection/>
    </xf>
    <xf numFmtId="183" fontId="2" fillId="0" borderId="41" xfId="59" applyNumberFormat="1" applyFont="1" applyFill="1" applyBorder="1" applyAlignment="1" applyProtection="1">
      <alignment horizontal="right"/>
      <protection/>
    </xf>
    <xf numFmtId="0" fontId="2" fillId="0" borderId="38" xfId="0" applyNumberFormat="1" applyFont="1" applyFill="1" applyBorder="1" applyAlignment="1" applyProtection="1">
      <alignment horizontal="left" indent="1"/>
      <protection/>
    </xf>
    <xf numFmtId="183" fontId="2" fillId="0" borderId="13" xfId="59" applyNumberFormat="1" applyFont="1" applyFill="1" applyBorder="1" applyAlignment="1" applyProtection="1">
      <alignment horizontal="right"/>
      <protection/>
    </xf>
    <xf numFmtId="183" fontId="2" fillId="0" borderId="12" xfId="59" applyNumberFormat="1" applyFont="1" applyFill="1" applyBorder="1" applyAlignment="1" applyProtection="1">
      <alignment horizontal="right"/>
      <protection/>
    </xf>
    <xf numFmtId="0" fontId="2" fillId="0" borderId="12" xfId="0" applyNumberFormat="1" applyFont="1" applyFill="1" applyBorder="1" applyAlignment="1" applyProtection="1">
      <alignment horizontal="left" indent="1"/>
      <protection/>
    </xf>
    <xf numFmtId="185" fontId="11" fillId="0" borderId="12" xfId="0" applyNumberFormat="1" applyFont="1" applyBorder="1" applyAlignment="1">
      <alignment wrapText="1"/>
    </xf>
    <xf numFmtId="185" fontId="11" fillId="0" borderId="24" xfId="0" applyNumberFormat="1" applyFont="1" applyBorder="1" applyAlignment="1">
      <alignment wrapText="1"/>
    </xf>
    <xf numFmtId="185" fontId="11" fillId="0" borderId="25" xfId="0" applyNumberFormat="1" applyFont="1" applyBorder="1" applyAlignment="1">
      <alignment wrapText="1"/>
    </xf>
    <xf numFmtId="185" fontId="10" fillId="0" borderId="16" xfId="0" applyNumberFormat="1" applyFont="1" applyBorder="1" applyAlignment="1">
      <alignment/>
    </xf>
    <xf numFmtId="185" fontId="10" fillId="0" borderId="26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5" fontId="10" fillId="0" borderId="12" xfId="0" applyNumberFormat="1" applyFont="1" applyBorder="1" applyAlignment="1">
      <alignment wrapText="1"/>
    </xf>
    <xf numFmtId="185" fontId="10" fillId="0" borderId="24" xfId="0" applyNumberFormat="1" applyFont="1" applyBorder="1" applyAlignment="1">
      <alignment wrapText="1"/>
    </xf>
    <xf numFmtId="185" fontId="10" fillId="0" borderId="25" xfId="0" applyNumberFormat="1" applyFont="1" applyBorder="1" applyAlignment="1">
      <alignment wrapText="1"/>
    </xf>
    <xf numFmtId="185" fontId="10" fillId="0" borderId="41" xfId="0" applyNumberFormat="1" applyFont="1" applyBorder="1" applyAlignment="1">
      <alignment/>
    </xf>
    <xf numFmtId="185" fontId="10" fillId="0" borderId="22" xfId="0" applyNumberFormat="1" applyFont="1" applyBorder="1" applyAlignment="1">
      <alignment/>
    </xf>
    <xf numFmtId="185" fontId="10" fillId="0" borderId="23" xfId="0" applyNumberFormat="1" applyFont="1" applyBorder="1" applyAlignment="1">
      <alignment/>
    </xf>
    <xf numFmtId="185" fontId="10" fillId="0" borderId="18" xfId="0" applyNumberFormat="1" applyFont="1" applyBorder="1" applyAlignment="1">
      <alignment/>
    </xf>
    <xf numFmtId="185" fontId="10" fillId="0" borderId="29" xfId="0" applyNumberFormat="1" applyFont="1" applyBorder="1" applyAlignment="1">
      <alignment/>
    </xf>
    <xf numFmtId="185" fontId="10" fillId="0" borderId="30" xfId="0" applyNumberFormat="1" applyFont="1" applyBorder="1" applyAlignment="1">
      <alignment/>
    </xf>
    <xf numFmtId="185" fontId="2" fillId="0" borderId="12" xfId="0" applyNumberFormat="1" applyFont="1" applyFill="1" applyBorder="1" applyAlignment="1" applyProtection="1">
      <alignment horizontal="center" vertical="top" wrapText="1"/>
      <protection/>
    </xf>
    <xf numFmtId="185" fontId="2" fillId="0" borderId="13" xfId="0" applyNumberFormat="1" applyFont="1" applyFill="1" applyBorder="1" applyAlignment="1" applyProtection="1">
      <alignment horizontal="center" vertical="top" wrapText="1"/>
      <protection/>
    </xf>
    <xf numFmtId="185" fontId="2" fillId="0" borderId="14" xfId="0" applyNumberFormat="1" applyFont="1" applyFill="1" applyBorder="1" applyAlignment="1" applyProtection="1">
      <alignment horizontal="right"/>
      <protection/>
    </xf>
    <xf numFmtId="185" fontId="2" fillId="0" borderId="15" xfId="0" applyNumberFormat="1" applyFont="1" applyFill="1" applyBorder="1" applyAlignment="1" applyProtection="1">
      <alignment horizontal="right"/>
      <protection/>
    </xf>
    <xf numFmtId="185" fontId="2" fillId="0" borderId="16" xfId="0" applyNumberFormat="1" applyFont="1" applyFill="1" applyBorder="1" applyAlignment="1" applyProtection="1">
      <alignment horizontal="right"/>
      <protection/>
    </xf>
    <xf numFmtId="185" fontId="2" fillId="0" borderId="17" xfId="0" applyNumberFormat="1" applyFont="1" applyFill="1" applyBorder="1" applyAlignment="1" applyProtection="1">
      <alignment horizontal="right"/>
      <protection/>
    </xf>
    <xf numFmtId="185" fontId="2" fillId="0" borderId="12" xfId="0" applyNumberFormat="1" applyFont="1" applyFill="1" applyBorder="1" applyAlignment="1" applyProtection="1">
      <alignment horizontal="right"/>
      <protection/>
    </xf>
    <xf numFmtId="185" fontId="3" fillId="0" borderId="12" xfId="0" applyNumberFormat="1" applyFont="1" applyFill="1" applyBorder="1" applyAlignment="1" applyProtection="1">
      <alignment horizontal="right"/>
      <protection locked="0"/>
    </xf>
    <xf numFmtId="185" fontId="2" fillId="0" borderId="13" xfId="0" applyNumberFormat="1" applyFont="1" applyFill="1" applyBorder="1" applyAlignment="1" applyProtection="1">
      <alignment horizontal="right"/>
      <protection/>
    </xf>
    <xf numFmtId="185" fontId="2" fillId="0" borderId="40" xfId="0" applyNumberFormat="1" applyFont="1" applyFill="1" applyBorder="1" applyAlignment="1" applyProtection="1">
      <alignment horizontal="right"/>
      <protection/>
    </xf>
    <xf numFmtId="185" fontId="2" fillId="0" borderId="41" xfId="0" applyNumberFormat="1" applyFont="1" applyFill="1" applyBorder="1" applyAlignment="1" applyProtection="1">
      <alignment horizontal="right"/>
      <protection/>
    </xf>
    <xf numFmtId="185" fontId="2" fillId="0" borderId="38" xfId="0" applyNumberFormat="1" applyFont="1" applyFill="1" applyBorder="1" applyAlignment="1" applyProtection="1">
      <alignment horizontal="right"/>
      <protection/>
    </xf>
    <xf numFmtId="185" fontId="2" fillId="0" borderId="10" xfId="0" applyNumberFormat="1" applyFont="1" applyFill="1" applyBorder="1" applyAlignment="1" applyProtection="1">
      <alignment horizontal="right"/>
      <protection/>
    </xf>
    <xf numFmtId="185" fontId="2" fillId="0" borderId="11" xfId="0" applyNumberFormat="1" applyFont="1" applyFill="1" applyBorder="1" applyAlignment="1" applyProtection="1">
      <alignment horizontal="right"/>
      <protection/>
    </xf>
    <xf numFmtId="185" fontId="2" fillId="0" borderId="18" xfId="0" applyNumberFormat="1" applyFont="1" applyFill="1" applyBorder="1" applyAlignment="1" applyProtection="1">
      <alignment horizontal="right"/>
      <protection/>
    </xf>
    <xf numFmtId="185" fontId="2" fillId="0" borderId="19" xfId="0" applyNumberFormat="1" applyFont="1" applyFill="1" applyBorder="1" applyAlignment="1" applyProtection="1">
      <alignment horizontal="right"/>
      <protection/>
    </xf>
    <xf numFmtId="185" fontId="3" fillId="33" borderId="12" xfId="0" applyNumberFormat="1" applyFont="1" applyFill="1" applyBorder="1" applyAlignment="1" applyProtection="1">
      <alignment horizontal="right"/>
      <protection locked="0"/>
    </xf>
    <xf numFmtId="185" fontId="3" fillId="0" borderId="12" xfId="0" applyNumberFormat="1" applyFont="1" applyFill="1" applyBorder="1" applyAlignment="1" applyProtection="1">
      <alignment horizontal="right"/>
      <protection/>
    </xf>
    <xf numFmtId="185" fontId="3" fillId="33" borderId="13" xfId="0" applyNumberFormat="1" applyFont="1" applyFill="1" applyBorder="1" applyAlignment="1" applyProtection="1">
      <alignment horizontal="right"/>
      <protection locked="0"/>
    </xf>
    <xf numFmtId="185" fontId="2" fillId="0" borderId="11" xfId="0" applyNumberFormat="1" applyFont="1" applyFill="1" applyBorder="1" applyAlignment="1" applyProtection="1">
      <alignment/>
      <protection/>
    </xf>
    <xf numFmtId="185" fontId="2" fillId="0" borderId="10" xfId="0" applyNumberFormat="1" applyFont="1" applyFill="1" applyBorder="1" applyAlignment="1" applyProtection="1">
      <alignment/>
      <protection/>
    </xf>
    <xf numFmtId="185" fontId="2" fillId="0" borderId="19" xfId="0" applyNumberFormat="1" applyFont="1" applyFill="1" applyBorder="1" applyAlignment="1" applyProtection="1">
      <alignment/>
      <protection/>
    </xf>
    <xf numFmtId="185" fontId="2" fillId="0" borderId="0" xfId="0" applyNumberFormat="1" applyFont="1" applyFill="1" applyBorder="1" applyAlignment="1" applyProtection="1">
      <alignment/>
      <protection/>
    </xf>
    <xf numFmtId="181" fontId="2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37" xfId="0" applyBorder="1" applyAlignment="1">
      <alignment horizontal="center" vertical="center"/>
    </xf>
    <xf numFmtId="0" fontId="2" fillId="0" borderId="19" xfId="0" applyFont="1" applyBorder="1" applyAlignment="1" applyProtection="1">
      <alignment horizontal="center" vertical="center"/>
      <protection/>
    </xf>
    <xf numFmtId="0" fontId="6" fillId="0" borderId="42" xfId="0" applyFont="1" applyBorder="1" applyAlignment="1">
      <alignment horizontal="center" vertical="top" wrapText="1"/>
    </xf>
    <xf numFmtId="0" fontId="6" fillId="0" borderId="43" xfId="0" applyFont="1" applyBorder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5"/>
  <sheetViews>
    <sheetView showGridLines="0" tabSelected="1" zoomScalePageLayoutView="0" workbookViewId="0" topLeftCell="A1">
      <selection activeCell="A6" sqref="A6"/>
    </sheetView>
  </sheetViews>
  <sheetFormatPr defaultColWidth="9.140625" defaultRowHeight="12.75"/>
  <cols>
    <col min="1" max="1" width="52.7109375" style="30" customWidth="1"/>
    <col min="2" max="23" width="13.7109375" style="30" customWidth="1"/>
    <col min="24" max="24" width="2.7109375" style="30" customWidth="1"/>
    <col min="25" max="16384" width="9.140625" style="30" customWidth="1"/>
  </cols>
  <sheetData>
    <row r="1" spans="1:23" ht="12.75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33"/>
      <c r="W1" s="33"/>
    </row>
    <row r="2" spans="1:23" ht="17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34"/>
      <c r="W2" s="34"/>
    </row>
    <row r="3" spans="1:23" ht="18" customHeight="1">
      <c r="A3" s="137" t="s">
        <v>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34"/>
      <c r="W3" s="34"/>
    </row>
    <row r="4" spans="1:23" ht="18" customHeight="1">
      <c r="A4" s="137" t="s">
        <v>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34"/>
      <c r="W4" s="34"/>
    </row>
    <row r="5" spans="1:23" ht="15" customHeight="1">
      <c r="A5" s="138" t="s">
        <v>132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35"/>
      <c r="W5" s="35"/>
    </row>
    <row r="6" spans="1:23" ht="12.75" customHeight="1">
      <c r="A6" s="32"/>
      <c r="B6" s="32"/>
      <c r="C6" s="32"/>
      <c r="D6" s="32"/>
      <c r="E6" s="36"/>
      <c r="F6" s="134" t="s">
        <v>3</v>
      </c>
      <c r="G6" s="135"/>
      <c r="H6" s="134" t="s">
        <v>4</v>
      </c>
      <c r="I6" s="135"/>
      <c r="J6" s="134" t="s">
        <v>5</v>
      </c>
      <c r="K6" s="135"/>
      <c r="L6" s="134" t="s">
        <v>6</v>
      </c>
      <c r="M6" s="135"/>
      <c r="N6" s="134" t="s">
        <v>7</v>
      </c>
      <c r="O6" s="135"/>
      <c r="P6" s="134" t="s">
        <v>8</v>
      </c>
      <c r="Q6" s="135"/>
      <c r="R6" s="134" t="s">
        <v>9</v>
      </c>
      <c r="S6" s="135"/>
      <c r="T6" s="134" t="s">
        <v>10</v>
      </c>
      <c r="U6" s="135"/>
      <c r="V6" s="134" t="s">
        <v>11</v>
      </c>
      <c r="W6" s="135"/>
    </row>
    <row r="7" spans="1:23" ht="82.5">
      <c r="A7" s="37" t="s">
        <v>12</v>
      </c>
      <c r="B7" s="38" t="s">
        <v>13</v>
      </c>
      <c r="C7" s="38" t="s">
        <v>14</v>
      </c>
      <c r="D7" s="38" t="s">
        <v>15</v>
      </c>
      <c r="E7" s="38" t="s">
        <v>16</v>
      </c>
      <c r="F7" s="39" t="s">
        <v>17</v>
      </c>
      <c r="G7" s="40" t="s">
        <v>18</v>
      </c>
      <c r="H7" s="39" t="s">
        <v>19</v>
      </c>
      <c r="I7" s="40" t="s">
        <v>20</v>
      </c>
      <c r="J7" s="39" t="s">
        <v>21</v>
      </c>
      <c r="K7" s="40" t="s">
        <v>22</v>
      </c>
      <c r="L7" s="39" t="s">
        <v>23</v>
      </c>
      <c r="M7" s="40" t="s">
        <v>24</v>
      </c>
      <c r="N7" s="39" t="s">
        <v>25</v>
      </c>
      <c r="O7" s="40" t="s">
        <v>26</v>
      </c>
      <c r="P7" s="39" t="s">
        <v>27</v>
      </c>
      <c r="Q7" s="40" t="s">
        <v>28</v>
      </c>
      <c r="R7" s="39" t="s">
        <v>27</v>
      </c>
      <c r="S7" s="40" t="s">
        <v>28</v>
      </c>
      <c r="T7" s="39" t="s">
        <v>29</v>
      </c>
      <c r="U7" s="40" t="s">
        <v>30</v>
      </c>
      <c r="V7" s="39" t="s">
        <v>16</v>
      </c>
      <c r="W7" s="40" t="s">
        <v>31</v>
      </c>
    </row>
    <row r="8" spans="1:23" ht="12.75" customHeight="1">
      <c r="A8" s="41" t="s">
        <v>32</v>
      </c>
      <c r="B8" s="42"/>
      <c r="C8" s="42"/>
      <c r="D8" s="42"/>
      <c r="E8" s="42"/>
      <c r="F8" s="43"/>
      <c r="G8" s="44"/>
      <c r="H8" s="43"/>
      <c r="I8" s="44"/>
      <c r="J8" s="43"/>
      <c r="K8" s="44"/>
      <c r="L8" s="43"/>
      <c r="M8" s="44"/>
      <c r="N8" s="43"/>
      <c r="O8" s="44"/>
      <c r="P8" s="43"/>
      <c r="Q8" s="44"/>
      <c r="R8" s="45"/>
      <c r="S8" s="46"/>
      <c r="T8" s="45"/>
      <c r="U8" s="47"/>
      <c r="V8" s="43"/>
      <c r="W8" s="44"/>
    </row>
    <row r="9" spans="1:23" ht="12.75" customHeight="1" hidden="1">
      <c r="A9" s="48" t="s">
        <v>33</v>
      </c>
      <c r="B9" s="93">
        <v>0</v>
      </c>
      <c r="C9" s="93">
        <v>0</v>
      </c>
      <c r="D9" s="93"/>
      <c r="E9" s="93">
        <f>$B9+$C9+$D9</f>
        <v>0</v>
      </c>
      <c r="F9" s="94">
        <v>0</v>
      </c>
      <c r="G9" s="95">
        <v>0</v>
      </c>
      <c r="H9" s="94"/>
      <c r="I9" s="95"/>
      <c r="J9" s="94"/>
      <c r="K9" s="95"/>
      <c r="L9" s="94"/>
      <c r="M9" s="95"/>
      <c r="N9" s="94"/>
      <c r="O9" s="95"/>
      <c r="P9" s="94">
        <f>$H9+$J9+$L9+$N9</f>
        <v>0</v>
      </c>
      <c r="Q9" s="95">
        <f>$I9+$K9+$M9+$O9</f>
        <v>0</v>
      </c>
      <c r="R9" s="49">
        <f>IF($L9=0,0,(($N9-$L9)/$L9)*100)</f>
        <v>0</v>
      </c>
      <c r="S9" s="50">
        <f>IF($M9=0,0,(($O9-$M9)/$M9)*100)</f>
        <v>0</v>
      </c>
      <c r="T9" s="49">
        <f>IF($E9=0,0,($P9/$E9)*100)</f>
        <v>0</v>
      </c>
      <c r="U9" s="51">
        <f>IF($E9=0,0,($Q9/$E9)*100)</f>
        <v>0</v>
      </c>
      <c r="V9" s="94">
        <v>0</v>
      </c>
      <c r="W9" s="95"/>
    </row>
    <row r="10" spans="1:23" ht="12.75" customHeight="1">
      <c r="A10" s="48" t="s">
        <v>34</v>
      </c>
      <c r="B10" s="93">
        <v>17580000</v>
      </c>
      <c r="C10" s="93">
        <v>0</v>
      </c>
      <c r="D10" s="93"/>
      <c r="E10" s="93">
        <f aca="true" t="shared" si="0" ref="E10:E16">$B10+$C10+$D10</f>
        <v>17580000</v>
      </c>
      <c r="F10" s="94">
        <v>17580000</v>
      </c>
      <c r="G10" s="95">
        <v>17580000</v>
      </c>
      <c r="H10" s="94">
        <v>4084000</v>
      </c>
      <c r="I10" s="95">
        <v>2877519</v>
      </c>
      <c r="J10" s="94">
        <v>4083000</v>
      </c>
      <c r="K10" s="95">
        <v>3073976</v>
      </c>
      <c r="L10" s="94">
        <v>2769000</v>
      </c>
      <c r="M10" s="95">
        <v>2809072</v>
      </c>
      <c r="N10" s="94">
        <v>2732000</v>
      </c>
      <c r="O10" s="95">
        <v>3462582</v>
      </c>
      <c r="P10" s="94">
        <f aca="true" t="shared" si="1" ref="P10:P16">$H10+$J10+$L10+$N10</f>
        <v>13668000</v>
      </c>
      <c r="Q10" s="95">
        <f aca="true" t="shared" si="2" ref="Q10:Q16">$I10+$K10+$M10+$O10</f>
        <v>12223149</v>
      </c>
      <c r="R10" s="49">
        <f aca="true" t="shared" si="3" ref="R10:R16">IF($L10=0,0,(($N10-$L10)/$L10)*100)</f>
        <v>-1.3362224629830264</v>
      </c>
      <c r="S10" s="50">
        <f aca="true" t="shared" si="4" ref="S10:S16">IF($M10=0,0,(($O10-$M10)/$M10)*100)</f>
        <v>23.264266633251125</v>
      </c>
      <c r="T10" s="49">
        <f aca="true" t="shared" si="5" ref="T10:T15">IF($E10=0,0,($P10/$E10)*100)</f>
        <v>77.74744027303754</v>
      </c>
      <c r="U10" s="51">
        <f aca="true" t="shared" si="6" ref="U10:U15">IF($E10=0,0,($Q10/$E10)*100)</f>
        <v>69.52872013651877</v>
      </c>
      <c r="V10" s="94">
        <v>396000</v>
      </c>
      <c r="W10" s="95">
        <v>0</v>
      </c>
    </row>
    <row r="11" spans="1:23" ht="12.75" customHeight="1">
      <c r="A11" s="48" t="s">
        <v>35</v>
      </c>
      <c r="B11" s="93">
        <v>7200000</v>
      </c>
      <c r="C11" s="93">
        <v>-1000000</v>
      </c>
      <c r="D11" s="93"/>
      <c r="E11" s="93">
        <f t="shared" si="0"/>
        <v>6200000</v>
      </c>
      <c r="F11" s="94">
        <v>6200000</v>
      </c>
      <c r="G11" s="95">
        <v>6200000</v>
      </c>
      <c r="H11" s="94">
        <v>2240000</v>
      </c>
      <c r="I11" s="95">
        <v>48126026</v>
      </c>
      <c r="J11" s="94">
        <v>1929000</v>
      </c>
      <c r="K11" s="95">
        <v>21102379</v>
      </c>
      <c r="L11" s="94">
        <v>1338000</v>
      </c>
      <c r="M11" s="95">
        <v>53732198</v>
      </c>
      <c r="N11" s="94">
        <v>693000</v>
      </c>
      <c r="O11" s="95">
        <v>47534495</v>
      </c>
      <c r="P11" s="94">
        <f t="shared" si="1"/>
        <v>6200000</v>
      </c>
      <c r="Q11" s="95">
        <f t="shared" si="2"/>
        <v>170495098</v>
      </c>
      <c r="R11" s="49">
        <f t="shared" si="3"/>
        <v>-48.20627802690583</v>
      </c>
      <c r="S11" s="50">
        <f t="shared" si="4"/>
        <v>-11.534430435918516</v>
      </c>
      <c r="T11" s="49">
        <f t="shared" si="5"/>
        <v>100</v>
      </c>
      <c r="U11" s="51">
        <f t="shared" si="6"/>
        <v>2749.920935483871</v>
      </c>
      <c r="V11" s="94">
        <v>0</v>
      </c>
      <c r="W11" s="95">
        <v>0</v>
      </c>
    </row>
    <row r="12" spans="1:23" ht="12.75" customHeight="1">
      <c r="A12" s="48" t="s">
        <v>36</v>
      </c>
      <c r="B12" s="93">
        <v>173317000</v>
      </c>
      <c r="C12" s="93">
        <v>0</v>
      </c>
      <c r="D12" s="93"/>
      <c r="E12" s="93">
        <f t="shared" si="0"/>
        <v>173317000</v>
      </c>
      <c r="F12" s="94">
        <v>0</v>
      </c>
      <c r="G12" s="95">
        <v>0</v>
      </c>
      <c r="H12" s="94"/>
      <c r="I12" s="95"/>
      <c r="J12" s="94"/>
      <c r="K12" s="95">
        <v>52227421</v>
      </c>
      <c r="L12" s="94"/>
      <c r="M12" s="95">
        <v>11520809</v>
      </c>
      <c r="N12" s="94"/>
      <c r="O12" s="95">
        <v>8224080</v>
      </c>
      <c r="P12" s="94">
        <f t="shared" si="1"/>
        <v>0</v>
      </c>
      <c r="Q12" s="95">
        <f t="shared" si="2"/>
        <v>71972310</v>
      </c>
      <c r="R12" s="49">
        <f t="shared" si="3"/>
        <v>0</v>
      </c>
      <c r="S12" s="50">
        <f t="shared" si="4"/>
        <v>-28.615429697688764</v>
      </c>
      <c r="T12" s="49">
        <f t="shared" si="5"/>
        <v>0</v>
      </c>
      <c r="U12" s="51">
        <f t="shared" si="6"/>
        <v>41.526399603039515</v>
      </c>
      <c r="V12" s="94">
        <v>0</v>
      </c>
      <c r="W12" s="95">
        <v>0</v>
      </c>
    </row>
    <row r="13" spans="1:23" ht="12.75" customHeight="1">
      <c r="A13" s="48" t="s">
        <v>37</v>
      </c>
      <c r="B13" s="93">
        <v>182000000</v>
      </c>
      <c r="C13" s="93">
        <v>3360000</v>
      </c>
      <c r="D13" s="93"/>
      <c r="E13" s="93">
        <f t="shared" si="0"/>
        <v>185360000</v>
      </c>
      <c r="F13" s="94">
        <v>185360000</v>
      </c>
      <c r="G13" s="95">
        <v>185360000</v>
      </c>
      <c r="H13" s="94">
        <v>15425000</v>
      </c>
      <c r="I13" s="95">
        <v>-47000489</v>
      </c>
      <c r="J13" s="94">
        <v>11807000</v>
      </c>
      <c r="K13" s="95">
        <v>24036070</v>
      </c>
      <c r="L13" s="94">
        <v>33185000</v>
      </c>
      <c r="M13" s="95">
        <v>19255339</v>
      </c>
      <c r="N13" s="94">
        <v>95332000</v>
      </c>
      <c r="O13" s="95">
        <v>13937648</v>
      </c>
      <c r="P13" s="94">
        <f t="shared" si="1"/>
        <v>155749000</v>
      </c>
      <c r="Q13" s="95">
        <f t="shared" si="2"/>
        <v>10228568</v>
      </c>
      <c r="R13" s="49">
        <f t="shared" si="3"/>
        <v>187.27437095073077</v>
      </c>
      <c r="S13" s="50">
        <f t="shared" si="4"/>
        <v>-27.616709318906302</v>
      </c>
      <c r="T13" s="49">
        <f t="shared" si="5"/>
        <v>84.02514026758739</v>
      </c>
      <c r="U13" s="51">
        <f t="shared" si="6"/>
        <v>5.5182175226586105</v>
      </c>
      <c r="V13" s="94">
        <v>0</v>
      </c>
      <c r="W13" s="95">
        <v>0</v>
      </c>
    </row>
    <row r="14" spans="1:23" ht="12.75" customHeight="1">
      <c r="A14" s="48" t="s">
        <v>38</v>
      </c>
      <c r="B14" s="93">
        <v>10497000</v>
      </c>
      <c r="C14" s="93">
        <v>0</v>
      </c>
      <c r="D14" s="93"/>
      <c r="E14" s="93">
        <f t="shared" si="0"/>
        <v>10497000</v>
      </c>
      <c r="F14" s="94">
        <v>10497000</v>
      </c>
      <c r="G14" s="95">
        <v>0</v>
      </c>
      <c r="H14" s="94"/>
      <c r="I14" s="95"/>
      <c r="J14" s="94"/>
      <c r="K14" s="95"/>
      <c r="L14" s="94"/>
      <c r="M14" s="95"/>
      <c r="N14" s="94"/>
      <c r="O14" s="95"/>
      <c r="P14" s="94">
        <f t="shared" si="1"/>
        <v>0</v>
      </c>
      <c r="Q14" s="95">
        <f t="shared" si="2"/>
        <v>0</v>
      </c>
      <c r="R14" s="49">
        <f t="shared" si="3"/>
        <v>0</v>
      </c>
      <c r="S14" s="50">
        <f t="shared" si="4"/>
        <v>0</v>
      </c>
      <c r="T14" s="49">
        <f t="shared" si="5"/>
        <v>0</v>
      </c>
      <c r="U14" s="51">
        <f t="shared" si="6"/>
        <v>0</v>
      </c>
      <c r="V14" s="94">
        <v>0</v>
      </c>
      <c r="W14" s="95">
        <v>0</v>
      </c>
    </row>
    <row r="15" spans="1:23" ht="12.75" customHeight="1">
      <c r="A15" s="48" t="s">
        <v>39</v>
      </c>
      <c r="B15" s="93">
        <v>120599000</v>
      </c>
      <c r="C15" s="93">
        <v>0</v>
      </c>
      <c r="D15" s="93"/>
      <c r="E15" s="93">
        <f t="shared" si="0"/>
        <v>120599000</v>
      </c>
      <c r="F15" s="94">
        <v>120599000</v>
      </c>
      <c r="G15" s="95">
        <v>120599000</v>
      </c>
      <c r="H15" s="94">
        <v>32628000</v>
      </c>
      <c r="I15" s="95"/>
      <c r="J15" s="94">
        <v>8465000</v>
      </c>
      <c r="K15" s="95"/>
      <c r="L15" s="94">
        <v>26342000</v>
      </c>
      <c r="M15" s="95"/>
      <c r="N15" s="94">
        <v>53164000</v>
      </c>
      <c r="O15" s="95"/>
      <c r="P15" s="94">
        <f t="shared" si="1"/>
        <v>120599000</v>
      </c>
      <c r="Q15" s="95">
        <f t="shared" si="2"/>
        <v>0</v>
      </c>
      <c r="R15" s="49">
        <f t="shared" si="3"/>
        <v>101.82218510363678</v>
      </c>
      <c r="S15" s="50">
        <f t="shared" si="4"/>
        <v>0</v>
      </c>
      <c r="T15" s="49">
        <f t="shared" si="5"/>
        <v>100</v>
      </c>
      <c r="U15" s="51">
        <f t="shared" si="6"/>
        <v>0</v>
      </c>
      <c r="V15" s="94">
        <v>0</v>
      </c>
      <c r="W15" s="95">
        <v>0</v>
      </c>
    </row>
    <row r="16" spans="1:23" ht="12.75" customHeight="1">
      <c r="A16" s="52" t="s">
        <v>40</v>
      </c>
      <c r="B16" s="96">
        <f>SUM(B9:B15)</f>
        <v>511193000</v>
      </c>
      <c r="C16" s="96">
        <f>SUM(C9:C15)</f>
        <v>2360000</v>
      </c>
      <c r="D16" s="96"/>
      <c r="E16" s="96">
        <f t="shared" si="0"/>
        <v>513553000</v>
      </c>
      <c r="F16" s="97">
        <f aca="true" t="shared" si="7" ref="F16:O16">SUM(F9:F15)</f>
        <v>340236000</v>
      </c>
      <c r="G16" s="98">
        <f t="shared" si="7"/>
        <v>329739000</v>
      </c>
      <c r="H16" s="97">
        <f t="shared" si="7"/>
        <v>54377000</v>
      </c>
      <c r="I16" s="98">
        <f t="shared" si="7"/>
        <v>4003056</v>
      </c>
      <c r="J16" s="97">
        <f t="shared" si="7"/>
        <v>26284000</v>
      </c>
      <c r="K16" s="98">
        <f t="shared" si="7"/>
        <v>100439846</v>
      </c>
      <c r="L16" s="97">
        <f t="shared" si="7"/>
        <v>63634000</v>
      </c>
      <c r="M16" s="98">
        <f t="shared" si="7"/>
        <v>87317418</v>
      </c>
      <c r="N16" s="97">
        <f t="shared" si="7"/>
        <v>151921000</v>
      </c>
      <c r="O16" s="98">
        <f t="shared" si="7"/>
        <v>73158805</v>
      </c>
      <c r="P16" s="97">
        <f t="shared" si="1"/>
        <v>296216000</v>
      </c>
      <c r="Q16" s="98">
        <f t="shared" si="2"/>
        <v>264919125</v>
      </c>
      <c r="R16" s="53">
        <f t="shared" si="3"/>
        <v>138.74186755508063</v>
      </c>
      <c r="S16" s="54">
        <f t="shared" si="4"/>
        <v>-16.215107276763497</v>
      </c>
      <c r="T16" s="53">
        <f>IF((SUM($E9:$E13)+$E15)=0,0,(P16/(SUM($E9:$E13)+$E15)*100))</f>
        <v>58.883305238383</v>
      </c>
      <c r="U16" s="55">
        <f>IF((SUM($E9:$E13)+$E15)=0,0,(Q16/(SUM($E9:$E13)+$E15)*100))</f>
        <v>52.66195513024395</v>
      </c>
      <c r="V16" s="97">
        <f>SUM(V9:V15)</f>
        <v>396000</v>
      </c>
      <c r="W16" s="98">
        <f>SUM(W9:W15)</f>
        <v>0</v>
      </c>
    </row>
    <row r="17" spans="1:23" ht="12.75" customHeight="1">
      <c r="A17" s="41" t="s">
        <v>41</v>
      </c>
      <c r="B17" s="99"/>
      <c r="C17" s="99"/>
      <c r="D17" s="99"/>
      <c r="E17" s="99"/>
      <c r="F17" s="100"/>
      <c r="G17" s="101"/>
      <c r="H17" s="100"/>
      <c r="I17" s="101"/>
      <c r="J17" s="100"/>
      <c r="K17" s="101"/>
      <c r="L17" s="100"/>
      <c r="M17" s="101"/>
      <c r="N17" s="100"/>
      <c r="O17" s="101"/>
      <c r="P17" s="100"/>
      <c r="Q17" s="101"/>
      <c r="R17" s="45"/>
      <c r="S17" s="46"/>
      <c r="T17" s="45"/>
      <c r="U17" s="47"/>
      <c r="V17" s="100"/>
      <c r="W17" s="101"/>
    </row>
    <row r="18" spans="1:23" ht="12.75" customHeight="1">
      <c r="A18" s="48" t="s">
        <v>42</v>
      </c>
      <c r="B18" s="93">
        <v>11200000</v>
      </c>
      <c r="C18" s="93">
        <v>0</v>
      </c>
      <c r="D18" s="93"/>
      <c r="E18" s="93">
        <f aca="true" t="shared" si="8" ref="E18:E24">$B18+$C18+$D18</f>
        <v>11200000</v>
      </c>
      <c r="F18" s="94">
        <v>11200000</v>
      </c>
      <c r="G18" s="95">
        <v>0</v>
      </c>
      <c r="H18" s="94"/>
      <c r="I18" s="95"/>
      <c r="J18" s="94"/>
      <c r="K18" s="95"/>
      <c r="L18" s="94"/>
      <c r="M18" s="95"/>
      <c r="N18" s="94"/>
      <c r="O18" s="95">
        <v>32292</v>
      </c>
      <c r="P18" s="94">
        <f aca="true" t="shared" si="9" ref="P18:P24">$H18+$J18+$L18+$N18</f>
        <v>0</v>
      </c>
      <c r="Q18" s="95">
        <f aca="true" t="shared" si="10" ref="Q18:Q24">$I18+$K18+$M18+$O18</f>
        <v>32292</v>
      </c>
      <c r="R18" s="49">
        <f aca="true" t="shared" si="11" ref="R18:R24">IF($L18=0,0,(($N18-$L18)/$L18)*100)</f>
        <v>0</v>
      </c>
      <c r="S18" s="50">
        <f aca="true" t="shared" si="12" ref="S18:S24">IF($M18=0,0,(($O18-$M18)/$M18)*100)</f>
        <v>0</v>
      </c>
      <c r="T18" s="49">
        <f aca="true" t="shared" si="13" ref="T18:T23">IF($E18=0,0,($P18/$E18)*100)</f>
        <v>0</v>
      </c>
      <c r="U18" s="51">
        <f aca="true" t="shared" si="14" ref="U18:U23">IF($E18=0,0,($Q18/$E18)*100)</f>
        <v>0.28832142857142856</v>
      </c>
      <c r="V18" s="94">
        <v>0</v>
      </c>
      <c r="W18" s="95">
        <v>0</v>
      </c>
    </row>
    <row r="19" spans="1:23" ht="12.75" customHeight="1">
      <c r="A19" s="48" t="s">
        <v>43</v>
      </c>
      <c r="B19" s="93">
        <v>11200000</v>
      </c>
      <c r="C19" s="93">
        <v>0</v>
      </c>
      <c r="D19" s="93"/>
      <c r="E19" s="93">
        <f t="shared" si="8"/>
        <v>11200000</v>
      </c>
      <c r="F19" s="94">
        <v>11200000</v>
      </c>
      <c r="G19" s="95">
        <v>0</v>
      </c>
      <c r="H19" s="94"/>
      <c r="I19" s="95"/>
      <c r="J19" s="94"/>
      <c r="K19" s="95"/>
      <c r="L19" s="94"/>
      <c r="M19" s="95"/>
      <c r="N19" s="94"/>
      <c r="O19" s="95"/>
      <c r="P19" s="94">
        <f t="shared" si="9"/>
        <v>0</v>
      </c>
      <c r="Q19" s="95">
        <f t="shared" si="10"/>
        <v>0</v>
      </c>
      <c r="R19" s="49">
        <f t="shared" si="11"/>
        <v>0</v>
      </c>
      <c r="S19" s="50">
        <f t="shared" si="12"/>
        <v>0</v>
      </c>
      <c r="T19" s="49">
        <f t="shared" si="13"/>
        <v>0</v>
      </c>
      <c r="U19" s="51">
        <f t="shared" si="14"/>
        <v>0</v>
      </c>
      <c r="V19" s="94">
        <v>0</v>
      </c>
      <c r="W19" s="95">
        <v>0</v>
      </c>
    </row>
    <row r="20" spans="1:23" ht="12.75" customHeight="1">
      <c r="A20" s="48" t="s">
        <v>44</v>
      </c>
      <c r="B20" s="93">
        <v>5276000</v>
      </c>
      <c r="C20" s="93">
        <v>0</v>
      </c>
      <c r="D20" s="93"/>
      <c r="E20" s="93">
        <f t="shared" si="8"/>
        <v>5276000</v>
      </c>
      <c r="F20" s="94">
        <v>5276000</v>
      </c>
      <c r="G20" s="95">
        <v>5276000</v>
      </c>
      <c r="H20" s="94">
        <v>3445000</v>
      </c>
      <c r="I20" s="95"/>
      <c r="J20" s="94"/>
      <c r="K20" s="95"/>
      <c r="L20" s="94"/>
      <c r="M20" s="95"/>
      <c r="N20" s="94"/>
      <c r="O20" s="95">
        <v>1409201</v>
      </c>
      <c r="P20" s="94">
        <f t="shared" si="9"/>
        <v>3445000</v>
      </c>
      <c r="Q20" s="95">
        <f t="shared" si="10"/>
        <v>1409201</v>
      </c>
      <c r="R20" s="49">
        <f t="shared" si="11"/>
        <v>0</v>
      </c>
      <c r="S20" s="50">
        <f t="shared" si="12"/>
        <v>0</v>
      </c>
      <c r="T20" s="49">
        <f t="shared" si="13"/>
        <v>65.29567854435177</v>
      </c>
      <c r="U20" s="51">
        <f t="shared" si="14"/>
        <v>26.709647460197118</v>
      </c>
      <c r="V20" s="94">
        <v>0</v>
      </c>
      <c r="W20" s="95">
        <v>0</v>
      </c>
    </row>
    <row r="21" spans="1:23" ht="12.75" customHeight="1">
      <c r="A21" s="48" t="s">
        <v>45</v>
      </c>
      <c r="B21" s="93">
        <v>0</v>
      </c>
      <c r="C21" s="93">
        <v>0</v>
      </c>
      <c r="D21" s="93"/>
      <c r="E21" s="93">
        <f t="shared" si="8"/>
        <v>0</v>
      </c>
      <c r="F21" s="94">
        <v>0</v>
      </c>
      <c r="G21" s="95">
        <v>0</v>
      </c>
      <c r="H21" s="94"/>
      <c r="I21" s="95"/>
      <c r="J21" s="94"/>
      <c r="K21" s="95"/>
      <c r="L21" s="94"/>
      <c r="M21" s="95"/>
      <c r="N21" s="94"/>
      <c r="O21" s="95"/>
      <c r="P21" s="94">
        <f t="shared" si="9"/>
        <v>0</v>
      </c>
      <c r="Q21" s="95">
        <f t="shared" si="10"/>
        <v>0</v>
      </c>
      <c r="R21" s="49">
        <f t="shared" si="11"/>
        <v>0</v>
      </c>
      <c r="S21" s="50">
        <f t="shared" si="12"/>
        <v>0</v>
      </c>
      <c r="T21" s="49">
        <f t="shared" si="13"/>
        <v>0</v>
      </c>
      <c r="U21" s="51">
        <f t="shared" si="14"/>
        <v>0</v>
      </c>
      <c r="V21" s="94">
        <v>7881000</v>
      </c>
      <c r="W21" s="95">
        <v>0</v>
      </c>
    </row>
    <row r="22" spans="1:23" ht="12.75" customHeight="1">
      <c r="A22" s="48" t="s">
        <v>46</v>
      </c>
      <c r="B22" s="93">
        <v>0</v>
      </c>
      <c r="C22" s="93">
        <v>0</v>
      </c>
      <c r="D22" s="93"/>
      <c r="E22" s="93">
        <f t="shared" si="8"/>
        <v>0</v>
      </c>
      <c r="F22" s="94">
        <v>0</v>
      </c>
      <c r="G22" s="95">
        <v>0</v>
      </c>
      <c r="H22" s="94"/>
      <c r="I22" s="95"/>
      <c r="J22" s="94"/>
      <c r="K22" s="95"/>
      <c r="L22" s="94"/>
      <c r="M22" s="95"/>
      <c r="N22" s="94"/>
      <c r="O22" s="95"/>
      <c r="P22" s="94">
        <f t="shared" si="9"/>
        <v>0</v>
      </c>
      <c r="Q22" s="95">
        <f t="shared" si="10"/>
        <v>0</v>
      </c>
      <c r="R22" s="49">
        <f t="shared" si="11"/>
        <v>0</v>
      </c>
      <c r="S22" s="50">
        <f t="shared" si="12"/>
        <v>0</v>
      </c>
      <c r="T22" s="49">
        <f t="shared" si="13"/>
        <v>0</v>
      </c>
      <c r="U22" s="51">
        <f t="shared" si="14"/>
        <v>0</v>
      </c>
      <c r="V22" s="94">
        <v>0</v>
      </c>
      <c r="W22" s="95">
        <v>0</v>
      </c>
    </row>
    <row r="23" spans="1:23" ht="12.75" customHeight="1">
      <c r="A23" s="48" t="s">
        <v>47</v>
      </c>
      <c r="B23" s="93">
        <v>0</v>
      </c>
      <c r="C23" s="93">
        <v>0</v>
      </c>
      <c r="D23" s="93"/>
      <c r="E23" s="93">
        <f t="shared" si="8"/>
        <v>0</v>
      </c>
      <c r="F23" s="94">
        <v>0</v>
      </c>
      <c r="G23" s="95">
        <v>0</v>
      </c>
      <c r="H23" s="94"/>
      <c r="I23" s="95"/>
      <c r="J23" s="94"/>
      <c r="K23" s="95"/>
      <c r="L23" s="94"/>
      <c r="M23" s="95"/>
      <c r="N23" s="94"/>
      <c r="O23" s="95"/>
      <c r="P23" s="94">
        <f t="shared" si="9"/>
        <v>0</v>
      </c>
      <c r="Q23" s="95">
        <f t="shared" si="10"/>
        <v>0</v>
      </c>
      <c r="R23" s="49">
        <f t="shared" si="11"/>
        <v>0</v>
      </c>
      <c r="S23" s="50">
        <f t="shared" si="12"/>
        <v>0</v>
      </c>
      <c r="T23" s="49">
        <f t="shared" si="13"/>
        <v>0</v>
      </c>
      <c r="U23" s="51">
        <f t="shared" si="14"/>
        <v>0</v>
      </c>
      <c r="V23" s="94">
        <v>0</v>
      </c>
      <c r="W23" s="95"/>
    </row>
    <row r="24" spans="1:23" ht="12.75" customHeight="1">
      <c r="A24" s="52" t="s">
        <v>40</v>
      </c>
      <c r="B24" s="96">
        <f>SUM(B18:B23)</f>
        <v>27676000</v>
      </c>
      <c r="C24" s="96">
        <f>SUM(C18:C23)</f>
        <v>0</v>
      </c>
      <c r="D24" s="96"/>
      <c r="E24" s="96">
        <f t="shared" si="8"/>
        <v>27676000</v>
      </c>
      <c r="F24" s="97">
        <f aca="true" t="shared" si="15" ref="F24:O24">SUM(F18:F23)</f>
        <v>27676000</v>
      </c>
      <c r="G24" s="98">
        <f t="shared" si="15"/>
        <v>5276000</v>
      </c>
      <c r="H24" s="97">
        <f t="shared" si="15"/>
        <v>3445000</v>
      </c>
      <c r="I24" s="98">
        <f t="shared" si="15"/>
        <v>0</v>
      </c>
      <c r="J24" s="97">
        <f t="shared" si="15"/>
        <v>0</v>
      </c>
      <c r="K24" s="98">
        <f t="shared" si="15"/>
        <v>0</v>
      </c>
      <c r="L24" s="97">
        <f t="shared" si="15"/>
        <v>0</v>
      </c>
      <c r="M24" s="98">
        <f t="shared" si="15"/>
        <v>0</v>
      </c>
      <c r="N24" s="97">
        <f t="shared" si="15"/>
        <v>0</v>
      </c>
      <c r="O24" s="98">
        <f t="shared" si="15"/>
        <v>1441493</v>
      </c>
      <c r="P24" s="97">
        <f t="shared" si="9"/>
        <v>3445000</v>
      </c>
      <c r="Q24" s="98">
        <f t="shared" si="10"/>
        <v>1441493</v>
      </c>
      <c r="R24" s="53">
        <f t="shared" si="11"/>
        <v>0</v>
      </c>
      <c r="S24" s="54">
        <f t="shared" si="12"/>
        <v>0</v>
      </c>
      <c r="T24" s="53">
        <f>IF(($E24-$E19-$E23)=0,0,($P24/($E24-$E19-$E23))*100)</f>
        <v>20.90920126244234</v>
      </c>
      <c r="U24" s="55">
        <f>IF(($E24-$E19-$E23)=0,0,($Q24/($E24-$E19-$E23))*100)</f>
        <v>8.74904709881039</v>
      </c>
      <c r="V24" s="97">
        <f>SUM(V18:V23)</f>
        <v>7881000</v>
      </c>
      <c r="W24" s="98">
        <f>SUM(W18:W23)</f>
        <v>0</v>
      </c>
    </row>
    <row r="25" spans="1:23" ht="12.75" customHeight="1">
      <c r="A25" s="41" t="s">
        <v>48</v>
      </c>
      <c r="B25" s="99"/>
      <c r="C25" s="99"/>
      <c r="D25" s="99"/>
      <c r="E25" s="99"/>
      <c r="F25" s="100"/>
      <c r="G25" s="101"/>
      <c r="H25" s="100"/>
      <c r="I25" s="101"/>
      <c r="J25" s="100"/>
      <c r="K25" s="101"/>
      <c r="L25" s="100"/>
      <c r="M25" s="101"/>
      <c r="N25" s="100"/>
      <c r="O25" s="101"/>
      <c r="P25" s="100"/>
      <c r="Q25" s="101"/>
      <c r="R25" s="45"/>
      <c r="S25" s="46"/>
      <c r="T25" s="45"/>
      <c r="U25" s="47"/>
      <c r="V25" s="100"/>
      <c r="W25" s="101"/>
    </row>
    <row r="26" spans="1:23" ht="12.75" customHeight="1">
      <c r="A26" s="48" t="s">
        <v>49</v>
      </c>
      <c r="B26" s="93">
        <v>0</v>
      </c>
      <c r="C26" s="93">
        <v>0</v>
      </c>
      <c r="D26" s="93"/>
      <c r="E26" s="93">
        <f>$B26+$C26+$D26</f>
        <v>0</v>
      </c>
      <c r="F26" s="94">
        <v>0</v>
      </c>
      <c r="G26" s="95">
        <v>0</v>
      </c>
      <c r="H26" s="94"/>
      <c r="I26" s="95"/>
      <c r="J26" s="94"/>
      <c r="K26" s="95"/>
      <c r="L26" s="94"/>
      <c r="M26" s="95"/>
      <c r="N26" s="94"/>
      <c r="O26" s="95"/>
      <c r="P26" s="94">
        <f>$H26+$J26+$L26+$N26</f>
        <v>0</v>
      </c>
      <c r="Q26" s="95">
        <f>$I26+$K26+$M26+$O26</f>
        <v>0</v>
      </c>
      <c r="R26" s="49">
        <f>IF($L26=0,0,(($N26-$L26)/$L26)*100)</f>
        <v>0</v>
      </c>
      <c r="S26" s="50">
        <f>IF($M26=0,0,(($O26-$M26)/$M26)*100)</f>
        <v>0</v>
      </c>
      <c r="T26" s="49">
        <f>IF($E26=0,0,($P26/$E26)*100)</f>
        <v>0</v>
      </c>
      <c r="U26" s="51">
        <f>IF($E26=0,0,($Q26/$E26)*100)</f>
        <v>0</v>
      </c>
      <c r="V26" s="94">
        <v>0</v>
      </c>
      <c r="W26" s="95"/>
    </row>
    <row r="27" spans="1:23" ht="12.75" customHeight="1">
      <c r="A27" s="48" t="s">
        <v>50</v>
      </c>
      <c r="B27" s="93">
        <v>0</v>
      </c>
      <c r="C27" s="93">
        <v>0</v>
      </c>
      <c r="D27" s="93"/>
      <c r="E27" s="93">
        <f>$B27+$C27+$D27</f>
        <v>0</v>
      </c>
      <c r="F27" s="94">
        <v>0</v>
      </c>
      <c r="G27" s="95">
        <v>0</v>
      </c>
      <c r="H27" s="94"/>
      <c r="I27" s="95"/>
      <c r="J27" s="94"/>
      <c r="K27" s="95"/>
      <c r="L27" s="94"/>
      <c r="M27" s="95"/>
      <c r="N27" s="94"/>
      <c r="O27" s="95"/>
      <c r="P27" s="94">
        <f>$H27+$J27+$L27+$N27</f>
        <v>0</v>
      </c>
      <c r="Q27" s="95">
        <f>$I27+$K27+$M27+$O27</f>
        <v>0</v>
      </c>
      <c r="R27" s="49">
        <f>IF($L27=0,0,(($N27-$L27)/$L27)*100)</f>
        <v>0</v>
      </c>
      <c r="S27" s="50">
        <f>IF($M27=0,0,(($O27-$M27)/$M27)*100)</f>
        <v>0</v>
      </c>
      <c r="T27" s="49">
        <f>IF($E27=0,0,($P27/$E27)*100)</f>
        <v>0</v>
      </c>
      <c r="U27" s="51">
        <f>IF($E27=0,0,($Q27/$E27)*100)</f>
        <v>0</v>
      </c>
      <c r="V27" s="94">
        <v>0</v>
      </c>
      <c r="W27" s="95"/>
    </row>
    <row r="28" spans="1:23" ht="12.75" customHeight="1">
      <c r="A28" s="48" t="s">
        <v>51</v>
      </c>
      <c r="B28" s="93">
        <v>2598422000</v>
      </c>
      <c r="C28" s="93">
        <v>-191927000</v>
      </c>
      <c r="D28" s="93"/>
      <c r="E28" s="93">
        <f>$B28+$C28+$D28</f>
        <v>2406495000</v>
      </c>
      <c r="F28" s="94">
        <v>2406495000</v>
      </c>
      <c r="G28" s="95">
        <v>2406495000</v>
      </c>
      <c r="H28" s="94">
        <v>305083000</v>
      </c>
      <c r="I28" s="95">
        <v>23387858</v>
      </c>
      <c r="J28" s="94">
        <v>433549000</v>
      </c>
      <c r="K28" s="95">
        <v>236803989</v>
      </c>
      <c r="L28" s="94">
        <v>576115000</v>
      </c>
      <c r="M28" s="95">
        <v>238582570</v>
      </c>
      <c r="N28" s="94">
        <v>298993000</v>
      </c>
      <c r="O28" s="95">
        <v>144970627</v>
      </c>
      <c r="P28" s="94">
        <f>$H28+$J28+$L28+$N28</f>
        <v>1613740000</v>
      </c>
      <c r="Q28" s="95">
        <f>$I28+$K28+$M28+$O28</f>
        <v>643745044</v>
      </c>
      <c r="R28" s="49">
        <f>IF($L28=0,0,(($N28-$L28)/$L28)*100)</f>
        <v>-48.10185466443332</v>
      </c>
      <c r="S28" s="50">
        <f>IF($M28=0,0,(($O28-$M28)/$M28)*100)</f>
        <v>-39.23670660434247</v>
      </c>
      <c r="T28" s="49">
        <f>IF($E28=0,0,($P28/$E28)*100)</f>
        <v>67.05769178826468</v>
      </c>
      <c r="U28" s="51">
        <f>IF($E28=0,0,($Q28/$E28)*100)</f>
        <v>26.750317120958073</v>
      </c>
      <c r="V28" s="94">
        <v>0</v>
      </c>
      <c r="W28" s="95">
        <v>0</v>
      </c>
    </row>
    <row r="29" spans="1:23" ht="12.75" customHeight="1">
      <c r="A29" s="48" t="s">
        <v>52</v>
      </c>
      <c r="B29" s="93">
        <v>5328000</v>
      </c>
      <c r="C29" s="93">
        <v>0</v>
      </c>
      <c r="D29" s="93"/>
      <c r="E29" s="93">
        <f>$B29+$C29+$D29</f>
        <v>5328000</v>
      </c>
      <c r="F29" s="94">
        <v>5328000</v>
      </c>
      <c r="G29" s="95">
        <v>5328000</v>
      </c>
      <c r="H29" s="94">
        <v>696000</v>
      </c>
      <c r="I29" s="95"/>
      <c r="J29" s="94">
        <v>661000</v>
      </c>
      <c r="K29" s="95"/>
      <c r="L29" s="94">
        <v>353000</v>
      </c>
      <c r="M29" s="95">
        <v>697454</v>
      </c>
      <c r="N29" s="94">
        <v>634000</v>
      </c>
      <c r="O29" s="95">
        <v>942244</v>
      </c>
      <c r="P29" s="94">
        <f>$H29+$J29+$L29+$N29</f>
        <v>2344000</v>
      </c>
      <c r="Q29" s="95">
        <f>$I29+$K29+$M29+$O29</f>
        <v>1639698</v>
      </c>
      <c r="R29" s="49">
        <f>IF($L29=0,0,(($N29-$L29)/$L29)*100)</f>
        <v>79.60339943342775</v>
      </c>
      <c r="S29" s="50">
        <f>IF($M29=0,0,(($O29-$M29)/$M29)*100)</f>
        <v>35.09765518586172</v>
      </c>
      <c r="T29" s="49">
        <f>IF($E29=0,0,($P29/$E29)*100)</f>
        <v>43.993993993993996</v>
      </c>
      <c r="U29" s="51">
        <f>IF($E29=0,0,($Q29/$E29)*100)</f>
        <v>30.775112612612617</v>
      </c>
      <c r="V29" s="94">
        <v>0</v>
      </c>
      <c r="W29" s="95">
        <v>0</v>
      </c>
    </row>
    <row r="30" spans="1:23" ht="12.75" customHeight="1">
      <c r="A30" s="52" t="s">
        <v>40</v>
      </c>
      <c r="B30" s="96">
        <f>SUM(B26:B29)</f>
        <v>2603750000</v>
      </c>
      <c r="C30" s="96">
        <f>SUM(C26:C29)</f>
        <v>-191927000</v>
      </c>
      <c r="D30" s="96"/>
      <c r="E30" s="96">
        <f>$B30+$C30+$D30</f>
        <v>2411823000</v>
      </c>
      <c r="F30" s="97">
        <f aca="true" t="shared" si="16" ref="F30:O30">SUM(F26:F29)</f>
        <v>2411823000</v>
      </c>
      <c r="G30" s="98">
        <f t="shared" si="16"/>
        <v>2411823000</v>
      </c>
      <c r="H30" s="97">
        <f t="shared" si="16"/>
        <v>305779000</v>
      </c>
      <c r="I30" s="98">
        <f t="shared" si="16"/>
        <v>23387858</v>
      </c>
      <c r="J30" s="97">
        <f t="shared" si="16"/>
        <v>434210000</v>
      </c>
      <c r="K30" s="98">
        <f t="shared" si="16"/>
        <v>236803989</v>
      </c>
      <c r="L30" s="97">
        <f t="shared" si="16"/>
        <v>576468000</v>
      </c>
      <c r="M30" s="98">
        <f t="shared" si="16"/>
        <v>239280024</v>
      </c>
      <c r="N30" s="97">
        <f t="shared" si="16"/>
        <v>299627000</v>
      </c>
      <c r="O30" s="98">
        <f t="shared" si="16"/>
        <v>145912871</v>
      </c>
      <c r="P30" s="97">
        <f>$H30+$J30+$L30+$N30</f>
        <v>1616084000</v>
      </c>
      <c r="Q30" s="98">
        <f>$I30+$K30+$M30+$O30</f>
        <v>645384742</v>
      </c>
      <c r="R30" s="53">
        <f>IF($L30=0,0,(($N30-$L30)/$L30)*100)</f>
        <v>-48.02365439191768</v>
      </c>
      <c r="S30" s="54">
        <f>IF($M30=0,0,(($O30-$M30)/$M30)*100)</f>
        <v>-39.020036624536615</v>
      </c>
      <c r="T30" s="53">
        <f>IF($E30=0,0,($P30/$E30)*100)</f>
        <v>67.00674137364143</v>
      </c>
      <c r="U30" s="55">
        <f>IF($E30=0,0,($Q30/$E30)*100)</f>
        <v>26.759208366451436</v>
      </c>
      <c r="V30" s="97">
        <f>SUM(V26:V29)</f>
        <v>0</v>
      </c>
      <c r="W30" s="98">
        <f>SUM(W26:W29)</f>
        <v>0</v>
      </c>
    </row>
    <row r="31" spans="1:23" ht="12.75" customHeight="1">
      <c r="A31" s="41" t="s">
        <v>53</v>
      </c>
      <c r="B31" s="99"/>
      <c r="C31" s="99"/>
      <c r="D31" s="99"/>
      <c r="E31" s="99"/>
      <c r="F31" s="100"/>
      <c r="G31" s="101"/>
      <c r="H31" s="100"/>
      <c r="I31" s="101"/>
      <c r="J31" s="100"/>
      <c r="K31" s="101"/>
      <c r="L31" s="100"/>
      <c r="M31" s="101"/>
      <c r="N31" s="100"/>
      <c r="O31" s="101"/>
      <c r="P31" s="100"/>
      <c r="Q31" s="101"/>
      <c r="R31" s="45"/>
      <c r="S31" s="46"/>
      <c r="T31" s="45"/>
      <c r="U31" s="47"/>
      <c r="V31" s="100"/>
      <c r="W31" s="101"/>
    </row>
    <row r="32" spans="1:23" ht="12.75" customHeight="1">
      <c r="A32" s="48" t="s">
        <v>54</v>
      </c>
      <c r="B32" s="93">
        <v>86321000</v>
      </c>
      <c r="C32" s="93">
        <v>0</v>
      </c>
      <c r="D32" s="93"/>
      <c r="E32" s="93">
        <f>$B32+$C32+$D32</f>
        <v>86321000</v>
      </c>
      <c r="F32" s="94">
        <v>86321000</v>
      </c>
      <c r="G32" s="95">
        <v>86321000</v>
      </c>
      <c r="H32" s="94">
        <v>10577000</v>
      </c>
      <c r="I32" s="95">
        <v>7662874</v>
      </c>
      <c r="J32" s="94">
        <v>21239000</v>
      </c>
      <c r="K32" s="95">
        <v>16676337</v>
      </c>
      <c r="L32" s="94">
        <v>42304000</v>
      </c>
      <c r="M32" s="95">
        <v>28155435</v>
      </c>
      <c r="N32" s="94">
        <v>5723000</v>
      </c>
      <c r="O32" s="95">
        <v>12901297</v>
      </c>
      <c r="P32" s="94">
        <f>$H32+$J32+$L32+$N32</f>
        <v>79843000</v>
      </c>
      <c r="Q32" s="95">
        <f>$I32+$K32+$M32+$O32</f>
        <v>65395943</v>
      </c>
      <c r="R32" s="49">
        <f>IF($L32=0,0,(($N32-$L32)/$L32)*100)</f>
        <v>-86.47172844175492</v>
      </c>
      <c r="S32" s="50">
        <f>IF($M32=0,0,(($O32-$M32)/$M32)*100)</f>
        <v>-54.17830695920699</v>
      </c>
      <c r="T32" s="49">
        <f>IF($E32=0,0,($P32/$E32)*100)</f>
        <v>92.49545301838486</v>
      </c>
      <c r="U32" s="51">
        <f>IF($E32=0,0,($Q32/$E32)*100)</f>
        <v>75.75901924213112</v>
      </c>
      <c r="V32" s="94">
        <v>0</v>
      </c>
      <c r="W32" s="95">
        <v>0</v>
      </c>
    </row>
    <row r="33" spans="1:23" ht="12.75" customHeight="1">
      <c r="A33" s="52" t="s">
        <v>40</v>
      </c>
      <c r="B33" s="96">
        <f>B32</f>
        <v>86321000</v>
      </c>
      <c r="C33" s="96">
        <f>C32</f>
        <v>0</v>
      </c>
      <c r="D33" s="96"/>
      <c r="E33" s="96">
        <f>$B33+$C33+$D33</f>
        <v>86321000</v>
      </c>
      <c r="F33" s="97">
        <f aca="true" t="shared" si="17" ref="F33:O33">F32</f>
        <v>86321000</v>
      </c>
      <c r="G33" s="98">
        <f t="shared" si="17"/>
        <v>86321000</v>
      </c>
      <c r="H33" s="97">
        <f t="shared" si="17"/>
        <v>10577000</v>
      </c>
      <c r="I33" s="98">
        <f t="shared" si="17"/>
        <v>7662874</v>
      </c>
      <c r="J33" s="97">
        <f t="shared" si="17"/>
        <v>21239000</v>
      </c>
      <c r="K33" s="98">
        <f t="shared" si="17"/>
        <v>16676337</v>
      </c>
      <c r="L33" s="97">
        <f t="shared" si="17"/>
        <v>42304000</v>
      </c>
      <c r="M33" s="98">
        <f t="shared" si="17"/>
        <v>28155435</v>
      </c>
      <c r="N33" s="97">
        <f t="shared" si="17"/>
        <v>5723000</v>
      </c>
      <c r="O33" s="98">
        <f t="shared" si="17"/>
        <v>12901297</v>
      </c>
      <c r="P33" s="97">
        <f>$H33+$J33+$L33+$N33</f>
        <v>79843000</v>
      </c>
      <c r="Q33" s="98">
        <f>$I33+$K33+$M33+$O33</f>
        <v>65395943</v>
      </c>
      <c r="R33" s="53">
        <f>IF($L33=0,0,(($N33-$L33)/$L33)*100)</f>
        <v>-86.47172844175492</v>
      </c>
      <c r="S33" s="54">
        <f>IF($M33=0,0,(($O33-$M33)/$M33)*100)</f>
        <v>-54.17830695920699</v>
      </c>
      <c r="T33" s="53">
        <f>IF($E33=0,0,($P33/$E33)*100)</f>
        <v>92.49545301838486</v>
      </c>
      <c r="U33" s="55">
        <f>IF($E33=0,0,($Q33/$E33)*100)</f>
        <v>75.75901924213112</v>
      </c>
      <c r="V33" s="97">
        <f>V32</f>
        <v>0</v>
      </c>
      <c r="W33" s="98">
        <f>W32</f>
        <v>0</v>
      </c>
    </row>
    <row r="34" spans="1:23" ht="12.75" customHeight="1">
      <c r="A34" s="41" t="s">
        <v>55</v>
      </c>
      <c r="B34" s="99"/>
      <c r="C34" s="99"/>
      <c r="D34" s="99"/>
      <c r="E34" s="99"/>
      <c r="F34" s="100"/>
      <c r="G34" s="101"/>
      <c r="H34" s="100"/>
      <c r="I34" s="101"/>
      <c r="J34" s="100"/>
      <c r="K34" s="101"/>
      <c r="L34" s="100"/>
      <c r="M34" s="101"/>
      <c r="N34" s="100"/>
      <c r="O34" s="101"/>
      <c r="P34" s="100"/>
      <c r="Q34" s="101"/>
      <c r="R34" s="45"/>
      <c r="S34" s="46"/>
      <c r="T34" s="45"/>
      <c r="U34" s="47"/>
      <c r="V34" s="100"/>
      <c r="W34" s="101"/>
    </row>
    <row r="35" spans="1:23" ht="12.75" customHeight="1">
      <c r="A35" s="48" t="s">
        <v>56</v>
      </c>
      <c r="B35" s="93">
        <v>110358000</v>
      </c>
      <c r="C35" s="93">
        <v>6750000</v>
      </c>
      <c r="D35" s="93"/>
      <c r="E35" s="93">
        <f aca="true" t="shared" si="18" ref="E35:E40">$B35+$C35+$D35</f>
        <v>117108000</v>
      </c>
      <c r="F35" s="94">
        <v>117108000</v>
      </c>
      <c r="G35" s="95">
        <v>117608000</v>
      </c>
      <c r="H35" s="94">
        <v>9868000</v>
      </c>
      <c r="I35" s="95">
        <v>18724615</v>
      </c>
      <c r="J35" s="94">
        <v>4222000</v>
      </c>
      <c r="K35" s="95">
        <v>15291684</v>
      </c>
      <c r="L35" s="94">
        <v>34512000</v>
      </c>
      <c r="M35" s="95">
        <v>14713076</v>
      </c>
      <c r="N35" s="94">
        <v>35165000</v>
      </c>
      <c r="O35" s="95">
        <v>56520374</v>
      </c>
      <c r="P35" s="94">
        <f aca="true" t="shared" si="19" ref="P35:P40">$H35+$J35+$L35+$N35</f>
        <v>83767000</v>
      </c>
      <c r="Q35" s="95">
        <f aca="true" t="shared" si="20" ref="Q35:Q40">$I35+$K35+$M35+$O35</f>
        <v>105249749</v>
      </c>
      <c r="R35" s="49">
        <f aca="true" t="shared" si="21" ref="R35:R40">IF($L35=0,0,(($N35-$L35)/$L35)*100)</f>
        <v>1.8920955030134448</v>
      </c>
      <c r="S35" s="50">
        <f aca="true" t="shared" si="22" ref="S35:S40">IF($M35=0,0,(($O35-$M35)/$M35)*100)</f>
        <v>284.15062900511083</v>
      </c>
      <c r="T35" s="49">
        <f>IF($E35=0,0,($P35/$E35)*100)</f>
        <v>71.52969908119002</v>
      </c>
      <c r="U35" s="51">
        <f>IF($E35=0,0,($Q35/$E35)*100)</f>
        <v>89.87408972913892</v>
      </c>
      <c r="V35" s="94">
        <v>8304000</v>
      </c>
      <c r="W35" s="95">
        <v>0</v>
      </c>
    </row>
    <row r="36" spans="1:23" ht="12.75" customHeight="1">
      <c r="A36" s="48" t="s">
        <v>57</v>
      </c>
      <c r="B36" s="93">
        <v>226729000</v>
      </c>
      <c r="C36" s="93">
        <v>-33563000</v>
      </c>
      <c r="D36" s="93"/>
      <c r="E36" s="93">
        <f t="shared" si="18"/>
        <v>193166000</v>
      </c>
      <c r="F36" s="94">
        <v>193166000</v>
      </c>
      <c r="G36" s="95">
        <v>0</v>
      </c>
      <c r="H36" s="94"/>
      <c r="I36" s="95"/>
      <c r="J36" s="94"/>
      <c r="K36" s="95"/>
      <c r="L36" s="94"/>
      <c r="M36" s="95"/>
      <c r="N36" s="94"/>
      <c r="O36" s="95"/>
      <c r="P36" s="94">
        <f t="shared" si="19"/>
        <v>0</v>
      </c>
      <c r="Q36" s="95">
        <f t="shared" si="20"/>
        <v>0</v>
      </c>
      <c r="R36" s="49">
        <f t="shared" si="21"/>
        <v>0</v>
      </c>
      <c r="S36" s="50">
        <f t="shared" si="22"/>
        <v>0</v>
      </c>
      <c r="T36" s="49">
        <f>IF($E36=0,0,($P36/$E36)*100)</f>
        <v>0</v>
      </c>
      <c r="U36" s="51">
        <f>IF($E36=0,0,($Q36/$E36)*100)</f>
        <v>0</v>
      </c>
      <c r="V36" s="94">
        <v>0</v>
      </c>
      <c r="W36" s="95">
        <v>0</v>
      </c>
    </row>
    <row r="37" spans="1:23" ht="12.75" customHeight="1">
      <c r="A37" s="48" t="s">
        <v>58</v>
      </c>
      <c r="B37" s="93">
        <v>0</v>
      </c>
      <c r="C37" s="93">
        <v>0</v>
      </c>
      <c r="D37" s="93"/>
      <c r="E37" s="93">
        <f t="shared" si="18"/>
        <v>0</v>
      </c>
      <c r="F37" s="94">
        <v>0</v>
      </c>
      <c r="G37" s="95">
        <v>0</v>
      </c>
      <c r="H37" s="94"/>
      <c r="I37" s="95"/>
      <c r="J37" s="94"/>
      <c r="K37" s="95"/>
      <c r="L37" s="94"/>
      <c r="M37" s="95"/>
      <c r="N37" s="94"/>
      <c r="O37" s="95"/>
      <c r="P37" s="94">
        <f t="shared" si="19"/>
        <v>0</v>
      </c>
      <c r="Q37" s="95">
        <f t="shared" si="20"/>
        <v>0</v>
      </c>
      <c r="R37" s="49">
        <f t="shared" si="21"/>
        <v>0</v>
      </c>
      <c r="S37" s="50">
        <f t="shared" si="22"/>
        <v>0</v>
      </c>
      <c r="T37" s="49">
        <f>IF($E37=0,0,($P37/$E37)*100)</f>
        <v>0</v>
      </c>
      <c r="U37" s="51">
        <f>IF($E37=0,0,($Q37/$E37)*100)</f>
        <v>0</v>
      </c>
      <c r="V37" s="94">
        <v>0</v>
      </c>
      <c r="W37" s="95"/>
    </row>
    <row r="38" spans="1:23" ht="12.75" customHeight="1">
      <c r="A38" s="48" t="s">
        <v>59</v>
      </c>
      <c r="B38" s="93">
        <v>33000000</v>
      </c>
      <c r="C38" s="93">
        <v>0</v>
      </c>
      <c r="D38" s="93"/>
      <c r="E38" s="93">
        <f t="shared" si="18"/>
        <v>33000000</v>
      </c>
      <c r="F38" s="94">
        <v>33000000</v>
      </c>
      <c r="G38" s="95">
        <v>33000000</v>
      </c>
      <c r="H38" s="94"/>
      <c r="I38" s="95"/>
      <c r="J38" s="94">
        <v>4791000</v>
      </c>
      <c r="K38" s="95"/>
      <c r="L38" s="94"/>
      <c r="M38" s="95">
        <v>8283088</v>
      </c>
      <c r="N38" s="94">
        <v>16214000</v>
      </c>
      <c r="O38" s="95">
        <v>8496018</v>
      </c>
      <c r="P38" s="94">
        <f t="shared" si="19"/>
        <v>21005000</v>
      </c>
      <c r="Q38" s="95">
        <f t="shared" si="20"/>
        <v>16779106</v>
      </c>
      <c r="R38" s="49">
        <f t="shared" si="21"/>
        <v>0</v>
      </c>
      <c r="S38" s="50">
        <f t="shared" si="22"/>
        <v>2.570659638048032</v>
      </c>
      <c r="T38" s="49">
        <f>IF($E38=0,0,($P38/$E38)*100)</f>
        <v>63.65151515151515</v>
      </c>
      <c r="U38" s="51">
        <f>IF($E38=0,0,($Q38/$E38)*100)</f>
        <v>50.845775757575765</v>
      </c>
      <c r="V38" s="94">
        <v>0</v>
      </c>
      <c r="W38" s="95">
        <v>0</v>
      </c>
    </row>
    <row r="39" spans="1:23" ht="12.75" customHeight="1">
      <c r="A39" s="48" t="s">
        <v>60</v>
      </c>
      <c r="B39" s="93">
        <v>0</v>
      </c>
      <c r="C39" s="93">
        <v>0</v>
      </c>
      <c r="D39" s="93"/>
      <c r="E39" s="93">
        <f t="shared" si="18"/>
        <v>0</v>
      </c>
      <c r="F39" s="94">
        <v>0</v>
      </c>
      <c r="G39" s="95">
        <v>0</v>
      </c>
      <c r="H39" s="94"/>
      <c r="I39" s="95"/>
      <c r="J39" s="94"/>
      <c r="K39" s="95"/>
      <c r="L39" s="94"/>
      <c r="M39" s="95"/>
      <c r="N39" s="94"/>
      <c r="O39" s="95"/>
      <c r="P39" s="94">
        <f t="shared" si="19"/>
        <v>0</v>
      </c>
      <c r="Q39" s="95">
        <f t="shared" si="20"/>
        <v>0</v>
      </c>
      <c r="R39" s="49">
        <f t="shared" si="21"/>
        <v>0</v>
      </c>
      <c r="S39" s="50">
        <f t="shared" si="22"/>
        <v>0</v>
      </c>
      <c r="T39" s="49">
        <f>IF($E39=0,0,($P39/$E39)*100)</f>
        <v>0</v>
      </c>
      <c r="U39" s="51">
        <f>IF($E39=0,0,($Q39/$E39)*100)</f>
        <v>0</v>
      </c>
      <c r="V39" s="94">
        <v>0</v>
      </c>
      <c r="W39" s="95"/>
    </row>
    <row r="40" spans="1:23" ht="12.75" customHeight="1">
      <c r="A40" s="52" t="s">
        <v>40</v>
      </c>
      <c r="B40" s="96">
        <f>SUM(B35:B39)</f>
        <v>370087000</v>
      </c>
      <c r="C40" s="96">
        <f>SUM(C35:C39)</f>
        <v>-26813000</v>
      </c>
      <c r="D40" s="96"/>
      <c r="E40" s="96">
        <f t="shared" si="18"/>
        <v>343274000</v>
      </c>
      <c r="F40" s="97">
        <f aca="true" t="shared" si="23" ref="F40:O40">SUM(F35:F39)</f>
        <v>343274000</v>
      </c>
      <c r="G40" s="98">
        <f t="shared" si="23"/>
        <v>150608000</v>
      </c>
      <c r="H40" s="97">
        <f t="shared" si="23"/>
        <v>9868000</v>
      </c>
      <c r="I40" s="98">
        <f t="shared" si="23"/>
        <v>18724615</v>
      </c>
      <c r="J40" s="97">
        <f t="shared" si="23"/>
        <v>9013000</v>
      </c>
      <c r="K40" s="98">
        <f t="shared" si="23"/>
        <v>15291684</v>
      </c>
      <c r="L40" s="97">
        <f t="shared" si="23"/>
        <v>34512000</v>
      </c>
      <c r="M40" s="98">
        <f t="shared" si="23"/>
        <v>22996164</v>
      </c>
      <c r="N40" s="97">
        <f t="shared" si="23"/>
        <v>51379000</v>
      </c>
      <c r="O40" s="98">
        <f t="shared" si="23"/>
        <v>65016392</v>
      </c>
      <c r="P40" s="97">
        <f t="shared" si="19"/>
        <v>104772000</v>
      </c>
      <c r="Q40" s="98">
        <f t="shared" si="20"/>
        <v>122028855</v>
      </c>
      <c r="R40" s="53">
        <f t="shared" si="21"/>
        <v>48.87285581826611</v>
      </c>
      <c r="S40" s="54">
        <f t="shared" si="22"/>
        <v>182.72711918387782</v>
      </c>
      <c r="T40" s="53">
        <f>IF((+$E35+$E38)=0,0,(P40/(+$E35+$E38))*100)</f>
        <v>69.79774562315133</v>
      </c>
      <c r="U40" s="55">
        <f>IF((+$E35+$E38)=0,0,(Q40/(+$E35+$E38))*100)</f>
        <v>81.29403829242945</v>
      </c>
      <c r="V40" s="97">
        <f>SUM(V35:V39)</f>
        <v>8304000</v>
      </c>
      <c r="W40" s="98">
        <f>SUM(W35:W39)</f>
        <v>0</v>
      </c>
    </row>
    <row r="41" spans="1:23" ht="12.75" customHeight="1">
      <c r="A41" s="41" t="s">
        <v>61</v>
      </c>
      <c r="B41" s="99"/>
      <c r="C41" s="99"/>
      <c r="D41" s="99"/>
      <c r="E41" s="99"/>
      <c r="F41" s="100"/>
      <c r="G41" s="101"/>
      <c r="H41" s="100"/>
      <c r="I41" s="101"/>
      <c r="J41" s="100"/>
      <c r="K41" s="101"/>
      <c r="L41" s="100"/>
      <c r="M41" s="101"/>
      <c r="N41" s="100"/>
      <c r="O41" s="101"/>
      <c r="P41" s="100"/>
      <c r="Q41" s="101"/>
      <c r="R41" s="45"/>
      <c r="S41" s="46"/>
      <c r="T41" s="45"/>
      <c r="U41" s="47"/>
      <c r="V41" s="100"/>
      <c r="W41" s="101"/>
    </row>
    <row r="42" spans="1:23" ht="12.75" customHeight="1">
      <c r="A42" s="48" t="s">
        <v>62</v>
      </c>
      <c r="B42" s="93">
        <v>0</v>
      </c>
      <c r="C42" s="93">
        <v>0</v>
      </c>
      <c r="D42" s="93"/>
      <c r="E42" s="93">
        <f aca="true" t="shared" si="24" ref="E42:E53">$B42+$C42+$D42</f>
        <v>0</v>
      </c>
      <c r="F42" s="94">
        <v>0</v>
      </c>
      <c r="G42" s="95">
        <v>0</v>
      </c>
      <c r="H42" s="94"/>
      <c r="I42" s="95"/>
      <c r="J42" s="94"/>
      <c r="K42" s="95"/>
      <c r="L42" s="94"/>
      <c r="M42" s="95"/>
      <c r="N42" s="94"/>
      <c r="O42" s="95"/>
      <c r="P42" s="94">
        <f aca="true" t="shared" si="25" ref="P42:P53">$H42+$J42+$L42+$N42</f>
        <v>0</v>
      </c>
      <c r="Q42" s="95">
        <f aca="true" t="shared" si="26" ref="Q42:Q53">$I42+$K42+$M42+$O42</f>
        <v>0</v>
      </c>
      <c r="R42" s="49">
        <f aca="true" t="shared" si="27" ref="R42:R53">IF($L42=0,0,(($N42-$L42)/$L42)*100)</f>
        <v>0</v>
      </c>
      <c r="S42" s="50">
        <f aca="true" t="shared" si="28" ref="S42:S53">IF($M42=0,0,(($O42-$M42)/$M42)*100)</f>
        <v>0</v>
      </c>
      <c r="T42" s="49">
        <f aca="true" t="shared" si="29" ref="T42:T52">IF($E42=0,0,($P42/$E42)*100)</f>
        <v>0</v>
      </c>
      <c r="U42" s="51">
        <f aca="true" t="shared" si="30" ref="U42:U52">IF($E42=0,0,($Q42/$E42)*100)</f>
        <v>0</v>
      </c>
      <c r="V42" s="94">
        <v>0</v>
      </c>
      <c r="W42" s="95"/>
    </row>
    <row r="43" spans="1:23" ht="12.75" customHeight="1">
      <c r="A43" s="48" t="s">
        <v>63</v>
      </c>
      <c r="B43" s="93">
        <v>0</v>
      </c>
      <c r="C43" s="93">
        <v>0</v>
      </c>
      <c r="D43" s="93"/>
      <c r="E43" s="93">
        <f t="shared" si="24"/>
        <v>0</v>
      </c>
      <c r="F43" s="94">
        <v>0</v>
      </c>
      <c r="G43" s="95">
        <v>0</v>
      </c>
      <c r="H43" s="94"/>
      <c r="I43" s="95"/>
      <c r="J43" s="94"/>
      <c r="K43" s="95"/>
      <c r="L43" s="94"/>
      <c r="M43" s="95"/>
      <c r="N43" s="94"/>
      <c r="O43" s="95"/>
      <c r="P43" s="94">
        <f t="shared" si="25"/>
        <v>0</v>
      </c>
      <c r="Q43" s="95">
        <f t="shared" si="26"/>
        <v>0</v>
      </c>
      <c r="R43" s="49">
        <f t="shared" si="27"/>
        <v>0</v>
      </c>
      <c r="S43" s="50">
        <f t="shared" si="28"/>
        <v>0</v>
      </c>
      <c r="T43" s="49">
        <f t="shared" si="29"/>
        <v>0</v>
      </c>
      <c r="U43" s="51">
        <f t="shared" si="30"/>
        <v>0</v>
      </c>
      <c r="V43" s="94">
        <v>0</v>
      </c>
      <c r="W43" s="95">
        <v>0</v>
      </c>
    </row>
    <row r="44" spans="1:23" ht="12.75" customHeight="1">
      <c r="A44" s="48" t="s">
        <v>64</v>
      </c>
      <c r="B44" s="93">
        <v>449961000</v>
      </c>
      <c r="C44" s="93">
        <v>293927000</v>
      </c>
      <c r="D44" s="93"/>
      <c r="E44" s="93">
        <f t="shared" si="24"/>
        <v>743888000</v>
      </c>
      <c r="F44" s="94">
        <v>743888000</v>
      </c>
      <c r="G44" s="95">
        <v>0</v>
      </c>
      <c r="H44" s="94"/>
      <c r="I44" s="95"/>
      <c r="J44" s="94"/>
      <c r="K44" s="95"/>
      <c r="L44" s="94"/>
      <c r="M44" s="95"/>
      <c r="N44" s="94"/>
      <c r="O44" s="95"/>
      <c r="P44" s="94">
        <f t="shared" si="25"/>
        <v>0</v>
      </c>
      <c r="Q44" s="95">
        <f t="shared" si="26"/>
        <v>0</v>
      </c>
      <c r="R44" s="49">
        <f t="shared" si="27"/>
        <v>0</v>
      </c>
      <c r="S44" s="50">
        <f t="shared" si="28"/>
        <v>0</v>
      </c>
      <c r="T44" s="49">
        <f t="shared" si="29"/>
        <v>0</v>
      </c>
      <c r="U44" s="51">
        <f t="shared" si="30"/>
        <v>0</v>
      </c>
      <c r="V44" s="94">
        <v>0</v>
      </c>
      <c r="W44" s="95">
        <v>0</v>
      </c>
    </row>
    <row r="45" spans="1:23" ht="12.75" customHeight="1">
      <c r="A45" s="48" t="s">
        <v>65</v>
      </c>
      <c r="B45" s="93">
        <v>0</v>
      </c>
      <c r="C45" s="93">
        <v>0</v>
      </c>
      <c r="D45" s="93"/>
      <c r="E45" s="93">
        <f t="shared" si="24"/>
        <v>0</v>
      </c>
      <c r="F45" s="94">
        <v>0</v>
      </c>
      <c r="G45" s="95">
        <v>0</v>
      </c>
      <c r="H45" s="94"/>
      <c r="I45" s="95"/>
      <c r="J45" s="94"/>
      <c r="K45" s="95"/>
      <c r="L45" s="94"/>
      <c r="M45" s="95"/>
      <c r="N45" s="94"/>
      <c r="O45" s="95"/>
      <c r="P45" s="94">
        <f t="shared" si="25"/>
        <v>0</v>
      </c>
      <c r="Q45" s="95">
        <f t="shared" si="26"/>
        <v>0</v>
      </c>
      <c r="R45" s="49">
        <f t="shared" si="27"/>
        <v>0</v>
      </c>
      <c r="S45" s="50">
        <f t="shared" si="28"/>
        <v>0</v>
      </c>
      <c r="T45" s="49">
        <f t="shared" si="29"/>
        <v>0</v>
      </c>
      <c r="U45" s="51">
        <f t="shared" si="30"/>
        <v>0</v>
      </c>
      <c r="V45" s="94">
        <v>0</v>
      </c>
      <c r="W45" s="95"/>
    </row>
    <row r="46" spans="1:23" ht="12.75" customHeight="1">
      <c r="A46" s="48" t="s">
        <v>66</v>
      </c>
      <c r="B46" s="93">
        <v>0</v>
      </c>
      <c r="C46" s="93">
        <v>0</v>
      </c>
      <c r="D46" s="93"/>
      <c r="E46" s="93">
        <f t="shared" si="24"/>
        <v>0</v>
      </c>
      <c r="F46" s="94">
        <v>0</v>
      </c>
      <c r="G46" s="95">
        <v>0</v>
      </c>
      <c r="H46" s="94"/>
      <c r="I46" s="95"/>
      <c r="J46" s="94"/>
      <c r="K46" s="95"/>
      <c r="L46" s="94"/>
      <c r="M46" s="95"/>
      <c r="N46" s="94"/>
      <c r="O46" s="95"/>
      <c r="P46" s="94">
        <f t="shared" si="25"/>
        <v>0</v>
      </c>
      <c r="Q46" s="95">
        <f t="shared" si="26"/>
        <v>0</v>
      </c>
      <c r="R46" s="49">
        <f t="shared" si="27"/>
        <v>0</v>
      </c>
      <c r="S46" s="50">
        <f t="shared" si="28"/>
        <v>0</v>
      </c>
      <c r="T46" s="49">
        <f t="shared" si="29"/>
        <v>0</v>
      </c>
      <c r="U46" s="51">
        <f t="shared" si="30"/>
        <v>0</v>
      </c>
      <c r="V46" s="94">
        <v>0</v>
      </c>
      <c r="W46" s="95"/>
    </row>
    <row r="47" spans="1:23" ht="12.75" customHeight="1" hidden="1">
      <c r="A47" s="48" t="s">
        <v>67</v>
      </c>
      <c r="B47" s="93">
        <v>0</v>
      </c>
      <c r="C47" s="93">
        <v>0</v>
      </c>
      <c r="D47" s="93"/>
      <c r="E47" s="93">
        <f t="shared" si="24"/>
        <v>0</v>
      </c>
      <c r="F47" s="94">
        <v>0</v>
      </c>
      <c r="G47" s="95">
        <v>0</v>
      </c>
      <c r="H47" s="94"/>
      <c r="I47" s="95"/>
      <c r="J47" s="94"/>
      <c r="K47" s="95"/>
      <c r="L47" s="94"/>
      <c r="M47" s="95"/>
      <c r="N47" s="94"/>
      <c r="O47" s="95"/>
      <c r="P47" s="94">
        <f t="shared" si="25"/>
        <v>0</v>
      </c>
      <c r="Q47" s="95">
        <f t="shared" si="26"/>
        <v>0</v>
      </c>
      <c r="R47" s="49">
        <f t="shared" si="27"/>
        <v>0</v>
      </c>
      <c r="S47" s="50">
        <f t="shared" si="28"/>
        <v>0</v>
      </c>
      <c r="T47" s="49">
        <f t="shared" si="29"/>
        <v>0</v>
      </c>
      <c r="U47" s="51">
        <f t="shared" si="30"/>
        <v>0</v>
      </c>
      <c r="V47" s="94">
        <v>0</v>
      </c>
      <c r="W47" s="95">
        <v>0</v>
      </c>
    </row>
    <row r="48" spans="1:23" ht="12.75" customHeight="1">
      <c r="A48" s="48" t="s">
        <v>68</v>
      </c>
      <c r="B48" s="93">
        <v>0</v>
      </c>
      <c r="C48" s="93">
        <v>0</v>
      </c>
      <c r="D48" s="93"/>
      <c r="E48" s="93">
        <f t="shared" si="24"/>
        <v>0</v>
      </c>
      <c r="F48" s="94">
        <v>0</v>
      </c>
      <c r="G48" s="95">
        <v>0</v>
      </c>
      <c r="H48" s="94"/>
      <c r="I48" s="95"/>
      <c r="J48" s="94"/>
      <c r="K48" s="95"/>
      <c r="L48" s="94"/>
      <c r="M48" s="95"/>
      <c r="N48" s="94"/>
      <c r="O48" s="95"/>
      <c r="P48" s="94">
        <f t="shared" si="25"/>
        <v>0</v>
      </c>
      <c r="Q48" s="95">
        <f t="shared" si="26"/>
        <v>0</v>
      </c>
      <c r="R48" s="49">
        <f t="shared" si="27"/>
        <v>0</v>
      </c>
      <c r="S48" s="50">
        <f t="shared" si="28"/>
        <v>0</v>
      </c>
      <c r="T48" s="49">
        <f t="shared" si="29"/>
        <v>0</v>
      </c>
      <c r="U48" s="51">
        <f t="shared" si="30"/>
        <v>0</v>
      </c>
      <c r="V48" s="94">
        <v>0</v>
      </c>
      <c r="W48" s="95"/>
    </row>
    <row r="49" spans="1:23" ht="12.75" customHeight="1">
      <c r="A49" s="48" t="s">
        <v>69</v>
      </c>
      <c r="B49" s="93">
        <v>0</v>
      </c>
      <c r="C49" s="93">
        <v>0</v>
      </c>
      <c r="D49" s="93"/>
      <c r="E49" s="93">
        <f t="shared" si="24"/>
        <v>0</v>
      </c>
      <c r="F49" s="94">
        <v>0</v>
      </c>
      <c r="G49" s="95">
        <v>0</v>
      </c>
      <c r="H49" s="94"/>
      <c r="I49" s="95"/>
      <c r="J49" s="94"/>
      <c r="K49" s="95"/>
      <c r="L49" s="94"/>
      <c r="M49" s="95"/>
      <c r="N49" s="94"/>
      <c r="O49" s="95"/>
      <c r="P49" s="94">
        <f t="shared" si="25"/>
        <v>0</v>
      </c>
      <c r="Q49" s="95">
        <f t="shared" si="26"/>
        <v>0</v>
      </c>
      <c r="R49" s="49">
        <f t="shared" si="27"/>
        <v>0</v>
      </c>
      <c r="S49" s="50">
        <f t="shared" si="28"/>
        <v>0</v>
      </c>
      <c r="T49" s="49">
        <f t="shared" si="29"/>
        <v>0</v>
      </c>
      <c r="U49" s="51">
        <f t="shared" si="30"/>
        <v>0</v>
      </c>
      <c r="V49" s="94">
        <v>0</v>
      </c>
      <c r="W49" s="95"/>
    </row>
    <row r="50" spans="1:23" ht="12.75" customHeight="1">
      <c r="A50" s="48" t="s">
        <v>70</v>
      </c>
      <c r="B50" s="93">
        <v>0</v>
      </c>
      <c r="C50" s="93">
        <v>0</v>
      </c>
      <c r="D50" s="93"/>
      <c r="E50" s="93">
        <f t="shared" si="24"/>
        <v>0</v>
      </c>
      <c r="F50" s="94">
        <v>0</v>
      </c>
      <c r="G50" s="95">
        <v>0</v>
      </c>
      <c r="H50" s="94"/>
      <c r="I50" s="95"/>
      <c r="J50" s="94"/>
      <c r="K50" s="95"/>
      <c r="L50" s="94"/>
      <c r="M50" s="95"/>
      <c r="N50" s="94"/>
      <c r="O50" s="95"/>
      <c r="P50" s="94">
        <f t="shared" si="25"/>
        <v>0</v>
      </c>
      <c r="Q50" s="95">
        <f t="shared" si="26"/>
        <v>0</v>
      </c>
      <c r="R50" s="49">
        <f t="shared" si="27"/>
        <v>0</v>
      </c>
      <c r="S50" s="50">
        <f t="shared" si="28"/>
        <v>0</v>
      </c>
      <c r="T50" s="49">
        <f t="shared" si="29"/>
        <v>0</v>
      </c>
      <c r="U50" s="51">
        <f t="shared" si="30"/>
        <v>0</v>
      </c>
      <c r="V50" s="94">
        <v>0</v>
      </c>
      <c r="W50" s="95">
        <v>0</v>
      </c>
    </row>
    <row r="51" spans="1:23" ht="12.75" customHeight="1">
      <c r="A51" s="48" t="s">
        <v>71</v>
      </c>
      <c r="B51" s="93">
        <v>184891000</v>
      </c>
      <c r="C51" s="93">
        <v>-15000000</v>
      </c>
      <c r="D51" s="93"/>
      <c r="E51" s="93">
        <f t="shared" si="24"/>
        <v>169891000</v>
      </c>
      <c r="F51" s="94">
        <v>169891000</v>
      </c>
      <c r="G51" s="95">
        <v>169891000</v>
      </c>
      <c r="H51" s="94"/>
      <c r="I51" s="95">
        <v>9409326</v>
      </c>
      <c r="J51" s="94">
        <v>25443000</v>
      </c>
      <c r="K51" s="95">
        <v>29591801</v>
      </c>
      <c r="L51" s="94">
        <v>19386000</v>
      </c>
      <c r="M51" s="95">
        <v>18984975</v>
      </c>
      <c r="N51" s="94">
        <v>14885000</v>
      </c>
      <c r="O51" s="95">
        <v>49822505</v>
      </c>
      <c r="P51" s="94">
        <f t="shared" si="25"/>
        <v>59714000</v>
      </c>
      <c r="Q51" s="95">
        <f t="shared" si="26"/>
        <v>107808607</v>
      </c>
      <c r="R51" s="49">
        <f t="shared" si="27"/>
        <v>-23.217786031156503</v>
      </c>
      <c r="S51" s="50">
        <f t="shared" si="28"/>
        <v>162.4312383871983</v>
      </c>
      <c r="T51" s="49">
        <f t="shared" si="29"/>
        <v>35.14841869198486</v>
      </c>
      <c r="U51" s="51">
        <f t="shared" si="30"/>
        <v>63.457515112631036</v>
      </c>
      <c r="V51" s="94">
        <v>36456000</v>
      </c>
      <c r="W51" s="95">
        <v>0</v>
      </c>
    </row>
    <row r="52" spans="1:23" ht="12.75" customHeight="1">
      <c r="A52" s="48" t="s">
        <v>72</v>
      </c>
      <c r="B52" s="93">
        <v>20000000</v>
      </c>
      <c r="C52" s="93">
        <v>-20000000</v>
      </c>
      <c r="D52" s="93"/>
      <c r="E52" s="93">
        <f t="shared" si="24"/>
        <v>0</v>
      </c>
      <c r="F52" s="94">
        <v>0</v>
      </c>
      <c r="G52" s="95">
        <v>0</v>
      </c>
      <c r="H52" s="94"/>
      <c r="I52" s="95"/>
      <c r="J52" s="94"/>
      <c r="K52" s="95"/>
      <c r="L52" s="94"/>
      <c r="M52" s="95"/>
      <c r="N52" s="94"/>
      <c r="O52" s="95"/>
      <c r="P52" s="94">
        <f t="shared" si="25"/>
        <v>0</v>
      </c>
      <c r="Q52" s="95">
        <f t="shared" si="26"/>
        <v>0</v>
      </c>
      <c r="R52" s="49">
        <f t="shared" si="27"/>
        <v>0</v>
      </c>
      <c r="S52" s="50">
        <f t="shared" si="28"/>
        <v>0</v>
      </c>
      <c r="T52" s="49">
        <f t="shared" si="29"/>
        <v>0</v>
      </c>
      <c r="U52" s="51">
        <f t="shared" si="30"/>
        <v>0</v>
      </c>
      <c r="V52" s="94">
        <v>0</v>
      </c>
      <c r="W52" s="95">
        <v>0</v>
      </c>
    </row>
    <row r="53" spans="1:23" ht="12.75" customHeight="1">
      <c r="A53" s="52" t="s">
        <v>40</v>
      </c>
      <c r="B53" s="96">
        <f>SUM(B42:B52)</f>
        <v>654852000</v>
      </c>
      <c r="C53" s="96">
        <f>SUM(C42:C52)</f>
        <v>258927000</v>
      </c>
      <c r="D53" s="96"/>
      <c r="E53" s="96">
        <f t="shared" si="24"/>
        <v>913779000</v>
      </c>
      <c r="F53" s="97">
        <f aca="true" t="shared" si="31" ref="F53:O53">SUM(F42:F52)</f>
        <v>913779000</v>
      </c>
      <c r="G53" s="98">
        <f t="shared" si="31"/>
        <v>169891000</v>
      </c>
      <c r="H53" s="97">
        <f t="shared" si="31"/>
        <v>0</v>
      </c>
      <c r="I53" s="98">
        <f t="shared" si="31"/>
        <v>9409326</v>
      </c>
      <c r="J53" s="97">
        <f t="shared" si="31"/>
        <v>25443000</v>
      </c>
      <c r="K53" s="98">
        <f t="shared" si="31"/>
        <v>29591801</v>
      </c>
      <c r="L53" s="97">
        <f t="shared" si="31"/>
        <v>19386000</v>
      </c>
      <c r="M53" s="98">
        <f t="shared" si="31"/>
        <v>18984975</v>
      </c>
      <c r="N53" s="97">
        <f t="shared" si="31"/>
        <v>14885000</v>
      </c>
      <c r="O53" s="98">
        <f t="shared" si="31"/>
        <v>49822505</v>
      </c>
      <c r="P53" s="97">
        <f t="shared" si="25"/>
        <v>59714000</v>
      </c>
      <c r="Q53" s="98">
        <f t="shared" si="26"/>
        <v>107808607</v>
      </c>
      <c r="R53" s="53">
        <f t="shared" si="27"/>
        <v>-23.217786031156503</v>
      </c>
      <c r="S53" s="54">
        <f t="shared" si="28"/>
        <v>162.4312383871983</v>
      </c>
      <c r="T53" s="53">
        <f>IF((+$E43+$E45+$E47+$E48+$E51)=0,0,(P53/(+$E43+$E45+$E47+$E48+$E51))*100)</f>
        <v>35.14841869198486</v>
      </c>
      <c r="U53" s="55">
        <f>IF((+$E43+$E45+$E47+$E48+$E51)=0,0,(Q53/(+$E43+$E45+$E47+$E48+$E51))*100)</f>
        <v>63.457515112631036</v>
      </c>
      <c r="V53" s="97">
        <f>SUM(V42:V52)</f>
        <v>36456000</v>
      </c>
      <c r="W53" s="98">
        <f>SUM(W42:W52)</f>
        <v>0</v>
      </c>
    </row>
    <row r="54" spans="1:23" ht="12.75" customHeight="1">
      <c r="A54" s="41" t="s">
        <v>73</v>
      </c>
      <c r="B54" s="99"/>
      <c r="C54" s="99"/>
      <c r="D54" s="99"/>
      <c r="E54" s="99"/>
      <c r="F54" s="100"/>
      <c r="G54" s="101"/>
      <c r="H54" s="100"/>
      <c r="I54" s="101"/>
      <c r="J54" s="100"/>
      <c r="K54" s="101"/>
      <c r="L54" s="100"/>
      <c r="M54" s="101"/>
      <c r="N54" s="100"/>
      <c r="O54" s="101"/>
      <c r="P54" s="100"/>
      <c r="Q54" s="101"/>
      <c r="R54" s="45"/>
      <c r="S54" s="46"/>
      <c r="T54" s="45"/>
      <c r="U54" s="47"/>
      <c r="V54" s="100"/>
      <c r="W54" s="101"/>
    </row>
    <row r="55" spans="1:23" ht="12.75" customHeight="1">
      <c r="A55" s="56" t="s">
        <v>74</v>
      </c>
      <c r="B55" s="93">
        <v>0</v>
      </c>
      <c r="C55" s="93">
        <v>0</v>
      </c>
      <c r="D55" s="93"/>
      <c r="E55" s="93">
        <f>$B55+$C55+$D55</f>
        <v>0</v>
      </c>
      <c r="F55" s="94">
        <v>0</v>
      </c>
      <c r="G55" s="95">
        <v>0</v>
      </c>
      <c r="H55" s="94"/>
      <c r="I55" s="95"/>
      <c r="J55" s="94"/>
      <c r="K55" s="95"/>
      <c r="L55" s="94"/>
      <c r="M55" s="95"/>
      <c r="N55" s="94"/>
      <c r="O55" s="95"/>
      <c r="P55" s="94">
        <f>$H55+$J55+$L55+$N55</f>
        <v>0</v>
      </c>
      <c r="Q55" s="95">
        <f>$I55+$K55+$M55+$O55</f>
        <v>0</v>
      </c>
      <c r="R55" s="49">
        <f>IF($L55=0,0,(($N55-$L55)/$L55)*100)</f>
        <v>0</v>
      </c>
      <c r="S55" s="50">
        <f>IF($M55=0,0,(($O55-$M55)/$M55)*100)</f>
        <v>0</v>
      </c>
      <c r="T55" s="49">
        <f>IF($E55=0,0,($P55/$E55)*100)</f>
        <v>0</v>
      </c>
      <c r="U55" s="51">
        <f>IF($E55=0,0,($Q55/$E55)*100)</f>
        <v>0</v>
      </c>
      <c r="V55" s="94">
        <v>0</v>
      </c>
      <c r="W55" s="95"/>
    </row>
    <row r="56" spans="1:23" ht="12.75" customHeight="1">
      <c r="A56" s="56" t="s">
        <v>75</v>
      </c>
      <c r="B56" s="93">
        <v>0</v>
      </c>
      <c r="C56" s="93">
        <v>0</v>
      </c>
      <c r="D56" s="93"/>
      <c r="E56" s="93">
        <f>$B56+$C56+$D56</f>
        <v>0</v>
      </c>
      <c r="F56" s="94">
        <v>0</v>
      </c>
      <c r="G56" s="95">
        <v>0</v>
      </c>
      <c r="H56" s="94"/>
      <c r="I56" s="95"/>
      <c r="J56" s="94"/>
      <c r="K56" s="95"/>
      <c r="L56" s="94"/>
      <c r="M56" s="95"/>
      <c r="N56" s="94"/>
      <c r="O56" s="95"/>
      <c r="P56" s="94">
        <f>$H56+$J56+$L56+$N56</f>
        <v>0</v>
      </c>
      <c r="Q56" s="95">
        <f>$I56+$K56+$M56+$O56</f>
        <v>0</v>
      </c>
      <c r="R56" s="49">
        <f>IF($L56=0,0,(($N56-$L56)/$L56)*100)</f>
        <v>0</v>
      </c>
      <c r="S56" s="50">
        <f>IF($M56=0,0,(($O56-$M56)/$M56)*100)</f>
        <v>0</v>
      </c>
      <c r="T56" s="49">
        <f>IF($E56=0,0,($P56/$E56)*100)</f>
        <v>0</v>
      </c>
      <c r="U56" s="51">
        <f>IF($E56=0,0,($Q56/$E56)*100)</f>
        <v>0</v>
      </c>
      <c r="V56" s="94">
        <v>0</v>
      </c>
      <c r="W56" s="95"/>
    </row>
    <row r="57" spans="1:23" ht="12.75" customHeight="1" hidden="1">
      <c r="A57" s="56" t="s">
        <v>76</v>
      </c>
      <c r="B57" s="93">
        <v>0</v>
      </c>
      <c r="C57" s="93">
        <v>0</v>
      </c>
      <c r="D57" s="93"/>
      <c r="E57" s="93">
        <f>$B57+$C57+$D57</f>
        <v>0</v>
      </c>
      <c r="F57" s="94">
        <v>0</v>
      </c>
      <c r="G57" s="95">
        <v>0</v>
      </c>
      <c r="H57" s="94"/>
      <c r="I57" s="95"/>
      <c r="J57" s="94"/>
      <c r="K57" s="95"/>
      <c r="L57" s="94"/>
      <c r="M57" s="95"/>
      <c r="N57" s="94"/>
      <c r="O57" s="95"/>
      <c r="P57" s="94">
        <f>$H57+$J57+$L57+$N57</f>
        <v>0</v>
      </c>
      <c r="Q57" s="95">
        <f>$I57+$K57+$M57+$O57</f>
        <v>0</v>
      </c>
      <c r="R57" s="49">
        <f>IF($L57=0,0,(($N57-$L57)/$L57)*100)</f>
        <v>0</v>
      </c>
      <c r="S57" s="50">
        <f>IF($M57=0,0,(($O57-$M57)/$M57)*100)</f>
        <v>0</v>
      </c>
      <c r="T57" s="49">
        <f>IF($E57=0,0,($P57/$E57)*100)</f>
        <v>0</v>
      </c>
      <c r="U57" s="51">
        <f>IF($E57=0,0,($Q57/$E57)*100)</f>
        <v>0</v>
      </c>
      <c r="V57" s="94">
        <v>0</v>
      </c>
      <c r="W57" s="95"/>
    </row>
    <row r="58" spans="1:23" ht="12.75" customHeight="1" hidden="1">
      <c r="A58" s="48" t="s">
        <v>77</v>
      </c>
      <c r="B58" s="93">
        <v>0</v>
      </c>
      <c r="C58" s="93">
        <v>0</v>
      </c>
      <c r="D58" s="93"/>
      <c r="E58" s="93">
        <f>$B58+$C58+$D58</f>
        <v>0</v>
      </c>
      <c r="F58" s="94">
        <v>0</v>
      </c>
      <c r="G58" s="95">
        <v>0</v>
      </c>
      <c r="H58" s="94"/>
      <c r="I58" s="95"/>
      <c r="J58" s="94"/>
      <c r="K58" s="95"/>
      <c r="L58" s="94"/>
      <c r="M58" s="95"/>
      <c r="N58" s="94"/>
      <c r="O58" s="95"/>
      <c r="P58" s="94">
        <f>$H58+$J58+$L58+$N58</f>
        <v>0</v>
      </c>
      <c r="Q58" s="95">
        <f>$I58+$K58+$M58+$O58</f>
        <v>0</v>
      </c>
      <c r="R58" s="49">
        <f>IF($L58=0,0,(($N58-$L58)/$L58)*100)</f>
        <v>0</v>
      </c>
      <c r="S58" s="50">
        <f>IF($M58=0,0,(($O58-$M58)/$M58)*100)</f>
        <v>0</v>
      </c>
      <c r="T58" s="49">
        <f>IF($E58=0,0,($P58/$E58)*100)</f>
        <v>0</v>
      </c>
      <c r="U58" s="51">
        <f>IF($E58=0,0,($Q58/$E58)*100)</f>
        <v>0</v>
      </c>
      <c r="V58" s="94">
        <v>0</v>
      </c>
      <c r="W58" s="95"/>
    </row>
    <row r="59" spans="1:23" ht="12.75" customHeight="1">
      <c r="A59" s="57" t="s">
        <v>40</v>
      </c>
      <c r="B59" s="102">
        <f>SUM(B55:B58)</f>
        <v>0</v>
      </c>
      <c r="C59" s="102">
        <f>SUM(C55:C58)</f>
        <v>0</v>
      </c>
      <c r="D59" s="102"/>
      <c r="E59" s="102">
        <f>$B59+$C59+$D59</f>
        <v>0</v>
      </c>
      <c r="F59" s="103">
        <f aca="true" t="shared" si="32" ref="F59:O59">SUM(F55:F58)</f>
        <v>0</v>
      </c>
      <c r="G59" s="104">
        <f t="shared" si="32"/>
        <v>0</v>
      </c>
      <c r="H59" s="103">
        <f t="shared" si="32"/>
        <v>0</v>
      </c>
      <c r="I59" s="104">
        <f t="shared" si="32"/>
        <v>0</v>
      </c>
      <c r="J59" s="103">
        <f t="shared" si="32"/>
        <v>0</v>
      </c>
      <c r="K59" s="104">
        <f t="shared" si="32"/>
        <v>0</v>
      </c>
      <c r="L59" s="103">
        <f t="shared" si="32"/>
        <v>0</v>
      </c>
      <c r="M59" s="104">
        <f t="shared" si="32"/>
        <v>0</v>
      </c>
      <c r="N59" s="103">
        <f t="shared" si="32"/>
        <v>0</v>
      </c>
      <c r="O59" s="104">
        <f t="shared" si="32"/>
        <v>0</v>
      </c>
      <c r="P59" s="103">
        <f>$H59+$J59+$L59+$N59</f>
        <v>0</v>
      </c>
      <c r="Q59" s="104">
        <f>$I59+$K59+$M59+$O59</f>
        <v>0</v>
      </c>
      <c r="R59" s="58">
        <f>IF($L59=0,0,(($N59-$L59)/$L59)*100)</f>
        <v>0</v>
      </c>
      <c r="S59" s="59">
        <f>IF($M59=0,0,(($O59-$M59)/$M59)*100)</f>
        <v>0</v>
      </c>
      <c r="T59" s="58">
        <f>IF($E59=0,0,($P59/$E59)*100)</f>
        <v>0</v>
      </c>
      <c r="U59" s="60">
        <f>IF($E59=0,0,($Q59/$E59)*100)</f>
        <v>0</v>
      </c>
      <c r="V59" s="103">
        <f>SUM(V55:V58)</f>
        <v>0</v>
      </c>
      <c r="W59" s="104">
        <f>SUM(W55:W58)</f>
        <v>0</v>
      </c>
    </row>
    <row r="60" spans="1:23" ht="12.75" customHeight="1">
      <c r="A60" s="41" t="s">
        <v>78</v>
      </c>
      <c r="B60" s="99"/>
      <c r="C60" s="99"/>
      <c r="D60" s="99"/>
      <c r="E60" s="99"/>
      <c r="F60" s="100"/>
      <c r="G60" s="101"/>
      <c r="H60" s="100"/>
      <c r="I60" s="101"/>
      <c r="J60" s="100"/>
      <c r="K60" s="101"/>
      <c r="L60" s="100"/>
      <c r="M60" s="101"/>
      <c r="N60" s="100"/>
      <c r="O60" s="101"/>
      <c r="P60" s="100"/>
      <c r="Q60" s="101"/>
      <c r="R60" s="45"/>
      <c r="S60" s="46"/>
      <c r="T60" s="45"/>
      <c r="U60" s="47"/>
      <c r="V60" s="100"/>
      <c r="W60" s="101"/>
    </row>
    <row r="61" spans="1:23" ht="12.75" customHeight="1">
      <c r="A61" s="48" t="s">
        <v>79</v>
      </c>
      <c r="B61" s="93">
        <v>0</v>
      </c>
      <c r="C61" s="93">
        <v>0</v>
      </c>
      <c r="D61" s="93"/>
      <c r="E61" s="93">
        <f aca="true" t="shared" si="33" ref="E61:E67">$B61+$C61+$D61</f>
        <v>0</v>
      </c>
      <c r="F61" s="94">
        <v>0</v>
      </c>
      <c r="G61" s="95">
        <v>0</v>
      </c>
      <c r="H61" s="94"/>
      <c r="I61" s="95"/>
      <c r="J61" s="94"/>
      <c r="K61" s="95"/>
      <c r="L61" s="94"/>
      <c r="M61" s="95"/>
      <c r="N61" s="94"/>
      <c r="O61" s="95"/>
      <c r="P61" s="94">
        <f aca="true" t="shared" si="34" ref="P61:P67">$H61+$J61+$L61+$N61</f>
        <v>0</v>
      </c>
      <c r="Q61" s="95">
        <f aca="true" t="shared" si="35" ref="Q61:Q67">$I61+$K61+$M61+$O61</f>
        <v>0</v>
      </c>
      <c r="R61" s="49">
        <f aca="true" t="shared" si="36" ref="R61:R67">IF($L61=0,0,(($N61-$L61)/$L61)*100)</f>
        <v>0</v>
      </c>
      <c r="S61" s="50">
        <f aca="true" t="shared" si="37" ref="S61:S67">IF($M61=0,0,(($O61-$M61)/$M61)*100)</f>
        <v>0</v>
      </c>
      <c r="T61" s="49">
        <f>IF($E61=0,0,($P61/$E61)*100)</f>
        <v>0</v>
      </c>
      <c r="U61" s="51">
        <f>IF($E61=0,0,($Q61/$E61)*100)</f>
        <v>0</v>
      </c>
      <c r="V61" s="94">
        <v>0</v>
      </c>
      <c r="W61" s="95"/>
    </row>
    <row r="62" spans="1:23" ht="12.75" customHeight="1">
      <c r="A62" s="48" t="s">
        <v>80</v>
      </c>
      <c r="B62" s="93">
        <v>0</v>
      </c>
      <c r="C62" s="93">
        <v>0</v>
      </c>
      <c r="D62" s="93"/>
      <c r="E62" s="93">
        <f t="shared" si="33"/>
        <v>0</v>
      </c>
      <c r="F62" s="94">
        <v>0</v>
      </c>
      <c r="G62" s="95">
        <v>0</v>
      </c>
      <c r="H62" s="94"/>
      <c r="I62" s="95"/>
      <c r="J62" s="94"/>
      <c r="K62" s="95"/>
      <c r="L62" s="94"/>
      <c r="M62" s="95"/>
      <c r="N62" s="94"/>
      <c r="O62" s="95"/>
      <c r="P62" s="94">
        <f t="shared" si="34"/>
        <v>0</v>
      </c>
      <c r="Q62" s="95">
        <f t="shared" si="35"/>
        <v>0</v>
      </c>
      <c r="R62" s="49">
        <f t="shared" si="36"/>
        <v>0</v>
      </c>
      <c r="S62" s="50">
        <f t="shared" si="37"/>
        <v>0</v>
      </c>
      <c r="T62" s="49">
        <f>IF($E62=0,0,($P62/$E62)*100)</f>
        <v>0</v>
      </c>
      <c r="U62" s="51">
        <f>IF($E62=0,0,($Q62/$E62)*100)</f>
        <v>0</v>
      </c>
      <c r="V62" s="94">
        <v>0</v>
      </c>
      <c r="W62" s="95"/>
    </row>
    <row r="63" spans="1:23" ht="12.75" customHeight="1">
      <c r="A63" s="48" t="s">
        <v>81</v>
      </c>
      <c r="B63" s="93">
        <v>0</v>
      </c>
      <c r="C63" s="93">
        <v>0</v>
      </c>
      <c r="D63" s="93"/>
      <c r="E63" s="93">
        <f t="shared" si="33"/>
        <v>0</v>
      </c>
      <c r="F63" s="94">
        <v>0</v>
      </c>
      <c r="G63" s="95">
        <v>0</v>
      </c>
      <c r="H63" s="94"/>
      <c r="I63" s="95"/>
      <c r="J63" s="94"/>
      <c r="K63" s="95"/>
      <c r="L63" s="94"/>
      <c r="M63" s="95"/>
      <c r="N63" s="94"/>
      <c r="O63" s="95"/>
      <c r="P63" s="94">
        <f t="shared" si="34"/>
        <v>0</v>
      </c>
      <c r="Q63" s="95">
        <f t="shared" si="35"/>
        <v>0</v>
      </c>
      <c r="R63" s="49">
        <f t="shared" si="36"/>
        <v>0</v>
      </c>
      <c r="S63" s="50">
        <f t="shared" si="37"/>
        <v>0</v>
      </c>
      <c r="T63" s="49">
        <f>IF($E63=0,0,($P63/$E63)*100)</f>
        <v>0</v>
      </c>
      <c r="U63" s="51">
        <f>IF($E63=0,0,($Q63/$E63)*100)</f>
        <v>0</v>
      </c>
      <c r="V63" s="94">
        <v>0</v>
      </c>
      <c r="W63" s="95"/>
    </row>
    <row r="64" spans="1:23" ht="12.75" customHeight="1">
      <c r="A64" s="48" t="s">
        <v>82</v>
      </c>
      <c r="B64" s="93">
        <v>0</v>
      </c>
      <c r="C64" s="93">
        <v>0</v>
      </c>
      <c r="D64" s="93"/>
      <c r="E64" s="93">
        <f t="shared" si="33"/>
        <v>0</v>
      </c>
      <c r="F64" s="94">
        <v>0</v>
      </c>
      <c r="G64" s="95">
        <v>0</v>
      </c>
      <c r="H64" s="94"/>
      <c r="I64" s="95"/>
      <c r="J64" s="94"/>
      <c r="K64" s="95"/>
      <c r="L64" s="94"/>
      <c r="M64" s="95"/>
      <c r="N64" s="94"/>
      <c r="O64" s="95"/>
      <c r="P64" s="94">
        <f t="shared" si="34"/>
        <v>0</v>
      </c>
      <c r="Q64" s="95">
        <f t="shared" si="35"/>
        <v>0</v>
      </c>
      <c r="R64" s="49">
        <f t="shared" si="36"/>
        <v>0</v>
      </c>
      <c r="S64" s="50">
        <f t="shared" si="37"/>
        <v>0</v>
      </c>
      <c r="T64" s="49">
        <f>IF($E64=0,0,($P64/$E64)*100)</f>
        <v>0</v>
      </c>
      <c r="U64" s="51">
        <f>IF($E64=0,0,($Q64/$E64)*100)</f>
        <v>0</v>
      </c>
      <c r="V64" s="94">
        <v>0</v>
      </c>
      <c r="W64" s="95">
        <v>0</v>
      </c>
    </row>
    <row r="65" spans="1:23" ht="12.75" customHeight="1">
      <c r="A65" s="48" t="s">
        <v>83</v>
      </c>
      <c r="B65" s="93">
        <v>0</v>
      </c>
      <c r="C65" s="93">
        <v>0</v>
      </c>
      <c r="D65" s="93"/>
      <c r="E65" s="93">
        <f t="shared" si="33"/>
        <v>0</v>
      </c>
      <c r="F65" s="94">
        <v>0</v>
      </c>
      <c r="G65" s="95">
        <v>0</v>
      </c>
      <c r="H65" s="94"/>
      <c r="I65" s="95"/>
      <c r="J65" s="94"/>
      <c r="K65" s="95"/>
      <c r="L65" s="94"/>
      <c r="M65" s="95"/>
      <c r="N65" s="94"/>
      <c r="O65" s="95"/>
      <c r="P65" s="94">
        <f t="shared" si="34"/>
        <v>0</v>
      </c>
      <c r="Q65" s="95">
        <f t="shared" si="35"/>
        <v>0</v>
      </c>
      <c r="R65" s="49">
        <f t="shared" si="36"/>
        <v>0</v>
      </c>
      <c r="S65" s="50">
        <f t="shared" si="37"/>
        <v>0</v>
      </c>
      <c r="T65" s="49">
        <f>IF($E65=0,0,($P65/$E65)*100)</f>
        <v>0</v>
      </c>
      <c r="U65" s="51">
        <f>IF($E65=0,0,($Q65/$E65)*100)</f>
        <v>0</v>
      </c>
      <c r="V65" s="94">
        <v>0</v>
      </c>
      <c r="W65" s="95">
        <v>0</v>
      </c>
    </row>
    <row r="66" spans="1:23" ht="12.75" customHeight="1">
      <c r="A66" s="52" t="s">
        <v>40</v>
      </c>
      <c r="B66" s="96">
        <f>SUM(B61:B65)</f>
        <v>0</v>
      </c>
      <c r="C66" s="96">
        <f>SUM(C61:C65)</f>
        <v>0</v>
      </c>
      <c r="D66" s="96"/>
      <c r="E66" s="96">
        <f t="shared" si="33"/>
        <v>0</v>
      </c>
      <c r="F66" s="97">
        <f aca="true" t="shared" si="38" ref="F66:O66">SUM(F61:F65)</f>
        <v>0</v>
      </c>
      <c r="G66" s="98">
        <f t="shared" si="38"/>
        <v>0</v>
      </c>
      <c r="H66" s="97">
        <f t="shared" si="38"/>
        <v>0</v>
      </c>
      <c r="I66" s="98">
        <f t="shared" si="38"/>
        <v>0</v>
      </c>
      <c r="J66" s="97">
        <f t="shared" si="38"/>
        <v>0</v>
      </c>
      <c r="K66" s="98">
        <f t="shared" si="38"/>
        <v>0</v>
      </c>
      <c r="L66" s="97">
        <f t="shared" si="38"/>
        <v>0</v>
      </c>
      <c r="M66" s="98">
        <f t="shared" si="38"/>
        <v>0</v>
      </c>
      <c r="N66" s="97">
        <f t="shared" si="38"/>
        <v>0</v>
      </c>
      <c r="O66" s="98">
        <f t="shared" si="38"/>
        <v>0</v>
      </c>
      <c r="P66" s="97">
        <f t="shared" si="34"/>
        <v>0</v>
      </c>
      <c r="Q66" s="98">
        <f t="shared" si="35"/>
        <v>0</v>
      </c>
      <c r="R66" s="53">
        <f t="shared" si="36"/>
        <v>0</v>
      </c>
      <c r="S66" s="54">
        <f t="shared" si="37"/>
        <v>0</v>
      </c>
      <c r="T66" s="53">
        <f>IF((+$E61+$E63+$E64++$E65)=0,0,(P66/(+$E61+$E63+$E64+$E65))*100)</f>
        <v>0</v>
      </c>
      <c r="U66" s="55">
        <f>IF((+$E61+$E63+$E65)=0,0,(Q66/(+$E61+$E63+$E65))*100)</f>
        <v>0</v>
      </c>
      <c r="V66" s="97">
        <f>SUM(V61:V65)</f>
        <v>0</v>
      </c>
      <c r="W66" s="98">
        <f>SUM(W61:W65)</f>
        <v>0</v>
      </c>
    </row>
    <row r="67" spans="1:23" ht="12.75" customHeight="1">
      <c r="A67" s="61" t="s">
        <v>84</v>
      </c>
      <c r="B67" s="105">
        <f>SUM(B9:B15,B18:B23,B26:B29,B32,B35:B39,B42:B52,B55:B58,B61:B65)</f>
        <v>4253879000</v>
      </c>
      <c r="C67" s="105">
        <f>SUM(C9:C15,C18:C23,C26:C29,C32,C35:C39,C42:C52,C55:C58,C61:C65)</f>
        <v>42547000</v>
      </c>
      <c r="D67" s="105"/>
      <c r="E67" s="105">
        <f t="shared" si="33"/>
        <v>4296426000</v>
      </c>
      <c r="F67" s="106">
        <f aca="true" t="shared" si="39" ref="F67:O67">SUM(F9:F15,F18:F23,F26:F29,F32,F35:F39,F42:F52,F55:F58,F61:F65)</f>
        <v>4123109000</v>
      </c>
      <c r="G67" s="107">
        <f t="shared" si="39"/>
        <v>3153658000</v>
      </c>
      <c r="H67" s="106">
        <f t="shared" si="39"/>
        <v>384046000</v>
      </c>
      <c r="I67" s="107">
        <f t="shared" si="39"/>
        <v>63187729</v>
      </c>
      <c r="J67" s="106">
        <f t="shared" si="39"/>
        <v>516189000</v>
      </c>
      <c r="K67" s="107">
        <f t="shared" si="39"/>
        <v>398803657</v>
      </c>
      <c r="L67" s="106">
        <f t="shared" si="39"/>
        <v>736304000</v>
      </c>
      <c r="M67" s="107">
        <f t="shared" si="39"/>
        <v>396734016</v>
      </c>
      <c r="N67" s="106">
        <f t="shared" si="39"/>
        <v>523535000</v>
      </c>
      <c r="O67" s="107">
        <f t="shared" si="39"/>
        <v>348253363</v>
      </c>
      <c r="P67" s="106">
        <f t="shared" si="34"/>
        <v>2160074000</v>
      </c>
      <c r="Q67" s="107">
        <f t="shared" si="35"/>
        <v>1206978765</v>
      </c>
      <c r="R67" s="62">
        <f t="shared" si="36"/>
        <v>-28.896895847367393</v>
      </c>
      <c r="S67" s="63">
        <f t="shared" si="37"/>
        <v>-12.21993855954111</v>
      </c>
      <c r="T67" s="62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64.71792490281409</v>
      </c>
      <c r="U67" s="62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36.16226160426045</v>
      </c>
      <c r="V67" s="106">
        <f>SUM(V9:V15,V18:V23,V26:V29,V32,V35:V39,V42:V52,V55:V58,V61:V65)</f>
        <v>53037000</v>
      </c>
      <c r="W67" s="107">
        <f>SUM(W9:W15,W18:W23,W26:W29,W32,W35:W39,W42:W52,W55:W58,W61:W65)</f>
        <v>0</v>
      </c>
    </row>
    <row r="68" spans="1:23" ht="12.75" customHeight="1">
      <c r="A68" s="41" t="s">
        <v>41</v>
      </c>
      <c r="B68" s="99"/>
      <c r="C68" s="99"/>
      <c r="D68" s="99"/>
      <c r="E68" s="99"/>
      <c r="F68" s="100"/>
      <c r="G68" s="101"/>
      <c r="H68" s="100"/>
      <c r="I68" s="101"/>
      <c r="J68" s="100"/>
      <c r="K68" s="101"/>
      <c r="L68" s="100"/>
      <c r="M68" s="101"/>
      <c r="N68" s="100"/>
      <c r="O68" s="101"/>
      <c r="P68" s="100"/>
      <c r="Q68" s="101"/>
      <c r="R68" s="45"/>
      <c r="S68" s="46"/>
      <c r="T68" s="45"/>
      <c r="U68" s="47"/>
      <c r="V68" s="100"/>
      <c r="W68" s="101"/>
    </row>
    <row r="69" spans="1:23" s="65" customFormat="1" ht="12.75" customHeight="1">
      <c r="A69" s="64" t="s">
        <v>85</v>
      </c>
      <c r="B69" s="93">
        <v>394587000</v>
      </c>
      <c r="C69" s="93">
        <v>0</v>
      </c>
      <c r="D69" s="93"/>
      <c r="E69" s="93">
        <f>$B69+$C69+$D69</f>
        <v>394587000</v>
      </c>
      <c r="F69" s="94">
        <v>394587000</v>
      </c>
      <c r="G69" s="95">
        <v>312842000</v>
      </c>
      <c r="H69" s="94">
        <v>8618600</v>
      </c>
      <c r="I69" s="95">
        <v>5213542</v>
      </c>
      <c r="J69" s="94">
        <v>59641000</v>
      </c>
      <c r="K69" s="95">
        <v>57147410</v>
      </c>
      <c r="L69" s="94"/>
      <c r="M69" s="95">
        <v>31284335</v>
      </c>
      <c r="N69" s="94">
        <v>74134000</v>
      </c>
      <c r="O69" s="95">
        <v>43179878</v>
      </c>
      <c r="P69" s="94">
        <f>$H69+$J69+$L69+$N69</f>
        <v>142393600</v>
      </c>
      <c r="Q69" s="95">
        <f>$I69+$K69+$M69+$O69</f>
        <v>136825165</v>
      </c>
      <c r="R69" s="49">
        <f>IF($L69=0,0,(($N69-$L69)/$L69)*100)</f>
        <v>0</v>
      </c>
      <c r="S69" s="50">
        <f>IF($M69=0,0,(($O69-$M69)/$M69)*100)</f>
        <v>38.02395991476245</v>
      </c>
      <c r="T69" s="49">
        <f>IF($E69=0,0,($P69/$E69)*100)</f>
        <v>36.086743861303084</v>
      </c>
      <c r="U69" s="51">
        <f>IF($E69=0,0,($Q69/$E69)*100)</f>
        <v>34.675537967545814</v>
      </c>
      <c r="V69" s="94">
        <v>34737000</v>
      </c>
      <c r="W69" s="95">
        <v>0</v>
      </c>
    </row>
    <row r="70" spans="1:23" ht="12.75" customHeight="1">
      <c r="A70" s="57" t="s">
        <v>40</v>
      </c>
      <c r="B70" s="102">
        <f>B69</f>
        <v>394587000</v>
      </c>
      <c r="C70" s="102">
        <f>C69</f>
        <v>0</v>
      </c>
      <c r="D70" s="102"/>
      <c r="E70" s="102">
        <f>$B70+$C70+$D70</f>
        <v>394587000</v>
      </c>
      <c r="F70" s="103">
        <f aca="true" t="shared" si="40" ref="F70:O70">F69</f>
        <v>394587000</v>
      </c>
      <c r="G70" s="104">
        <f t="shared" si="40"/>
        <v>312842000</v>
      </c>
      <c r="H70" s="103">
        <f t="shared" si="40"/>
        <v>8618600</v>
      </c>
      <c r="I70" s="104">
        <f t="shared" si="40"/>
        <v>5213542</v>
      </c>
      <c r="J70" s="103">
        <f t="shared" si="40"/>
        <v>59641000</v>
      </c>
      <c r="K70" s="104">
        <f t="shared" si="40"/>
        <v>57147410</v>
      </c>
      <c r="L70" s="103">
        <f t="shared" si="40"/>
        <v>0</v>
      </c>
      <c r="M70" s="104">
        <f t="shared" si="40"/>
        <v>31284335</v>
      </c>
      <c r="N70" s="103">
        <f t="shared" si="40"/>
        <v>74134000</v>
      </c>
      <c r="O70" s="104">
        <f t="shared" si="40"/>
        <v>43179878</v>
      </c>
      <c r="P70" s="103">
        <f>$H70+$J70+$L70+$N70</f>
        <v>142393600</v>
      </c>
      <c r="Q70" s="104">
        <f>$I70+$K70+$M70+$O70</f>
        <v>136825165</v>
      </c>
      <c r="R70" s="58">
        <f>IF($L70=0,0,(($N70-$L70)/$L70)*100)</f>
        <v>0</v>
      </c>
      <c r="S70" s="59">
        <f>IF($M70=0,0,(($O70-$M70)/$M70)*100)</f>
        <v>38.02395991476245</v>
      </c>
      <c r="T70" s="58">
        <f>IF($E70=0,0,($P70/$E70)*100)</f>
        <v>36.086743861303084</v>
      </c>
      <c r="U70" s="60">
        <f>IF($E70=0,0,($Q70/$E70)*100)</f>
        <v>34.675537967545814</v>
      </c>
      <c r="V70" s="103">
        <f>V69</f>
        <v>34737000</v>
      </c>
      <c r="W70" s="104">
        <f>W69</f>
        <v>0</v>
      </c>
    </row>
    <row r="71" spans="1:23" ht="12.75" customHeight="1">
      <c r="A71" s="61" t="s">
        <v>84</v>
      </c>
      <c r="B71" s="105">
        <f>B69</f>
        <v>394587000</v>
      </c>
      <c r="C71" s="105">
        <f>C69</f>
        <v>0</v>
      </c>
      <c r="D71" s="105"/>
      <c r="E71" s="105">
        <f>$B71+$C71+$D71</f>
        <v>394587000</v>
      </c>
      <c r="F71" s="106">
        <f aca="true" t="shared" si="41" ref="F71:O71">F69</f>
        <v>394587000</v>
      </c>
      <c r="G71" s="107">
        <f t="shared" si="41"/>
        <v>312842000</v>
      </c>
      <c r="H71" s="106">
        <f t="shared" si="41"/>
        <v>8618600</v>
      </c>
      <c r="I71" s="107">
        <f t="shared" si="41"/>
        <v>5213542</v>
      </c>
      <c r="J71" s="106">
        <f t="shared" si="41"/>
        <v>59641000</v>
      </c>
      <c r="K71" s="107">
        <f t="shared" si="41"/>
        <v>57147410</v>
      </c>
      <c r="L71" s="106">
        <f t="shared" si="41"/>
        <v>0</v>
      </c>
      <c r="M71" s="107">
        <f t="shared" si="41"/>
        <v>31284335</v>
      </c>
      <c r="N71" s="106">
        <f t="shared" si="41"/>
        <v>74134000</v>
      </c>
      <c r="O71" s="107">
        <f t="shared" si="41"/>
        <v>43179878</v>
      </c>
      <c r="P71" s="106">
        <f>$H71+$J71+$L71+$N71</f>
        <v>142393600</v>
      </c>
      <c r="Q71" s="107">
        <f>$I71+$K71+$M71+$O71</f>
        <v>136825165</v>
      </c>
      <c r="R71" s="62">
        <f>IF($L71=0,0,(($N71-$L71)/$L71)*100)</f>
        <v>0</v>
      </c>
      <c r="S71" s="63">
        <f>IF($M71=0,0,(($O71-$M71)/$M71)*100)</f>
        <v>38.02395991476245</v>
      </c>
      <c r="T71" s="62">
        <f>IF($E71=0,0,($P71/$E71)*100)</f>
        <v>36.086743861303084</v>
      </c>
      <c r="U71" s="66">
        <f>IF($E71=0,0,($Q71/$E71)*100)</f>
        <v>34.675537967545814</v>
      </c>
      <c r="V71" s="106">
        <f>V69</f>
        <v>34737000</v>
      </c>
      <c r="W71" s="107">
        <f>W69</f>
        <v>0</v>
      </c>
    </row>
    <row r="72" spans="1:23" ht="12.75" customHeight="1" thickBot="1">
      <c r="A72" s="61" t="s">
        <v>86</v>
      </c>
      <c r="B72" s="105">
        <f>SUM(B9:B15,B18:B23,B26:B29,B32,B35:B39,B42:B52,B55:B58,B61:B65,B69)</f>
        <v>4648466000</v>
      </c>
      <c r="C72" s="105">
        <f>SUM(C9:C15,C18:C23,C26:C29,C32,C35:C39,C42:C52,C55:C58,C61:C65,C69)</f>
        <v>42547000</v>
      </c>
      <c r="D72" s="105"/>
      <c r="E72" s="105">
        <f>$B72+$C72+$D72</f>
        <v>4691013000</v>
      </c>
      <c r="F72" s="106">
        <f aca="true" t="shared" si="42" ref="F72:O72">SUM(F9:F15,F18:F23,F26:F29,F32,F35:F39,F42:F52,F55:F58,F61:F65,F69)</f>
        <v>4517696000</v>
      </c>
      <c r="G72" s="107">
        <f t="shared" si="42"/>
        <v>3466500000</v>
      </c>
      <c r="H72" s="106">
        <f t="shared" si="42"/>
        <v>392664600</v>
      </c>
      <c r="I72" s="107">
        <f t="shared" si="42"/>
        <v>68401271</v>
      </c>
      <c r="J72" s="106">
        <f t="shared" si="42"/>
        <v>575830000</v>
      </c>
      <c r="K72" s="107">
        <f t="shared" si="42"/>
        <v>455951067</v>
      </c>
      <c r="L72" s="106">
        <f t="shared" si="42"/>
        <v>736304000</v>
      </c>
      <c r="M72" s="107">
        <f t="shared" si="42"/>
        <v>428018351</v>
      </c>
      <c r="N72" s="106">
        <f t="shared" si="42"/>
        <v>597669000</v>
      </c>
      <c r="O72" s="107">
        <f t="shared" si="42"/>
        <v>391433241</v>
      </c>
      <c r="P72" s="106">
        <f>$H72+$J72+$L72+$N72</f>
        <v>2302467600</v>
      </c>
      <c r="Q72" s="107">
        <f>$I72+$K72+$M72+$O72</f>
        <v>1343803930</v>
      </c>
      <c r="R72" s="62">
        <f>IF($L72=0,0,(($N72-$L72)/$L72)*100)</f>
        <v>-18.828500184706318</v>
      </c>
      <c r="S72" s="63">
        <f>IF($M72=0,0,(($O72-$M72)/$M72)*100)</f>
        <v>-8.547556410729689</v>
      </c>
      <c r="T72" s="62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61.690942382930245</v>
      </c>
      <c r="U72" s="66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37.2073454804615</v>
      </c>
      <c r="V72" s="106">
        <f>SUM(V9:V15,V18:V23,V26:V29,V32,V35:V39,V42:V52,V55:V58,V61:V65,V69)</f>
        <v>87774000</v>
      </c>
      <c r="W72" s="107">
        <f>SUM(W9:W15,W18:W23,W26:W29,W32,W35:W39,W42:W52,W55:W58,W61:W65,W69)</f>
        <v>0</v>
      </c>
    </row>
    <row r="73" spans="1:23" ht="13.5" thickTop="1">
      <c r="A73" s="67"/>
      <c r="B73" s="68"/>
      <c r="C73" s="69"/>
      <c r="D73" s="69"/>
      <c r="E73" s="70"/>
      <c r="F73" s="68"/>
      <c r="G73" s="69"/>
      <c r="H73" s="69"/>
      <c r="I73" s="70"/>
      <c r="J73" s="69"/>
      <c r="K73" s="70"/>
      <c r="L73" s="69"/>
      <c r="M73" s="69"/>
      <c r="N73" s="69"/>
      <c r="O73" s="69"/>
      <c r="P73" s="69"/>
      <c r="Q73" s="69"/>
      <c r="R73" s="69"/>
      <c r="S73" s="69"/>
      <c r="T73" s="69"/>
      <c r="U73" s="70"/>
      <c r="V73" s="68"/>
      <c r="W73" s="70"/>
    </row>
    <row r="74" spans="1:23" ht="12.75">
      <c r="A74" s="13"/>
      <c r="B74" s="71"/>
      <c r="C74" s="72"/>
      <c r="D74" s="72"/>
      <c r="E74" s="73"/>
      <c r="F74" s="74" t="s">
        <v>3</v>
      </c>
      <c r="G74" s="75"/>
      <c r="H74" s="74" t="s">
        <v>4</v>
      </c>
      <c r="I74" s="76"/>
      <c r="J74" s="74" t="s">
        <v>5</v>
      </c>
      <c r="K74" s="76"/>
      <c r="L74" s="74" t="s">
        <v>6</v>
      </c>
      <c r="M74" s="74"/>
      <c r="N74" s="77" t="s">
        <v>7</v>
      </c>
      <c r="O74" s="74"/>
      <c r="P74" s="131" t="s">
        <v>8</v>
      </c>
      <c r="Q74" s="132"/>
      <c r="R74" s="133" t="s">
        <v>9</v>
      </c>
      <c r="S74" s="132"/>
      <c r="T74" s="133" t="s">
        <v>10</v>
      </c>
      <c r="U74" s="132"/>
      <c r="V74" s="131"/>
      <c r="W74" s="132"/>
    </row>
    <row r="75" spans="1:23" ht="51">
      <c r="A75" s="78" t="s">
        <v>87</v>
      </c>
      <c r="B75" s="79" t="s">
        <v>88</v>
      </c>
      <c r="C75" s="79" t="s">
        <v>89</v>
      </c>
      <c r="D75" s="80" t="s">
        <v>15</v>
      </c>
      <c r="E75" s="79" t="s">
        <v>16</v>
      </c>
      <c r="F75" s="79" t="s">
        <v>17</v>
      </c>
      <c r="G75" s="79" t="s">
        <v>90</v>
      </c>
      <c r="H75" s="79" t="s">
        <v>91</v>
      </c>
      <c r="I75" s="81" t="s">
        <v>20</v>
      </c>
      <c r="J75" s="79" t="s">
        <v>92</v>
      </c>
      <c r="K75" s="81" t="s">
        <v>22</v>
      </c>
      <c r="L75" s="79" t="s">
        <v>93</v>
      </c>
      <c r="M75" s="81" t="s">
        <v>24</v>
      </c>
      <c r="N75" s="79" t="s">
        <v>94</v>
      </c>
      <c r="O75" s="81" t="s">
        <v>26</v>
      </c>
      <c r="P75" s="81" t="s">
        <v>95</v>
      </c>
      <c r="Q75" s="82" t="s">
        <v>28</v>
      </c>
      <c r="R75" s="83" t="s">
        <v>95</v>
      </c>
      <c r="S75" s="84" t="s">
        <v>28</v>
      </c>
      <c r="T75" s="83" t="s">
        <v>96</v>
      </c>
      <c r="U75" s="80" t="s">
        <v>30</v>
      </c>
      <c r="V75" s="79"/>
      <c r="W75" s="81"/>
    </row>
    <row r="76" spans="1:23" ht="12.75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t="12.75" hidden="1">
      <c r="A77" s="4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9"/>
      <c r="N77" s="108"/>
      <c r="O77" s="109"/>
      <c r="P77" s="108"/>
      <c r="Q77" s="109"/>
      <c r="R77" s="5"/>
      <c r="S77" s="6"/>
      <c r="T77" s="5"/>
      <c r="U77" s="5"/>
      <c r="V77" s="108"/>
      <c r="W77" s="108"/>
    </row>
    <row r="78" spans="1:23" ht="12.75" hidden="1">
      <c r="A78" s="7" t="s">
        <v>118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1"/>
      <c r="N78" s="110"/>
      <c r="O78" s="111"/>
      <c r="P78" s="110"/>
      <c r="Q78" s="111"/>
      <c r="R78" s="8"/>
      <c r="S78" s="9"/>
      <c r="T78" s="8"/>
      <c r="U78" s="8"/>
      <c r="V78" s="110"/>
      <c r="W78" s="110"/>
    </row>
    <row r="79" spans="1:23" ht="12.75" hidden="1">
      <c r="A79" s="10" t="s">
        <v>119</v>
      </c>
      <c r="B79" s="112">
        <f>SUM(B80:B83)</f>
        <v>0</v>
      </c>
      <c r="C79" s="112">
        <f aca="true" t="shared" si="43" ref="C79:I79">SUM(C80:C83)</f>
        <v>0</v>
      </c>
      <c r="D79" s="112">
        <f t="shared" si="43"/>
        <v>0</v>
      </c>
      <c r="E79" s="112">
        <f t="shared" si="43"/>
        <v>0</v>
      </c>
      <c r="F79" s="112">
        <f t="shared" si="43"/>
        <v>0</v>
      </c>
      <c r="G79" s="112">
        <f t="shared" si="43"/>
        <v>0</v>
      </c>
      <c r="H79" s="112">
        <f t="shared" si="43"/>
        <v>0</v>
      </c>
      <c r="I79" s="112">
        <f t="shared" si="43"/>
        <v>0</v>
      </c>
      <c r="J79" s="112">
        <f>SUM(J80:J83)</f>
        <v>0</v>
      </c>
      <c r="K79" s="112">
        <f>SUM(K80:K83)</f>
        <v>0</v>
      </c>
      <c r="L79" s="112">
        <f>SUM(L80:L83)</f>
        <v>0</v>
      </c>
      <c r="M79" s="113">
        <f>SUM(M80:M83)</f>
        <v>0</v>
      </c>
      <c r="N79" s="112"/>
      <c r="O79" s="113"/>
      <c r="P79" s="112"/>
      <c r="Q79" s="113"/>
      <c r="R79" s="11"/>
      <c r="S79" s="12"/>
      <c r="T79" s="11"/>
      <c r="U79" s="11"/>
      <c r="V79" s="112">
        <f>SUM(V80:V83)</f>
        <v>0</v>
      </c>
      <c r="W79" s="112">
        <f>SUM(W80:W83)</f>
        <v>0</v>
      </c>
    </row>
    <row r="80" spans="1:23" ht="12.75" hidden="1">
      <c r="A80" s="13" t="s">
        <v>120</v>
      </c>
      <c r="B80" s="114"/>
      <c r="C80" s="114"/>
      <c r="D80" s="114"/>
      <c r="E80" s="114">
        <f>SUM(B80:D80)</f>
        <v>0</v>
      </c>
      <c r="F80" s="114"/>
      <c r="G80" s="114"/>
      <c r="H80" s="114"/>
      <c r="I80" s="115"/>
      <c r="J80" s="114"/>
      <c r="K80" s="115"/>
      <c r="L80" s="114"/>
      <c r="M80" s="116"/>
      <c r="N80" s="114"/>
      <c r="O80" s="116"/>
      <c r="P80" s="114"/>
      <c r="Q80" s="116"/>
      <c r="R80" s="14"/>
      <c r="S80" s="15"/>
      <c r="T80" s="14"/>
      <c r="U80" s="14"/>
      <c r="V80" s="114"/>
      <c r="W80" s="114"/>
    </row>
    <row r="81" spans="1:23" ht="12.75" hidden="1">
      <c r="A81" s="13" t="s">
        <v>121</v>
      </c>
      <c r="B81" s="114"/>
      <c r="C81" s="114"/>
      <c r="D81" s="114"/>
      <c r="E81" s="114">
        <f>SUM(B81:D81)</f>
        <v>0</v>
      </c>
      <c r="F81" s="114"/>
      <c r="G81" s="114"/>
      <c r="H81" s="114"/>
      <c r="I81" s="115"/>
      <c r="J81" s="114"/>
      <c r="K81" s="115"/>
      <c r="L81" s="114"/>
      <c r="M81" s="116"/>
      <c r="N81" s="114"/>
      <c r="O81" s="116"/>
      <c r="P81" s="114"/>
      <c r="Q81" s="116"/>
      <c r="R81" s="14"/>
      <c r="S81" s="15"/>
      <c r="T81" s="14"/>
      <c r="U81" s="14"/>
      <c r="V81" s="114"/>
      <c r="W81" s="114"/>
    </row>
    <row r="82" spans="1:23" ht="12.75" hidden="1">
      <c r="A82" s="13" t="s">
        <v>122</v>
      </c>
      <c r="B82" s="114"/>
      <c r="C82" s="114"/>
      <c r="D82" s="114"/>
      <c r="E82" s="114">
        <f>SUM(B82:D82)</f>
        <v>0</v>
      </c>
      <c r="F82" s="114"/>
      <c r="G82" s="114"/>
      <c r="H82" s="114"/>
      <c r="I82" s="115"/>
      <c r="J82" s="114"/>
      <c r="K82" s="115"/>
      <c r="L82" s="114"/>
      <c r="M82" s="116"/>
      <c r="N82" s="114"/>
      <c r="O82" s="116"/>
      <c r="P82" s="114"/>
      <c r="Q82" s="116"/>
      <c r="R82" s="14"/>
      <c r="S82" s="15"/>
      <c r="T82" s="14"/>
      <c r="U82" s="14"/>
      <c r="V82" s="114"/>
      <c r="W82" s="114"/>
    </row>
    <row r="83" spans="1:23" ht="12.75" hidden="1">
      <c r="A83" s="13" t="s">
        <v>123</v>
      </c>
      <c r="B83" s="114"/>
      <c r="C83" s="114"/>
      <c r="D83" s="114"/>
      <c r="E83" s="114">
        <f>SUM(B83:D83)</f>
        <v>0</v>
      </c>
      <c r="F83" s="114"/>
      <c r="G83" s="114"/>
      <c r="H83" s="114"/>
      <c r="I83" s="115"/>
      <c r="J83" s="114"/>
      <c r="K83" s="115"/>
      <c r="L83" s="114"/>
      <c r="M83" s="116"/>
      <c r="N83" s="114"/>
      <c r="O83" s="116"/>
      <c r="P83" s="114"/>
      <c r="Q83" s="116"/>
      <c r="R83" s="14"/>
      <c r="S83" s="15"/>
      <c r="T83" s="14"/>
      <c r="U83" s="14"/>
      <c r="V83" s="114"/>
      <c r="W83" s="114"/>
    </row>
    <row r="84" spans="1:23" ht="12.75" hidden="1">
      <c r="A84" s="13"/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6"/>
      <c r="N84" s="114"/>
      <c r="O84" s="116"/>
      <c r="P84" s="114"/>
      <c r="Q84" s="116"/>
      <c r="R84" s="14"/>
      <c r="S84" s="15"/>
      <c r="T84" s="14"/>
      <c r="U84" s="14"/>
      <c r="V84" s="114"/>
      <c r="W84" s="114"/>
    </row>
    <row r="85" spans="1:23" ht="12.75">
      <c r="A85" s="85" t="s">
        <v>97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8"/>
      <c r="R85" s="86"/>
      <c r="S85" s="86"/>
      <c r="T85" s="87"/>
      <c r="U85" s="88"/>
      <c r="V85" s="117"/>
      <c r="W85" s="117"/>
    </row>
    <row r="86" spans="1:23" ht="12.75">
      <c r="A86" s="89" t="s">
        <v>98</v>
      </c>
      <c r="B86" s="119">
        <v>0</v>
      </c>
      <c r="C86" s="119">
        <v>0</v>
      </c>
      <c r="D86" s="119"/>
      <c r="E86" s="119">
        <f aca="true" t="shared" si="44" ref="E86:E93">$B86+$C86+$D86</f>
        <v>0</v>
      </c>
      <c r="F86" s="119">
        <v>0</v>
      </c>
      <c r="G86" s="119">
        <v>0</v>
      </c>
      <c r="H86" s="119"/>
      <c r="I86" s="119"/>
      <c r="J86" s="119"/>
      <c r="K86" s="119"/>
      <c r="L86" s="119"/>
      <c r="M86" s="119"/>
      <c r="N86" s="119"/>
      <c r="O86" s="119"/>
      <c r="P86" s="119">
        <f aca="true" t="shared" si="45" ref="P86:P93">$H86+$J86+$L86+$N86</f>
        <v>0</v>
      </c>
      <c r="Q86" s="114">
        <f aca="true" t="shared" si="46" ref="Q86:Q93">$I86+$K86+$M86+$O86</f>
        <v>0</v>
      </c>
      <c r="R86" s="90">
        <f aca="true" t="shared" si="47" ref="R86:R93">IF($L86=0,0,(($N86-$L86)/$L86)*100)</f>
        <v>0</v>
      </c>
      <c r="S86" s="91">
        <f aca="true" t="shared" si="48" ref="S86:S93">IF($M86=0,0,(($O86-$M86)/$M86)*100)</f>
        <v>0</v>
      </c>
      <c r="T86" s="90">
        <f aca="true" t="shared" si="49" ref="T86:T93">IF($E86=0,0,($P86/$E86)*100)</f>
        <v>0</v>
      </c>
      <c r="U86" s="91">
        <f aca="true" t="shared" si="50" ref="U86:U93">IF($E86=0,0,($Q86/$E86)*100)</f>
        <v>0</v>
      </c>
      <c r="V86" s="119"/>
      <c r="W86" s="119"/>
    </row>
    <row r="87" spans="1:23" ht="12.75">
      <c r="A87" s="92" t="s">
        <v>99</v>
      </c>
      <c r="B87" s="114">
        <v>637274000</v>
      </c>
      <c r="C87" s="114">
        <v>0</v>
      </c>
      <c r="D87" s="114"/>
      <c r="E87" s="114">
        <f t="shared" si="44"/>
        <v>637274000</v>
      </c>
      <c r="F87" s="114">
        <v>0</v>
      </c>
      <c r="G87" s="114">
        <v>0</v>
      </c>
      <c r="H87" s="114">
        <v>129172000</v>
      </c>
      <c r="I87" s="114"/>
      <c r="J87" s="114"/>
      <c r="K87" s="114"/>
      <c r="L87" s="114"/>
      <c r="M87" s="114"/>
      <c r="N87" s="114"/>
      <c r="O87" s="114"/>
      <c r="P87" s="116">
        <f t="shared" si="45"/>
        <v>129172000</v>
      </c>
      <c r="Q87" s="116">
        <f t="shared" si="46"/>
        <v>0</v>
      </c>
      <c r="R87" s="90">
        <f t="shared" si="47"/>
        <v>0</v>
      </c>
      <c r="S87" s="91">
        <f t="shared" si="48"/>
        <v>0</v>
      </c>
      <c r="T87" s="90">
        <f t="shared" si="49"/>
        <v>20.269460232176424</v>
      </c>
      <c r="U87" s="91">
        <f t="shared" si="50"/>
        <v>0</v>
      </c>
      <c r="V87" s="114"/>
      <c r="W87" s="114"/>
    </row>
    <row r="88" spans="1:23" ht="12.75">
      <c r="A88" s="92" t="s">
        <v>100</v>
      </c>
      <c r="B88" s="114">
        <v>0</v>
      </c>
      <c r="C88" s="114">
        <v>0</v>
      </c>
      <c r="D88" s="114"/>
      <c r="E88" s="114">
        <f t="shared" si="44"/>
        <v>0</v>
      </c>
      <c r="F88" s="114">
        <v>0</v>
      </c>
      <c r="G88" s="114">
        <v>0</v>
      </c>
      <c r="H88" s="114"/>
      <c r="I88" s="114"/>
      <c r="J88" s="114"/>
      <c r="K88" s="114"/>
      <c r="L88" s="114"/>
      <c r="M88" s="114"/>
      <c r="N88" s="114"/>
      <c r="O88" s="114"/>
      <c r="P88" s="116">
        <f t="shared" si="45"/>
        <v>0</v>
      </c>
      <c r="Q88" s="116">
        <f t="shared" si="46"/>
        <v>0</v>
      </c>
      <c r="R88" s="90">
        <f t="shared" si="47"/>
        <v>0</v>
      </c>
      <c r="S88" s="91">
        <f t="shared" si="48"/>
        <v>0</v>
      </c>
      <c r="T88" s="90">
        <f t="shared" si="49"/>
        <v>0</v>
      </c>
      <c r="U88" s="91">
        <f t="shared" si="50"/>
        <v>0</v>
      </c>
      <c r="V88" s="114"/>
      <c r="W88" s="114"/>
    </row>
    <row r="89" spans="1:23" ht="12.75">
      <c r="A89" s="92" t="s">
        <v>101</v>
      </c>
      <c r="B89" s="114">
        <v>2500000</v>
      </c>
      <c r="C89" s="114">
        <v>0</v>
      </c>
      <c r="D89" s="114"/>
      <c r="E89" s="114">
        <f t="shared" si="44"/>
        <v>2500000</v>
      </c>
      <c r="F89" s="114">
        <v>0</v>
      </c>
      <c r="G89" s="114">
        <v>0</v>
      </c>
      <c r="H89" s="114">
        <v>1200000</v>
      </c>
      <c r="I89" s="114"/>
      <c r="J89" s="114"/>
      <c r="K89" s="114"/>
      <c r="L89" s="114"/>
      <c r="M89" s="114"/>
      <c r="N89" s="114"/>
      <c r="O89" s="114"/>
      <c r="P89" s="116">
        <f t="shared" si="45"/>
        <v>1200000</v>
      </c>
      <c r="Q89" s="116">
        <f t="shared" si="46"/>
        <v>0</v>
      </c>
      <c r="R89" s="90">
        <f t="shared" si="47"/>
        <v>0</v>
      </c>
      <c r="S89" s="91">
        <f t="shared" si="48"/>
        <v>0</v>
      </c>
      <c r="T89" s="90">
        <f t="shared" si="49"/>
        <v>48</v>
      </c>
      <c r="U89" s="91">
        <f t="shared" si="50"/>
        <v>0</v>
      </c>
      <c r="V89" s="114"/>
      <c r="W89" s="114"/>
    </row>
    <row r="90" spans="1:23" ht="12.75">
      <c r="A90" s="92" t="s">
        <v>102</v>
      </c>
      <c r="B90" s="114">
        <v>0</v>
      </c>
      <c r="C90" s="114">
        <v>0</v>
      </c>
      <c r="D90" s="114"/>
      <c r="E90" s="114">
        <f t="shared" si="44"/>
        <v>0</v>
      </c>
      <c r="F90" s="114">
        <v>0</v>
      </c>
      <c r="G90" s="114">
        <v>0</v>
      </c>
      <c r="H90" s="114"/>
      <c r="I90" s="114"/>
      <c r="J90" s="114"/>
      <c r="K90" s="114"/>
      <c r="L90" s="114"/>
      <c r="M90" s="114"/>
      <c r="N90" s="114"/>
      <c r="O90" s="114"/>
      <c r="P90" s="116">
        <f t="shared" si="45"/>
        <v>0</v>
      </c>
      <c r="Q90" s="116">
        <f t="shared" si="46"/>
        <v>0</v>
      </c>
      <c r="R90" s="90">
        <f t="shared" si="47"/>
        <v>0</v>
      </c>
      <c r="S90" s="91">
        <f t="shared" si="48"/>
        <v>0</v>
      </c>
      <c r="T90" s="90">
        <f t="shared" si="49"/>
        <v>0</v>
      </c>
      <c r="U90" s="91">
        <f t="shared" si="50"/>
        <v>0</v>
      </c>
      <c r="V90" s="114"/>
      <c r="W90" s="114"/>
    </row>
    <row r="91" spans="1:23" ht="12.75">
      <c r="A91" s="92" t="s">
        <v>103</v>
      </c>
      <c r="B91" s="114">
        <v>176653000</v>
      </c>
      <c r="C91" s="114">
        <v>0</v>
      </c>
      <c r="D91" s="114"/>
      <c r="E91" s="114">
        <f t="shared" si="44"/>
        <v>176653000</v>
      </c>
      <c r="F91" s="114">
        <v>0</v>
      </c>
      <c r="G91" s="114">
        <v>0</v>
      </c>
      <c r="H91" s="114"/>
      <c r="I91" s="114"/>
      <c r="J91" s="114"/>
      <c r="K91" s="114"/>
      <c r="L91" s="114"/>
      <c r="M91" s="114"/>
      <c r="N91" s="114"/>
      <c r="O91" s="114"/>
      <c r="P91" s="116">
        <f t="shared" si="45"/>
        <v>0</v>
      </c>
      <c r="Q91" s="116">
        <f t="shared" si="46"/>
        <v>0</v>
      </c>
      <c r="R91" s="90">
        <f t="shared" si="47"/>
        <v>0</v>
      </c>
      <c r="S91" s="91">
        <f t="shared" si="48"/>
        <v>0</v>
      </c>
      <c r="T91" s="90">
        <f t="shared" si="49"/>
        <v>0</v>
      </c>
      <c r="U91" s="91">
        <f t="shared" si="50"/>
        <v>0</v>
      </c>
      <c r="V91" s="114"/>
      <c r="W91" s="114"/>
    </row>
    <row r="92" spans="1:23" ht="12.75">
      <c r="A92" s="92" t="s">
        <v>104</v>
      </c>
      <c r="B92" s="114">
        <v>1106379000</v>
      </c>
      <c r="C92" s="114">
        <v>0</v>
      </c>
      <c r="D92" s="114"/>
      <c r="E92" s="114">
        <f t="shared" si="44"/>
        <v>1106379000</v>
      </c>
      <c r="F92" s="114">
        <v>0</v>
      </c>
      <c r="G92" s="114">
        <v>0</v>
      </c>
      <c r="H92" s="114">
        <v>327389000</v>
      </c>
      <c r="I92" s="114"/>
      <c r="J92" s="114"/>
      <c r="K92" s="114"/>
      <c r="L92" s="114"/>
      <c r="M92" s="114"/>
      <c r="N92" s="114"/>
      <c r="O92" s="114"/>
      <c r="P92" s="116">
        <f t="shared" si="45"/>
        <v>327389000</v>
      </c>
      <c r="Q92" s="116">
        <f t="shared" si="46"/>
        <v>0</v>
      </c>
      <c r="R92" s="90">
        <f t="shared" si="47"/>
        <v>0</v>
      </c>
      <c r="S92" s="91">
        <f t="shared" si="48"/>
        <v>0</v>
      </c>
      <c r="T92" s="90">
        <f t="shared" si="49"/>
        <v>29.59103526006911</v>
      </c>
      <c r="U92" s="91">
        <f t="shared" si="50"/>
        <v>0</v>
      </c>
      <c r="V92" s="114"/>
      <c r="W92" s="114"/>
    </row>
    <row r="93" spans="1:23" ht="12.75">
      <c r="A93" s="92" t="s">
        <v>105</v>
      </c>
      <c r="B93" s="114">
        <v>0</v>
      </c>
      <c r="C93" s="114">
        <v>0</v>
      </c>
      <c r="D93" s="114"/>
      <c r="E93" s="114">
        <f t="shared" si="44"/>
        <v>0</v>
      </c>
      <c r="F93" s="114">
        <v>0</v>
      </c>
      <c r="G93" s="114">
        <v>0</v>
      </c>
      <c r="H93" s="114"/>
      <c r="I93" s="114"/>
      <c r="J93" s="114"/>
      <c r="K93" s="114"/>
      <c r="L93" s="114"/>
      <c r="M93" s="114"/>
      <c r="N93" s="114"/>
      <c r="O93" s="114"/>
      <c r="P93" s="116">
        <f t="shared" si="45"/>
        <v>0</v>
      </c>
      <c r="Q93" s="116">
        <f t="shared" si="46"/>
        <v>0</v>
      </c>
      <c r="R93" s="90">
        <f t="shared" si="47"/>
        <v>0</v>
      </c>
      <c r="S93" s="91">
        <f t="shared" si="48"/>
        <v>0</v>
      </c>
      <c r="T93" s="90">
        <f t="shared" si="49"/>
        <v>0</v>
      </c>
      <c r="U93" s="91">
        <f t="shared" si="50"/>
        <v>0</v>
      </c>
      <c r="V93" s="114"/>
      <c r="W93" s="114"/>
    </row>
    <row r="94" spans="1:23" ht="12.75">
      <c r="A94" s="16" t="s">
        <v>106</v>
      </c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1"/>
      <c r="Q94" s="121"/>
      <c r="R94" s="17"/>
      <c r="S94" s="18"/>
      <c r="T94" s="17"/>
      <c r="U94" s="18"/>
      <c r="V94" s="120"/>
      <c r="W94" s="120"/>
    </row>
    <row r="95" spans="1:23" ht="20.25" hidden="1">
      <c r="A95" s="19" t="s">
        <v>124</v>
      </c>
      <c r="B95" s="122">
        <f aca="true" t="shared" si="51" ref="B95:I95">SUM(B96:B110)</f>
        <v>0</v>
      </c>
      <c r="C95" s="122">
        <f t="shared" si="51"/>
        <v>0</v>
      </c>
      <c r="D95" s="122">
        <f t="shared" si="51"/>
        <v>0</v>
      </c>
      <c r="E95" s="122">
        <f t="shared" si="51"/>
        <v>0</v>
      </c>
      <c r="F95" s="122">
        <f t="shared" si="51"/>
        <v>0</v>
      </c>
      <c r="G95" s="122">
        <f t="shared" si="51"/>
        <v>0</v>
      </c>
      <c r="H95" s="122">
        <f t="shared" si="51"/>
        <v>0</v>
      </c>
      <c r="I95" s="122">
        <f t="shared" si="51"/>
        <v>0</v>
      </c>
      <c r="J95" s="122">
        <f>SUM(J96:J110)</f>
        <v>0</v>
      </c>
      <c r="K95" s="122">
        <f>SUM(K96:K110)</f>
        <v>0</v>
      </c>
      <c r="L95" s="122">
        <f>SUM(L96:L110)</f>
        <v>0</v>
      </c>
      <c r="M95" s="123">
        <f>SUM(M96:M110)</f>
        <v>0</v>
      </c>
      <c r="N95" s="122"/>
      <c r="O95" s="123"/>
      <c r="P95" s="122"/>
      <c r="Q95" s="123"/>
      <c r="R95" s="20" t="str">
        <f aca="true" t="shared" si="52" ref="R95:S110">IF(L95=0," ",(N95-L95)/L95)</f>
        <v> </v>
      </c>
      <c r="S95" s="20" t="str">
        <f t="shared" si="52"/>
        <v> </v>
      </c>
      <c r="T95" s="20" t="str">
        <f aca="true" t="shared" si="53" ref="T95:T113">IF(E95=0," ",(P95/E95))</f>
        <v> </v>
      </c>
      <c r="U95" s="21" t="str">
        <f aca="true" t="shared" si="54" ref="U95:U113">IF(E95=0," ",(Q95/E95))</f>
        <v> </v>
      </c>
      <c r="V95" s="122">
        <f>SUM(V96:V110)</f>
        <v>0</v>
      </c>
      <c r="W95" s="122">
        <f>SUM(W96:W110)</f>
        <v>0</v>
      </c>
    </row>
    <row r="96" spans="1:23" ht="12.75" hidden="1">
      <c r="A96" s="22"/>
      <c r="B96" s="124"/>
      <c r="C96" s="124"/>
      <c r="D96" s="124"/>
      <c r="E96" s="125">
        <f>SUM(B96:D96)</f>
        <v>0</v>
      </c>
      <c r="F96" s="124"/>
      <c r="G96" s="124"/>
      <c r="H96" s="124"/>
      <c r="I96" s="124"/>
      <c r="J96" s="124"/>
      <c r="K96" s="124"/>
      <c r="L96" s="124"/>
      <c r="M96" s="126"/>
      <c r="N96" s="124"/>
      <c r="O96" s="126"/>
      <c r="P96" s="124"/>
      <c r="Q96" s="126"/>
      <c r="R96" s="23" t="str">
        <f t="shared" si="52"/>
        <v> </v>
      </c>
      <c r="S96" s="23" t="str">
        <f t="shared" si="52"/>
        <v> </v>
      </c>
      <c r="T96" s="23" t="str">
        <f t="shared" si="53"/>
        <v> </v>
      </c>
      <c r="U96" s="24" t="str">
        <f t="shared" si="54"/>
        <v> </v>
      </c>
      <c r="V96" s="124"/>
      <c r="W96" s="124"/>
    </row>
    <row r="97" spans="1:23" ht="12.75" hidden="1">
      <c r="A97" s="22"/>
      <c r="B97" s="124"/>
      <c r="C97" s="124"/>
      <c r="D97" s="124"/>
      <c r="E97" s="125">
        <f aca="true" t="shared" si="55" ref="E97:E110">SUM(B97:D97)</f>
        <v>0</v>
      </c>
      <c r="F97" s="124"/>
      <c r="G97" s="124"/>
      <c r="H97" s="124"/>
      <c r="I97" s="124"/>
      <c r="J97" s="124"/>
      <c r="K97" s="124"/>
      <c r="L97" s="124"/>
      <c r="M97" s="126"/>
      <c r="N97" s="124"/>
      <c r="O97" s="126"/>
      <c r="P97" s="124"/>
      <c r="Q97" s="126"/>
      <c r="R97" s="23" t="str">
        <f t="shared" si="52"/>
        <v> </v>
      </c>
      <c r="S97" s="23" t="str">
        <f t="shared" si="52"/>
        <v> </v>
      </c>
      <c r="T97" s="23" t="str">
        <f t="shared" si="53"/>
        <v> </v>
      </c>
      <c r="U97" s="24" t="str">
        <f t="shared" si="54"/>
        <v> </v>
      </c>
      <c r="V97" s="124"/>
      <c r="W97" s="124"/>
    </row>
    <row r="98" spans="1:23" ht="12.75" hidden="1">
      <c r="A98" s="22"/>
      <c r="B98" s="124"/>
      <c r="C98" s="124"/>
      <c r="D98" s="124"/>
      <c r="E98" s="125">
        <f t="shared" si="55"/>
        <v>0</v>
      </c>
      <c r="F98" s="124"/>
      <c r="G98" s="124"/>
      <c r="H98" s="124"/>
      <c r="I98" s="124"/>
      <c r="J98" s="124"/>
      <c r="K98" s="124"/>
      <c r="L98" s="124"/>
      <c r="M98" s="126"/>
      <c r="N98" s="124"/>
      <c r="O98" s="126"/>
      <c r="P98" s="124"/>
      <c r="Q98" s="126"/>
      <c r="R98" s="23" t="str">
        <f t="shared" si="52"/>
        <v> </v>
      </c>
      <c r="S98" s="23" t="str">
        <f t="shared" si="52"/>
        <v> </v>
      </c>
      <c r="T98" s="23" t="str">
        <f t="shared" si="53"/>
        <v> </v>
      </c>
      <c r="U98" s="24" t="str">
        <f t="shared" si="54"/>
        <v> </v>
      </c>
      <c r="V98" s="124"/>
      <c r="W98" s="124"/>
    </row>
    <row r="99" spans="1:23" ht="12.75" hidden="1">
      <c r="A99" s="22"/>
      <c r="B99" s="124"/>
      <c r="C99" s="124"/>
      <c r="D99" s="124"/>
      <c r="E99" s="125">
        <f t="shared" si="55"/>
        <v>0</v>
      </c>
      <c r="F99" s="124"/>
      <c r="G99" s="124"/>
      <c r="H99" s="124"/>
      <c r="I99" s="124"/>
      <c r="J99" s="124"/>
      <c r="K99" s="124"/>
      <c r="L99" s="124"/>
      <c r="M99" s="126"/>
      <c r="N99" s="124"/>
      <c r="O99" s="126"/>
      <c r="P99" s="124"/>
      <c r="Q99" s="126"/>
      <c r="R99" s="23" t="str">
        <f t="shared" si="52"/>
        <v> </v>
      </c>
      <c r="S99" s="23" t="str">
        <f t="shared" si="52"/>
        <v> </v>
      </c>
      <c r="T99" s="23" t="str">
        <f t="shared" si="53"/>
        <v> </v>
      </c>
      <c r="U99" s="24" t="str">
        <f t="shared" si="54"/>
        <v> </v>
      </c>
      <c r="V99" s="124"/>
      <c r="W99" s="124"/>
    </row>
    <row r="100" spans="1:23" ht="12.75" hidden="1">
      <c r="A100" s="22"/>
      <c r="B100" s="124"/>
      <c r="C100" s="124"/>
      <c r="D100" s="124"/>
      <c r="E100" s="125">
        <f t="shared" si="55"/>
        <v>0</v>
      </c>
      <c r="F100" s="124"/>
      <c r="G100" s="124"/>
      <c r="H100" s="124"/>
      <c r="I100" s="124"/>
      <c r="J100" s="124"/>
      <c r="K100" s="124"/>
      <c r="L100" s="124"/>
      <c r="M100" s="126"/>
      <c r="N100" s="124"/>
      <c r="O100" s="126"/>
      <c r="P100" s="124"/>
      <c r="Q100" s="126"/>
      <c r="R100" s="23" t="str">
        <f t="shared" si="52"/>
        <v> </v>
      </c>
      <c r="S100" s="23" t="str">
        <f t="shared" si="52"/>
        <v> </v>
      </c>
      <c r="T100" s="23" t="str">
        <f t="shared" si="53"/>
        <v> </v>
      </c>
      <c r="U100" s="24" t="str">
        <f t="shared" si="54"/>
        <v> </v>
      </c>
      <c r="V100" s="124"/>
      <c r="W100" s="124"/>
    </row>
    <row r="101" spans="1:23" ht="12.75" hidden="1">
      <c r="A101" s="22"/>
      <c r="B101" s="124"/>
      <c r="C101" s="124"/>
      <c r="D101" s="124"/>
      <c r="E101" s="125">
        <f t="shared" si="55"/>
        <v>0</v>
      </c>
      <c r="F101" s="124"/>
      <c r="G101" s="124"/>
      <c r="H101" s="124"/>
      <c r="I101" s="124"/>
      <c r="J101" s="124"/>
      <c r="K101" s="124"/>
      <c r="L101" s="124"/>
      <c r="M101" s="126"/>
      <c r="N101" s="124"/>
      <c r="O101" s="126"/>
      <c r="P101" s="124"/>
      <c r="Q101" s="126"/>
      <c r="R101" s="23" t="str">
        <f t="shared" si="52"/>
        <v> </v>
      </c>
      <c r="S101" s="23" t="str">
        <f t="shared" si="52"/>
        <v> </v>
      </c>
      <c r="T101" s="23" t="str">
        <f t="shared" si="53"/>
        <v> </v>
      </c>
      <c r="U101" s="24" t="str">
        <f t="shared" si="54"/>
        <v> </v>
      </c>
      <c r="V101" s="124"/>
      <c r="W101" s="124"/>
    </row>
    <row r="102" spans="1:23" ht="12.75" hidden="1">
      <c r="A102" s="22"/>
      <c r="B102" s="124"/>
      <c r="C102" s="124"/>
      <c r="D102" s="124"/>
      <c r="E102" s="125">
        <f t="shared" si="55"/>
        <v>0</v>
      </c>
      <c r="F102" s="124"/>
      <c r="G102" s="124"/>
      <c r="H102" s="124"/>
      <c r="I102" s="124"/>
      <c r="J102" s="124"/>
      <c r="K102" s="124"/>
      <c r="L102" s="124"/>
      <c r="M102" s="126"/>
      <c r="N102" s="124"/>
      <c r="O102" s="126"/>
      <c r="P102" s="124"/>
      <c r="Q102" s="126"/>
      <c r="R102" s="23" t="str">
        <f t="shared" si="52"/>
        <v> </v>
      </c>
      <c r="S102" s="23" t="str">
        <f t="shared" si="52"/>
        <v> </v>
      </c>
      <c r="T102" s="23" t="str">
        <f t="shared" si="53"/>
        <v> </v>
      </c>
      <c r="U102" s="24" t="str">
        <f t="shared" si="54"/>
        <v> </v>
      </c>
      <c r="V102" s="124"/>
      <c r="W102" s="124"/>
    </row>
    <row r="103" spans="1:23" ht="12.75" hidden="1">
      <c r="A103" s="22"/>
      <c r="B103" s="124"/>
      <c r="C103" s="124"/>
      <c r="D103" s="124"/>
      <c r="E103" s="125">
        <f t="shared" si="55"/>
        <v>0</v>
      </c>
      <c r="F103" s="124"/>
      <c r="G103" s="124"/>
      <c r="H103" s="124"/>
      <c r="I103" s="124"/>
      <c r="J103" s="124"/>
      <c r="K103" s="124"/>
      <c r="L103" s="124"/>
      <c r="M103" s="126"/>
      <c r="N103" s="124"/>
      <c r="O103" s="126"/>
      <c r="P103" s="124"/>
      <c r="Q103" s="126"/>
      <c r="R103" s="23" t="str">
        <f t="shared" si="52"/>
        <v> </v>
      </c>
      <c r="S103" s="23" t="str">
        <f t="shared" si="52"/>
        <v> </v>
      </c>
      <c r="T103" s="23" t="str">
        <f t="shared" si="53"/>
        <v> </v>
      </c>
      <c r="U103" s="24" t="str">
        <f t="shared" si="54"/>
        <v> </v>
      </c>
      <c r="V103" s="124"/>
      <c r="W103" s="124"/>
    </row>
    <row r="104" spans="1:23" ht="12.75" hidden="1">
      <c r="A104" s="22"/>
      <c r="B104" s="124"/>
      <c r="C104" s="124"/>
      <c r="D104" s="124"/>
      <c r="E104" s="125">
        <f t="shared" si="55"/>
        <v>0</v>
      </c>
      <c r="F104" s="124"/>
      <c r="G104" s="124"/>
      <c r="H104" s="124"/>
      <c r="I104" s="124"/>
      <c r="J104" s="124"/>
      <c r="K104" s="124"/>
      <c r="L104" s="124"/>
      <c r="M104" s="126"/>
      <c r="N104" s="124"/>
      <c r="O104" s="126"/>
      <c r="P104" s="124"/>
      <c r="Q104" s="126"/>
      <c r="R104" s="23" t="str">
        <f t="shared" si="52"/>
        <v> </v>
      </c>
      <c r="S104" s="23" t="str">
        <f t="shared" si="52"/>
        <v> </v>
      </c>
      <c r="T104" s="23" t="str">
        <f t="shared" si="53"/>
        <v> </v>
      </c>
      <c r="U104" s="24" t="str">
        <f t="shared" si="54"/>
        <v> </v>
      </c>
      <c r="V104" s="124"/>
      <c r="W104" s="124"/>
    </row>
    <row r="105" spans="1:23" ht="12.75" hidden="1">
      <c r="A105" s="22"/>
      <c r="B105" s="124"/>
      <c r="C105" s="124"/>
      <c r="D105" s="124"/>
      <c r="E105" s="125">
        <f t="shared" si="55"/>
        <v>0</v>
      </c>
      <c r="F105" s="124"/>
      <c r="G105" s="124"/>
      <c r="H105" s="124"/>
      <c r="I105" s="124"/>
      <c r="J105" s="124"/>
      <c r="K105" s="124"/>
      <c r="L105" s="124"/>
      <c r="M105" s="126"/>
      <c r="N105" s="124"/>
      <c r="O105" s="126"/>
      <c r="P105" s="124"/>
      <c r="Q105" s="126"/>
      <c r="R105" s="23" t="str">
        <f t="shared" si="52"/>
        <v> </v>
      </c>
      <c r="S105" s="23" t="str">
        <f t="shared" si="52"/>
        <v> </v>
      </c>
      <c r="T105" s="23" t="str">
        <f t="shared" si="53"/>
        <v> </v>
      </c>
      <c r="U105" s="24" t="str">
        <f t="shared" si="54"/>
        <v> </v>
      </c>
      <c r="V105" s="124"/>
      <c r="W105" s="124"/>
    </row>
    <row r="106" spans="1:23" ht="12.75" hidden="1">
      <c r="A106" s="22"/>
      <c r="B106" s="124"/>
      <c r="C106" s="124"/>
      <c r="D106" s="124"/>
      <c r="E106" s="125">
        <f t="shared" si="55"/>
        <v>0</v>
      </c>
      <c r="F106" s="124"/>
      <c r="G106" s="124"/>
      <c r="H106" s="124"/>
      <c r="I106" s="124"/>
      <c r="J106" s="124"/>
      <c r="K106" s="124"/>
      <c r="L106" s="124"/>
      <c r="M106" s="126"/>
      <c r="N106" s="124"/>
      <c r="O106" s="126"/>
      <c r="P106" s="124"/>
      <c r="Q106" s="126"/>
      <c r="R106" s="23" t="str">
        <f t="shared" si="52"/>
        <v> </v>
      </c>
      <c r="S106" s="23" t="str">
        <f t="shared" si="52"/>
        <v> </v>
      </c>
      <c r="T106" s="23" t="str">
        <f t="shared" si="53"/>
        <v> </v>
      </c>
      <c r="U106" s="24" t="str">
        <f t="shared" si="54"/>
        <v> </v>
      </c>
      <c r="V106" s="124"/>
      <c r="W106" s="124"/>
    </row>
    <row r="107" spans="1:23" ht="12.75" hidden="1">
      <c r="A107" s="22"/>
      <c r="B107" s="124"/>
      <c r="C107" s="124"/>
      <c r="D107" s="124"/>
      <c r="E107" s="125">
        <f t="shared" si="55"/>
        <v>0</v>
      </c>
      <c r="F107" s="124"/>
      <c r="G107" s="124"/>
      <c r="H107" s="124"/>
      <c r="I107" s="124"/>
      <c r="J107" s="124"/>
      <c r="K107" s="124"/>
      <c r="L107" s="124"/>
      <c r="M107" s="126"/>
      <c r="N107" s="124"/>
      <c r="O107" s="126"/>
      <c r="P107" s="124"/>
      <c r="Q107" s="126"/>
      <c r="R107" s="23" t="str">
        <f t="shared" si="52"/>
        <v> </v>
      </c>
      <c r="S107" s="23" t="str">
        <f t="shared" si="52"/>
        <v> </v>
      </c>
      <c r="T107" s="23" t="str">
        <f t="shared" si="53"/>
        <v> </v>
      </c>
      <c r="U107" s="24" t="str">
        <f t="shared" si="54"/>
        <v> </v>
      </c>
      <c r="V107" s="124"/>
      <c r="W107" s="124"/>
    </row>
    <row r="108" spans="1:23" ht="12.75" hidden="1">
      <c r="A108" s="22"/>
      <c r="B108" s="124"/>
      <c r="C108" s="124"/>
      <c r="D108" s="124"/>
      <c r="E108" s="125">
        <f t="shared" si="55"/>
        <v>0</v>
      </c>
      <c r="F108" s="124"/>
      <c r="G108" s="124"/>
      <c r="H108" s="126"/>
      <c r="I108" s="124"/>
      <c r="J108" s="126"/>
      <c r="K108" s="124"/>
      <c r="L108" s="126"/>
      <c r="M108" s="126"/>
      <c r="N108" s="126"/>
      <c r="O108" s="126"/>
      <c r="P108" s="126"/>
      <c r="Q108" s="126"/>
      <c r="R108" s="23" t="str">
        <f t="shared" si="52"/>
        <v> </v>
      </c>
      <c r="S108" s="23" t="str">
        <f t="shared" si="52"/>
        <v> </v>
      </c>
      <c r="T108" s="23" t="str">
        <f t="shared" si="53"/>
        <v> </v>
      </c>
      <c r="U108" s="24" t="str">
        <f t="shared" si="54"/>
        <v> </v>
      </c>
      <c r="V108" s="124"/>
      <c r="W108" s="124"/>
    </row>
    <row r="109" spans="1:23" ht="12.75" hidden="1">
      <c r="A109" s="22"/>
      <c r="B109" s="124"/>
      <c r="C109" s="124"/>
      <c r="D109" s="124"/>
      <c r="E109" s="125">
        <f t="shared" si="55"/>
        <v>0</v>
      </c>
      <c r="F109" s="124"/>
      <c r="G109" s="124"/>
      <c r="H109" s="126"/>
      <c r="I109" s="124"/>
      <c r="J109" s="126"/>
      <c r="K109" s="124"/>
      <c r="L109" s="126"/>
      <c r="M109" s="126"/>
      <c r="N109" s="126"/>
      <c r="O109" s="126"/>
      <c r="P109" s="126"/>
      <c r="Q109" s="126"/>
      <c r="R109" s="23" t="str">
        <f t="shared" si="52"/>
        <v> </v>
      </c>
      <c r="S109" s="23" t="str">
        <f t="shared" si="52"/>
        <v> </v>
      </c>
      <c r="T109" s="23" t="str">
        <f t="shared" si="53"/>
        <v> </v>
      </c>
      <c r="U109" s="24" t="str">
        <f t="shared" si="54"/>
        <v> </v>
      </c>
      <c r="V109" s="124"/>
      <c r="W109" s="124"/>
    </row>
    <row r="110" spans="1:23" ht="12.75" hidden="1">
      <c r="A110" s="22"/>
      <c r="B110" s="124"/>
      <c r="C110" s="124"/>
      <c r="D110" s="124"/>
      <c r="E110" s="125">
        <f t="shared" si="55"/>
        <v>0</v>
      </c>
      <c r="F110" s="124"/>
      <c r="G110" s="124"/>
      <c r="H110" s="126"/>
      <c r="I110" s="124"/>
      <c r="J110" s="126"/>
      <c r="K110" s="124"/>
      <c r="L110" s="126"/>
      <c r="M110" s="126"/>
      <c r="N110" s="126"/>
      <c r="O110" s="126"/>
      <c r="P110" s="126"/>
      <c r="Q110" s="126"/>
      <c r="R110" s="23" t="str">
        <f t="shared" si="52"/>
        <v> </v>
      </c>
      <c r="S110" s="23" t="str">
        <f t="shared" si="52"/>
        <v> </v>
      </c>
      <c r="T110" s="23" t="str">
        <f t="shared" si="53"/>
        <v> </v>
      </c>
      <c r="U110" s="24" t="str">
        <f t="shared" si="54"/>
        <v> </v>
      </c>
      <c r="V110" s="124"/>
      <c r="W110" s="124"/>
    </row>
    <row r="111" spans="1:23" ht="12.75" hidden="1">
      <c r="A111" s="25"/>
      <c r="B111" s="127"/>
      <c r="C111" s="128"/>
      <c r="D111" s="128"/>
      <c r="E111" s="128"/>
      <c r="F111" s="127"/>
      <c r="G111" s="128"/>
      <c r="H111" s="127"/>
      <c r="I111" s="128"/>
      <c r="J111" s="127"/>
      <c r="K111" s="128"/>
      <c r="L111" s="127"/>
      <c r="M111" s="127"/>
      <c r="N111" s="127"/>
      <c r="O111" s="127"/>
      <c r="P111" s="127"/>
      <c r="Q111" s="127"/>
      <c r="R111" s="20" t="str">
        <f aca="true" t="shared" si="56" ref="R111:S113">IF(L111=0," ",(N111-L111)/L111)</f>
        <v> </v>
      </c>
      <c r="S111" s="21" t="str">
        <f t="shared" si="56"/>
        <v> </v>
      </c>
      <c r="T111" s="20" t="str">
        <f t="shared" si="53"/>
        <v> </v>
      </c>
      <c r="U111" s="21" t="str">
        <f t="shared" si="54"/>
        <v> </v>
      </c>
      <c r="V111" s="127"/>
      <c r="W111" s="128"/>
    </row>
    <row r="112" spans="1:23" ht="12.75" hidden="1">
      <c r="A112" s="25" t="s">
        <v>84</v>
      </c>
      <c r="B112" s="127">
        <f aca="true" t="shared" si="57" ref="B112:Q112">B95+B85</f>
        <v>0</v>
      </c>
      <c r="C112" s="127">
        <f t="shared" si="57"/>
        <v>0</v>
      </c>
      <c r="D112" s="127">
        <f t="shared" si="57"/>
        <v>0</v>
      </c>
      <c r="E112" s="127">
        <f t="shared" si="57"/>
        <v>0</v>
      </c>
      <c r="F112" s="127">
        <f t="shared" si="57"/>
        <v>0</v>
      </c>
      <c r="G112" s="127">
        <f t="shared" si="57"/>
        <v>0</v>
      </c>
      <c r="H112" s="127">
        <f t="shared" si="57"/>
        <v>0</v>
      </c>
      <c r="I112" s="127">
        <f t="shared" si="57"/>
        <v>0</v>
      </c>
      <c r="J112" s="127">
        <f t="shared" si="57"/>
        <v>0</v>
      </c>
      <c r="K112" s="127">
        <f t="shared" si="57"/>
        <v>0</v>
      </c>
      <c r="L112" s="127">
        <f t="shared" si="57"/>
        <v>0</v>
      </c>
      <c r="M112" s="127">
        <f t="shared" si="57"/>
        <v>0</v>
      </c>
      <c r="N112" s="127">
        <f t="shared" si="57"/>
        <v>0</v>
      </c>
      <c r="O112" s="127">
        <f t="shared" si="57"/>
        <v>0</v>
      </c>
      <c r="P112" s="127">
        <f t="shared" si="57"/>
        <v>0</v>
      </c>
      <c r="Q112" s="127">
        <f t="shared" si="57"/>
        <v>0</v>
      </c>
      <c r="R112" s="20" t="str">
        <f t="shared" si="56"/>
        <v> </v>
      </c>
      <c r="S112" s="21" t="str">
        <f t="shared" si="56"/>
        <v> </v>
      </c>
      <c r="T112" s="20" t="str">
        <f t="shared" si="53"/>
        <v> </v>
      </c>
      <c r="U112" s="21" t="str">
        <f t="shared" si="54"/>
        <v> </v>
      </c>
      <c r="V112" s="127">
        <f>V95+V85</f>
        <v>0</v>
      </c>
      <c r="W112" s="127">
        <f>W95+W85</f>
        <v>0</v>
      </c>
    </row>
    <row r="113" spans="1:23" ht="12.75" hidden="1">
      <c r="A113" s="26" t="s">
        <v>125</v>
      </c>
      <c r="B113" s="129">
        <f>B85</f>
        <v>0</v>
      </c>
      <c r="C113" s="129">
        <f aca="true" t="shared" si="58" ref="C113:Q113">C85</f>
        <v>0</v>
      </c>
      <c r="D113" s="129">
        <f t="shared" si="58"/>
        <v>0</v>
      </c>
      <c r="E113" s="129">
        <f t="shared" si="58"/>
        <v>0</v>
      </c>
      <c r="F113" s="129">
        <f t="shared" si="58"/>
        <v>0</v>
      </c>
      <c r="G113" s="129">
        <f t="shared" si="58"/>
        <v>0</v>
      </c>
      <c r="H113" s="129">
        <f t="shared" si="58"/>
        <v>0</v>
      </c>
      <c r="I113" s="129">
        <f t="shared" si="58"/>
        <v>0</v>
      </c>
      <c r="J113" s="129">
        <f t="shared" si="58"/>
        <v>0</v>
      </c>
      <c r="K113" s="129">
        <f t="shared" si="58"/>
        <v>0</v>
      </c>
      <c r="L113" s="129">
        <f t="shared" si="58"/>
        <v>0</v>
      </c>
      <c r="M113" s="129">
        <f t="shared" si="58"/>
        <v>0</v>
      </c>
      <c r="N113" s="129">
        <f t="shared" si="58"/>
        <v>0</v>
      </c>
      <c r="O113" s="129">
        <f t="shared" si="58"/>
        <v>0</v>
      </c>
      <c r="P113" s="129">
        <f t="shared" si="58"/>
        <v>0</v>
      </c>
      <c r="Q113" s="129">
        <f t="shared" si="58"/>
        <v>0</v>
      </c>
      <c r="R113" s="20" t="str">
        <f t="shared" si="56"/>
        <v> </v>
      </c>
      <c r="S113" s="21" t="str">
        <f t="shared" si="56"/>
        <v> </v>
      </c>
      <c r="T113" s="20" t="str">
        <f t="shared" si="53"/>
        <v> </v>
      </c>
      <c r="U113" s="21" t="str">
        <f t="shared" si="54"/>
        <v> </v>
      </c>
      <c r="V113" s="129">
        <f>V85</f>
        <v>0</v>
      </c>
      <c r="W113" s="129">
        <f>W85</f>
        <v>0</v>
      </c>
    </row>
    <row r="114" spans="1:23" ht="12.75">
      <c r="A114" s="27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28"/>
      <c r="S114" s="28"/>
      <c r="T114" s="28"/>
      <c r="U114" s="28"/>
      <c r="V114" s="130"/>
      <c r="W114" s="130"/>
    </row>
    <row r="115" ht="12.75">
      <c r="A115" s="29" t="s">
        <v>126</v>
      </c>
    </row>
    <row r="116" ht="12.75">
      <c r="A116" s="29" t="s">
        <v>127</v>
      </c>
    </row>
    <row r="117" spans="1:22" ht="13.5">
      <c r="A117" s="29" t="s">
        <v>128</v>
      </c>
      <c r="B117" s="31"/>
      <c r="C117" s="31"/>
      <c r="D117" s="31"/>
      <c r="E117" s="31"/>
      <c r="F117" s="31"/>
      <c r="H117" s="31"/>
      <c r="I117" s="31"/>
      <c r="J117" s="31"/>
      <c r="K117" s="31"/>
      <c r="V117" s="31"/>
    </row>
    <row r="118" spans="1:22" ht="13.5">
      <c r="A118" s="29" t="s">
        <v>129</v>
      </c>
      <c r="B118" s="31"/>
      <c r="C118" s="31"/>
      <c r="D118" s="31"/>
      <c r="E118" s="31"/>
      <c r="F118" s="31"/>
      <c r="H118" s="31"/>
      <c r="I118" s="31"/>
      <c r="J118" s="31"/>
      <c r="K118" s="31"/>
      <c r="V118" s="31"/>
    </row>
    <row r="119" spans="1:22" ht="13.5">
      <c r="A119" s="29" t="s">
        <v>130</v>
      </c>
      <c r="B119" s="31"/>
      <c r="C119" s="31"/>
      <c r="D119" s="31"/>
      <c r="E119" s="31"/>
      <c r="F119" s="31"/>
      <c r="H119" s="31"/>
      <c r="I119" s="31"/>
      <c r="J119" s="31"/>
      <c r="K119" s="31"/>
      <c r="V119" s="31"/>
    </row>
    <row r="120" ht="12.75">
      <c r="A120" s="29" t="s">
        <v>131</v>
      </c>
    </row>
    <row r="123" spans="1:23" ht="13.5">
      <c r="A123" s="31"/>
      <c r="G123" s="31"/>
      <c r="W123" s="31"/>
    </row>
    <row r="124" spans="1:23" ht="13.5">
      <c r="A124" s="31"/>
      <c r="G124" s="31"/>
      <c r="W124" s="31"/>
    </row>
    <row r="125" spans="1:23" ht="13.5">
      <c r="A125" s="31"/>
      <c r="G125" s="31"/>
      <c r="W125" s="31"/>
    </row>
  </sheetData>
  <sheetProtection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fitToHeight="1" fitToWidth="1" horizontalDpi="600" verticalDpi="600" orientation="landscape" paperSize="9" scale="3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5"/>
  <sheetViews>
    <sheetView showGridLines="0" tabSelected="1" zoomScalePageLayoutView="0" workbookViewId="0" topLeftCell="A1">
      <selection activeCell="A6" sqref="A6"/>
    </sheetView>
  </sheetViews>
  <sheetFormatPr defaultColWidth="9.140625" defaultRowHeight="12.75"/>
  <cols>
    <col min="1" max="1" width="52.7109375" style="30" customWidth="1"/>
    <col min="2" max="23" width="13.7109375" style="30" customWidth="1"/>
    <col min="24" max="24" width="2.7109375" style="30" customWidth="1"/>
    <col min="25" max="16384" width="9.140625" style="30" customWidth="1"/>
  </cols>
  <sheetData>
    <row r="1" spans="1:23" ht="12.75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33"/>
      <c r="W1" s="33"/>
    </row>
    <row r="2" spans="1:23" ht="17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34"/>
      <c r="W2" s="34"/>
    </row>
    <row r="3" spans="1:23" ht="18" customHeight="1">
      <c r="A3" s="137" t="s">
        <v>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34"/>
      <c r="W3" s="34"/>
    </row>
    <row r="4" spans="1:23" ht="18" customHeight="1">
      <c r="A4" s="137" t="s">
        <v>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34"/>
      <c r="W4" s="34"/>
    </row>
    <row r="5" spans="1:23" ht="15" customHeight="1">
      <c r="A5" s="138" t="s">
        <v>115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35"/>
      <c r="W5" s="35"/>
    </row>
    <row r="6" spans="1:23" ht="12.75" customHeight="1">
      <c r="A6" s="32"/>
      <c r="B6" s="32"/>
      <c r="C6" s="32"/>
      <c r="D6" s="32"/>
      <c r="E6" s="36"/>
      <c r="F6" s="134" t="s">
        <v>3</v>
      </c>
      <c r="G6" s="135"/>
      <c r="H6" s="134" t="s">
        <v>4</v>
      </c>
      <c r="I6" s="135"/>
      <c r="J6" s="134" t="s">
        <v>5</v>
      </c>
      <c r="K6" s="135"/>
      <c r="L6" s="134" t="s">
        <v>6</v>
      </c>
      <c r="M6" s="135"/>
      <c r="N6" s="134" t="s">
        <v>7</v>
      </c>
      <c r="O6" s="135"/>
      <c r="P6" s="134" t="s">
        <v>8</v>
      </c>
      <c r="Q6" s="135"/>
      <c r="R6" s="134" t="s">
        <v>9</v>
      </c>
      <c r="S6" s="135"/>
      <c r="T6" s="134" t="s">
        <v>10</v>
      </c>
      <c r="U6" s="135"/>
      <c r="V6" s="134" t="s">
        <v>11</v>
      </c>
      <c r="W6" s="135"/>
    </row>
    <row r="7" spans="1:23" ht="82.5">
      <c r="A7" s="37" t="s">
        <v>12</v>
      </c>
      <c r="B7" s="38" t="s">
        <v>13</v>
      </c>
      <c r="C7" s="38" t="s">
        <v>14</v>
      </c>
      <c r="D7" s="38" t="s">
        <v>15</v>
      </c>
      <c r="E7" s="38" t="s">
        <v>16</v>
      </c>
      <c r="F7" s="39" t="s">
        <v>17</v>
      </c>
      <c r="G7" s="40" t="s">
        <v>18</v>
      </c>
      <c r="H7" s="39" t="s">
        <v>19</v>
      </c>
      <c r="I7" s="40" t="s">
        <v>20</v>
      </c>
      <c r="J7" s="39" t="s">
        <v>21</v>
      </c>
      <c r="K7" s="40" t="s">
        <v>22</v>
      </c>
      <c r="L7" s="39" t="s">
        <v>23</v>
      </c>
      <c r="M7" s="40" t="s">
        <v>24</v>
      </c>
      <c r="N7" s="39" t="s">
        <v>25</v>
      </c>
      <c r="O7" s="40" t="s">
        <v>26</v>
      </c>
      <c r="P7" s="39" t="s">
        <v>27</v>
      </c>
      <c r="Q7" s="40" t="s">
        <v>28</v>
      </c>
      <c r="R7" s="39" t="s">
        <v>27</v>
      </c>
      <c r="S7" s="40" t="s">
        <v>28</v>
      </c>
      <c r="T7" s="39" t="s">
        <v>29</v>
      </c>
      <c r="U7" s="40" t="s">
        <v>30</v>
      </c>
      <c r="V7" s="39" t="s">
        <v>16</v>
      </c>
      <c r="W7" s="40" t="s">
        <v>31</v>
      </c>
    </row>
    <row r="8" spans="1:23" ht="12.75" customHeight="1">
      <c r="A8" s="41" t="s">
        <v>32</v>
      </c>
      <c r="B8" s="42"/>
      <c r="C8" s="42"/>
      <c r="D8" s="42"/>
      <c r="E8" s="42"/>
      <c r="F8" s="43"/>
      <c r="G8" s="44"/>
      <c r="H8" s="43"/>
      <c r="I8" s="44"/>
      <c r="J8" s="43"/>
      <c r="K8" s="44"/>
      <c r="L8" s="43"/>
      <c r="M8" s="44"/>
      <c r="N8" s="43"/>
      <c r="O8" s="44"/>
      <c r="P8" s="43"/>
      <c r="Q8" s="44"/>
      <c r="R8" s="45"/>
      <c r="S8" s="46"/>
      <c r="T8" s="45"/>
      <c r="U8" s="47"/>
      <c r="V8" s="43"/>
      <c r="W8" s="44"/>
    </row>
    <row r="9" spans="1:23" ht="12.75" customHeight="1" hidden="1">
      <c r="A9" s="48" t="s">
        <v>33</v>
      </c>
      <c r="B9" s="93">
        <v>0</v>
      </c>
      <c r="C9" s="93">
        <v>0</v>
      </c>
      <c r="D9" s="93"/>
      <c r="E9" s="93">
        <f>$B9+$C9+$D9</f>
        <v>0</v>
      </c>
      <c r="F9" s="94">
        <v>0</v>
      </c>
      <c r="G9" s="95">
        <v>0</v>
      </c>
      <c r="H9" s="94"/>
      <c r="I9" s="95"/>
      <c r="J9" s="94"/>
      <c r="K9" s="95"/>
      <c r="L9" s="94"/>
      <c r="M9" s="95"/>
      <c r="N9" s="94"/>
      <c r="O9" s="95"/>
      <c r="P9" s="94">
        <f>$H9+$J9+$L9+$N9</f>
        <v>0</v>
      </c>
      <c r="Q9" s="95">
        <f>$I9+$K9+$M9+$O9</f>
        <v>0</v>
      </c>
      <c r="R9" s="49">
        <f>IF($L9=0,0,(($N9-$L9)/$L9)*100)</f>
        <v>0</v>
      </c>
      <c r="S9" s="50">
        <f>IF($M9=0,0,(($O9-$M9)/$M9)*100)</f>
        <v>0</v>
      </c>
      <c r="T9" s="49">
        <f>IF($E9=0,0,($P9/$E9)*100)</f>
        <v>0</v>
      </c>
      <c r="U9" s="51">
        <f>IF($E9=0,0,($Q9/$E9)*100)</f>
        <v>0</v>
      </c>
      <c r="V9" s="94">
        <v>0</v>
      </c>
      <c r="W9" s="95"/>
    </row>
    <row r="10" spans="1:23" ht="12.75" customHeight="1">
      <c r="A10" s="48" t="s">
        <v>34</v>
      </c>
      <c r="B10" s="93">
        <v>2500000</v>
      </c>
      <c r="C10" s="93">
        <v>0</v>
      </c>
      <c r="D10" s="93"/>
      <c r="E10" s="93">
        <f aca="true" t="shared" si="0" ref="E10:E16">$B10+$C10+$D10</f>
        <v>2500000</v>
      </c>
      <c r="F10" s="94">
        <v>2500000</v>
      </c>
      <c r="G10" s="95">
        <v>2500000</v>
      </c>
      <c r="H10" s="94">
        <v>559000</v>
      </c>
      <c r="I10" s="95"/>
      <c r="J10" s="94">
        <v>559000</v>
      </c>
      <c r="K10" s="95">
        <v>520900</v>
      </c>
      <c r="L10" s="94">
        <v>558000</v>
      </c>
      <c r="M10" s="95">
        <v>348918</v>
      </c>
      <c r="N10" s="94">
        <v>636000</v>
      </c>
      <c r="O10" s="95">
        <v>906912</v>
      </c>
      <c r="P10" s="94">
        <f aca="true" t="shared" si="1" ref="P10:P16">$H10+$J10+$L10+$N10</f>
        <v>2312000</v>
      </c>
      <c r="Q10" s="95">
        <f aca="true" t="shared" si="2" ref="Q10:Q16">$I10+$K10+$M10+$O10</f>
        <v>1776730</v>
      </c>
      <c r="R10" s="49">
        <f aca="true" t="shared" si="3" ref="R10:R16">IF($L10=0,0,(($N10-$L10)/$L10)*100)</f>
        <v>13.978494623655912</v>
      </c>
      <c r="S10" s="50">
        <f aca="true" t="shared" si="4" ref="S10:S16">IF($M10=0,0,(($O10-$M10)/$M10)*100)</f>
        <v>159.92124224029715</v>
      </c>
      <c r="T10" s="49">
        <f aca="true" t="shared" si="5" ref="T10:T15">IF($E10=0,0,($P10/$E10)*100)</f>
        <v>92.47999999999999</v>
      </c>
      <c r="U10" s="51">
        <f aca="true" t="shared" si="6" ref="U10:U15">IF($E10=0,0,($Q10/$E10)*100)</f>
        <v>71.0692</v>
      </c>
      <c r="V10" s="94">
        <v>0</v>
      </c>
      <c r="W10" s="95">
        <v>0</v>
      </c>
    </row>
    <row r="11" spans="1:23" ht="12.75" customHeight="1">
      <c r="A11" s="48" t="s">
        <v>35</v>
      </c>
      <c r="B11" s="93">
        <v>0</v>
      </c>
      <c r="C11" s="93">
        <v>0</v>
      </c>
      <c r="D11" s="93"/>
      <c r="E11" s="93">
        <f t="shared" si="0"/>
        <v>0</v>
      </c>
      <c r="F11" s="94">
        <v>0</v>
      </c>
      <c r="G11" s="95">
        <v>0</v>
      </c>
      <c r="H11" s="94"/>
      <c r="I11" s="95"/>
      <c r="J11" s="94"/>
      <c r="K11" s="95"/>
      <c r="L11" s="94"/>
      <c r="M11" s="95"/>
      <c r="N11" s="94"/>
      <c r="O11" s="95"/>
      <c r="P11" s="94">
        <f t="shared" si="1"/>
        <v>0</v>
      </c>
      <c r="Q11" s="95">
        <f t="shared" si="2"/>
        <v>0</v>
      </c>
      <c r="R11" s="49">
        <f t="shared" si="3"/>
        <v>0</v>
      </c>
      <c r="S11" s="50">
        <f t="shared" si="4"/>
        <v>0</v>
      </c>
      <c r="T11" s="49">
        <f t="shared" si="5"/>
        <v>0</v>
      </c>
      <c r="U11" s="51">
        <f t="shared" si="6"/>
        <v>0</v>
      </c>
      <c r="V11" s="94">
        <v>0</v>
      </c>
      <c r="W11" s="95">
        <v>0</v>
      </c>
    </row>
    <row r="12" spans="1:23" ht="12.75" customHeight="1">
      <c r="A12" s="48" t="s">
        <v>36</v>
      </c>
      <c r="B12" s="93">
        <v>0</v>
      </c>
      <c r="C12" s="93">
        <v>0</v>
      </c>
      <c r="D12" s="93"/>
      <c r="E12" s="93">
        <f t="shared" si="0"/>
        <v>0</v>
      </c>
      <c r="F12" s="94">
        <v>0</v>
      </c>
      <c r="G12" s="95">
        <v>0</v>
      </c>
      <c r="H12" s="94"/>
      <c r="I12" s="95"/>
      <c r="J12" s="94"/>
      <c r="K12" s="95"/>
      <c r="L12" s="94"/>
      <c r="M12" s="95"/>
      <c r="N12" s="94"/>
      <c r="O12" s="95"/>
      <c r="P12" s="94">
        <f t="shared" si="1"/>
        <v>0</v>
      </c>
      <c r="Q12" s="95">
        <f t="shared" si="2"/>
        <v>0</v>
      </c>
      <c r="R12" s="49">
        <f t="shared" si="3"/>
        <v>0</v>
      </c>
      <c r="S12" s="50">
        <f t="shared" si="4"/>
        <v>0</v>
      </c>
      <c r="T12" s="49">
        <f t="shared" si="5"/>
        <v>0</v>
      </c>
      <c r="U12" s="51">
        <f t="shared" si="6"/>
        <v>0</v>
      </c>
      <c r="V12" s="94">
        <v>0</v>
      </c>
      <c r="W12" s="95">
        <v>0</v>
      </c>
    </row>
    <row r="13" spans="1:23" ht="12.75" customHeight="1">
      <c r="A13" s="48" t="s">
        <v>37</v>
      </c>
      <c r="B13" s="93">
        <v>0</v>
      </c>
      <c r="C13" s="93">
        <v>0</v>
      </c>
      <c r="D13" s="93"/>
      <c r="E13" s="93">
        <f t="shared" si="0"/>
        <v>0</v>
      </c>
      <c r="F13" s="94">
        <v>0</v>
      </c>
      <c r="G13" s="95">
        <v>0</v>
      </c>
      <c r="H13" s="94"/>
      <c r="I13" s="95"/>
      <c r="J13" s="94"/>
      <c r="K13" s="95"/>
      <c r="L13" s="94"/>
      <c r="M13" s="95"/>
      <c r="N13" s="94"/>
      <c r="O13" s="95"/>
      <c r="P13" s="94">
        <f t="shared" si="1"/>
        <v>0</v>
      </c>
      <c r="Q13" s="95">
        <f t="shared" si="2"/>
        <v>0</v>
      </c>
      <c r="R13" s="49">
        <f t="shared" si="3"/>
        <v>0</v>
      </c>
      <c r="S13" s="50">
        <f t="shared" si="4"/>
        <v>0</v>
      </c>
      <c r="T13" s="49">
        <f t="shared" si="5"/>
        <v>0</v>
      </c>
      <c r="U13" s="51">
        <f t="shared" si="6"/>
        <v>0</v>
      </c>
      <c r="V13" s="94">
        <v>0</v>
      </c>
      <c r="W13" s="95">
        <v>0</v>
      </c>
    </row>
    <row r="14" spans="1:23" ht="12.75" customHeight="1">
      <c r="A14" s="48" t="s">
        <v>38</v>
      </c>
      <c r="B14" s="93">
        <v>0</v>
      </c>
      <c r="C14" s="93">
        <v>0</v>
      </c>
      <c r="D14" s="93"/>
      <c r="E14" s="93">
        <f t="shared" si="0"/>
        <v>0</v>
      </c>
      <c r="F14" s="94">
        <v>0</v>
      </c>
      <c r="G14" s="95">
        <v>0</v>
      </c>
      <c r="H14" s="94"/>
      <c r="I14" s="95"/>
      <c r="J14" s="94"/>
      <c r="K14" s="95"/>
      <c r="L14" s="94"/>
      <c r="M14" s="95"/>
      <c r="N14" s="94"/>
      <c r="O14" s="95"/>
      <c r="P14" s="94">
        <f t="shared" si="1"/>
        <v>0</v>
      </c>
      <c r="Q14" s="95">
        <f t="shared" si="2"/>
        <v>0</v>
      </c>
      <c r="R14" s="49">
        <f t="shared" si="3"/>
        <v>0</v>
      </c>
      <c r="S14" s="50">
        <f t="shared" si="4"/>
        <v>0</v>
      </c>
      <c r="T14" s="49">
        <f t="shared" si="5"/>
        <v>0</v>
      </c>
      <c r="U14" s="51">
        <f t="shared" si="6"/>
        <v>0</v>
      </c>
      <c r="V14" s="94">
        <v>0</v>
      </c>
      <c r="W14" s="95">
        <v>0</v>
      </c>
    </row>
    <row r="15" spans="1:23" ht="12.75" customHeight="1">
      <c r="A15" s="48" t="s">
        <v>39</v>
      </c>
      <c r="B15" s="93">
        <v>0</v>
      </c>
      <c r="C15" s="93">
        <v>0</v>
      </c>
      <c r="D15" s="93"/>
      <c r="E15" s="93">
        <f t="shared" si="0"/>
        <v>0</v>
      </c>
      <c r="F15" s="94">
        <v>0</v>
      </c>
      <c r="G15" s="95">
        <v>0</v>
      </c>
      <c r="H15" s="94"/>
      <c r="I15" s="95"/>
      <c r="J15" s="94"/>
      <c r="K15" s="95"/>
      <c r="L15" s="94"/>
      <c r="M15" s="95"/>
      <c r="N15" s="94"/>
      <c r="O15" s="95"/>
      <c r="P15" s="94">
        <f t="shared" si="1"/>
        <v>0</v>
      </c>
      <c r="Q15" s="95">
        <f t="shared" si="2"/>
        <v>0</v>
      </c>
      <c r="R15" s="49">
        <f t="shared" si="3"/>
        <v>0</v>
      </c>
      <c r="S15" s="50">
        <f t="shared" si="4"/>
        <v>0</v>
      </c>
      <c r="T15" s="49">
        <f t="shared" si="5"/>
        <v>0</v>
      </c>
      <c r="U15" s="51">
        <f t="shared" si="6"/>
        <v>0</v>
      </c>
      <c r="V15" s="94">
        <v>0</v>
      </c>
      <c r="W15" s="95">
        <v>0</v>
      </c>
    </row>
    <row r="16" spans="1:23" ht="12.75" customHeight="1">
      <c r="A16" s="52" t="s">
        <v>40</v>
      </c>
      <c r="B16" s="96">
        <f>SUM(B9:B15)</f>
        <v>2500000</v>
      </c>
      <c r="C16" s="96">
        <f>SUM(C9:C15)</f>
        <v>0</v>
      </c>
      <c r="D16" s="96"/>
      <c r="E16" s="96">
        <f t="shared" si="0"/>
        <v>2500000</v>
      </c>
      <c r="F16" s="97">
        <f aca="true" t="shared" si="7" ref="F16:O16">SUM(F9:F15)</f>
        <v>2500000</v>
      </c>
      <c r="G16" s="98">
        <f t="shared" si="7"/>
        <v>2500000</v>
      </c>
      <c r="H16" s="97">
        <f t="shared" si="7"/>
        <v>559000</v>
      </c>
      <c r="I16" s="98">
        <f t="shared" si="7"/>
        <v>0</v>
      </c>
      <c r="J16" s="97">
        <f t="shared" si="7"/>
        <v>559000</v>
      </c>
      <c r="K16" s="98">
        <f t="shared" si="7"/>
        <v>520900</v>
      </c>
      <c r="L16" s="97">
        <f t="shared" si="7"/>
        <v>558000</v>
      </c>
      <c r="M16" s="98">
        <f t="shared" si="7"/>
        <v>348918</v>
      </c>
      <c r="N16" s="97">
        <f t="shared" si="7"/>
        <v>636000</v>
      </c>
      <c r="O16" s="98">
        <f t="shared" si="7"/>
        <v>906912</v>
      </c>
      <c r="P16" s="97">
        <f t="shared" si="1"/>
        <v>2312000</v>
      </c>
      <c r="Q16" s="98">
        <f t="shared" si="2"/>
        <v>1776730</v>
      </c>
      <c r="R16" s="53">
        <f t="shared" si="3"/>
        <v>13.978494623655912</v>
      </c>
      <c r="S16" s="54">
        <f t="shared" si="4"/>
        <v>159.92124224029715</v>
      </c>
      <c r="T16" s="53">
        <f>IF((SUM($E9:$E13)+$E15)=0,0,(P16/(SUM($E9:$E13)+$E15)*100))</f>
        <v>92.47999999999999</v>
      </c>
      <c r="U16" s="55">
        <f>IF((SUM($E9:$E13)+$E15)=0,0,(Q16/(SUM($E9:$E13)+$E15)*100))</f>
        <v>71.0692</v>
      </c>
      <c r="V16" s="97">
        <f>SUM(V9:V15)</f>
        <v>0</v>
      </c>
      <c r="W16" s="98">
        <f>SUM(W9:W15)</f>
        <v>0</v>
      </c>
    </row>
    <row r="17" spans="1:23" ht="12.75" customHeight="1">
      <c r="A17" s="41" t="s">
        <v>41</v>
      </c>
      <c r="B17" s="99"/>
      <c r="C17" s="99"/>
      <c r="D17" s="99"/>
      <c r="E17" s="99"/>
      <c r="F17" s="100"/>
      <c r="G17" s="101"/>
      <c r="H17" s="100"/>
      <c r="I17" s="101"/>
      <c r="J17" s="100"/>
      <c r="K17" s="101"/>
      <c r="L17" s="100"/>
      <c r="M17" s="101"/>
      <c r="N17" s="100"/>
      <c r="O17" s="101"/>
      <c r="P17" s="100"/>
      <c r="Q17" s="101"/>
      <c r="R17" s="45"/>
      <c r="S17" s="46"/>
      <c r="T17" s="45"/>
      <c r="U17" s="47"/>
      <c r="V17" s="100"/>
      <c r="W17" s="101"/>
    </row>
    <row r="18" spans="1:23" ht="12.75" customHeight="1">
      <c r="A18" s="48" t="s">
        <v>42</v>
      </c>
      <c r="B18" s="93">
        <v>900000</v>
      </c>
      <c r="C18" s="93">
        <v>0</v>
      </c>
      <c r="D18" s="93"/>
      <c r="E18" s="93">
        <f aca="true" t="shared" si="8" ref="E18:E24">$B18+$C18+$D18</f>
        <v>900000</v>
      </c>
      <c r="F18" s="94">
        <v>900000</v>
      </c>
      <c r="G18" s="95">
        <v>0</v>
      </c>
      <c r="H18" s="94"/>
      <c r="I18" s="95"/>
      <c r="J18" s="94"/>
      <c r="K18" s="95"/>
      <c r="L18" s="94"/>
      <c r="M18" s="95"/>
      <c r="N18" s="94"/>
      <c r="O18" s="95">
        <v>32292</v>
      </c>
      <c r="P18" s="94">
        <f aca="true" t="shared" si="9" ref="P18:P24">$H18+$J18+$L18+$N18</f>
        <v>0</v>
      </c>
      <c r="Q18" s="95">
        <f aca="true" t="shared" si="10" ref="Q18:Q24">$I18+$K18+$M18+$O18</f>
        <v>32292</v>
      </c>
      <c r="R18" s="49">
        <f aca="true" t="shared" si="11" ref="R18:R24">IF($L18=0,0,(($N18-$L18)/$L18)*100)</f>
        <v>0</v>
      </c>
      <c r="S18" s="50">
        <f aca="true" t="shared" si="12" ref="S18:S24">IF($M18=0,0,(($O18-$M18)/$M18)*100)</f>
        <v>0</v>
      </c>
      <c r="T18" s="49">
        <f aca="true" t="shared" si="13" ref="T18:T23">IF($E18=0,0,($P18/$E18)*100)</f>
        <v>0</v>
      </c>
      <c r="U18" s="51">
        <f aca="true" t="shared" si="14" ref="U18:U23">IF($E18=0,0,($Q18/$E18)*100)</f>
        <v>3.588</v>
      </c>
      <c r="V18" s="94">
        <v>0</v>
      </c>
      <c r="W18" s="95">
        <v>0</v>
      </c>
    </row>
    <row r="19" spans="1:23" ht="12.75" customHeight="1">
      <c r="A19" s="48" t="s">
        <v>43</v>
      </c>
      <c r="B19" s="93">
        <v>900000</v>
      </c>
      <c r="C19" s="93">
        <v>0</v>
      </c>
      <c r="D19" s="93"/>
      <c r="E19" s="93">
        <f t="shared" si="8"/>
        <v>900000</v>
      </c>
      <c r="F19" s="94">
        <v>900000</v>
      </c>
      <c r="G19" s="95">
        <v>0</v>
      </c>
      <c r="H19" s="94"/>
      <c r="I19" s="95"/>
      <c r="J19" s="94"/>
      <c r="K19" s="95"/>
      <c r="L19" s="94"/>
      <c r="M19" s="95"/>
      <c r="N19" s="94"/>
      <c r="O19" s="95"/>
      <c r="P19" s="94">
        <f t="shared" si="9"/>
        <v>0</v>
      </c>
      <c r="Q19" s="95">
        <f t="shared" si="10"/>
        <v>0</v>
      </c>
      <c r="R19" s="49">
        <f t="shared" si="11"/>
        <v>0</v>
      </c>
      <c r="S19" s="50">
        <f t="shared" si="12"/>
        <v>0</v>
      </c>
      <c r="T19" s="49">
        <f t="shared" si="13"/>
        <v>0</v>
      </c>
      <c r="U19" s="51">
        <f t="shared" si="14"/>
        <v>0</v>
      </c>
      <c r="V19" s="94">
        <v>0</v>
      </c>
      <c r="W19" s="95">
        <v>0</v>
      </c>
    </row>
    <row r="20" spans="1:23" ht="12.75" customHeight="1">
      <c r="A20" s="48" t="s">
        <v>44</v>
      </c>
      <c r="B20" s="93">
        <v>1192000</v>
      </c>
      <c r="C20" s="93">
        <v>0</v>
      </c>
      <c r="D20" s="93"/>
      <c r="E20" s="93">
        <f t="shared" si="8"/>
        <v>1192000</v>
      </c>
      <c r="F20" s="94">
        <v>1192000</v>
      </c>
      <c r="G20" s="95">
        <v>1192000</v>
      </c>
      <c r="H20" s="94"/>
      <c r="I20" s="95"/>
      <c r="J20" s="94"/>
      <c r="K20" s="95"/>
      <c r="L20" s="94"/>
      <c r="M20" s="95"/>
      <c r="N20" s="94"/>
      <c r="O20" s="95"/>
      <c r="P20" s="94">
        <f t="shared" si="9"/>
        <v>0</v>
      </c>
      <c r="Q20" s="95">
        <f t="shared" si="10"/>
        <v>0</v>
      </c>
      <c r="R20" s="49">
        <f t="shared" si="11"/>
        <v>0</v>
      </c>
      <c r="S20" s="50">
        <f t="shared" si="12"/>
        <v>0</v>
      </c>
      <c r="T20" s="49">
        <f t="shared" si="13"/>
        <v>0</v>
      </c>
      <c r="U20" s="51">
        <f t="shared" si="14"/>
        <v>0</v>
      </c>
      <c r="V20" s="94">
        <v>0</v>
      </c>
      <c r="W20" s="95">
        <v>0</v>
      </c>
    </row>
    <row r="21" spans="1:23" ht="12.75" customHeight="1">
      <c r="A21" s="48" t="s">
        <v>45</v>
      </c>
      <c r="B21" s="93">
        <v>0</v>
      </c>
      <c r="C21" s="93">
        <v>0</v>
      </c>
      <c r="D21" s="93"/>
      <c r="E21" s="93">
        <f t="shared" si="8"/>
        <v>0</v>
      </c>
      <c r="F21" s="94">
        <v>0</v>
      </c>
      <c r="G21" s="95">
        <v>0</v>
      </c>
      <c r="H21" s="94"/>
      <c r="I21" s="95"/>
      <c r="J21" s="94"/>
      <c r="K21" s="95"/>
      <c r="L21" s="94"/>
      <c r="M21" s="95"/>
      <c r="N21" s="94"/>
      <c r="O21" s="95"/>
      <c r="P21" s="94">
        <f t="shared" si="9"/>
        <v>0</v>
      </c>
      <c r="Q21" s="95">
        <f t="shared" si="10"/>
        <v>0</v>
      </c>
      <c r="R21" s="49">
        <f t="shared" si="11"/>
        <v>0</v>
      </c>
      <c r="S21" s="50">
        <f t="shared" si="12"/>
        <v>0</v>
      </c>
      <c r="T21" s="49">
        <f t="shared" si="13"/>
        <v>0</v>
      </c>
      <c r="U21" s="51">
        <f t="shared" si="14"/>
        <v>0</v>
      </c>
      <c r="V21" s="94">
        <v>0</v>
      </c>
      <c r="W21" s="95">
        <v>0</v>
      </c>
    </row>
    <row r="22" spans="1:23" ht="12.75" customHeight="1">
      <c r="A22" s="48" t="s">
        <v>46</v>
      </c>
      <c r="B22" s="93">
        <v>0</v>
      </c>
      <c r="C22" s="93">
        <v>0</v>
      </c>
      <c r="D22" s="93"/>
      <c r="E22" s="93">
        <f t="shared" si="8"/>
        <v>0</v>
      </c>
      <c r="F22" s="94">
        <v>0</v>
      </c>
      <c r="G22" s="95">
        <v>0</v>
      </c>
      <c r="H22" s="94"/>
      <c r="I22" s="95"/>
      <c r="J22" s="94"/>
      <c r="K22" s="95"/>
      <c r="L22" s="94"/>
      <c r="M22" s="95"/>
      <c r="N22" s="94"/>
      <c r="O22" s="95"/>
      <c r="P22" s="94">
        <f t="shared" si="9"/>
        <v>0</v>
      </c>
      <c r="Q22" s="95">
        <f t="shared" si="10"/>
        <v>0</v>
      </c>
      <c r="R22" s="49">
        <f t="shared" si="11"/>
        <v>0</v>
      </c>
      <c r="S22" s="50">
        <f t="shared" si="12"/>
        <v>0</v>
      </c>
      <c r="T22" s="49">
        <f t="shared" si="13"/>
        <v>0</v>
      </c>
      <c r="U22" s="51">
        <f t="shared" si="14"/>
        <v>0</v>
      </c>
      <c r="V22" s="94">
        <v>0</v>
      </c>
      <c r="W22" s="95">
        <v>0</v>
      </c>
    </row>
    <row r="23" spans="1:23" ht="12.75" customHeight="1">
      <c r="A23" s="48" t="s">
        <v>47</v>
      </c>
      <c r="B23" s="93">
        <v>0</v>
      </c>
      <c r="C23" s="93">
        <v>0</v>
      </c>
      <c r="D23" s="93"/>
      <c r="E23" s="93">
        <f t="shared" si="8"/>
        <v>0</v>
      </c>
      <c r="F23" s="94">
        <v>0</v>
      </c>
      <c r="G23" s="95">
        <v>0</v>
      </c>
      <c r="H23" s="94"/>
      <c r="I23" s="95"/>
      <c r="J23" s="94"/>
      <c r="K23" s="95"/>
      <c r="L23" s="94"/>
      <c r="M23" s="95"/>
      <c r="N23" s="94"/>
      <c r="O23" s="95"/>
      <c r="P23" s="94">
        <f t="shared" si="9"/>
        <v>0</v>
      </c>
      <c r="Q23" s="95">
        <f t="shared" si="10"/>
        <v>0</v>
      </c>
      <c r="R23" s="49">
        <f t="shared" si="11"/>
        <v>0</v>
      </c>
      <c r="S23" s="50">
        <f t="shared" si="12"/>
        <v>0</v>
      </c>
      <c r="T23" s="49">
        <f t="shared" si="13"/>
        <v>0</v>
      </c>
      <c r="U23" s="51">
        <f t="shared" si="14"/>
        <v>0</v>
      </c>
      <c r="V23" s="94">
        <v>0</v>
      </c>
      <c r="W23" s="95"/>
    </row>
    <row r="24" spans="1:23" ht="12.75" customHeight="1">
      <c r="A24" s="52" t="s">
        <v>40</v>
      </c>
      <c r="B24" s="96">
        <f>SUM(B18:B23)</f>
        <v>2992000</v>
      </c>
      <c r="C24" s="96">
        <f>SUM(C18:C23)</f>
        <v>0</v>
      </c>
      <c r="D24" s="96"/>
      <c r="E24" s="96">
        <f t="shared" si="8"/>
        <v>2992000</v>
      </c>
      <c r="F24" s="97">
        <f aca="true" t="shared" si="15" ref="F24:O24">SUM(F18:F23)</f>
        <v>2992000</v>
      </c>
      <c r="G24" s="98">
        <f t="shared" si="15"/>
        <v>1192000</v>
      </c>
      <c r="H24" s="97">
        <f t="shared" si="15"/>
        <v>0</v>
      </c>
      <c r="I24" s="98">
        <f t="shared" si="15"/>
        <v>0</v>
      </c>
      <c r="J24" s="97">
        <f t="shared" si="15"/>
        <v>0</v>
      </c>
      <c r="K24" s="98">
        <f t="shared" si="15"/>
        <v>0</v>
      </c>
      <c r="L24" s="97">
        <f t="shared" si="15"/>
        <v>0</v>
      </c>
      <c r="M24" s="98">
        <f t="shared" si="15"/>
        <v>0</v>
      </c>
      <c r="N24" s="97">
        <f t="shared" si="15"/>
        <v>0</v>
      </c>
      <c r="O24" s="98">
        <f t="shared" si="15"/>
        <v>32292</v>
      </c>
      <c r="P24" s="97">
        <f t="shared" si="9"/>
        <v>0</v>
      </c>
      <c r="Q24" s="98">
        <f t="shared" si="10"/>
        <v>32292</v>
      </c>
      <c r="R24" s="53">
        <f t="shared" si="11"/>
        <v>0</v>
      </c>
      <c r="S24" s="54">
        <f t="shared" si="12"/>
        <v>0</v>
      </c>
      <c r="T24" s="53">
        <f>IF(($E24-$E19-$E23)=0,0,($P24/($E24-$E19-$E23))*100)</f>
        <v>0</v>
      </c>
      <c r="U24" s="55">
        <f>IF(($E24-$E19-$E23)=0,0,($Q24/($E24-$E19-$E23))*100)</f>
        <v>1.5435946462715104</v>
      </c>
      <c r="V24" s="97">
        <f>SUM(V18:V23)</f>
        <v>0</v>
      </c>
      <c r="W24" s="98">
        <f>SUM(W18:W23)</f>
        <v>0</v>
      </c>
    </row>
    <row r="25" spans="1:23" ht="12.75" customHeight="1">
      <c r="A25" s="41" t="s">
        <v>48</v>
      </c>
      <c r="B25" s="99"/>
      <c r="C25" s="99"/>
      <c r="D25" s="99"/>
      <c r="E25" s="99"/>
      <c r="F25" s="100"/>
      <c r="G25" s="101"/>
      <c r="H25" s="100"/>
      <c r="I25" s="101"/>
      <c r="J25" s="100"/>
      <c r="K25" s="101"/>
      <c r="L25" s="100"/>
      <c r="M25" s="101"/>
      <c r="N25" s="100"/>
      <c r="O25" s="101"/>
      <c r="P25" s="100"/>
      <c r="Q25" s="101"/>
      <c r="R25" s="45"/>
      <c r="S25" s="46"/>
      <c r="T25" s="45"/>
      <c r="U25" s="47"/>
      <c r="V25" s="100"/>
      <c r="W25" s="101"/>
    </row>
    <row r="26" spans="1:23" ht="12.75" customHeight="1">
      <c r="A26" s="48" t="s">
        <v>49</v>
      </c>
      <c r="B26" s="93">
        <v>0</v>
      </c>
      <c r="C26" s="93">
        <v>0</v>
      </c>
      <c r="D26" s="93"/>
      <c r="E26" s="93">
        <f>$B26+$C26+$D26</f>
        <v>0</v>
      </c>
      <c r="F26" s="94">
        <v>0</v>
      </c>
      <c r="G26" s="95">
        <v>0</v>
      </c>
      <c r="H26" s="94"/>
      <c r="I26" s="95"/>
      <c r="J26" s="94"/>
      <c r="K26" s="95"/>
      <c r="L26" s="94"/>
      <c r="M26" s="95"/>
      <c r="N26" s="94"/>
      <c r="O26" s="95"/>
      <c r="P26" s="94">
        <f>$H26+$J26+$L26+$N26</f>
        <v>0</v>
      </c>
      <c r="Q26" s="95">
        <f>$I26+$K26+$M26+$O26</f>
        <v>0</v>
      </c>
      <c r="R26" s="49">
        <f>IF($L26=0,0,(($N26-$L26)/$L26)*100)</f>
        <v>0</v>
      </c>
      <c r="S26" s="50">
        <f>IF($M26=0,0,(($O26-$M26)/$M26)*100)</f>
        <v>0</v>
      </c>
      <c r="T26" s="49">
        <f>IF($E26=0,0,($P26/$E26)*100)</f>
        <v>0</v>
      </c>
      <c r="U26" s="51">
        <f>IF($E26=0,0,($Q26/$E26)*100)</f>
        <v>0</v>
      </c>
      <c r="V26" s="94">
        <v>0</v>
      </c>
      <c r="W26" s="95"/>
    </row>
    <row r="27" spans="1:23" ht="12.75" customHeight="1">
      <c r="A27" s="48" t="s">
        <v>50</v>
      </c>
      <c r="B27" s="93">
        <v>0</v>
      </c>
      <c r="C27" s="93">
        <v>0</v>
      </c>
      <c r="D27" s="93"/>
      <c r="E27" s="93">
        <f>$B27+$C27+$D27</f>
        <v>0</v>
      </c>
      <c r="F27" s="94">
        <v>0</v>
      </c>
      <c r="G27" s="95">
        <v>0</v>
      </c>
      <c r="H27" s="94"/>
      <c r="I27" s="95"/>
      <c r="J27" s="94"/>
      <c r="K27" s="95"/>
      <c r="L27" s="94"/>
      <c r="M27" s="95"/>
      <c r="N27" s="94"/>
      <c r="O27" s="95"/>
      <c r="P27" s="94">
        <f>$H27+$J27+$L27+$N27</f>
        <v>0</v>
      </c>
      <c r="Q27" s="95">
        <f>$I27+$K27+$M27+$O27</f>
        <v>0</v>
      </c>
      <c r="R27" s="49">
        <f>IF($L27=0,0,(($N27-$L27)/$L27)*100)</f>
        <v>0</v>
      </c>
      <c r="S27" s="50">
        <f>IF($M27=0,0,(($O27-$M27)/$M27)*100)</f>
        <v>0</v>
      </c>
      <c r="T27" s="49">
        <f>IF($E27=0,0,($P27/$E27)*100)</f>
        <v>0</v>
      </c>
      <c r="U27" s="51">
        <f>IF($E27=0,0,($Q27/$E27)*100)</f>
        <v>0</v>
      </c>
      <c r="V27" s="94">
        <v>0</v>
      </c>
      <c r="W27" s="95"/>
    </row>
    <row r="28" spans="1:23" ht="12.75" customHeight="1">
      <c r="A28" s="48" t="s">
        <v>51</v>
      </c>
      <c r="B28" s="93">
        <v>0</v>
      </c>
      <c r="C28" s="93">
        <v>0</v>
      </c>
      <c r="D28" s="93"/>
      <c r="E28" s="93">
        <f>$B28+$C28+$D28</f>
        <v>0</v>
      </c>
      <c r="F28" s="94">
        <v>0</v>
      </c>
      <c r="G28" s="95">
        <v>0</v>
      </c>
      <c r="H28" s="94"/>
      <c r="I28" s="95"/>
      <c r="J28" s="94"/>
      <c r="K28" s="95"/>
      <c r="L28" s="94"/>
      <c r="M28" s="95"/>
      <c r="N28" s="94"/>
      <c r="O28" s="95"/>
      <c r="P28" s="94">
        <f>$H28+$J28+$L28+$N28</f>
        <v>0</v>
      </c>
      <c r="Q28" s="95">
        <f>$I28+$K28+$M28+$O28</f>
        <v>0</v>
      </c>
      <c r="R28" s="49">
        <f>IF($L28=0,0,(($N28-$L28)/$L28)*100)</f>
        <v>0</v>
      </c>
      <c r="S28" s="50">
        <f>IF($M28=0,0,(($O28-$M28)/$M28)*100)</f>
        <v>0</v>
      </c>
      <c r="T28" s="49">
        <f>IF($E28=0,0,($P28/$E28)*100)</f>
        <v>0</v>
      </c>
      <c r="U28" s="51">
        <f>IF($E28=0,0,($Q28/$E28)*100)</f>
        <v>0</v>
      </c>
      <c r="V28" s="94">
        <v>0</v>
      </c>
      <c r="W28" s="95">
        <v>0</v>
      </c>
    </row>
    <row r="29" spans="1:23" ht="12.75" customHeight="1">
      <c r="A29" s="48" t="s">
        <v>52</v>
      </c>
      <c r="B29" s="93">
        <v>0</v>
      </c>
      <c r="C29" s="93">
        <v>0</v>
      </c>
      <c r="D29" s="93"/>
      <c r="E29" s="93">
        <f>$B29+$C29+$D29</f>
        <v>0</v>
      </c>
      <c r="F29" s="94">
        <v>0</v>
      </c>
      <c r="G29" s="95">
        <v>0</v>
      </c>
      <c r="H29" s="94"/>
      <c r="I29" s="95"/>
      <c r="J29" s="94"/>
      <c r="K29" s="95"/>
      <c r="L29" s="94"/>
      <c r="M29" s="95"/>
      <c r="N29" s="94"/>
      <c r="O29" s="95"/>
      <c r="P29" s="94">
        <f>$H29+$J29+$L29+$N29</f>
        <v>0</v>
      </c>
      <c r="Q29" s="95">
        <f>$I29+$K29+$M29+$O29</f>
        <v>0</v>
      </c>
      <c r="R29" s="49">
        <f>IF($L29=0,0,(($N29-$L29)/$L29)*100)</f>
        <v>0</v>
      </c>
      <c r="S29" s="50">
        <f>IF($M29=0,0,(($O29-$M29)/$M29)*100)</f>
        <v>0</v>
      </c>
      <c r="T29" s="49">
        <f>IF($E29=0,0,($P29/$E29)*100)</f>
        <v>0</v>
      </c>
      <c r="U29" s="51">
        <f>IF($E29=0,0,($Q29/$E29)*100)</f>
        <v>0</v>
      </c>
      <c r="V29" s="94">
        <v>0</v>
      </c>
      <c r="W29" s="95">
        <v>0</v>
      </c>
    </row>
    <row r="30" spans="1:23" ht="12.75" customHeight="1">
      <c r="A30" s="52" t="s">
        <v>40</v>
      </c>
      <c r="B30" s="96">
        <f>SUM(B26:B29)</f>
        <v>0</v>
      </c>
      <c r="C30" s="96">
        <f>SUM(C26:C29)</f>
        <v>0</v>
      </c>
      <c r="D30" s="96"/>
      <c r="E30" s="96">
        <f>$B30+$C30+$D30</f>
        <v>0</v>
      </c>
      <c r="F30" s="97">
        <f aca="true" t="shared" si="16" ref="F30:O30">SUM(F26:F29)</f>
        <v>0</v>
      </c>
      <c r="G30" s="98">
        <f t="shared" si="16"/>
        <v>0</v>
      </c>
      <c r="H30" s="97">
        <f t="shared" si="16"/>
        <v>0</v>
      </c>
      <c r="I30" s="98">
        <f t="shared" si="16"/>
        <v>0</v>
      </c>
      <c r="J30" s="97">
        <f t="shared" si="16"/>
        <v>0</v>
      </c>
      <c r="K30" s="98">
        <f t="shared" si="16"/>
        <v>0</v>
      </c>
      <c r="L30" s="97">
        <f t="shared" si="16"/>
        <v>0</v>
      </c>
      <c r="M30" s="98">
        <f t="shared" si="16"/>
        <v>0</v>
      </c>
      <c r="N30" s="97">
        <f t="shared" si="16"/>
        <v>0</v>
      </c>
      <c r="O30" s="98">
        <f t="shared" si="16"/>
        <v>0</v>
      </c>
      <c r="P30" s="97">
        <f>$H30+$J30+$L30+$N30</f>
        <v>0</v>
      </c>
      <c r="Q30" s="98">
        <f>$I30+$K30+$M30+$O30</f>
        <v>0</v>
      </c>
      <c r="R30" s="53">
        <f>IF($L30=0,0,(($N30-$L30)/$L30)*100)</f>
        <v>0</v>
      </c>
      <c r="S30" s="54">
        <f>IF($M30=0,0,(($O30-$M30)/$M30)*100)</f>
        <v>0</v>
      </c>
      <c r="T30" s="53">
        <f>IF($E30=0,0,($P30/$E30)*100)</f>
        <v>0</v>
      </c>
      <c r="U30" s="55">
        <f>IF($E30=0,0,($Q30/$E30)*100)</f>
        <v>0</v>
      </c>
      <c r="V30" s="97">
        <f>SUM(V26:V29)</f>
        <v>0</v>
      </c>
      <c r="W30" s="98">
        <f>SUM(W26:W29)</f>
        <v>0</v>
      </c>
    </row>
    <row r="31" spans="1:23" ht="12.75" customHeight="1">
      <c r="A31" s="41" t="s">
        <v>53</v>
      </c>
      <c r="B31" s="99"/>
      <c r="C31" s="99"/>
      <c r="D31" s="99"/>
      <c r="E31" s="99"/>
      <c r="F31" s="100"/>
      <c r="G31" s="101"/>
      <c r="H31" s="100"/>
      <c r="I31" s="101"/>
      <c r="J31" s="100"/>
      <c r="K31" s="101"/>
      <c r="L31" s="100"/>
      <c r="M31" s="101"/>
      <c r="N31" s="100"/>
      <c r="O31" s="101"/>
      <c r="P31" s="100"/>
      <c r="Q31" s="101"/>
      <c r="R31" s="45"/>
      <c r="S31" s="46"/>
      <c r="T31" s="45"/>
      <c r="U31" s="47"/>
      <c r="V31" s="100"/>
      <c r="W31" s="101"/>
    </row>
    <row r="32" spans="1:23" ht="12.75" customHeight="1">
      <c r="A32" s="48" t="s">
        <v>54</v>
      </c>
      <c r="B32" s="93">
        <v>3011000</v>
      </c>
      <c r="C32" s="93">
        <v>0</v>
      </c>
      <c r="D32" s="93"/>
      <c r="E32" s="93">
        <f>$B32+$C32+$D32</f>
        <v>3011000</v>
      </c>
      <c r="F32" s="94">
        <v>3011000</v>
      </c>
      <c r="G32" s="95">
        <v>3011000</v>
      </c>
      <c r="H32" s="94">
        <v>515000</v>
      </c>
      <c r="I32" s="95"/>
      <c r="J32" s="94"/>
      <c r="K32" s="95"/>
      <c r="L32" s="94">
        <v>505000</v>
      </c>
      <c r="M32" s="95"/>
      <c r="N32" s="94">
        <v>937000</v>
      </c>
      <c r="O32" s="95"/>
      <c r="P32" s="94">
        <f>$H32+$J32+$L32+$N32</f>
        <v>1957000</v>
      </c>
      <c r="Q32" s="95">
        <f>$I32+$K32+$M32+$O32</f>
        <v>0</v>
      </c>
      <c r="R32" s="49">
        <f>IF($L32=0,0,(($N32-$L32)/$L32)*100)</f>
        <v>85.54455445544555</v>
      </c>
      <c r="S32" s="50">
        <f>IF($M32=0,0,(($O32-$M32)/$M32)*100)</f>
        <v>0</v>
      </c>
      <c r="T32" s="49">
        <f>IF($E32=0,0,($P32/$E32)*100)</f>
        <v>64.9950182663567</v>
      </c>
      <c r="U32" s="51">
        <f>IF($E32=0,0,($Q32/$E32)*100)</f>
        <v>0</v>
      </c>
      <c r="V32" s="94">
        <v>0</v>
      </c>
      <c r="W32" s="95">
        <v>0</v>
      </c>
    </row>
    <row r="33" spans="1:23" ht="12.75" customHeight="1">
      <c r="A33" s="52" t="s">
        <v>40</v>
      </c>
      <c r="B33" s="96">
        <f>B32</f>
        <v>3011000</v>
      </c>
      <c r="C33" s="96">
        <f>C32</f>
        <v>0</v>
      </c>
      <c r="D33" s="96"/>
      <c r="E33" s="96">
        <f>$B33+$C33+$D33</f>
        <v>3011000</v>
      </c>
      <c r="F33" s="97">
        <f aca="true" t="shared" si="17" ref="F33:O33">F32</f>
        <v>3011000</v>
      </c>
      <c r="G33" s="98">
        <f t="shared" si="17"/>
        <v>3011000</v>
      </c>
      <c r="H33" s="97">
        <f t="shared" si="17"/>
        <v>515000</v>
      </c>
      <c r="I33" s="98">
        <f t="shared" si="17"/>
        <v>0</v>
      </c>
      <c r="J33" s="97">
        <f t="shared" si="17"/>
        <v>0</v>
      </c>
      <c r="K33" s="98">
        <f t="shared" si="17"/>
        <v>0</v>
      </c>
      <c r="L33" s="97">
        <f t="shared" si="17"/>
        <v>505000</v>
      </c>
      <c r="M33" s="98">
        <f t="shared" si="17"/>
        <v>0</v>
      </c>
      <c r="N33" s="97">
        <f t="shared" si="17"/>
        <v>937000</v>
      </c>
      <c r="O33" s="98">
        <f t="shared" si="17"/>
        <v>0</v>
      </c>
      <c r="P33" s="97">
        <f>$H33+$J33+$L33+$N33</f>
        <v>1957000</v>
      </c>
      <c r="Q33" s="98">
        <f>$I33+$K33+$M33+$O33</f>
        <v>0</v>
      </c>
      <c r="R33" s="53">
        <f>IF($L33=0,0,(($N33-$L33)/$L33)*100)</f>
        <v>85.54455445544555</v>
      </c>
      <c r="S33" s="54">
        <f>IF($M33=0,0,(($O33-$M33)/$M33)*100)</f>
        <v>0</v>
      </c>
      <c r="T33" s="53">
        <f>IF($E33=0,0,($P33/$E33)*100)</f>
        <v>64.9950182663567</v>
      </c>
      <c r="U33" s="55">
        <f>IF($E33=0,0,($Q33/$E33)*100)</f>
        <v>0</v>
      </c>
      <c r="V33" s="97">
        <f>V32</f>
        <v>0</v>
      </c>
      <c r="W33" s="98">
        <f>W32</f>
        <v>0</v>
      </c>
    </row>
    <row r="34" spans="1:23" ht="12.75" customHeight="1">
      <c r="A34" s="41" t="s">
        <v>55</v>
      </c>
      <c r="B34" s="99"/>
      <c r="C34" s="99"/>
      <c r="D34" s="99"/>
      <c r="E34" s="99"/>
      <c r="F34" s="100"/>
      <c r="G34" s="101"/>
      <c r="H34" s="100"/>
      <c r="I34" s="101"/>
      <c r="J34" s="100"/>
      <c r="K34" s="101"/>
      <c r="L34" s="100"/>
      <c r="M34" s="101"/>
      <c r="N34" s="100"/>
      <c r="O34" s="101"/>
      <c r="P34" s="100"/>
      <c r="Q34" s="101"/>
      <c r="R34" s="45"/>
      <c r="S34" s="46"/>
      <c r="T34" s="45"/>
      <c r="U34" s="47"/>
      <c r="V34" s="100"/>
      <c r="W34" s="101"/>
    </row>
    <row r="35" spans="1:23" ht="12.75" customHeight="1">
      <c r="A35" s="48" t="s">
        <v>56</v>
      </c>
      <c r="B35" s="93">
        <v>25600000</v>
      </c>
      <c r="C35" s="93">
        <v>5250000</v>
      </c>
      <c r="D35" s="93"/>
      <c r="E35" s="93">
        <f aca="true" t="shared" si="18" ref="E35:E40">$B35+$C35+$D35</f>
        <v>30850000</v>
      </c>
      <c r="F35" s="94">
        <v>30850000</v>
      </c>
      <c r="G35" s="95">
        <v>30850000</v>
      </c>
      <c r="H35" s="94">
        <v>4309000</v>
      </c>
      <c r="I35" s="95">
        <v>16076462</v>
      </c>
      <c r="J35" s="94"/>
      <c r="K35" s="95">
        <v>8022717</v>
      </c>
      <c r="L35" s="94">
        <v>7796000</v>
      </c>
      <c r="M35" s="95"/>
      <c r="N35" s="94">
        <v>4831000</v>
      </c>
      <c r="O35" s="95">
        <v>11734682</v>
      </c>
      <c r="P35" s="94">
        <f aca="true" t="shared" si="19" ref="P35:P40">$H35+$J35+$L35+$N35</f>
        <v>16936000</v>
      </c>
      <c r="Q35" s="95">
        <f aca="true" t="shared" si="20" ref="Q35:Q40">$I35+$K35+$M35+$O35</f>
        <v>35833861</v>
      </c>
      <c r="R35" s="49">
        <f aca="true" t="shared" si="21" ref="R35:R40">IF($L35=0,0,(($N35-$L35)/$L35)*100)</f>
        <v>-38.032324268855824</v>
      </c>
      <c r="S35" s="50">
        <f aca="true" t="shared" si="22" ref="S35:S40">IF($M35=0,0,(($O35-$M35)/$M35)*100)</f>
        <v>0</v>
      </c>
      <c r="T35" s="49">
        <f>IF($E35=0,0,($P35/$E35)*100)</f>
        <v>54.897893030794165</v>
      </c>
      <c r="U35" s="51">
        <f>IF($E35=0,0,($Q35/$E35)*100)</f>
        <v>116.15514100486224</v>
      </c>
      <c r="V35" s="94">
        <v>0</v>
      </c>
      <c r="W35" s="95">
        <v>0</v>
      </c>
    </row>
    <row r="36" spans="1:23" ht="12.75" customHeight="1">
      <c r="A36" s="48" t="s">
        <v>57</v>
      </c>
      <c r="B36" s="93">
        <v>8110000</v>
      </c>
      <c r="C36" s="93">
        <v>-743000</v>
      </c>
      <c r="D36" s="93"/>
      <c r="E36" s="93">
        <f t="shared" si="18"/>
        <v>7367000</v>
      </c>
      <c r="F36" s="94">
        <v>7367000</v>
      </c>
      <c r="G36" s="95">
        <v>0</v>
      </c>
      <c r="H36" s="94"/>
      <c r="I36" s="95"/>
      <c r="J36" s="94"/>
      <c r="K36" s="95"/>
      <c r="L36" s="94"/>
      <c r="M36" s="95"/>
      <c r="N36" s="94"/>
      <c r="O36" s="95"/>
      <c r="P36" s="94">
        <f t="shared" si="19"/>
        <v>0</v>
      </c>
      <c r="Q36" s="95">
        <f t="shared" si="20"/>
        <v>0</v>
      </c>
      <c r="R36" s="49">
        <f t="shared" si="21"/>
        <v>0</v>
      </c>
      <c r="S36" s="50">
        <f t="shared" si="22"/>
        <v>0</v>
      </c>
      <c r="T36" s="49">
        <f>IF($E36=0,0,($P36/$E36)*100)</f>
        <v>0</v>
      </c>
      <c r="U36" s="51">
        <f>IF($E36=0,0,($Q36/$E36)*100)</f>
        <v>0</v>
      </c>
      <c r="V36" s="94">
        <v>0</v>
      </c>
      <c r="W36" s="95">
        <v>0</v>
      </c>
    </row>
    <row r="37" spans="1:23" ht="12.75" customHeight="1">
      <c r="A37" s="48" t="s">
        <v>58</v>
      </c>
      <c r="B37" s="93">
        <v>0</v>
      </c>
      <c r="C37" s="93">
        <v>0</v>
      </c>
      <c r="D37" s="93"/>
      <c r="E37" s="93">
        <f t="shared" si="18"/>
        <v>0</v>
      </c>
      <c r="F37" s="94">
        <v>0</v>
      </c>
      <c r="G37" s="95">
        <v>0</v>
      </c>
      <c r="H37" s="94"/>
      <c r="I37" s="95"/>
      <c r="J37" s="94"/>
      <c r="K37" s="95"/>
      <c r="L37" s="94"/>
      <c r="M37" s="95"/>
      <c r="N37" s="94"/>
      <c r="O37" s="95"/>
      <c r="P37" s="94">
        <f t="shared" si="19"/>
        <v>0</v>
      </c>
      <c r="Q37" s="95">
        <f t="shared" si="20"/>
        <v>0</v>
      </c>
      <c r="R37" s="49">
        <f t="shared" si="21"/>
        <v>0</v>
      </c>
      <c r="S37" s="50">
        <f t="shared" si="22"/>
        <v>0</v>
      </c>
      <c r="T37" s="49">
        <f>IF($E37=0,0,($P37/$E37)*100)</f>
        <v>0</v>
      </c>
      <c r="U37" s="51">
        <f>IF($E37=0,0,($Q37/$E37)*100)</f>
        <v>0</v>
      </c>
      <c r="V37" s="94">
        <v>0</v>
      </c>
      <c r="W37" s="95"/>
    </row>
    <row r="38" spans="1:23" ht="12.75" customHeight="1">
      <c r="A38" s="48" t="s">
        <v>59</v>
      </c>
      <c r="B38" s="93">
        <v>0</v>
      </c>
      <c r="C38" s="93">
        <v>0</v>
      </c>
      <c r="D38" s="93"/>
      <c r="E38" s="93">
        <f t="shared" si="18"/>
        <v>0</v>
      </c>
      <c r="F38" s="94">
        <v>0</v>
      </c>
      <c r="G38" s="95">
        <v>0</v>
      </c>
      <c r="H38" s="94"/>
      <c r="I38" s="95"/>
      <c r="J38" s="94"/>
      <c r="K38" s="95"/>
      <c r="L38" s="94"/>
      <c r="M38" s="95"/>
      <c r="N38" s="94"/>
      <c r="O38" s="95"/>
      <c r="P38" s="94">
        <f t="shared" si="19"/>
        <v>0</v>
      </c>
      <c r="Q38" s="95">
        <f t="shared" si="20"/>
        <v>0</v>
      </c>
      <c r="R38" s="49">
        <f t="shared" si="21"/>
        <v>0</v>
      </c>
      <c r="S38" s="50">
        <f t="shared" si="22"/>
        <v>0</v>
      </c>
      <c r="T38" s="49">
        <f>IF($E38=0,0,($P38/$E38)*100)</f>
        <v>0</v>
      </c>
      <c r="U38" s="51">
        <f>IF($E38=0,0,($Q38/$E38)*100)</f>
        <v>0</v>
      </c>
      <c r="V38" s="94">
        <v>0</v>
      </c>
      <c r="W38" s="95">
        <v>0</v>
      </c>
    </row>
    <row r="39" spans="1:23" ht="12.75" customHeight="1">
      <c r="A39" s="48" t="s">
        <v>60</v>
      </c>
      <c r="B39" s="93">
        <v>0</v>
      </c>
      <c r="C39" s="93">
        <v>0</v>
      </c>
      <c r="D39" s="93"/>
      <c r="E39" s="93">
        <f t="shared" si="18"/>
        <v>0</v>
      </c>
      <c r="F39" s="94">
        <v>0</v>
      </c>
      <c r="G39" s="95">
        <v>0</v>
      </c>
      <c r="H39" s="94"/>
      <c r="I39" s="95"/>
      <c r="J39" s="94"/>
      <c r="K39" s="95"/>
      <c r="L39" s="94"/>
      <c r="M39" s="95"/>
      <c r="N39" s="94"/>
      <c r="O39" s="95"/>
      <c r="P39" s="94">
        <f t="shared" si="19"/>
        <v>0</v>
      </c>
      <c r="Q39" s="95">
        <f t="shared" si="20"/>
        <v>0</v>
      </c>
      <c r="R39" s="49">
        <f t="shared" si="21"/>
        <v>0</v>
      </c>
      <c r="S39" s="50">
        <f t="shared" si="22"/>
        <v>0</v>
      </c>
      <c r="T39" s="49">
        <f>IF($E39=0,0,($P39/$E39)*100)</f>
        <v>0</v>
      </c>
      <c r="U39" s="51">
        <f>IF($E39=0,0,($Q39/$E39)*100)</f>
        <v>0</v>
      </c>
      <c r="V39" s="94">
        <v>0</v>
      </c>
      <c r="W39" s="95"/>
    </row>
    <row r="40" spans="1:23" ht="12.75" customHeight="1">
      <c r="A40" s="52" t="s">
        <v>40</v>
      </c>
      <c r="B40" s="96">
        <f>SUM(B35:B39)</f>
        <v>33710000</v>
      </c>
      <c r="C40" s="96">
        <f>SUM(C35:C39)</f>
        <v>4507000</v>
      </c>
      <c r="D40" s="96"/>
      <c r="E40" s="96">
        <f t="shared" si="18"/>
        <v>38217000</v>
      </c>
      <c r="F40" s="97">
        <f aca="true" t="shared" si="23" ref="F40:O40">SUM(F35:F39)</f>
        <v>38217000</v>
      </c>
      <c r="G40" s="98">
        <f t="shared" si="23"/>
        <v>30850000</v>
      </c>
      <c r="H40" s="97">
        <f t="shared" si="23"/>
        <v>4309000</v>
      </c>
      <c r="I40" s="98">
        <f t="shared" si="23"/>
        <v>16076462</v>
      </c>
      <c r="J40" s="97">
        <f t="shared" si="23"/>
        <v>0</v>
      </c>
      <c r="K40" s="98">
        <f t="shared" si="23"/>
        <v>8022717</v>
      </c>
      <c r="L40" s="97">
        <f t="shared" si="23"/>
        <v>7796000</v>
      </c>
      <c r="M40" s="98">
        <f t="shared" si="23"/>
        <v>0</v>
      </c>
      <c r="N40" s="97">
        <f t="shared" si="23"/>
        <v>4831000</v>
      </c>
      <c r="O40" s="98">
        <f t="shared" si="23"/>
        <v>11734682</v>
      </c>
      <c r="P40" s="97">
        <f t="shared" si="19"/>
        <v>16936000</v>
      </c>
      <c r="Q40" s="98">
        <f t="shared" si="20"/>
        <v>35833861</v>
      </c>
      <c r="R40" s="53">
        <f t="shared" si="21"/>
        <v>-38.032324268855824</v>
      </c>
      <c r="S40" s="54">
        <f t="shared" si="22"/>
        <v>0</v>
      </c>
      <c r="T40" s="53">
        <f>IF((+$E35+$E38)=0,0,(P40/(+$E35+$E38))*100)</f>
        <v>54.897893030794165</v>
      </c>
      <c r="U40" s="55">
        <f>IF((+$E35+$E38)=0,0,(Q40/(+$E35+$E38))*100)</f>
        <v>116.15514100486224</v>
      </c>
      <c r="V40" s="97">
        <f>SUM(V35:V39)</f>
        <v>0</v>
      </c>
      <c r="W40" s="98">
        <f>SUM(W35:W39)</f>
        <v>0</v>
      </c>
    </row>
    <row r="41" spans="1:23" ht="12.75" customHeight="1">
      <c r="A41" s="41" t="s">
        <v>61</v>
      </c>
      <c r="B41" s="99"/>
      <c r="C41" s="99"/>
      <c r="D41" s="99"/>
      <c r="E41" s="99"/>
      <c r="F41" s="100"/>
      <c r="G41" s="101"/>
      <c r="H41" s="100"/>
      <c r="I41" s="101"/>
      <c r="J41" s="100"/>
      <c r="K41" s="101"/>
      <c r="L41" s="100"/>
      <c r="M41" s="101"/>
      <c r="N41" s="100"/>
      <c r="O41" s="101"/>
      <c r="P41" s="100"/>
      <c r="Q41" s="101"/>
      <c r="R41" s="45"/>
      <c r="S41" s="46"/>
      <c r="T41" s="45"/>
      <c r="U41" s="47"/>
      <c r="V41" s="100"/>
      <c r="W41" s="101"/>
    </row>
    <row r="42" spans="1:23" ht="12.75" customHeight="1">
      <c r="A42" s="48" t="s">
        <v>62</v>
      </c>
      <c r="B42" s="93">
        <v>0</v>
      </c>
      <c r="C42" s="93">
        <v>0</v>
      </c>
      <c r="D42" s="93"/>
      <c r="E42" s="93">
        <f aca="true" t="shared" si="24" ref="E42:E53">$B42+$C42+$D42</f>
        <v>0</v>
      </c>
      <c r="F42" s="94">
        <v>0</v>
      </c>
      <c r="G42" s="95">
        <v>0</v>
      </c>
      <c r="H42" s="94"/>
      <c r="I42" s="95"/>
      <c r="J42" s="94"/>
      <c r="K42" s="95"/>
      <c r="L42" s="94"/>
      <c r="M42" s="95"/>
      <c r="N42" s="94"/>
      <c r="O42" s="95"/>
      <c r="P42" s="94">
        <f aca="true" t="shared" si="25" ref="P42:P53">$H42+$J42+$L42+$N42</f>
        <v>0</v>
      </c>
      <c r="Q42" s="95">
        <f aca="true" t="shared" si="26" ref="Q42:Q53">$I42+$K42+$M42+$O42</f>
        <v>0</v>
      </c>
      <c r="R42" s="49">
        <f aca="true" t="shared" si="27" ref="R42:R53">IF($L42=0,0,(($N42-$L42)/$L42)*100)</f>
        <v>0</v>
      </c>
      <c r="S42" s="50">
        <f aca="true" t="shared" si="28" ref="S42:S53">IF($M42=0,0,(($O42-$M42)/$M42)*100)</f>
        <v>0</v>
      </c>
      <c r="T42" s="49">
        <f aca="true" t="shared" si="29" ref="T42:T52">IF($E42=0,0,($P42/$E42)*100)</f>
        <v>0</v>
      </c>
      <c r="U42" s="51">
        <f aca="true" t="shared" si="30" ref="U42:U52">IF($E42=0,0,($Q42/$E42)*100)</f>
        <v>0</v>
      </c>
      <c r="V42" s="94">
        <v>0</v>
      </c>
      <c r="W42" s="95"/>
    </row>
    <row r="43" spans="1:23" ht="12.75" customHeight="1">
      <c r="A43" s="48" t="s">
        <v>63</v>
      </c>
      <c r="B43" s="93">
        <v>0</v>
      </c>
      <c r="C43" s="93">
        <v>0</v>
      </c>
      <c r="D43" s="93"/>
      <c r="E43" s="93">
        <f t="shared" si="24"/>
        <v>0</v>
      </c>
      <c r="F43" s="94">
        <v>0</v>
      </c>
      <c r="G43" s="95">
        <v>0</v>
      </c>
      <c r="H43" s="94"/>
      <c r="I43" s="95"/>
      <c r="J43" s="94"/>
      <c r="K43" s="95"/>
      <c r="L43" s="94"/>
      <c r="M43" s="95"/>
      <c r="N43" s="94"/>
      <c r="O43" s="95"/>
      <c r="P43" s="94">
        <f t="shared" si="25"/>
        <v>0</v>
      </c>
      <c r="Q43" s="95">
        <f t="shared" si="26"/>
        <v>0</v>
      </c>
      <c r="R43" s="49">
        <f t="shared" si="27"/>
        <v>0</v>
      </c>
      <c r="S43" s="50">
        <f t="shared" si="28"/>
        <v>0</v>
      </c>
      <c r="T43" s="49">
        <f t="shared" si="29"/>
        <v>0</v>
      </c>
      <c r="U43" s="51">
        <f t="shared" si="30"/>
        <v>0</v>
      </c>
      <c r="V43" s="94">
        <v>0</v>
      </c>
      <c r="W43" s="95">
        <v>0</v>
      </c>
    </row>
    <row r="44" spans="1:23" ht="12.75" customHeight="1">
      <c r="A44" s="48" t="s">
        <v>64</v>
      </c>
      <c r="B44" s="93">
        <v>107500000</v>
      </c>
      <c r="C44" s="93">
        <v>0</v>
      </c>
      <c r="D44" s="93"/>
      <c r="E44" s="93">
        <f t="shared" si="24"/>
        <v>107500000</v>
      </c>
      <c r="F44" s="94">
        <v>107500000</v>
      </c>
      <c r="G44" s="95">
        <v>0</v>
      </c>
      <c r="H44" s="94"/>
      <c r="I44" s="95"/>
      <c r="J44" s="94"/>
      <c r="K44" s="95"/>
      <c r="L44" s="94"/>
      <c r="M44" s="95"/>
      <c r="N44" s="94"/>
      <c r="O44" s="95"/>
      <c r="P44" s="94">
        <f t="shared" si="25"/>
        <v>0</v>
      </c>
      <c r="Q44" s="95">
        <f t="shared" si="26"/>
        <v>0</v>
      </c>
      <c r="R44" s="49">
        <f t="shared" si="27"/>
        <v>0</v>
      </c>
      <c r="S44" s="50">
        <f t="shared" si="28"/>
        <v>0</v>
      </c>
      <c r="T44" s="49">
        <f t="shared" si="29"/>
        <v>0</v>
      </c>
      <c r="U44" s="51">
        <f t="shared" si="30"/>
        <v>0</v>
      </c>
      <c r="V44" s="94">
        <v>0</v>
      </c>
      <c r="W44" s="95">
        <v>0</v>
      </c>
    </row>
    <row r="45" spans="1:23" ht="12.75" customHeight="1">
      <c r="A45" s="48" t="s">
        <v>65</v>
      </c>
      <c r="B45" s="93">
        <v>0</v>
      </c>
      <c r="C45" s="93">
        <v>0</v>
      </c>
      <c r="D45" s="93"/>
      <c r="E45" s="93">
        <f t="shared" si="24"/>
        <v>0</v>
      </c>
      <c r="F45" s="94">
        <v>0</v>
      </c>
      <c r="G45" s="95">
        <v>0</v>
      </c>
      <c r="H45" s="94"/>
      <c r="I45" s="95"/>
      <c r="J45" s="94"/>
      <c r="K45" s="95"/>
      <c r="L45" s="94"/>
      <c r="M45" s="95"/>
      <c r="N45" s="94"/>
      <c r="O45" s="95"/>
      <c r="P45" s="94">
        <f t="shared" si="25"/>
        <v>0</v>
      </c>
      <c r="Q45" s="95">
        <f t="shared" si="26"/>
        <v>0</v>
      </c>
      <c r="R45" s="49">
        <f t="shared" si="27"/>
        <v>0</v>
      </c>
      <c r="S45" s="50">
        <f t="shared" si="28"/>
        <v>0</v>
      </c>
      <c r="T45" s="49">
        <f t="shared" si="29"/>
        <v>0</v>
      </c>
      <c r="U45" s="51">
        <f t="shared" si="30"/>
        <v>0</v>
      </c>
      <c r="V45" s="94">
        <v>0</v>
      </c>
      <c r="W45" s="95"/>
    </row>
    <row r="46" spans="1:23" ht="12.75" customHeight="1">
      <c r="A46" s="48" t="s">
        <v>66</v>
      </c>
      <c r="B46" s="93">
        <v>0</v>
      </c>
      <c r="C46" s="93">
        <v>0</v>
      </c>
      <c r="D46" s="93"/>
      <c r="E46" s="93">
        <f t="shared" si="24"/>
        <v>0</v>
      </c>
      <c r="F46" s="94">
        <v>0</v>
      </c>
      <c r="G46" s="95">
        <v>0</v>
      </c>
      <c r="H46" s="94"/>
      <c r="I46" s="95"/>
      <c r="J46" s="94"/>
      <c r="K46" s="95"/>
      <c r="L46" s="94"/>
      <c r="M46" s="95"/>
      <c r="N46" s="94"/>
      <c r="O46" s="95"/>
      <c r="P46" s="94">
        <f t="shared" si="25"/>
        <v>0</v>
      </c>
      <c r="Q46" s="95">
        <f t="shared" si="26"/>
        <v>0</v>
      </c>
      <c r="R46" s="49">
        <f t="shared" si="27"/>
        <v>0</v>
      </c>
      <c r="S46" s="50">
        <f t="shared" si="28"/>
        <v>0</v>
      </c>
      <c r="T46" s="49">
        <f t="shared" si="29"/>
        <v>0</v>
      </c>
      <c r="U46" s="51">
        <f t="shared" si="30"/>
        <v>0</v>
      </c>
      <c r="V46" s="94">
        <v>0</v>
      </c>
      <c r="W46" s="95"/>
    </row>
    <row r="47" spans="1:23" ht="12.75" customHeight="1" hidden="1">
      <c r="A47" s="48" t="s">
        <v>67</v>
      </c>
      <c r="B47" s="93">
        <v>0</v>
      </c>
      <c r="C47" s="93">
        <v>0</v>
      </c>
      <c r="D47" s="93"/>
      <c r="E47" s="93">
        <f t="shared" si="24"/>
        <v>0</v>
      </c>
      <c r="F47" s="94">
        <v>0</v>
      </c>
      <c r="G47" s="95">
        <v>0</v>
      </c>
      <c r="H47" s="94"/>
      <c r="I47" s="95"/>
      <c r="J47" s="94"/>
      <c r="K47" s="95"/>
      <c r="L47" s="94"/>
      <c r="M47" s="95"/>
      <c r="N47" s="94"/>
      <c r="O47" s="95"/>
      <c r="P47" s="94">
        <f t="shared" si="25"/>
        <v>0</v>
      </c>
      <c r="Q47" s="95">
        <f t="shared" si="26"/>
        <v>0</v>
      </c>
      <c r="R47" s="49">
        <f t="shared" si="27"/>
        <v>0</v>
      </c>
      <c r="S47" s="50">
        <f t="shared" si="28"/>
        <v>0</v>
      </c>
      <c r="T47" s="49">
        <f t="shared" si="29"/>
        <v>0</v>
      </c>
      <c r="U47" s="51">
        <f t="shared" si="30"/>
        <v>0</v>
      </c>
      <c r="V47" s="94">
        <v>0</v>
      </c>
      <c r="W47" s="95">
        <v>0</v>
      </c>
    </row>
    <row r="48" spans="1:23" ht="12.75" customHeight="1">
      <c r="A48" s="48" t="s">
        <v>68</v>
      </c>
      <c r="B48" s="93">
        <v>0</v>
      </c>
      <c r="C48" s="93">
        <v>0</v>
      </c>
      <c r="D48" s="93"/>
      <c r="E48" s="93">
        <f t="shared" si="24"/>
        <v>0</v>
      </c>
      <c r="F48" s="94">
        <v>0</v>
      </c>
      <c r="G48" s="95">
        <v>0</v>
      </c>
      <c r="H48" s="94"/>
      <c r="I48" s="95"/>
      <c r="J48" s="94"/>
      <c r="K48" s="95"/>
      <c r="L48" s="94"/>
      <c r="M48" s="95"/>
      <c r="N48" s="94"/>
      <c r="O48" s="95"/>
      <c r="P48" s="94">
        <f t="shared" si="25"/>
        <v>0</v>
      </c>
      <c r="Q48" s="95">
        <f t="shared" si="26"/>
        <v>0</v>
      </c>
      <c r="R48" s="49">
        <f t="shared" si="27"/>
        <v>0</v>
      </c>
      <c r="S48" s="50">
        <f t="shared" si="28"/>
        <v>0</v>
      </c>
      <c r="T48" s="49">
        <f t="shared" si="29"/>
        <v>0</v>
      </c>
      <c r="U48" s="51">
        <f t="shared" si="30"/>
        <v>0</v>
      </c>
      <c r="V48" s="94">
        <v>0</v>
      </c>
      <c r="W48" s="95"/>
    </row>
    <row r="49" spans="1:23" ht="12.75" customHeight="1">
      <c r="A49" s="48" t="s">
        <v>69</v>
      </c>
      <c r="B49" s="93">
        <v>0</v>
      </c>
      <c r="C49" s="93">
        <v>0</v>
      </c>
      <c r="D49" s="93"/>
      <c r="E49" s="93">
        <f t="shared" si="24"/>
        <v>0</v>
      </c>
      <c r="F49" s="94">
        <v>0</v>
      </c>
      <c r="G49" s="95">
        <v>0</v>
      </c>
      <c r="H49" s="94"/>
      <c r="I49" s="95"/>
      <c r="J49" s="94"/>
      <c r="K49" s="95"/>
      <c r="L49" s="94"/>
      <c r="M49" s="95"/>
      <c r="N49" s="94"/>
      <c r="O49" s="95"/>
      <c r="P49" s="94">
        <f t="shared" si="25"/>
        <v>0</v>
      </c>
      <c r="Q49" s="95">
        <f t="shared" si="26"/>
        <v>0</v>
      </c>
      <c r="R49" s="49">
        <f t="shared" si="27"/>
        <v>0</v>
      </c>
      <c r="S49" s="50">
        <f t="shared" si="28"/>
        <v>0</v>
      </c>
      <c r="T49" s="49">
        <f t="shared" si="29"/>
        <v>0</v>
      </c>
      <c r="U49" s="51">
        <f t="shared" si="30"/>
        <v>0</v>
      </c>
      <c r="V49" s="94">
        <v>0</v>
      </c>
      <c r="W49" s="95"/>
    </row>
    <row r="50" spans="1:23" ht="12.75" customHeight="1">
      <c r="A50" s="48" t="s">
        <v>70</v>
      </c>
      <c r="B50" s="93">
        <v>0</v>
      </c>
      <c r="C50" s="93">
        <v>0</v>
      </c>
      <c r="D50" s="93"/>
      <c r="E50" s="93">
        <f t="shared" si="24"/>
        <v>0</v>
      </c>
      <c r="F50" s="94">
        <v>0</v>
      </c>
      <c r="G50" s="95">
        <v>0</v>
      </c>
      <c r="H50" s="94"/>
      <c r="I50" s="95"/>
      <c r="J50" s="94"/>
      <c r="K50" s="95"/>
      <c r="L50" s="94"/>
      <c r="M50" s="95"/>
      <c r="N50" s="94"/>
      <c r="O50" s="95"/>
      <c r="P50" s="94">
        <f t="shared" si="25"/>
        <v>0</v>
      </c>
      <c r="Q50" s="95">
        <f t="shared" si="26"/>
        <v>0</v>
      </c>
      <c r="R50" s="49">
        <f t="shared" si="27"/>
        <v>0</v>
      </c>
      <c r="S50" s="50">
        <f t="shared" si="28"/>
        <v>0</v>
      </c>
      <c r="T50" s="49">
        <f t="shared" si="29"/>
        <v>0</v>
      </c>
      <c r="U50" s="51">
        <f t="shared" si="30"/>
        <v>0</v>
      </c>
      <c r="V50" s="94">
        <v>0</v>
      </c>
      <c r="W50" s="95">
        <v>0</v>
      </c>
    </row>
    <row r="51" spans="1:23" ht="12.75" customHeight="1">
      <c r="A51" s="48" t="s">
        <v>71</v>
      </c>
      <c r="B51" s="93">
        <v>64891000</v>
      </c>
      <c r="C51" s="93">
        <v>0</v>
      </c>
      <c r="D51" s="93"/>
      <c r="E51" s="93">
        <f t="shared" si="24"/>
        <v>64891000</v>
      </c>
      <c r="F51" s="94">
        <v>64891000</v>
      </c>
      <c r="G51" s="95">
        <v>64891000</v>
      </c>
      <c r="H51" s="94"/>
      <c r="I51" s="95">
        <v>6671024</v>
      </c>
      <c r="J51" s="94">
        <v>16538000</v>
      </c>
      <c r="K51" s="95">
        <v>18540344</v>
      </c>
      <c r="L51" s="94">
        <v>7165000</v>
      </c>
      <c r="M51" s="95">
        <v>4602630</v>
      </c>
      <c r="N51" s="94">
        <v>6631000</v>
      </c>
      <c r="O51" s="95">
        <v>20316856</v>
      </c>
      <c r="P51" s="94">
        <f t="shared" si="25"/>
        <v>30334000</v>
      </c>
      <c r="Q51" s="95">
        <f t="shared" si="26"/>
        <v>50130854</v>
      </c>
      <c r="R51" s="49">
        <f t="shared" si="27"/>
        <v>-7.452896022330775</v>
      </c>
      <c r="S51" s="50">
        <f t="shared" si="28"/>
        <v>341.4184064328438</v>
      </c>
      <c r="T51" s="49">
        <f t="shared" si="29"/>
        <v>46.74608189117135</v>
      </c>
      <c r="U51" s="51">
        <f t="shared" si="30"/>
        <v>77.2539396834692</v>
      </c>
      <c r="V51" s="94">
        <v>0</v>
      </c>
      <c r="W51" s="95">
        <v>0</v>
      </c>
    </row>
    <row r="52" spans="1:23" ht="12.75" customHeight="1">
      <c r="A52" s="48" t="s">
        <v>72</v>
      </c>
      <c r="B52" s="93">
        <v>0</v>
      </c>
      <c r="C52" s="93">
        <v>0</v>
      </c>
      <c r="D52" s="93"/>
      <c r="E52" s="93">
        <f t="shared" si="24"/>
        <v>0</v>
      </c>
      <c r="F52" s="94">
        <v>0</v>
      </c>
      <c r="G52" s="95">
        <v>0</v>
      </c>
      <c r="H52" s="94"/>
      <c r="I52" s="95"/>
      <c r="J52" s="94"/>
      <c r="K52" s="95"/>
      <c r="L52" s="94"/>
      <c r="M52" s="95"/>
      <c r="N52" s="94"/>
      <c r="O52" s="95"/>
      <c r="P52" s="94">
        <f t="shared" si="25"/>
        <v>0</v>
      </c>
      <c r="Q52" s="95">
        <f t="shared" si="26"/>
        <v>0</v>
      </c>
      <c r="R52" s="49">
        <f t="shared" si="27"/>
        <v>0</v>
      </c>
      <c r="S52" s="50">
        <f t="shared" si="28"/>
        <v>0</v>
      </c>
      <c r="T52" s="49">
        <f t="shared" si="29"/>
        <v>0</v>
      </c>
      <c r="U52" s="51">
        <f t="shared" si="30"/>
        <v>0</v>
      </c>
      <c r="V52" s="94">
        <v>0</v>
      </c>
      <c r="W52" s="95">
        <v>0</v>
      </c>
    </row>
    <row r="53" spans="1:23" ht="12.75" customHeight="1">
      <c r="A53" s="52" t="s">
        <v>40</v>
      </c>
      <c r="B53" s="96">
        <f>SUM(B42:B52)</f>
        <v>172391000</v>
      </c>
      <c r="C53" s="96">
        <f>SUM(C42:C52)</f>
        <v>0</v>
      </c>
      <c r="D53" s="96"/>
      <c r="E53" s="96">
        <f t="shared" si="24"/>
        <v>172391000</v>
      </c>
      <c r="F53" s="97">
        <f aca="true" t="shared" si="31" ref="F53:O53">SUM(F42:F52)</f>
        <v>172391000</v>
      </c>
      <c r="G53" s="98">
        <f t="shared" si="31"/>
        <v>64891000</v>
      </c>
      <c r="H53" s="97">
        <f t="shared" si="31"/>
        <v>0</v>
      </c>
      <c r="I53" s="98">
        <f t="shared" si="31"/>
        <v>6671024</v>
      </c>
      <c r="J53" s="97">
        <f t="shared" si="31"/>
        <v>16538000</v>
      </c>
      <c r="K53" s="98">
        <f t="shared" si="31"/>
        <v>18540344</v>
      </c>
      <c r="L53" s="97">
        <f t="shared" si="31"/>
        <v>7165000</v>
      </c>
      <c r="M53" s="98">
        <f t="shared" si="31"/>
        <v>4602630</v>
      </c>
      <c r="N53" s="97">
        <f t="shared" si="31"/>
        <v>6631000</v>
      </c>
      <c r="O53" s="98">
        <f t="shared" si="31"/>
        <v>20316856</v>
      </c>
      <c r="P53" s="97">
        <f t="shared" si="25"/>
        <v>30334000</v>
      </c>
      <c r="Q53" s="98">
        <f t="shared" si="26"/>
        <v>50130854</v>
      </c>
      <c r="R53" s="53">
        <f t="shared" si="27"/>
        <v>-7.452896022330775</v>
      </c>
      <c r="S53" s="54">
        <f t="shared" si="28"/>
        <v>341.4184064328438</v>
      </c>
      <c r="T53" s="53">
        <f>IF((+$E43+$E45+$E47+$E48+$E51)=0,0,(P53/(+$E43+$E45+$E47+$E48+$E51))*100)</f>
        <v>46.74608189117135</v>
      </c>
      <c r="U53" s="55">
        <f>IF((+$E43+$E45+$E47+$E48+$E51)=0,0,(Q53/(+$E43+$E45+$E47+$E48+$E51))*100)</f>
        <v>77.2539396834692</v>
      </c>
      <c r="V53" s="97">
        <f>SUM(V42:V52)</f>
        <v>0</v>
      </c>
      <c r="W53" s="98">
        <f>SUM(W42:W52)</f>
        <v>0</v>
      </c>
    </row>
    <row r="54" spans="1:23" ht="12.75" customHeight="1">
      <c r="A54" s="41" t="s">
        <v>73</v>
      </c>
      <c r="B54" s="99"/>
      <c r="C54" s="99"/>
      <c r="D54" s="99"/>
      <c r="E54" s="99"/>
      <c r="F54" s="100"/>
      <c r="G54" s="101"/>
      <c r="H54" s="100"/>
      <c r="I54" s="101"/>
      <c r="J54" s="100"/>
      <c r="K54" s="101"/>
      <c r="L54" s="100"/>
      <c r="M54" s="101"/>
      <c r="N54" s="100"/>
      <c r="O54" s="101"/>
      <c r="P54" s="100"/>
      <c r="Q54" s="101"/>
      <c r="R54" s="45"/>
      <c r="S54" s="46"/>
      <c r="T54" s="45"/>
      <c r="U54" s="47"/>
      <c r="V54" s="100"/>
      <c r="W54" s="101"/>
    </row>
    <row r="55" spans="1:23" ht="12.75" customHeight="1">
      <c r="A55" s="56" t="s">
        <v>74</v>
      </c>
      <c r="B55" s="93">
        <v>0</v>
      </c>
      <c r="C55" s="93">
        <v>0</v>
      </c>
      <c r="D55" s="93"/>
      <c r="E55" s="93">
        <f>$B55+$C55+$D55</f>
        <v>0</v>
      </c>
      <c r="F55" s="94">
        <v>0</v>
      </c>
      <c r="G55" s="95">
        <v>0</v>
      </c>
      <c r="H55" s="94"/>
      <c r="I55" s="95"/>
      <c r="J55" s="94"/>
      <c r="K55" s="95"/>
      <c r="L55" s="94"/>
      <c r="M55" s="95"/>
      <c r="N55" s="94"/>
      <c r="O55" s="95"/>
      <c r="P55" s="94">
        <f>$H55+$J55+$L55+$N55</f>
        <v>0</v>
      </c>
      <c r="Q55" s="95">
        <f>$I55+$K55+$M55+$O55</f>
        <v>0</v>
      </c>
      <c r="R55" s="49">
        <f>IF($L55=0,0,(($N55-$L55)/$L55)*100)</f>
        <v>0</v>
      </c>
      <c r="S55" s="50">
        <f>IF($M55=0,0,(($O55-$M55)/$M55)*100)</f>
        <v>0</v>
      </c>
      <c r="T55" s="49">
        <f>IF($E55=0,0,($P55/$E55)*100)</f>
        <v>0</v>
      </c>
      <c r="U55" s="51">
        <f>IF($E55=0,0,($Q55/$E55)*100)</f>
        <v>0</v>
      </c>
      <c r="V55" s="94">
        <v>0</v>
      </c>
      <c r="W55" s="95"/>
    </row>
    <row r="56" spans="1:23" ht="12.75" customHeight="1">
      <c r="A56" s="56" t="s">
        <v>75</v>
      </c>
      <c r="B56" s="93">
        <v>0</v>
      </c>
      <c r="C56" s="93">
        <v>0</v>
      </c>
      <c r="D56" s="93"/>
      <c r="E56" s="93">
        <f>$B56+$C56+$D56</f>
        <v>0</v>
      </c>
      <c r="F56" s="94">
        <v>0</v>
      </c>
      <c r="G56" s="95">
        <v>0</v>
      </c>
      <c r="H56" s="94"/>
      <c r="I56" s="95"/>
      <c r="J56" s="94"/>
      <c r="K56" s="95"/>
      <c r="L56" s="94"/>
      <c r="M56" s="95"/>
      <c r="N56" s="94"/>
      <c r="O56" s="95"/>
      <c r="P56" s="94">
        <f>$H56+$J56+$L56+$N56</f>
        <v>0</v>
      </c>
      <c r="Q56" s="95">
        <f>$I56+$K56+$M56+$O56</f>
        <v>0</v>
      </c>
      <c r="R56" s="49">
        <f>IF($L56=0,0,(($N56-$L56)/$L56)*100)</f>
        <v>0</v>
      </c>
      <c r="S56" s="50">
        <f>IF($M56=0,0,(($O56-$M56)/$M56)*100)</f>
        <v>0</v>
      </c>
      <c r="T56" s="49">
        <f>IF($E56=0,0,($P56/$E56)*100)</f>
        <v>0</v>
      </c>
      <c r="U56" s="51">
        <f>IF($E56=0,0,($Q56/$E56)*100)</f>
        <v>0</v>
      </c>
      <c r="V56" s="94">
        <v>0</v>
      </c>
      <c r="W56" s="95"/>
    </row>
    <row r="57" spans="1:23" ht="12.75" customHeight="1" hidden="1">
      <c r="A57" s="56" t="s">
        <v>76</v>
      </c>
      <c r="B57" s="93">
        <v>0</v>
      </c>
      <c r="C57" s="93">
        <v>0</v>
      </c>
      <c r="D57" s="93"/>
      <c r="E57" s="93">
        <f>$B57+$C57+$D57</f>
        <v>0</v>
      </c>
      <c r="F57" s="94">
        <v>0</v>
      </c>
      <c r="G57" s="95">
        <v>0</v>
      </c>
      <c r="H57" s="94"/>
      <c r="I57" s="95"/>
      <c r="J57" s="94"/>
      <c r="K57" s="95"/>
      <c r="L57" s="94"/>
      <c r="M57" s="95"/>
      <c r="N57" s="94"/>
      <c r="O57" s="95"/>
      <c r="P57" s="94">
        <f>$H57+$J57+$L57+$N57</f>
        <v>0</v>
      </c>
      <c r="Q57" s="95">
        <f>$I57+$K57+$M57+$O57</f>
        <v>0</v>
      </c>
      <c r="R57" s="49">
        <f>IF($L57=0,0,(($N57-$L57)/$L57)*100)</f>
        <v>0</v>
      </c>
      <c r="S57" s="50">
        <f>IF($M57=0,0,(($O57-$M57)/$M57)*100)</f>
        <v>0</v>
      </c>
      <c r="T57" s="49">
        <f>IF($E57=0,0,($P57/$E57)*100)</f>
        <v>0</v>
      </c>
      <c r="U57" s="51">
        <f>IF($E57=0,0,($Q57/$E57)*100)</f>
        <v>0</v>
      </c>
      <c r="V57" s="94">
        <v>0</v>
      </c>
      <c r="W57" s="95"/>
    </row>
    <row r="58" spans="1:23" ht="12.75" customHeight="1" hidden="1">
      <c r="A58" s="48" t="s">
        <v>77</v>
      </c>
      <c r="B58" s="93">
        <v>0</v>
      </c>
      <c r="C58" s="93">
        <v>0</v>
      </c>
      <c r="D58" s="93"/>
      <c r="E58" s="93">
        <f>$B58+$C58+$D58</f>
        <v>0</v>
      </c>
      <c r="F58" s="94">
        <v>0</v>
      </c>
      <c r="G58" s="95">
        <v>0</v>
      </c>
      <c r="H58" s="94"/>
      <c r="I58" s="95"/>
      <c r="J58" s="94"/>
      <c r="K58" s="95"/>
      <c r="L58" s="94"/>
      <c r="M58" s="95"/>
      <c r="N58" s="94"/>
      <c r="O58" s="95"/>
      <c r="P58" s="94">
        <f>$H58+$J58+$L58+$N58</f>
        <v>0</v>
      </c>
      <c r="Q58" s="95">
        <f>$I58+$K58+$M58+$O58</f>
        <v>0</v>
      </c>
      <c r="R58" s="49">
        <f>IF($L58=0,0,(($N58-$L58)/$L58)*100)</f>
        <v>0</v>
      </c>
      <c r="S58" s="50">
        <f>IF($M58=0,0,(($O58-$M58)/$M58)*100)</f>
        <v>0</v>
      </c>
      <c r="T58" s="49">
        <f>IF($E58=0,0,($P58/$E58)*100)</f>
        <v>0</v>
      </c>
      <c r="U58" s="51">
        <f>IF($E58=0,0,($Q58/$E58)*100)</f>
        <v>0</v>
      </c>
      <c r="V58" s="94">
        <v>0</v>
      </c>
      <c r="W58" s="95"/>
    </row>
    <row r="59" spans="1:23" ht="12.75" customHeight="1">
      <c r="A59" s="57" t="s">
        <v>40</v>
      </c>
      <c r="B59" s="102">
        <f>SUM(B55:B58)</f>
        <v>0</v>
      </c>
      <c r="C59" s="102">
        <f>SUM(C55:C58)</f>
        <v>0</v>
      </c>
      <c r="D59" s="102"/>
      <c r="E59" s="102">
        <f>$B59+$C59+$D59</f>
        <v>0</v>
      </c>
      <c r="F59" s="103">
        <f aca="true" t="shared" si="32" ref="F59:O59">SUM(F55:F58)</f>
        <v>0</v>
      </c>
      <c r="G59" s="104">
        <f t="shared" si="32"/>
        <v>0</v>
      </c>
      <c r="H59" s="103">
        <f t="shared" si="32"/>
        <v>0</v>
      </c>
      <c r="I59" s="104">
        <f t="shared" si="32"/>
        <v>0</v>
      </c>
      <c r="J59" s="103">
        <f t="shared" si="32"/>
        <v>0</v>
      </c>
      <c r="K59" s="104">
        <f t="shared" si="32"/>
        <v>0</v>
      </c>
      <c r="L59" s="103">
        <f t="shared" si="32"/>
        <v>0</v>
      </c>
      <c r="M59" s="104">
        <f t="shared" si="32"/>
        <v>0</v>
      </c>
      <c r="N59" s="103">
        <f t="shared" si="32"/>
        <v>0</v>
      </c>
      <c r="O59" s="104">
        <f t="shared" si="32"/>
        <v>0</v>
      </c>
      <c r="P59" s="103">
        <f>$H59+$J59+$L59+$N59</f>
        <v>0</v>
      </c>
      <c r="Q59" s="104">
        <f>$I59+$K59+$M59+$O59</f>
        <v>0</v>
      </c>
      <c r="R59" s="58">
        <f>IF($L59=0,0,(($N59-$L59)/$L59)*100)</f>
        <v>0</v>
      </c>
      <c r="S59" s="59">
        <f>IF($M59=0,0,(($O59-$M59)/$M59)*100)</f>
        <v>0</v>
      </c>
      <c r="T59" s="58">
        <f>IF($E59=0,0,($P59/$E59)*100)</f>
        <v>0</v>
      </c>
      <c r="U59" s="60">
        <f>IF($E59=0,0,($Q59/$E59)*100)</f>
        <v>0</v>
      </c>
      <c r="V59" s="103">
        <f>SUM(V55:V58)</f>
        <v>0</v>
      </c>
      <c r="W59" s="104">
        <f>SUM(W55:W58)</f>
        <v>0</v>
      </c>
    </row>
    <row r="60" spans="1:23" ht="12.75" customHeight="1">
      <c r="A60" s="41" t="s">
        <v>78</v>
      </c>
      <c r="B60" s="99"/>
      <c r="C60" s="99"/>
      <c r="D60" s="99"/>
      <c r="E60" s="99"/>
      <c r="F60" s="100"/>
      <c r="G60" s="101"/>
      <c r="H60" s="100"/>
      <c r="I60" s="101"/>
      <c r="J60" s="100"/>
      <c r="K60" s="101"/>
      <c r="L60" s="100"/>
      <c r="M60" s="101"/>
      <c r="N60" s="100"/>
      <c r="O60" s="101"/>
      <c r="P60" s="100"/>
      <c r="Q60" s="101"/>
      <c r="R60" s="45"/>
      <c r="S60" s="46"/>
      <c r="T60" s="45"/>
      <c r="U60" s="47"/>
      <c r="V60" s="100"/>
      <c r="W60" s="101"/>
    </row>
    <row r="61" spans="1:23" ht="12.75" customHeight="1">
      <c r="A61" s="48" t="s">
        <v>79</v>
      </c>
      <c r="B61" s="93">
        <v>0</v>
      </c>
      <c r="C61" s="93">
        <v>0</v>
      </c>
      <c r="D61" s="93"/>
      <c r="E61" s="93">
        <f aca="true" t="shared" si="33" ref="E61:E67">$B61+$C61+$D61</f>
        <v>0</v>
      </c>
      <c r="F61" s="94">
        <v>0</v>
      </c>
      <c r="G61" s="95">
        <v>0</v>
      </c>
      <c r="H61" s="94"/>
      <c r="I61" s="95"/>
      <c r="J61" s="94"/>
      <c r="K61" s="95"/>
      <c r="L61" s="94"/>
      <c r="M61" s="95"/>
      <c r="N61" s="94"/>
      <c r="O61" s="95"/>
      <c r="P61" s="94">
        <f aca="true" t="shared" si="34" ref="P61:P67">$H61+$J61+$L61+$N61</f>
        <v>0</v>
      </c>
      <c r="Q61" s="95">
        <f aca="true" t="shared" si="35" ref="Q61:Q67">$I61+$K61+$M61+$O61</f>
        <v>0</v>
      </c>
      <c r="R61" s="49">
        <f aca="true" t="shared" si="36" ref="R61:R67">IF($L61=0,0,(($N61-$L61)/$L61)*100)</f>
        <v>0</v>
      </c>
      <c r="S61" s="50">
        <f aca="true" t="shared" si="37" ref="S61:S67">IF($M61=0,0,(($O61-$M61)/$M61)*100)</f>
        <v>0</v>
      </c>
      <c r="T61" s="49">
        <f>IF($E61=0,0,($P61/$E61)*100)</f>
        <v>0</v>
      </c>
      <c r="U61" s="51">
        <f>IF($E61=0,0,($Q61/$E61)*100)</f>
        <v>0</v>
      </c>
      <c r="V61" s="94">
        <v>0</v>
      </c>
      <c r="W61" s="95"/>
    </row>
    <row r="62" spans="1:23" ht="12.75" customHeight="1">
      <c r="A62" s="48" t="s">
        <v>80</v>
      </c>
      <c r="B62" s="93">
        <v>0</v>
      </c>
      <c r="C62" s="93">
        <v>0</v>
      </c>
      <c r="D62" s="93"/>
      <c r="E62" s="93">
        <f t="shared" si="33"/>
        <v>0</v>
      </c>
      <c r="F62" s="94">
        <v>0</v>
      </c>
      <c r="G62" s="95">
        <v>0</v>
      </c>
      <c r="H62" s="94"/>
      <c r="I62" s="95"/>
      <c r="J62" s="94"/>
      <c r="K62" s="95"/>
      <c r="L62" s="94"/>
      <c r="M62" s="95"/>
      <c r="N62" s="94"/>
      <c r="O62" s="95"/>
      <c r="P62" s="94">
        <f t="shared" si="34"/>
        <v>0</v>
      </c>
      <c r="Q62" s="95">
        <f t="shared" si="35"/>
        <v>0</v>
      </c>
      <c r="R62" s="49">
        <f t="shared" si="36"/>
        <v>0</v>
      </c>
      <c r="S62" s="50">
        <f t="shared" si="37"/>
        <v>0</v>
      </c>
      <c r="T62" s="49">
        <f>IF($E62=0,0,($P62/$E62)*100)</f>
        <v>0</v>
      </c>
      <c r="U62" s="51">
        <f>IF($E62=0,0,($Q62/$E62)*100)</f>
        <v>0</v>
      </c>
      <c r="V62" s="94">
        <v>0</v>
      </c>
      <c r="W62" s="95"/>
    </row>
    <row r="63" spans="1:23" ht="12.75" customHeight="1">
      <c r="A63" s="48" t="s">
        <v>81</v>
      </c>
      <c r="B63" s="93">
        <v>0</v>
      </c>
      <c r="C63" s="93">
        <v>0</v>
      </c>
      <c r="D63" s="93"/>
      <c r="E63" s="93">
        <f t="shared" si="33"/>
        <v>0</v>
      </c>
      <c r="F63" s="94">
        <v>0</v>
      </c>
      <c r="G63" s="95">
        <v>0</v>
      </c>
      <c r="H63" s="94"/>
      <c r="I63" s="95"/>
      <c r="J63" s="94"/>
      <c r="K63" s="95"/>
      <c r="L63" s="94"/>
      <c r="M63" s="95"/>
      <c r="N63" s="94"/>
      <c r="O63" s="95"/>
      <c r="P63" s="94">
        <f t="shared" si="34"/>
        <v>0</v>
      </c>
      <c r="Q63" s="95">
        <f t="shared" si="35"/>
        <v>0</v>
      </c>
      <c r="R63" s="49">
        <f t="shared" si="36"/>
        <v>0</v>
      </c>
      <c r="S63" s="50">
        <f t="shared" si="37"/>
        <v>0</v>
      </c>
      <c r="T63" s="49">
        <f>IF($E63=0,0,($P63/$E63)*100)</f>
        <v>0</v>
      </c>
      <c r="U63" s="51">
        <f>IF($E63=0,0,($Q63/$E63)*100)</f>
        <v>0</v>
      </c>
      <c r="V63" s="94">
        <v>0</v>
      </c>
      <c r="W63" s="95"/>
    </row>
    <row r="64" spans="1:23" ht="12.75" customHeight="1">
      <c r="A64" s="48" t="s">
        <v>82</v>
      </c>
      <c r="B64" s="93">
        <v>0</v>
      </c>
      <c r="C64" s="93">
        <v>0</v>
      </c>
      <c r="D64" s="93"/>
      <c r="E64" s="93">
        <f t="shared" si="33"/>
        <v>0</v>
      </c>
      <c r="F64" s="94">
        <v>0</v>
      </c>
      <c r="G64" s="95">
        <v>0</v>
      </c>
      <c r="H64" s="94"/>
      <c r="I64" s="95"/>
      <c r="J64" s="94"/>
      <c r="K64" s="95"/>
      <c r="L64" s="94"/>
      <c r="M64" s="95"/>
      <c r="N64" s="94"/>
      <c r="O64" s="95"/>
      <c r="P64" s="94">
        <f t="shared" si="34"/>
        <v>0</v>
      </c>
      <c r="Q64" s="95">
        <f t="shared" si="35"/>
        <v>0</v>
      </c>
      <c r="R64" s="49">
        <f t="shared" si="36"/>
        <v>0</v>
      </c>
      <c r="S64" s="50">
        <f t="shared" si="37"/>
        <v>0</v>
      </c>
      <c r="T64" s="49">
        <f>IF($E64=0,0,($P64/$E64)*100)</f>
        <v>0</v>
      </c>
      <c r="U64" s="51">
        <f>IF($E64=0,0,($Q64/$E64)*100)</f>
        <v>0</v>
      </c>
      <c r="V64" s="94">
        <v>0</v>
      </c>
      <c r="W64" s="95">
        <v>0</v>
      </c>
    </row>
    <row r="65" spans="1:23" ht="12.75" customHeight="1">
      <c r="A65" s="48" t="s">
        <v>83</v>
      </c>
      <c r="B65" s="93">
        <v>0</v>
      </c>
      <c r="C65" s="93">
        <v>0</v>
      </c>
      <c r="D65" s="93"/>
      <c r="E65" s="93">
        <f t="shared" si="33"/>
        <v>0</v>
      </c>
      <c r="F65" s="94">
        <v>0</v>
      </c>
      <c r="G65" s="95">
        <v>0</v>
      </c>
      <c r="H65" s="94"/>
      <c r="I65" s="95"/>
      <c r="J65" s="94"/>
      <c r="K65" s="95"/>
      <c r="L65" s="94"/>
      <c r="M65" s="95"/>
      <c r="N65" s="94"/>
      <c r="O65" s="95"/>
      <c r="P65" s="94">
        <f t="shared" si="34"/>
        <v>0</v>
      </c>
      <c r="Q65" s="95">
        <f t="shared" si="35"/>
        <v>0</v>
      </c>
      <c r="R65" s="49">
        <f t="shared" si="36"/>
        <v>0</v>
      </c>
      <c r="S65" s="50">
        <f t="shared" si="37"/>
        <v>0</v>
      </c>
      <c r="T65" s="49">
        <f>IF($E65=0,0,($P65/$E65)*100)</f>
        <v>0</v>
      </c>
      <c r="U65" s="51">
        <f>IF($E65=0,0,($Q65/$E65)*100)</f>
        <v>0</v>
      </c>
      <c r="V65" s="94">
        <v>0</v>
      </c>
      <c r="W65" s="95">
        <v>0</v>
      </c>
    </row>
    <row r="66" spans="1:23" ht="12.75" customHeight="1">
      <c r="A66" s="52" t="s">
        <v>40</v>
      </c>
      <c r="B66" s="96">
        <f>SUM(B61:B65)</f>
        <v>0</v>
      </c>
      <c r="C66" s="96">
        <f>SUM(C61:C65)</f>
        <v>0</v>
      </c>
      <c r="D66" s="96"/>
      <c r="E66" s="96">
        <f t="shared" si="33"/>
        <v>0</v>
      </c>
      <c r="F66" s="97">
        <f aca="true" t="shared" si="38" ref="F66:O66">SUM(F61:F65)</f>
        <v>0</v>
      </c>
      <c r="G66" s="98">
        <f t="shared" si="38"/>
        <v>0</v>
      </c>
      <c r="H66" s="97">
        <f t="shared" si="38"/>
        <v>0</v>
      </c>
      <c r="I66" s="98">
        <f t="shared" si="38"/>
        <v>0</v>
      </c>
      <c r="J66" s="97">
        <f t="shared" si="38"/>
        <v>0</v>
      </c>
      <c r="K66" s="98">
        <f t="shared" si="38"/>
        <v>0</v>
      </c>
      <c r="L66" s="97">
        <f t="shared" si="38"/>
        <v>0</v>
      </c>
      <c r="M66" s="98">
        <f t="shared" si="38"/>
        <v>0</v>
      </c>
      <c r="N66" s="97">
        <f t="shared" si="38"/>
        <v>0</v>
      </c>
      <c r="O66" s="98">
        <f t="shared" si="38"/>
        <v>0</v>
      </c>
      <c r="P66" s="97">
        <f t="shared" si="34"/>
        <v>0</v>
      </c>
      <c r="Q66" s="98">
        <f t="shared" si="35"/>
        <v>0</v>
      </c>
      <c r="R66" s="53">
        <f t="shared" si="36"/>
        <v>0</v>
      </c>
      <c r="S66" s="54">
        <f t="shared" si="37"/>
        <v>0</v>
      </c>
      <c r="T66" s="53">
        <f>IF((+$E61+$E63+$E64++$E65)=0,0,(P66/(+$E61+$E63+$E64+$E65))*100)</f>
        <v>0</v>
      </c>
      <c r="U66" s="55">
        <f>IF((+$E61+$E63+$E65)=0,0,(Q66/(+$E61+$E63+$E65))*100)</f>
        <v>0</v>
      </c>
      <c r="V66" s="97">
        <f>SUM(V61:V65)</f>
        <v>0</v>
      </c>
      <c r="W66" s="98">
        <f>SUM(W61:W65)</f>
        <v>0</v>
      </c>
    </row>
    <row r="67" spans="1:23" ht="12.75" customHeight="1">
      <c r="A67" s="61" t="s">
        <v>84</v>
      </c>
      <c r="B67" s="105">
        <f>SUM(B9:B15,B18:B23,B26:B29,B32,B35:B39,B42:B52,B55:B58,B61:B65)</f>
        <v>214604000</v>
      </c>
      <c r="C67" s="105">
        <f>SUM(C9:C15,C18:C23,C26:C29,C32,C35:C39,C42:C52,C55:C58,C61:C65)</f>
        <v>4507000</v>
      </c>
      <c r="D67" s="105"/>
      <c r="E67" s="105">
        <f t="shared" si="33"/>
        <v>219111000</v>
      </c>
      <c r="F67" s="106">
        <f aca="true" t="shared" si="39" ref="F67:O67">SUM(F9:F15,F18:F23,F26:F29,F32,F35:F39,F42:F52,F55:F58,F61:F65)</f>
        <v>219111000</v>
      </c>
      <c r="G67" s="107">
        <f t="shared" si="39"/>
        <v>102444000</v>
      </c>
      <c r="H67" s="106">
        <f t="shared" si="39"/>
        <v>5383000</v>
      </c>
      <c r="I67" s="107">
        <f t="shared" si="39"/>
        <v>22747486</v>
      </c>
      <c r="J67" s="106">
        <f t="shared" si="39"/>
        <v>17097000</v>
      </c>
      <c r="K67" s="107">
        <f t="shared" si="39"/>
        <v>27083961</v>
      </c>
      <c r="L67" s="106">
        <f t="shared" si="39"/>
        <v>16024000</v>
      </c>
      <c r="M67" s="107">
        <f t="shared" si="39"/>
        <v>4951548</v>
      </c>
      <c r="N67" s="106">
        <f t="shared" si="39"/>
        <v>13035000</v>
      </c>
      <c r="O67" s="107">
        <f t="shared" si="39"/>
        <v>32990742</v>
      </c>
      <c r="P67" s="106">
        <f t="shared" si="34"/>
        <v>51539000</v>
      </c>
      <c r="Q67" s="107">
        <f t="shared" si="35"/>
        <v>87773737</v>
      </c>
      <c r="R67" s="62">
        <f t="shared" si="36"/>
        <v>-18.653270094857714</v>
      </c>
      <c r="S67" s="63">
        <f t="shared" si="37"/>
        <v>566.2712751648576</v>
      </c>
      <c r="T67" s="62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49.87130360736956</v>
      </c>
      <c r="U67" s="62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84.93355879393096</v>
      </c>
      <c r="V67" s="106">
        <f>SUM(V9:V15,V18:V23,V26:V29,V32,V35:V39,V42:V52,V55:V58,V61:V65)</f>
        <v>0</v>
      </c>
      <c r="W67" s="107">
        <f>SUM(W9:W15,W18:W23,W26:W29,W32,W35:W39,W42:W52,W55:W58,W61:W65)</f>
        <v>0</v>
      </c>
    </row>
    <row r="68" spans="1:23" ht="12.75" customHeight="1">
      <c r="A68" s="41" t="s">
        <v>41</v>
      </c>
      <c r="B68" s="99"/>
      <c r="C68" s="99"/>
      <c r="D68" s="99"/>
      <c r="E68" s="99"/>
      <c r="F68" s="100"/>
      <c r="G68" s="101"/>
      <c r="H68" s="100"/>
      <c r="I68" s="101"/>
      <c r="J68" s="100"/>
      <c r="K68" s="101"/>
      <c r="L68" s="100"/>
      <c r="M68" s="101"/>
      <c r="N68" s="100"/>
      <c r="O68" s="101"/>
      <c r="P68" s="100"/>
      <c r="Q68" s="101"/>
      <c r="R68" s="45"/>
      <c r="S68" s="46"/>
      <c r="T68" s="45"/>
      <c r="U68" s="47"/>
      <c r="V68" s="100"/>
      <c r="W68" s="101"/>
    </row>
    <row r="69" spans="1:23" s="65" customFormat="1" ht="12.75" customHeight="1">
      <c r="A69" s="64" t="s">
        <v>85</v>
      </c>
      <c r="B69" s="93">
        <v>91155000</v>
      </c>
      <c r="C69" s="93">
        <v>0</v>
      </c>
      <c r="D69" s="93"/>
      <c r="E69" s="93">
        <f>$B69+$C69+$D69</f>
        <v>91155000</v>
      </c>
      <c r="F69" s="94">
        <v>91155000</v>
      </c>
      <c r="G69" s="95">
        <v>91155000</v>
      </c>
      <c r="H69" s="94">
        <v>737100</v>
      </c>
      <c r="I69" s="95">
        <v>1463186</v>
      </c>
      <c r="J69" s="94">
        <v>37872000</v>
      </c>
      <c r="K69" s="95">
        <v>41591640</v>
      </c>
      <c r="L69" s="94"/>
      <c r="M69" s="95">
        <v>24672285</v>
      </c>
      <c r="N69" s="94">
        <v>44304000</v>
      </c>
      <c r="O69" s="95">
        <v>22436243</v>
      </c>
      <c r="P69" s="94">
        <f>$H69+$J69+$L69+$N69</f>
        <v>82913100</v>
      </c>
      <c r="Q69" s="95">
        <f>$I69+$K69+$M69+$O69</f>
        <v>90163354</v>
      </c>
      <c r="R69" s="49">
        <f>IF($L69=0,0,(($N69-$L69)/$L69)*100)</f>
        <v>0</v>
      </c>
      <c r="S69" s="50">
        <f>IF($M69=0,0,(($O69-$M69)/$M69)*100)</f>
        <v>-9.062970859812944</v>
      </c>
      <c r="T69" s="49">
        <f>IF($E69=0,0,($P69/$E69)*100)</f>
        <v>90.9583676155998</v>
      </c>
      <c r="U69" s="51">
        <f>IF($E69=0,0,($Q69/$E69)*100)</f>
        <v>98.91213208271625</v>
      </c>
      <c r="V69" s="94">
        <v>0</v>
      </c>
      <c r="W69" s="95">
        <v>0</v>
      </c>
    </row>
    <row r="70" spans="1:23" ht="12.75" customHeight="1">
      <c r="A70" s="57" t="s">
        <v>40</v>
      </c>
      <c r="B70" s="102">
        <f>B69</f>
        <v>91155000</v>
      </c>
      <c r="C70" s="102">
        <f>C69</f>
        <v>0</v>
      </c>
      <c r="D70" s="102"/>
      <c r="E70" s="102">
        <f>$B70+$C70+$D70</f>
        <v>91155000</v>
      </c>
      <c r="F70" s="103">
        <f aca="true" t="shared" si="40" ref="F70:O70">F69</f>
        <v>91155000</v>
      </c>
      <c r="G70" s="104">
        <f t="shared" si="40"/>
        <v>91155000</v>
      </c>
      <c r="H70" s="103">
        <f t="shared" si="40"/>
        <v>737100</v>
      </c>
      <c r="I70" s="104">
        <f t="shared" si="40"/>
        <v>1463186</v>
      </c>
      <c r="J70" s="103">
        <f t="shared" si="40"/>
        <v>37872000</v>
      </c>
      <c r="K70" s="104">
        <f t="shared" si="40"/>
        <v>41591640</v>
      </c>
      <c r="L70" s="103">
        <f t="shared" si="40"/>
        <v>0</v>
      </c>
      <c r="M70" s="104">
        <f t="shared" si="40"/>
        <v>24672285</v>
      </c>
      <c r="N70" s="103">
        <f t="shared" si="40"/>
        <v>44304000</v>
      </c>
      <c r="O70" s="104">
        <f t="shared" si="40"/>
        <v>22436243</v>
      </c>
      <c r="P70" s="103">
        <f>$H70+$J70+$L70+$N70</f>
        <v>82913100</v>
      </c>
      <c r="Q70" s="104">
        <f>$I70+$K70+$M70+$O70</f>
        <v>90163354</v>
      </c>
      <c r="R70" s="58">
        <f>IF($L70=0,0,(($N70-$L70)/$L70)*100)</f>
        <v>0</v>
      </c>
      <c r="S70" s="59">
        <f>IF($M70=0,0,(($O70-$M70)/$M70)*100)</f>
        <v>-9.062970859812944</v>
      </c>
      <c r="T70" s="58">
        <f>IF($E70=0,0,($P70/$E70)*100)</f>
        <v>90.9583676155998</v>
      </c>
      <c r="U70" s="60">
        <f>IF($E70=0,0,($Q70/$E70)*100)</f>
        <v>98.91213208271625</v>
      </c>
      <c r="V70" s="103">
        <f>V69</f>
        <v>0</v>
      </c>
      <c r="W70" s="104">
        <f>W69</f>
        <v>0</v>
      </c>
    </row>
    <row r="71" spans="1:23" ht="12.75" customHeight="1">
      <c r="A71" s="61" t="s">
        <v>84</v>
      </c>
      <c r="B71" s="105">
        <f>B69</f>
        <v>91155000</v>
      </c>
      <c r="C71" s="105">
        <f>C69</f>
        <v>0</v>
      </c>
      <c r="D71" s="105"/>
      <c r="E71" s="105">
        <f>$B71+$C71+$D71</f>
        <v>91155000</v>
      </c>
      <c r="F71" s="106">
        <f aca="true" t="shared" si="41" ref="F71:O71">F69</f>
        <v>91155000</v>
      </c>
      <c r="G71" s="107">
        <f t="shared" si="41"/>
        <v>91155000</v>
      </c>
      <c r="H71" s="106">
        <f t="shared" si="41"/>
        <v>737100</v>
      </c>
      <c r="I71" s="107">
        <f t="shared" si="41"/>
        <v>1463186</v>
      </c>
      <c r="J71" s="106">
        <f t="shared" si="41"/>
        <v>37872000</v>
      </c>
      <c r="K71" s="107">
        <f t="shared" si="41"/>
        <v>41591640</v>
      </c>
      <c r="L71" s="106">
        <f t="shared" si="41"/>
        <v>0</v>
      </c>
      <c r="M71" s="107">
        <f t="shared" si="41"/>
        <v>24672285</v>
      </c>
      <c r="N71" s="106">
        <f t="shared" si="41"/>
        <v>44304000</v>
      </c>
      <c r="O71" s="107">
        <f t="shared" si="41"/>
        <v>22436243</v>
      </c>
      <c r="P71" s="106">
        <f>$H71+$J71+$L71+$N71</f>
        <v>82913100</v>
      </c>
      <c r="Q71" s="107">
        <f>$I71+$K71+$M71+$O71</f>
        <v>90163354</v>
      </c>
      <c r="R71" s="62">
        <f>IF($L71=0,0,(($N71-$L71)/$L71)*100)</f>
        <v>0</v>
      </c>
      <c r="S71" s="63">
        <f>IF($M71=0,0,(($O71-$M71)/$M71)*100)</f>
        <v>-9.062970859812944</v>
      </c>
      <c r="T71" s="62">
        <f>IF($E71=0,0,($P71/$E71)*100)</f>
        <v>90.9583676155998</v>
      </c>
      <c r="U71" s="66">
        <f>IF($E71=0,0,($Q71/$E71)*100)</f>
        <v>98.91213208271625</v>
      </c>
      <c r="V71" s="106">
        <f>V69</f>
        <v>0</v>
      </c>
      <c r="W71" s="107">
        <f>W69</f>
        <v>0</v>
      </c>
    </row>
    <row r="72" spans="1:23" ht="12.75" customHeight="1" thickBot="1">
      <c r="A72" s="61" t="s">
        <v>86</v>
      </c>
      <c r="B72" s="105">
        <f>SUM(B9:B15,B18:B23,B26:B29,B32,B35:B39,B42:B52,B55:B58,B61:B65,B69)</f>
        <v>305759000</v>
      </c>
      <c r="C72" s="105">
        <f>SUM(C9:C15,C18:C23,C26:C29,C32,C35:C39,C42:C52,C55:C58,C61:C65,C69)</f>
        <v>4507000</v>
      </c>
      <c r="D72" s="105"/>
      <c r="E72" s="105">
        <f>$B72+$C72+$D72</f>
        <v>310266000</v>
      </c>
      <c r="F72" s="106">
        <f aca="true" t="shared" si="42" ref="F72:O72">SUM(F9:F15,F18:F23,F26:F29,F32,F35:F39,F42:F52,F55:F58,F61:F65,F69)</f>
        <v>310266000</v>
      </c>
      <c r="G72" s="107">
        <f t="shared" si="42"/>
        <v>193599000</v>
      </c>
      <c r="H72" s="106">
        <f t="shared" si="42"/>
        <v>6120100</v>
      </c>
      <c r="I72" s="107">
        <f t="shared" si="42"/>
        <v>24210672</v>
      </c>
      <c r="J72" s="106">
        <f t="shared" si="42"/>
        <v>54969000</v>
      </c>
      <c r="K72" s="107">
        <f t="shared" si="42"/>
        <v>68675601</v>
      </c>
      <c r="L72" s="106">
        <f t="shared" si="42"/>
        <v>16024000</v>
      </c>
      <c r="M72" s="107">
        <f t="shared" si="42"/>
        <v>29623833</v>
      </c>
      <c r="N72" s="106">
        <f t="shared" si="42"/>
        <v>57339000</v>
      </c>
      <c r="O72" s="107">
        <f t="shared" si="42"/>
        <v>55426985</v>
      </c>
      <c r="P72" s="106">
        <f>$H72+$J72+$L72+$N72</f>
        <v>134452100</v>
      </c>
      <c r="Q72" s="107">
        <f>$I72+$K72+$M72+$O72</f>
        <v>177937091</v>
      </c>
      <c r="R72" s="62">
        <f>IF($L72=0,0,(($N72-$L72)/$L72)*100)</f>
        <v>257.8320019970045</v>
      </c>
      <c r="S72" s="63">
        <f>IF($M72=0,0,(($O72-$M72)/$M72)*100)</f>
        <v>87.10267844137522</v>
      </c>
      <c r="T72" s="62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69.12739911259183</v>
      </c>
      <c r="U72" s="66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91.48483591175275</v>
      </c>
      <c r="V72" s="106">
        <f>SUM(V9:V15,V18:V23,V26:V29,V32,V35:V39,V42:V52,V55:V58,V61:V65,V69)</f>
        <v>0</v>
      </c>
      <c r="W72" s="107">
        <f>SUM(W9:W15,W18:W23,W26:W29,W32,W35:W39,W42:W52,W55:W58,W61:W65,W69)</f>
        <v>0</v>
      </c>
    </row>
    <row r="73" spans="1:23" ht="13.5" thickTop="1">
      <c r="A73" s="67"/>
      <c r="B73" s="68"/>
      <c r="C73" s="69"/>
      <c r="D73" s="69"/>
      <c r="E73" s="70"/>
      <c r="F73" s="68"/>
      <c r="G73" s="69"/>
      <c r="H73" s="69"/>
      <c r="I73" s="70"/>
      <c r="J73" s="69"/>
      <c r="K73" s="70"/>
      <c r="L73" s="69"/>
      <c r="M73" s="69"/>
      <c r="N73" s="69"/>
      <c r="O73" s="69"/>
      <c r="P73" s="69"/>
      <c r="Q73" s="69"/>
      <c r="R73" s="69"/>
      <c r="S73" s="69"/>
      <c r="T73" s="69"/>
      <c r="U73" s="70"/>
      <c r="V73" s="68"/>
      <c r="W73" s="70"/>
    </row>
    <row r="74" spans="1:23" ht="12.75">
      <c r="A74" s="13"/>
      <c r="B74" s="71"/>
      <c r="C74" s="72"/>
      <c r="D74" s="72"/>
      <c r="E74" s="73"/>
      <c r="F74" s="74" t="s">
        <v>3</v>
      </c>
      <c r="G74" s="75"/>
      <c r="H74" s="74" t="s">
        <v>4</v>
      </c>
      <c r="I74" s="76"/>
      <c r="J74" s="74" t="s">
        <v>5</v>
      </c>
      <c r="K74" s="76"/>
      <c r="L74" s="74" t="s">
        <v>6</v>
      </c>
      <c r="M74" s="74"/>
      <c r="N74" s="77" t="s">
        <v>7</v>
      </c>
      <c r="O74" s="74"/>
      <c r="P74" s="131" t="s">
        <v>8</v>
      </c>
      <c r="Q74" s="132"/>
      <c r="R74" s="133" t="s">
        <v>9</v>
      </c>
      <c r="S74" s="132"/>
      <c r="T74" s="133" t="s">
        <v>10</v>
      </c>
      <c r="U74" s="132"/>
      <c r="V74" s="131"/>
      <c r="W74" s="132"/>
    </row>
    <row r="75" spans="1:23" ht="51">
      <c r="A75" s="78" t="s">
        <v>87</v>
      </c>
      <c r="B75" s="79" t="s">
        <v>88</v>
      </c>
      <c r="C75" s="79" t="s">
        <v>89</v>
      </c>
      <c r="D75" s="80" t="s">
        <v>15</v>
      </c>
      <c r="E75" s="79" t="s">
        <v>16</v>
      </c>
      <c r="F75" s="79" t="s">
        <v>17</v>
      </c>
      <c r="G75" s="79" t="s">
        <v>90</v>
      </c>
      <c r="H75" s="79" t="s">
        <v>91</v>
      </c>
      <c r="I75" s="81" t="s">
        <v>20</v>
      </c>
      <c r="J75" s="79" t="s">
        <v>92</v>
      </c>
      <c r="K75" s="81" t="s">
        <v>22</v>
      </c>
      <c r="L75" s="79" t="s">
        <v>93</v>
      </c>
      <c r="M75" s="81" t="s">
        <v>24</v>
      </c>
      <c r="N75" s="79" t="s">
        <v>94</v>
      </c>
      <c r="O75" s="81" t="s">
        <v>26</v>
      </c>
      <c r="P75" s="81" t="s">
        <v>95</v>
      </c>
      <c r="Q75" s="82" t="s">
        <v>28</v>
      </c>
      <c r="R75" s="83" t="s">
        <v>95</v>
      </c>
      <c r="S75" s="84" t="s">
        <v>28</v>
      </c>
      <c r="T75" s="83" t="s">
        <v>96</v>
      </c>
      <c r="U75" s="80" t="s">
        <v>30</v>
      </c>
      <c r="V75" s="79"/>
      <c r="W75" s="81"/>
    </row>
    <row r="76" spans="1:23" ht="12.75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t="12.75" hidden="1">
      <c r="A77" s="4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9"/>
      <c r="N77" s="108"/>
      <c r="O77" s="109"/>
      <c r="P77" s="108"/>
      <c r="Q77" s="109"/>
      <c r="R77" s="5"/>
      <c r="S77" s="6"/>
      <c r="T77" s="5"/>
      <c r="U77" s="5"/>
      <c r="V77" s="108"/>
      <c r="W77" s="108"/>
    </row>
    <row r="78" spans="1:23" ht="12.75" hidden="1">
      <c r="A78" s="7" t="s">
        <v>118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1"/>
      <c r="N78" s="110"/>
      <c r="O78" s="111"/>
      <c r="P78" s="110"/>
      <c r="Q78" s="111"/>
      <c r="R78" s="8"/>
      <c r="S78" s="9"/>
      <c r="T78" s="8"/>
      <c r="U78" s="8"/>
      <c r="V78" s="110"/>
      <c r="W78" s="110"/>
    </row>
    <row r="79" spans="1:23" ht="12.75" hidden="1">
      <c r="A79" s="10" t="s">
        <v>119</v>
      </c>
      <c r="B79" s="112">
        <f>SUM(B80:B83)</f>
        <v>0</v>
      </c>
      <c r="C79" s="112">
        <f aca="true" t="shared" si="43" ref="C79:I79">SUM(C80:C83)</f>
        <v>0</v>
      </c>
      <c r="D79" s="112">
        <f t="shared" si="43"/>
        <v>0</v>
      </c>
      <c r="E79" s="112">
        <f t="shared" si="43"/>
        <v>0</v>
      </c>
      <c r="F79" s="112">
        <f t="shared" si="43"/>
        <v>0</v>
      </c>
      <c r="G79" s="112">
        <f t="shared" si="43"/>
        <v>0</v>
      </c>
      <c r="H79" s="112">
        <f t="shared" si="43"/>
        <v>0</v>
      </c>
      <c r="I79" s="112">
        <f t="shared" si="43"/>
        <v>0</v>
      </c>
      <c r="J79" s="112">
        <f>SUM(J80:J83)</f>
        <v>0</v>
      </c>
      <c r="K79" s="112">
        <f>SUM(K80:K83)</f>
        <v>0</v>
      </c>
      <c r="L79" s="112">
        <f>SUM(L80:L83)</f>
        <v>0</v>
      </c>
      <c r="M79" s="113">
        <f>SUM(M80:M83)</f>
        <v>0</v>
      </c>
      <c r="N79" s="112"/>
      <c r="O79" s="113"/>
      <c r="P79" s="112"/>
      <c r="Q79" s="113"/>
      <c r="R79" s="11"/>
      <c r="S79" s="12"/>
      <c r="T79" s="11"/>
      <c r="U79" s="11"/>
      <c r="V79" s="112">
        <f>SUM(V80:V83)</f>
        <v>0</v>
      </c>
      <c r="W79" s="112">
        <f>SUM(W80:W83)</f>
        <v>0</v>
      </c>
    </row>
    <row r="80" spans="1:23" ht="12.75" hidden="1">
      <c r="A80" s="13" t="s">
        <v>120</v>
      </c>
      <c r="B80" s="114"/>
      <c r="C80" s="114"/>
      <c r="D80" s="114"/>
      <c r="E80" s="114">
        <f>SUM(B80:D80)</f>
        <v>0</v>
      </c>
      <c r="F80" s="114"/>
      <c r="G80" s="114"/>
      <c r="H80" s="114"/>
      <c r="I80" s="115"/>
      <c r="J80" s="114"/>
      <c r="K80" s="115"/>
      <c r="L80" s="114"/>
      <c r="M80" s="116"/>
      <c r="N80" s="114"/>
      <c r="O80" s="116"/>
      <c r="P80" s="114"/>
      <c r="Q80" s="116"/>
      <c r="R80" s="14"/>
      <c r="S80" s="15"/>
      <c r="T80" s="14"/>
      <c r="U80" s="14"/>
      <c r="V80" s="114"/>
      <c r="W80" s="114"/>
    </row>
    <row r="81" spans="1:23" ht="12.75" hidden="1">
      <c r="A81" s="13" t="s">
        <v>121</v>
      </c>
      <c r="B81" s="114"/>
      <c r="C81" s="114"/>
      <c r="D81" s="114"/>
      <c r="E81" s="114">
        <f>SUM(B81:D81)</f>
        <v>0</v>
      </c>
      <c r="F81" s="114"/>
      <c r="G81" s="114"/>
      <c r="H81" s="114"/>
      <c r="I81" s="115"/>
      <c r="J81" s="114"/>
      <c r="K81" s="115"/>
      <c r="L81" s="114"/>
      <c r="M81" s="116"/>
      <c r="N81" s="114"/>
      <c r="O81" s="116"/>
      <c r="P81" s="114"/>
      <c r="Q81" s="116"/>
      <c r="R81" s="14"/>
      <c r="S81" s="15"/>
      <c r="T81" s="14"/>
      <c r="U81" s="14"/>
      <c r="V81" s="114"/>
      <c r="W81" s="114"/>
    </row>
    <row r="82" spans="1:23" ht="12.75" hidden="1">
      <c r="A82" s="13" t="s">
        <v>122</v>
      </c>
      <c r="B82" s="114"/>
      <c r="C82" s="114"/>
      <c r="D82" s="114"/>
      <c r="E82" s="114">
        <f>SUM(B82:D82)</f>
        <v>0</v>
      </c>
      <c r="F82" s="114"/>
      <c r="G82" s="114"/>
      <c r="H82" s="114"/>
      <c r="I82" s="115"/>
      <c r="J82" s="114"/>
      <c r="K82" s="115"/>
      <c r="L82" s="114"/>
      <c r="M82" s="116"/>
      <c r="N82" s="114"/>
      <c r="O82" s="116"/>
      <c r="P82" s="114"/>
      <c r="Q82" s="116"/>
      <c r="R82" s="14"/>
      <c r="S82" s="15"/>
      <c r="T82" s="14"/>
      <c r="U82" s="14"/>
      <c r="V82" s="114"/>
      <c r="W82" s="114"/>
    </row>
    <row r="83" spans="1:23" ht="12.75" hidden="1">
      <c r="A83" s="13" t="s">
        <v>123</v>
      </c>
      <c r="B83" s="114"/>
      <c r="C83" s="114"/>
      <c r="D83" s="114"/>
      <c r="E83" s="114">
        <f>SUM(B83:D83)</f>
        <v>0</v>
      </c>
      <c r="F83" s="114"/>
      <c r="G83" s="114"/>
      <c r="H83" s="114"/>
      <c r="I83" s="115"/>
      <c r="J83" s="114"/>
      <c r="K83" s="115"/>
      <c r="L83" s="114"/>
      <c r="M83" s="116"/>
      <c r="N83" s="114"/>
      <c r="O83" s="116"/>
      <c r="P83" s="114"/>
      <c r="Q83" s="116"/>
      <c r="R83" s="14"/>
      <c r="S83" s="15"/>
      <c r="T83" s="14"/>
      <c r="U83" s="14"/>
      <c r="V83" s="114"/>
      <c r="W83" s="114"/>
    </row>
    <row r="84" spans="1:23" ht="12.75" hidden="1">
      <c r="A84" s="13"/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6"/>
      <c r="N84" s="114"/>
      <c r="O84" s="116"/>
      <c r="P84" s="114"/>
      <c r="Q84" s="116"/>
      <c r="R84" s="14"/>
      <c r="S84" s="15"/>
      <c r="T84" s="14"/>
      <c r="U84" s="14"/>
      <c r="V84" s="114"/>
      <c r="W84" s="114"/>
    </row>
    <row r="85" spans="1:23" ht="12.75">
      <c r="A85" s="85" t="s">
        <v>97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8"/>
      <c r="R85" s="86"/>
      <c r="S85" s="86"/>
      <c r="T85" s="87"/>
      <c r="U85" s="88"/>
      <c r="V85" s="117"/>
      <c r="W85" s="117"/>
    </row>
    <row r="86" spans="1:23" ht="12.75">
      <c r="A86" s="89" t="s">
        <v>98</v>
      </c>
      <c r="B86" s="119">
        <v>0</v>
      </c>
      <c r="C86" s="119">
        <v>0</v>
      </c>
      <c r="D86" s="119"/>
      <c r="E86" s="119">
        <f aca="true" t="shared" si="44" ref="E86:E93">$B86+$C86+$D86</f>
        <v>0</v>
      </c>
      <c r="F86" s="119">
        <v>0</v>
      </c>
      <c r="G86" s="119">
        <v>0</v>
      </c>
      <c r="H86" s="119"/>
      <c r="I86" s="119"/>
      <c r="J86" s="119"/>
      <c r="K86" s="119"/>
      <c r="L86" s="119"/>
      <c r="M86" s="119"/>
      <c r="N86" s="119"/>
      <c r="O86" s="119"/>
      <c r="P86" s="119">
        <f aca="true" t="shared" si="45" ref="P86:P93">$H86+$J86+$L86+$N86</f>
        <v>0</v>
      </c>
      <c r="Q86" s="114">
        <f aca="true" t="shared" si="46" ref="Q86:Q93">$I86+$K86+$M86+$O86</f>
        <v>0</v>
      </c>
      <c r="R86" s="90">
        <f aca="true" t="shared" si="47" ref="R86:R93">IF($L86=0,0,(($N86-$L86)/$L86)*100)</f>
        <v>0</v>
      </c>
      <c r="S86" s="91">
        <f aca="true" t="shared" si="48" ref="S86:S93">IF($M86=0,0,(($O86-$M86)/$M86)*100)</f>
        <v>0</v>
      </c>
      <c r="T86" s="90">
        <f aca="true" t="shared" si="49" ref="T86:T93">IF($E86=0,0,($P86/$E86)*100)</f>
        <v>0</v>
      </c>
      <c r="U86" s="91">
        <f aca="true" t="shared" si="50" ref="U86:U93">IF($E86=0,0,($Q86/$E86)*100)</f>
        <v>0</v>
      </c>
      <c r="V86" s="119"/>
      <c r="W86" s="119"/>
    </row>
    <row r="87" spans="1:23" ht="12.75">
      <c r="A87" s="92" t="s">
        <v>99</v>
      </c>
      <c r="B87" s="114">
        <v>0</v>
      </c>
      <c r="C87" s="114">
        <v>0</v>
      </c>
      <c r="D87" s="114"/>
      <c r="E87" s="114">
        <f t="shared" si="44"/>
        <v>0</v>
      </c>
      <c r="F87" s="114">
        <v>0</v>
      </c>
      <c r="G87" s="114">
        <v>0</v>
      </c>
      <c r="H87" s="114"/>
      <c r="I87" s="114"/>
      <c r="J87" s="114"/>
      <c r="K87" s="114"/>
      <c r="L87" s="114"/>
      <c r="M87" s="114"/>
      <c r="N87" s="114"/>
      <c r="O87" s="114"/>
      <c r="P87" s="116">
        <f t="shared" si="45"/>
        <v>0</v>
      </c>
      <c r="Q87" s="116">
        <f t="shared" si="46"/>
        <v>0</v>
      </c>
      <c r="R87" s="90">
        <f t="shared" si="47"/>
        <v>0</v>
      </c>
      <c r="S87" s="91">
        <f t="shared" si="48"/>
        <v>0</v>
      </c>
      <c r="T87" s="90">
        <f t="shared" si="49"/>
        <v>0</v>
      </c>
      <c r="U87" s="91">
        <f t="shared" si="50"/>
        <v>0</v>
      </c>
      <c r="V87" s="114"/>
      <c r="W87" s="114"/>
    </row>
    <row r="88" spans="1:23" ht="12.75">
      <c r="A88" s="92" t="s">
        <v>100</v>
      </c>
      <c r="B88" s="114">
        <v>0</v>
      </c>
      <c r="C88" s="114">
        <v>0</v>
      </c>
      <c r="D88" s="114"/>
      <c r="E88" s="114">
        <f t="shared" si="44"/>
        <v>0</v>
      </c>
      <c r="F88" s="114">
        <v>0</v>
      </c>
      <c r="G88" s="114">
        <v>0</v>
      </c>
      <c r="H88" s="114"/>
      <c r="I88" s="114"/>
      <c r="J88" s="114"/>
      <c r="K88" s="114"/>
      <c r="L88" s="114"/>
      <c r="M88" s="114"/>
      <c r="N88" s="114"/>
      <c r="O88" s="114"/>
      <c r="P88" s="116">
        <f t="shared" si="45"/>
        <v>0</v>
      </c>
      <c r="Q88" s="116">
        <f t="shared" si="46"/>
        <v>0</v>
      </c>
      <c r="R88" s="90">
        <f t="shared" si="47"/>
        <v>0</v>
      </c>
      <c r="S88" s="91">
        <f t="shared" si="48"/>
        <v>0</v>
      </c>
      <c r="T88" s="90">
        <f t="shared" si="49"/>
        <v>0</v>
      </c>
      <c r="U88" s="91">
        <f t="shared" si="50"/>
        <v>0</v>
      </c>
      <c r="V88" s="114"/>
      <c r="W88" s="114"/>
    </row>
    <row r="89" spans="1:23" ht="12.75">
      <c r="A89" s="92" t="s">
        <v>101</v>
      </c>
      <c r="B89" s="114">
        <v>0</v>
      </c>
      <c r="C89" s="114">
        <v>0</v>
      </c>
      <c r="D89" s="114"/>
      <c r="E89" s="114">
        <f t="shared" si="44"/>
        <v>0</v>
      </c>
      <c r="F89" s="114">
        <v>0</v>
      </c>
      <c r="G89" s="114">
        <v>0</v>
      </c>
      <c r="H89" s="114"/>
      <c r="I89" s="114"/>
      <c r="J89" s="114"/>
      <c r="K89" s="114"/>
      <c r="L89" s="114"/>
      <c r="M89" s="114"/>
      <c r="N89" s="114"/>
      <c r="O89" s="114"/>
      <c r="P89" s="116">
        <f t="shared" si="45"/>
        <v>0</v>
      </c>
      <c r="Q89" s="116">
        <f t="shared" si="46"/>
        <v>0</v>
      </c>
      <c r="R89" s="90">
        <f t="shared" si="47"/>
        <v>0</v>
      </c>
      <c r="S89" s="91">
        <f t="shared" si="48"/>
        <v>0</v>
      </c>
      <c r="T89" s="90">
        <f t="shared" si="49"/>
        <v>0</v>
      </c>
      <c r="U89" s="91">
        <f t="shared" si="50"/>
        <v>0</v>
      </c>
      <c r="V89" s="114"/>
      <c r="W89" s="114"/>
    </row>
    <row r="90" spans="1:23" ht="12.75">
      <c r="A90" s="92" t="s">
        <v>102</v>
      </c>
      <c r="B90" s="114">
        <v>0</v>
      </c>
      <c r="C90" s="114">
        <v>0</v>
      </c>
      <c r="D90" s="114"/>
      <c r="E90" s="114">
        <f t="shared" si="44"/>
        <v>0</v>
      </c>
      <c r="F90" s="114">
        <v>0</v>
      </c>
      <c r="G90" s="114">
        <v>0</v>
      </c>
      <c r="H90" s="114"/>
      <c r="I90" s="114"/>
      <c r="J90" s="114"/>
      <c r="K90" s="114"/>
      <c r="L90" s="114"/>
      <c r="M90" s="114"/>
      <c r="N90" s="114"/>
      <c r="O90" s="114"/>
      <c r="P90" s="116">
        <f t="shared" si="45"/>
        <v>0</v>
      </c>
      <c r="Q90" s="116">
        <f t="shared" si="46"/>
        <v>0</v>
      </c>
      <c r="R90" s="90">
        <f t="shared" si="47"/>
        <v>0</v>
      </c>
      <c r="S90" s="91">
        <f t="shared" si="48"/>
        <v>0</v>
      </c>
      <c r="T90" s="90">
        <f t="shared" si="49"/>
        <v>0</v>
      </c>
      <c r="U90" s="91">
        <f t="shared" si="50"/>
        <v>0</v>
      </c>
      <c r="V90" s="114"/>
      <c r="W90" s="114"/>
    </row>
    <row r="91" spans="1:23" ht="12.75">
      <c r="A91" s="92" t="s">
        <v>103</v>
      </c>
      <c r="B91" s="114">
        <v>24400000</v>
      </c>
      <c r="C91" s="114">
        <v>0</v>
      </c>
      <c r="D91" s="114"/>
      <c r="E91" s="114">
        <f t="shared" si="44"/>
        <v>24400000</v>
      </c>
      <c r="F91" s="114">
        <v>0</v>
      </c>
      <c r="G91" s="114">
        <v>0</v>
      </c>
      <c r="H91" s="114"/>
      <c r="I91" s="114"/>
      <c r="J91" s="114"/>
      <c r="K91" s="114"/>
      <c r="L91" s="114"/>
      <c r="M91" s="114"/>
      <c r="N91" s="114"/>
      <c r="O91" s="114"/>
      <c r="P91" s="116">
        <f t="shared" si="45"/>
        <v>0</v>
      </c>
      <c r="Q91" s="116">
        <f t="shared" si="46"/>
        <v>0</v>
      </c>
      <c r="R91" s="90">
        <f t="shared" si="47"/>
        <v>0</v>
      </c>
      <c r="S91" s="91">
        <f t="shared" si="48"/>
        <v>0</v>
      </c>
      <c r="T91" s="90">
        <f t="shared" si="49"/>
        <v>0</v>
      </c>
      <c r="U91" s="91">
        <f t="shared" si="50"/>
        <v>0</v>
      </c>
      <c r="V91" s="114"/>
      <c r="W91" s="114"/>
    </row>
    <row r="92" spans="1:23" ht="12.75">
      <c r="A92" s="92" t="s">
        <v>104</v>
      </c>
      <c r="B92" s="114">
        <v>14000000</v>
      </c>
      <c r="C92" s="114">
        <v>0</v>
      </c>
      <c r="D92" s="114"/>
      <c r="E92" s="114">
        <f t="shared" si="44"/>
        <v>14000000</v>
      </c>
      <c r="F92" s="114">
        <v>0</v>
      </c>
      <c r="G92" s="114">
        <v>0</v>
      </c>
      <c r="H92" s="114">
        <v>384000</v>
      </c>
      <c r="I92" s="114"/>
      <c r="J92" s="114"/>
      <c r="K92" s="114"/>
      <c r="L92" s="114"/>
      <c r="M92" s="114"/>
      <c r="N92" s="114"/>
      <c r="O92" s="114"/>
      <c r="P92" s="116">
        <f t="shared" si="45"/>
        <v>384000</v>
      </c>
      <c r="Q92" s="116">
        <f t="shared" si="46"/>
        <v>0</v>
      </c>
      <c r="R92" s="90">
        <f t="shared" si="47"/>
        <v>0</v>
      </c>
      <c r="S92" s="91">
        <f t="shared" si="48"/>
        <v>0</v>
      </c>
      <c r="T92" s="90">
        <f t="shared" si="49"/>
        <v>2.742857142857143</v>
      </c>
      <c r="U92" s="91">
        <f t="shared" si="50"/>
        <v>0</v>
      </c>
      <c r="V92" s="114"/>
      <c r="W92" s="114"/>
    </row>
    <row r="93" spans="1:23" ht="12.75">
      <c r="A93" s="92" t="s">
        <v>105</v>
      </c>
      <c r="B93" s="114">
        <v>0</v>
      </c>
      <c r="C93" s="114">
        <v>0</v>
      </c>
      <c r="D93" s="114"/>
      <c r="E93" s="114">
        <f t="shared" si="44"/>
        <v>0</v>
      </c>
      <c r="F93" s="114">
        <v>0</v>
      </c>
      <c r="G93" s="114">
        <v>0</v>
      </c>
      <c r="H93" s="114"/>
      <c r="I93" s="114"/>
      <c r="J93" s="114"/>
      <c r="K93" s="114"/>
      <c r="L93" s="114"/>
      <c r="M93" s="114"/>
      <c r="N93" s="114"/>
      <c r="O93" s="114"/>
      <c r="P93" s="116">
        <f t="shared" si="45"/>
        <v>0</v>
      </c>
      <c r="Q93" s="116">
        <f t="shared" si="46"/>
        <v>0</v>
      </c>
      <c r="R93" s="90">
        <f t="shared" si="47"/>
        <v>0</v>
      </c>
      <c r="S93" s="91">
        <f t="shared" si="48"/>
        <v>0</v>
      </c>
      <c r="T93" s="90">
        <f t="shared" si="49"/>
        <v>0</v>
      </c>
      <c r="U93" s="91">
        <f t="shared" si="50"/>
        <v>0</v>
      </c>
      <c r="V93" s="114"/>
      <c r="W93" s="114"/>
    </row>
    <row r="94" spans="1:23" ht="12.75">
      <c r="A94" s="16" t="s">
        <v>106</v>
      </c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1"/>
      <c r="Q94" s="121"/>
      <c r="R94" s="17"/>
      <c r="S94" s="18"/>
      <c r="T94" s="17"/>
      <c r="U94" s="18"/>
      <c r="V94" s="120"/>
      <c r="W94" s="120"/>
    </row>
    <row r="95" spans="1:23" ht="20.25" hidden="1">
      <c r="A95" s="19" t="s">
        <v>124</v>
      </c>
      <c r="B95" s="122">
        <f aca="true" t="shared" si="51" ref="B95:I95">SUM(B96:B110)</f>
        <v>0</v>
      </c>
      <c r="C95" s="122">
        <f t="shared" si="51"/>
        <v>0</v>
      </c>
      <c r="D95" s="122">
        <f t="shared" si="51"/>
        <v>0</v>
      </c>
      <c r="E95" s="122">
        <f t="shared" si="51"/>
        <v>0</v>
      </c>
      <c r="F95" s="122">
        <f t="shared" si="51"/>
        <v>0</v>
      </c>
      <c r="G95" s="122">
        <f t="shared" si="51"/>
        <v>0</v>
      </c>
      <c r="H95" s="122">
        <f t="shared" si="51"/>
        <v>0</v>
      </c>
      <c r="I95" s="122">
        <f t="shared" si="51"/>
        <v>0</v>
      </c>
      <c r="J95" s="122">
        <f>SUM(J96:J110)</f>
        <v>0</v>
      </c>
      <c r="K95" s="122">
        <f>SUM(K96:K110)</f>
        <v>0</v>
      </c>
      <c r="L95" s="122">
        <f>SUM(L96:L110)</f>
        <v>0</v>
      </c>
      <c r="M95" s="123">
        <f>SUM(M96:M110)</f>
        <v>0</v>
      </c>
      <c r="N95" s="122"/>
      <c r="O95" s="123"/>
      <c r="P95" s="122"/>
      <c r="Q95" s="123"/>
      <c r="R95" s="20" t="str">
        <f aca="true" t="shared" si="52" ref="R95:S110">IF(L95=0," ",(N95-L95)/L95)</f>
        <v> </v>
      </c>
      <c r="S95" s="20" t="str">
        <f t="shared" si="52"/>
        <v> </v>
      </c>
      <c r="T95" s="20" t="str">
        <f aca="true" t="shared" si="53" ref="T95:T113">IF(E95=0," ",(P95/E95))</f>
        <v> </v>
      </c>
      <c r="U95" s="21" t="str">
        <f aca="true" t="shared" si="54" ref="U95:U113">IF(E95=0," ",(Q95/E95))</f>
        <v> </v>
      </c>
      <c r="V95" s="122">
        <f>SUM(V96:V110)</f>
        <v>0</v>
      </c>
      <c r="W95" s="122">
        <f>SUM(W96:W110)</f>
        <v>0</v>
      </c>
    </row>
    <row r="96" spans="1:23" ht="12.75" hidden="1">
      <c r="A96" s="22"/>
      <c r="B96" s="124"/>
      <c r="C96" s="124"/>
      <c r="D96" s="124"/>
      <c r="E96" s="125">
        <f>SUM(B96:D96)</f>
        <v>0</v>
      </c>
      <c r="F96" s="124"/>
      <c r="G96" s="124"/>
      <c r="H96" s="124"/>
      <c r="I96" s="124"/>
      <c r="J96" s="124"/>
      <c r="K96" s="124"/>
      <c r="L96" s="124"/>
      <c r="M96" s="126"/>
      <c r="N96" s="124"/>
      <c r="O96" s="126"/>
      <c r="P96" s="124"/>
      <c r="Q96" s="126"/>
      <c r="R96" s="23" t="str">
        <f t="shared" si="52"/>
        <v> </v>
      </c>
      <c r="S96" s="23" t="str">
        <f t="shared" si="52"/>
        <v> </v>
      </c>
      <c r="T96" s="23" t="str">
        <f t="shared" si="53"/>
        <v> </v>
      </c>
      <c r="U96" s="24" t="str">
        <f t="shared" si="54"/>
        <v> </v>
      </c>
      <c r="V96" s="124"/>
      <c r="W96" s="124"/>
    </row>
    <row r="97" spans="1:23" ht="12.75" hidden="1">
      <c r="A97" s="22"/>
      <c r="B97" s="124"/>
      <c r="C97" s="124"/>
      <c r="D97" s="124"/>
      <c r="E97" s="125">
        <f aca="true" t="shared" si="55" ref="E97:E110">SUM(B97:D97)</f>
        <v>0</v>
      </c>
      <c r="F97" s="124"/>
      <c r="G97" s="124"/>
      <c r="H97" s="124"/>
      <c r="I97" s="124"/>
      <c r="J97" s="124"/>
      <c r="K97" s="124"/>
      <c r="L97" s="124"/>
      <c r="M97" s="126"/>
      <c r="N97" s="124"/>
      <c r="O97" s="126"/>
      <c r="P97" s="124"/>
      <c r="Q97" s="126"/>
      <c r="R97" s="23" t="str">
        <f t="shared" si="52"/>
        <v> </v>
      </c>
      <c r="S97" s="23" t="str">
        <f t="shared" si="52"/>
        <v> </v>
      </c>
      <c r="T97" s="23" t="str">
        <f t="shared" si="53"/>
        <v> </v>
      </c>
      <c r="U97" s="24" t="str">
        <f t="shared" si="54"/>
        <v> </v>
      </c>
      <c r="V97" s="124"/>
      <c r="W97" s="124"/>
    </row>
    <row r="98" spans="1:23" ht="12.75" hidden="1">
      <c r="A98" s="22"/>
      <c r="B98" s="124"/>
      <c r="C98" s="124"/>
      <c r="D98" s="124"/>
      <c r="E98" s="125">
        <f t="shared" si="55"/>
        <v>0</v>
      </c>
      <c r="F98" s="124"/>
      <c r="G98" s="124"/>
      <c r="H98" s="124"/>
      <c r="I98" s="124"/>
      <c r="J98" s="124"/>
      <c r="K98" s="124"/>
      <c r="L98" s="124"/>
      <c r="M98" s="126"/>
      <c r="N98" s="124"/>
      <c r="O98" s="126"/>
      <c r="P98" s="124"/>
      <c r="Q98" s="126"/>
      <c r="R98" s="23" t="str">
        <f t="shared" si="52"/>
        <v> </v>
      </c>
      <c r="S98" s="23" t="str">
        <f t="shared" si="52"/>
        <v> </v>
      </c>
      <c r="T98" s="23" t="str">
        <f t="shared" si="53"/>
        <v> </v>
      </c>
      <c r="U98" s="24" t="str">
        <f t="shared" si="54"/>
        <v> </v>
      </c>
      <c r="V98" s="124"/>
      <c r="W98" s="124"/>
    </row>
    <row r="99" spans="1:23" ht="12.75" hidden="1">
      <c r="A99" s="22"/>
      <c r="B99" s="124"/>
      <c r="C99" s="124"/>
      <c r="D99" s="124"/>
      <c r="E99" s="125">
        <f t="shared" si="55"/>
        <v>0</v>
      </c>
      <c r="F99" s="124"/>
      <c r="G99" s="124"/>
      <c r="H99" s="124"/>
      <c r="I99" s="124"/>
      <c r="J99" s="124"/>
      <c r="K99" s="124"/>
      <c r="L99" s="124"/>
      <c r="M99" s="126"/>
      <c r="N99" s="124"/>
      <c r="O99" s="126"/>
      <c r="P99" s="124"/>
      <c r="Q99" s="126"/>
      <c r="R99" s="23" t="str">
        <f t="shared" si="52"/>
        <v> </v>
      </c>
      <c r="S99" s="23" t="str">
        <f t="shared" si="52"/>
        <v> </v>
      </c>
      <c r="T99" s="23" t="str">
        <f t="shared" si="53"/>
        <v> </v>
      </c>
      <c r="U99" s="24" t="str">
        <f t="shared" si="54"/>
        <v> </v>
      </c>
      <c r="V99" s="124"/>
      <c r="W99" s="124"/>
    </row>
    <row r="100" spans="1:23" ht="12.75" hidden="1">
      <c r="A100" s="22"/>
      <c r="B100" s="124"/>
      <c r="C100" s="124"/>
      <c r="D100" s="124"/>
      <c r="E100" s="125">
        <f t="shared" si="55"/>
        <v>0</v>
      </c>
      <c r="F100" s="124"/>
      <c r="G100" s="124"/>
      <c r="H100" s="124"/>
      <c r="I100" s="124"/>
      <c r="J100" s="124"/>
      <c r="K100" s="124"/>
      <c r="L100" s="124"/>
      <c r="M100" s="126"/>
      <c r="N100" s="124"/>
      <c r="O100" s="126"/>
      <c r="P100" s="124"/>
      <c r="Q100" s="126"/>
      <c r="R100" s="23" t="str">
        <f t="shared" si="52"/>
        <v> </v>
      </c>
      <c r="S100" s="23" t="str">
        <f t="shared" si="52"/>
        <v> </v>
      </c>
      <c r="T100" s="23" t="str">
        <f t="shared" si="53"/>
        <v> </v>
      </c>
      <c r="U100" s="24" t="str">
        <f t="shared" si="54"/>
        <v> </v>
      </c>
      <c r="V100" s="124"/>
      <c r="W100" s="124"/>
    </row>
    <row r="101" spans="1:23" ht="12.75" hidden="1">
      <c r="A101" s="22"/>
      <c r="B101" s="124"/>
      <c r="C101" s="124"/>
      <c r="D101" s="124"/>
      <c r="E101" s="125">
        <f t="shared" si="55"/>
        <v>0</v>
      </c>
      <c r="F101" s="124"/>
      <c r="G101" s="124"/>
      <c r="H101" s="124"/>
      <c r="I101" s="124"/>
      <c r="J101" s="124"/>
      <c r="K101" s="124"/>
      <c r="L101" s="124"/>
      <c r="M101" s="126"/>
      <c r="N101" s="124"/>
      <c r="O101" s="126"/>
      <c r="P101" s="124"/>
      <c r="Q101" s="126"/>
      <c r="R101" s="23" t="str">
        <f t="shared" si="52"/>
        <v> </v>
      </c>
      <c r="S101" s="23" t="str">
        <f t="shared" si="52"/>
        <v> </v>
      </c>
      <c r="T101" s="23" t="str">
        <f t="shared" si="53"/>
        <v> </v>
      </c>
      <c r="U101" s="24" t="str">
        <f t="shared" si="54"/>
        <v> </v>
      </c>
      <c r="V101" s="124"/>
      <c r="W101" s="124"/>
    </row>
    <row r="102" spans="1:23" ht="12.75" hidden="1">
      <c r="A102" s="22"/>
      <c r="B102" s="124"/>
      <c r="C102" s="124"/>
      <c r="D102" s="124"/>
      <c r="E102" s="125">
        <f t="shared" si="55"/>
        <v>0</v>
      </c>
      <c r="F102" s="124"/>
      <c r="G102" s="124"/>
      <c r="H102" s="124"/>
      <c r="I102" s="124"/>
      <c r="J102" s="124"/>
      <c r="K102" s="124"/>
      <c r="L102" s="124"/>
      <c r="M102" s="126"/>
      <c r="N102" s="124"/>
      <c r="O102" s="126"/>
      <c r="P102" s="124"/>
      <c r="Q102" s="126"/>
      <c r="R102" s="23" t="str">
        <f t="shared" si="52"/>
        <v> </v>
      </c>
      <c r="S102" s="23" t="str">
        <f t="shared" si="52"/>
        <v> </v>
      </c>
      <c r="T102" s="23" t="str">
        <f t="shared" si="53"/>
        <v> </v>
      </c>
      <c r="U102" s="24" t="str">
        <f t="shared" si="54"/>
        <v> </v>
      </c>
      <c r="V102" s="124"/>
      <c r="W102" s="124"/>
    </row>
    <row r="103" spans="1:23" ht="12.75" hidden="1">
      <c r="A103" s="22"/>
      <c r="B103" s="124"/>
      <c r="C103" s="124"/>
      <c r="D103" s="124"/>
      <c r="E103" s="125">
        <f t="shared" si="55"/>
        <v>0</v>
      </c>
      <c r="F103" s="124"/>
      <c r="G103" s="124"/>
      <c r="H103" s="124"/>
      <c r="I103" s="124"/>
      <c r="J103" s="124"/>
      <c r="K103" s="124"/>
      <c r="L103" s="124"/>
      <c r="M103" s="126"/>
      <c r="N103" s="124"/>
      <c r="O103" s="126"/>
      <c r="P103" s="124"/>
      <c r="Q103" s="126"/>
      <c r="R103" s="23" t="str">
        <f t="shared" si="52"/>
        <v> </v>
      </c>
      <c r="S103" s="23" t="str">
        <f t="shared" si="52"/>
        <v> </v>
      </c>
      <c r="T103" s="23" t="str">
        <f t="shared" si="53"/>
        <v> </v>
      </c>
      <c r="U103" s="24" t="str">
        <f t="shared" si="54"/>
        <v> </v>
      </c>
      <c r="V103" s="124"/>
      <c r="W103" s="124"/>
    </row>
    <row r="104" spans="1:23" ht="12.75" hidden="1">
      <c r="A104" s="22"/>
      <c r="B104" s="124"/>
      <c r="C104" s="124"/>
      <c r="D104" s="124"/>
      <c r="E104" s="125">
        <f t="shared" si="55"/>
        <v>0</v>
      </c>
      <c r="F104" s="124"/>
      <c r="G104" s="124"/>
      <c r="H104" s="124"/>
      <c r="I104" s="124"/>
      <c r="J104" s="124"/>
      <c r="K104" s="124"/>
      <c r="L104" s="124"/>
      <c r="M104" s="126"/>
      <c r="N104" s="124"/>
      <c r="O104" s="126"/>
      <c r="P104" s="124"/>
      <c r="Q104" s="126"/>
      <c r="R104" s="23" t="str">
        <f t="shared" si="52"/>
        <v> </v>
      </c>
      <c r="S104" s="23" t="str">
        <f t="shared" si="52"/>
        <v> </v>
      </c>
      <c r="T104" s="23" t="str">
        <f t="shared" si="53"/>
        <v> </v>
      </c>
      <c r="U104" s="24" t="str">
        <f t="shared" si="54"/>
        <v> </v>
      </c>
      <c r="V104" s="124"/>
      <c r="W104" s="124"/>
    </row>
    <row r="105" spans="1:23" ht="12.75" hidden="1">
      <c r="A105" s="22"/>
      <c r="B105" s="124"/>
      <c r="C105" s="124"/>
      <c r="D105" s="124"/>
      <c r="E105" s="125">
        <f t="shared" si="55"/>
        <v>0</v>
      </c>
      <c r="F105" s="124"/>
      <c r="G105" s="124"/>
      <c r="H105" s="124"/>
      <c r="I105" s="124"/>
      <c r="J105" s="124"/>
      <c r="K105" s="124"/>
      <c r="L105" s="124"/>
      <c r="M105" s="126"/>
      <c r="N105" s="124"/>
      <c r="O105" s="126"/>
      <c r="P105" s="124"/>
      <c r="Q105" s="126"/>
      <c r="R105" s="23" t="str">
        <f t="shared" si="52"/>
        <v> </v>
      </c>
      <c r="S105" s="23" t="str">
        <f t="shared" si="52"/>
        <v> </v>
      </c>
      <c r="T105" s="23" t="str">
        <f t="shared" si="53"/>
        <v> </v>
      </c>
      <c r="U105" s="24" t="str">
        <f t="shared" si="54"/>
        <v> </v>
      </c>
      <c r="V105" s="124"/>
      <c r="W105" s="124"/>
    </row>
    <row r="106" spans="1:23" ht="12.75" hidden="1">
      <c r="A106" s="22"/>
      <c r="B106" s="124"/>
      <c r="C106" s="124"/>
      <c r="D106" s="124"/>
      <c r="E106" s="125">
        <f t="shared" si="55"/>
        <v>0</v>
      </c>
      <c r="F106" s="124"/>
      <c r="G106" s="124"/>
      <c r="H106" s="124"/>
      <c r="I106" s="124"/>
      <c r="J106" s="124"/>
      <c r="K106" s="124"/>
      <c r="L106" s="124"/>
      <c r="M106" s="126"/>
      <c r="N106" s="124"/>
      <c r="O106" s="126"/>
      <c r="P106" s="124"/>
      <c r="Q106" s="126"/>
      <c r="R106" s="23" t="str">
        <f t="shared" si="52"/>
        <v> </v>
      </c>
      <c r="S106" s="23" t="str">
        <f t="shared" si="52"/>
        <v> </v>
      </c>
      <c r="T106" s="23" t="str">
        <f t="shared" si="53"/>
        <v> </v>
      </c>
      <c r="U106" s="24" t="str">
        <f t="shared" si="54"/>
        <v> </v>
      </c>
      <c r="V106" s="124"/>
      <c r="W106" s="124"/>
    </row>
    <row r="107" spans="1:23" ht="12.75" hidden="1">
      <c r="A107" s="22"/>
      <c r="B107" s="124"/>
      <c r="C107" s="124"/>
      <c r="D107" s="124"/>
      <c r="E107" s="125">
        <f t="shared" si="55"/>
        <v>0</v>
      </c>
      <c r="F107" s="124"/>
      <c r="G107" s="124"/>
      <c r="H107" s="124"/>
      <c r="I107" s="124"/>
      <c r="J107" s="124"/>
      <c r="K107" s="124"/>
      <c r="L107" s="124"/>
      <c r="M107" s="126"/>
      <c r="N107" s="124"/>
      <c r="O107" s="126"/>
      <c r="P107" s="124"/>
      <c r="Q107" s="126"/>
      <c r="R107" s="23" t="str">
        <f t="shared" si="52"/>
        <v> </v>
      </c>
      <c r="S107" s="23" t="str">
        <f t="shared" si="52"/>
        <v> </v>
      </c>
      <c r="T107" s="23" t="str">
        <f t="shared" si="53"/>
        <v> </v>
      </c>
      <c r="U107" s="24" t="str">
        <f t="shared" si="54"/>
        <v> </v>
      </c>
      <c r="V107" s="124"/>
      <c r="W107" s="124"/>
    </row>
    <row r="108" spans="1:23" ht="12.75" hidden="1">
      <c r="A108" s="22"/>
      <c r="B108" s="124"/>
      <c r="C108" s="124"/>
      <c r="D108" s="124"/>
      <c r="E108" s="125">
        <f t="shared" si="55"/>
        <v>0</v>
      </c>
      <c r="F108" s="124"/>
      <c r="G108" s="124"/>
      <c r="H108" s="126"/>
      <c r="I108" s="124"/>
      <c r="J108" s="126"/>
      <c r="K108" s="124"/>
      <c r="L108" s="126"/>
      <c r="M108" s="126"/>
      <c r="N108" s="126"/>
      <c r="O108" s="126"/>
      <c r="P108" s="126"/>
      <c r="Q108" s="126"/>
      <c r="R108" s="23" t="str">
        <f t="shared" si="52"/>
        <v> </v>
      </c>
      <c r="S108" s="23" t="str">
        <f t="shared" si="52"/>
        <v> </v>
      </c>
      <c r="T108" s="23" t="str">
        <f t="shared" si="53"/>
        <v> </v>
      </c>
      <c r="U108" s="24" t="str">
        <f t="shared" si="54"/>
        <v> </v>
      </c>
      <c r="V108" s="124"/>
      <c r="W108" s="124"/>
    </row>
    <row r="109" spans="1:23" ht="12.75" hidden="1">
      <c r="A109" s="22"/>
      <c r="B109" s="124"/>
      <c r="C109" s="124"/>
      <c r="D109" s="124"/>
      <c r="E109" s="125">
        <f t="shared" si="55"/>
        <v>0</v>
      </c>
      <c r="F109" s="124"/>
      <c r="G109" s="124"/>
      <c r="H109" s="126"/>
      <c r="I109" s="124"/>
      <c r="J109" s="126"/>
      <c r="K109" s="124"/>
      <c r="L109" s="126"/>
      <c r="M109" s="126"/>
      <c r="N109" s="126"/>
      <c r="O109" s="126"/>
      <c r="P109" s="126"/>
      <c r="Q109" s="126"/>
      <c r="R109" s="23" t="str">
        <f t="shared" si="52"/>
        <v> </v>
      </c>
      <c r="S109" s="23" t="str">
        <f t="shared" si="52"/>
        <v> </v>
      </c>
      <c r="T109" s="23" t="str">
        <f t="shared" si="53"/>
        <v> </v>
      </c>
      <c r="U109" s="24" t="str">
        <f t="shared" si="54"/>
        <v> </v>
      </c>
      <c r="V109" s="124"/>
      <c r="W109" s="124"/>
    </row>
    <row r="110" spans="1:23" ht="12.75" hidden="1">
      <c r="A110" s="22"/>
      <c r="B110" s="124"/>
      <c r="C110" s="124"/>
      <c r="D110" s="124"/>
      <c r="E110" s="125">
        <f t="shared" si="55"/>
        <v>0</v>
      </c>
      <c r="F110" s="124"/>
      <c r="G110" s="124"/>
      <c r="H110" s="126"/>
      <c r="I110" s="124"/>
      <c r="J110" s="126"/>
      <c r="K110" s="124"/>
      <c r="L110" s="126"/>
      <c r="M110" s="126"/>
      <c r="N110" s="126"/>
      <c r="O110" s="126"/>
      <c r="P110" s="126"/>
      <c r="Q110" s="126"/>
      <c r="R110" s="23" t="str">
        <f t="shared" si="52"/>
        <v> </v>
      </c>
      <c r="S110" s="23" t="str">
        <f t="shared" si="52"/>
        <v> </v>
      </c>
      <c r="T110" s="23" t="str">
        <f t="shared" si="53"/>
        <v> </v>
      </c>
      <c r="U110" s="24" t="str">
        <f t="shared" si="54"/>
        <v> </v>
      </c>
      <c r="V110" s="124"/>
      <c r="W110" s="124"/>
    </row>
    <row r="111" spans="1:23" ht="12.75" hidden="1">
      <c r="A111" s="25"/>
      <c r="B111" s="127"/>
      <c r="C111" s="128"/>
      <c r="D111" s="128"/>
      <c r="E111" s="128"/>
      <c r="F111" s="127"/>
      <c r="G111" s="128"/>
      <c r="H111" s="127"/>
      <c r="I111" s="128"/>
      <c r="J111" s="127"/>
      <c r="K111" s="128"/>
      <c r="L111" s="127"/>
      <c r="M111" s="127"/>
      <c r="N111" s="127"/>
      <c r="O111" s="127"/>
      <c r="P111" s="127"/>
      <c r="Q111" s="127"/>
      <c r="R111" s="20" t="str">
        <f aca="true" t="shared" si="56" ref="R111:S113">IF(L111=0," ",(N111-L111)/L111)</f>
        <v> </v>
      </c>
      <c r="S111" s="21" t="str">
        <f t="shared" si="56"/>
        <v> </v>
      </c>
      <c r="T111" s="20" t="str">
        <f t="shared" si="53"/>
        <v> </v>
      </c>
      <c r="U111" s="21" t="str">
        <f t="shared" si="54"/>
        <v> </v>
      </c>
      <c r="V111" s="127"/>
      <c r="W111" s="128"/>
    </row>
    <row r="112" spans="1:23" ht="12.75" hidden="1">
      <c r="A112" s="25" t="s">
        <v>84</v>
      </c>
      <c r="B112" s="127">
        <f aca="true" t="shared" si="57" ref="B112:Q112">B95+B85</f>
        <v>0</v>
      </c>
      <c r="C112" s="127">
        <f t="shared" si="57"/>
        <v>0</v>
      </c>
      <c r="D112" s="127">
        <f t="shared" si="57"/>
        <v>0</v>
      </c>
      <c r="E112" s="127">
        <f t="shared" si="57"/>
        <v>0</v>
      </c>
      <c r="F112" s="127">
        <f t="shared" si="57"/>
        <v>0</v>
      </c>
      <c r="G112" s="127">
        <f t="shared" si="57"/>
        <v>0</v>
      </c>
      <c r="H112" s="127">
        <f t="shared" si="57"/>
        <v>0</v>
      </c>
      <c r="I112" s="127">
        <f t="shared" si="57"/>
        <v>0</v>
      </c>
      <c r="J112" s="127">
        <f t="shared" si="57"/>
        <v>0</v>
      </c>
      <c r="K112" s="127">
        <f t="shared" si="57"/>
        <v>0</v>
      </c>
      <c r="L112" s="127">
        <f t="shared" si="57"/>
        <v>0</v>
      </c>
      <c r="M112" s="127">
        <f t="shared" si="57"/>
        <v>0</v>
      </c>
      <c r="N112" s="127">
        <f t="shared" si="57"/>
        <v>0</v>
      </c>
      <c r="O112" s="127">
        <f t="shared" si="57"/>
        <v>0</v>
      </c>
      <c r="P112" s="127">
        <f t="shared" si="57"/>
        <v>0</v>
      </c>
      <c r="Q112" s="127">
        <f t="shared" si="57"/>
        <v>0</v>
      </c>
      <c r="R112" s="20" t="str">
        <f t="shared" si="56"/>
        <v> </v>
      </c>
      <c r="S112" s="21" t="str">
        <f t="shared" si="56"/>
        <v> </v>
      </c>
      <c r="T112" s="20" t="str">
        <f t="shared" si="53"/>
        <v> </v>
      </c>
      <c r="U112" s="21" t="str">
        <f t="shared" si="54"/>
        <v> </v>
      </c>
      <c r="V112" s="127">
        <f>V95+V85</f>
        <v>0</v>
      </c>
      <c r="W112" s="127">
        <f>W95+W85</f>
        <v>0</v>
      </c>
    </row>
    <row r="113" spans="1:23" ht="12.75" hidden="1">
      <c r="A113" s="26" t="s">
        <v>125</v>
      </c>
      <c r="B113" s="129">
        <f>B85</f>
        <v>0</v>
      </c>
      <c r="C113" s="129">
        <f aca="true" t="shared" si="58" ref="C113:Q113">C85</f>
        <v>0</v>
      </c>
      <c r="D113" s="129">
        <f t="shared" si="58"/>
        <v>0</v>
      </c>
      <c r="E113" s="129">
        <f t="shared" si="58"/>
        <v>0</v>
      </c>
      <c r="F113" s="129">
        <f t="shared" si="58"/>
        <v>0</v>
      </c>
      <c r="G113" s="129">
        <f t="shared" si="58"/>
        <v>0</v>
      </c>
      <c r="H113" s="129">
        <f t="shared" si="58"/>
        <v>0</v>
      </c>
      <c r="I113" s="129">
        <f t="shared" si="58"/>
        <v>0</v>
      </c>
      <c r="J113" s="129">
        <f t="shared" si="58"/>
        <v>0</v>
      </c>
      <c r="K113" s="129">
        <f t="shared" si="58"/>
        <v>0</v>
      </c>
      <c r="L113" s="129">
        <f t="shared" si="58"/>
        <v>0</v>
      </c>
      <c r="M113" s="129">
        <f t="shared" si="58"/>
        <v>0</v>
      </c>
      <c r="N113" s="129">
        <f t="shared" si="58"/>
        <v>0</v>
      </c>
      <c r="O113" s="129">
        <f t="shared" si="58"/>
        <v>0</v>
      </c>
      <c r="P113" s="129">
        <f t="shared" si="58"/>
        <v>0</v>
      </c>
      <c r="Q113" s="129">
        <f t="shared" si="58"/>
        <v>0</v>
      </c>
      <c r="R113" s="20" t="str">
        <f t="shared" si="56"/>
        <v> </v>
      </c>
      <c r="S113" s="21" t="str">
        <f t="shared" si="56"/>
        <v> </v>
      </c>
      <c r="T113" s="20" t="str">
        <f t="shared" si="53"/>
        <v> </v>
      </c>
      <c r="U113" s="21" t="str">
        <f t="shared" si="54"/>
        <v> </v>
      </c>
      <c r="V113" s="129">
        <f>V85</f>
        <v>0</v>
      </c>
      <c r="W113" s="129">
        <f>W85</f>
        <v>0</v>
      </c>
    </row>
    <row r="114" spans="1:23" ht="12.75">
      <c r="A114" s="27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28"/>
      <c r="S114" s="28"/>
      <c r="T114" s="28"/>
      <c r="U114" s="28"/>
      <c r="V114" s="130"/>
      <c r="W114" s="130"/>
    </row>
    <row r="115" ht="12.75">
      <c r="A115" s="29" t="s">
        <v>126</v>
      </c>
    </row>
    <row r="116" ht="12.75">
      <c r="A116" s="29" t="s">
        <v>127</v>
      </c>
    </row>
    <row r="117" spans="1:22" ht="13.5">
      <c r="A117" s="29" t="s">
        <v>128</v>
      </c>
      <c r="B117" s="31"/>
      <c r="C117" s="31"/>
      <c r="D117" s="31"/>
      <c r="E117" s="31"/>
      <c r="F117" s="31"/>
      <c r="H117" s="31"/>
      <c r="I117" s="31"/>
      <c r="J117" s="31"/>
      <c r="K117" s="31"/>
      <c r="V117" s="31"/>
    </row>
    <row r="118" spans="1:22" ht="13.5">
      <c r="A118" s="29" t="s">
        <v>129</v>
      </c>
      <c r="B118" s="31"/>
      <c r="C118" s="31"/>
      <c r="D118" s="31"/>
      <c r="E118" s="31"/>
      <c r="F118" s="31"/>
      <c r="H118" s="31"/>
      <c r="I118" s="31"/>
      <c r="J118" s="31"/>
      <c r="K118" s="31"/>
      <c r="V118" s="31"/>
    </row>
    <row r="119" spans="1:22" ht="13.5">
      <c r="A119" s="29" t="s">
        <v>130</v>
      </c>
      <c r="B119" s="31"/>
      <c r="C119" s="31"/>
      <c r="D119" s="31"/>
      <c r="E119" s="31"/>
      <c r="F119" s="31"/>
      <c r="H119" s="31"/>
      <c r="I119" s="31"/>
      <c r="J119" s="31"/>
      <c r="K119" s="31"/>
      <c r="V119" s="31"/>
    </row>
    <row r="120" ht="12.75">
      <c r="A120" s="29" t="s">
        <v>131</v>
      </c>
    </row>
    <row r="123" spans="1:23" ht="13.5">
      <c r="A123" s="31"/>
      <c r="G123" s="31"/>
      <c r="W123" s="31"/>
    </row>
    <row r="124" spans="1:23" ht="13.5">
      <c r="A124" s="31"/>
      <c r="G124" s="31"/>
      <c r="W124" s="31"/>
    </row>
    <row r="125" spans="1:23" ht="13.5">
      <c r="A125" s="31"/>
      <c r="G125" s="31"/>
      <c r="W125" s="31"/>
    </row>
  </sheetData>
  <sheetProtection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fitToHeight="1" fitToWidth="1" horizontalDpi="600" verticalDpi="600" orientation="landscape" paperSize="9" scale="3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5"/>
  <sheetViews>
    <sheetView showGridLines="0" tabSelected="1" zoomScalePageLayoutView="0" workbookViewId="0" topLeftCell="A1">
      <selection activeCell="A6" sqref="A6"/>
    </sheetView>
  </sheetViews>
  <sheetFormatPr defaultColWidth="9.140625" defaultRowHeight="12.75"/>
  <cols>
    <col min="1" max="1" width="52.7109375" style="30" customWidth="1"/>
    <col min="2" max="23" width="13.7109375" style="30" customWidth="1"/>
    <col min="24" max="24" width="2.7109375" style="30" customWidth="1"/>
    <col min="25" max="16384" width="9.140625" style="30" customWidth="1"/>
  </cols>
  <sheetData>
    <row r="1" spans="1:23" ht="12.75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33"/>
      <c r="W1" s="33"/>
    </row>
    <row r="2" spans="1:23" ht="17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34"/>
      <c r="W2" s="34"/>
    </row>
    <row r="3" spans="1:23" ht="18" customHeight="1">
      <c r="A3" s="137" t="s">
        <v>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34"/>
      <c r="W3" s="34"/>
    </row>
    <row r="4" spans="1:23" ht="18" customHeight="1">
      <c r="A4" s="137" t="s">
        <v>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34"/>
      <c r="W4" s="34"/>
    </row>
    <row r="5" spans="1:23" ht="15" customHeight="1">
      <c r="A5" s="138" t="s">
        <v>116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35"/>
      <c r="W5" s="35"/>
    </row>
    <row r="6" spans="1:23" ht="12.75" customHeight="1">
      <c r="A6" s="32"/>
      <c r="B6" s="32"/>
      <c r="C6" s="32"/>
      <c r="D6" s="32"/>
      <c r="E6" s="36"/>
      <c r="F6" s="134" t="s">
        <v>3</v>
      </c>
      <c r="G6" s="135"/>
      <c r="H6" s="134" t="s">
        <v>4</v>
      </c>
      <c r="I6" s="135"/>
      <c r="J6" s="134" t="s">
        <v>5</v>
      </c>
      <c r="K6" s="135"/>
      <c r="L6" s="134" t="s">
        <v>6</v>
      </c>
      <c r="M6" s="135"/>
      <c r="N6" s="134" t="s">
        <v>7</v>
      </c>
      <c r="O6" s="135"/>
      <c r="P6" s="134" t="s">
        <v>8</v>
      </c>
      <c r="Q6" s="135"/>
      <c r="R6" s="134" t="s">
        <v>9</v>
      </c>
      <c r="S6" s="135"/>
      <c r="T6" s="134" t="s">
        <v>10</v>
      </c>
      <c r="U6" s="135"/>
      <c r="V6" s="134" t="s">
        <v>11</v>
      </c>
      <c r="W6" s="135"/>
    </row>
    <row r="7" spans="1:23" ht="82.5">
      <c r="A7" s="37" t="s">
        <v>12</v>
      </c>
      <c r="B7" s="38" t="s">
        <v>13</v>
      </c>
      <c r="C7" s="38" t="s">
        <v>14</v>
      </c>
      <c r="D7" s="38" t="s">
        <v>15</v>
      </c>
      <c r="E7" s="38" t="s">
        <v>16</v>
      </c>
      <c r="F7" s="39" t="s">
        <v>17</v>
      </c>
      <c r="G7" s="40" t="s">
        <v>18</v>
      </c>
      <c r="H7" s="39" t="s">
        <v>19</v>
      </c>
      <c r="I7" s="40" t="s">
        <v>20</v>
      </c>
      <c r="J7" s="39" t="s">
        <v>21</v>
      </c>
      <c r="K7" s="40" t="s">
        <v>22</v>
      </c>
      <c r="L7" s="39" t="s">
        <v>23</v>
      </c>
      <c r="M7" s="40" t="s">
        <v>24</v>
      </c>
      <c r="N7" s="39" t="s">
        <v>25</v>
      </c>
      <c r="O7" s="40" t="s">
        <v>26</v>
      </c>
      <c r="P7" s="39" t="s">
        <v>27</v>
      </c>
      <c r="Q7" s="40" t="s">
        <v>28</v>
      </c>
      <c r="R7" s="39" t="s">
        <v>27</v>
      </c>
      <c r="S7" s="40" t="s">
        <v>28</v>
      </c>
      <c r="T7" s="39" t="s">
        <v>29</v>
      </c>
      <c r="U7" s="40" t="s">
        <v>30</v>
      </c>
      <c r="V7" s="39" t="s">
        <v>16</v>
      </c>
      <c r="W7" s="40" t="s">
        <v>31</v>
      </c>
    </row>
    <row r="8" spans="1:23" ht="12.75" customHeight="1">
      <c r="A8" s="41" t="s">
        <v>32</v>
      </c>
      <c r="B8" s="42"/>
      <c r="C8" s="42"/>
      <c r="D8" s="42"/>
      <c r="E8" s="42"/>
      <c r="F8" s="43"/>
      <c r="G8" s="44"/>
      <c r="H8" s="43"/>
      <c r="I8" s="44"/>
      <c r="J8" s="43"/>
      <c r="K8" s="44"/>
      <c r="L8" s="43"/>
      <c r="M8" s="44"/>
      <c r="N8" s="43"/>
      <c r="O8" s="44"/>
      <c r="P8" s="43"/>
      <c r="Q8" s="44"/>
      <c r="R8" s="45"/>
      <c r="S8" s="46"/>
      <c r="T8" s="45"/>
      <c r="U8" s="47"/>
      <c r="V8" s="43"/>
      <c r="W8" s="44"/>
    </row>
    <row r="9" spans="1:23" ht="12.75" customHeight="1" hidden="1">
      <c r="A9" s="48" t="s">
        <v>33</v>
      </c>
      <c r="B9" s="93">
        <v>0</v>
      </c>
      <c r="C9" s="93">
        <v>0</v>
      </c>
      <c r="D9" s="93"/>
      <c r="E9" s="93">
        <f>$B9+$C9+$D9</f>
        <v>0</v>
      </c>
      <c r="F9" s="94">
        <v>0</v>
      </c>
      <c r="G9" s="95">
        <v>0</v>
      </c>
      <c r="H9" s="94"/>
      <c r="I9" s="95"/>
      <c r="J9" s="94"/>
      <c r="K9" s="95"/>
      <c r="L9" s="94"/>
      <c r="M9" s="95"/>
      <c r="N9" s="94"/>
      <c r="O9" s="95"/>
      <c r="P9" s="94">
        <f>$H9+$J9+$L9+$N9</f>
        <v>0</v>
      </c>
      <c r="Q9" s="95">
        <f>$I9+$K9+$M9+$O9</f>
        <v>0</v>
      </c>
      <c r="R9" s="49">
        <f>IF($L9=0,0,(($N9-$L9)/$L9)*100)</f>
        <v>0</v>
      </c>
      <c r="S9" s="50">
        <f>IF($M9=0,0,(($O9-$M9)/$M9)*100)</f>
        <v>0</v>
      </c>
      <c r="T9" s="49">
        <f>IF($E9=0,0,($P9/$E9)*100)</f>
        <v>0</v>
      </c>
      <c r="U9" s="51">
        <f>IF($E9=0,0,($Q9/$E9)*100)</f>
        <v>0</v>
      </c>
      <c r="V9" s="94">
        <v>0</v>
      </c>
      <c r="W9" s="95"/>
    </row>
    <row r="10" spans="1:23" ht="12.75" customHeight="1">
      <c r="A10" s="48" t="s">
        <v>34</v>
      </c>
      <c r="B10" s="93">
        <v>1000000</v>
      </c>
      <c r="C10" s="93">
        <v>0</v>
      </c>
      <c r="D10" s="93"/>
      <c r="E10" s="93">
        <f aca="true" t="shared" si="0" ref="E10:E16">$B10+$C10+$D10</f>
        <v>1000000</v>
      </c>
      <c r="F10" s="94">
        <v>1000000</v>
      </c>
      <c r="G10" s="95">
        <v>1000000</v>
      </c>
      <c r="H10" s="94">
        <v>250000</v>
      </c>
      <c r="I10" s="95"/>
      <c r="J10" s="94">
        <v>249000</v>
      </c>
      <c r="K10" s="95"/>
      <c r="L10" s="94">
        <v>249000</v>
      </c>
      <c r="M10" s="95"/>
      <c r="N10" s="94">
        <v>166000</v>
      </c>
      <c r="O10" s="95"/>
      <c r="P10" s="94">
        <f aca="true" t="shared" si="1" ref="P10:P16">$H10+$J10+$L10+$N10</f>
        <v>914000</v>
      </c>
      <c r="Q10" s="95">
        <f aca="true" t="shared" si="2" ref="Q10:Q16">$I10+$K10+$M10+$O10</f>
        <v>0</v>
      </c>
      <c r="R10" s="49">
        <f aca="true" t="shared" si="3" ref="R10:R16">IF($L10=0,0,(($N10-$L10)/$L10)*100)</f>
        <v>-33.33333333333333</v>
      </c>
      <c r="S10" s="50">
        <f aca="true" t="shared" si="4" ref="S10:S16">IF($M10=0,0,(($O10-$M10)/$M10)*100)</f>
        <v>0</v>
      </c>
      <c r="T10" s="49">
        <f aca="true" t="shared" si="5" ref="T10:T15">IF($E10=0,0,($P10/$E10)*100)</f>
        <v>91.4</v>
      </c>
      <c r="U10" s="51">
        <f aca="true" t="shared" si="6" ref="U10:U15">IF($E10=0,0,($Q10/$E10)*100)</f>
        <v>0</v>
      </c>
      <c r="V10" s="94">
        <v>0</v>
      </c>
      <c r="W10" s="95">
        <v>0</v>
      </c>
    </row>
    <row r="11" spans="1:23" ht="12.75" customHeight="1">
      <c r="A11" s="48" t="s">
        <v>35</v>
      </c>
      <c r="B11" s="93">
        <v>7200000</v>
      </c>
      <c r="C11" s="93">
        <v>-1000000</v>
      </c>
      <c r="D11" s="93"/>
      <c r="E11" s="93">
        <f t="shared" si="0"/>
        <v>6200000</v>
      </c>
      <c r="F11" s="94">
        <v>6200000</v>
      </c>
      <c r="G11" s="95">
        <v>6200000</v>
      </c>
      <c r="H11" s="94">
        <v>2240000</v>
      </c>
      <c r="I11" s="95">
        <v>48126026</v>
      </c>
      <c r="J11" s="94">
        <v>1929000</v>
      </c>
      <c r="K11" s="95">
        <v>21102379</v>
      </c>
      <c r="L11" s="94">
        <v>1338000</v>
      </c>
      <c r="M11" s="95">
        <v>53732198</v>
      </c>
      <c r="N11" s="94">
        <v>693000</v>
      </c>
      <c r="O11" s="95">
        <v>47534495</v>
      </c>
      <c r="P11" s="94">
        <f t="shared" si="1"/>
        <v>6200000</v>
      </c>
      <c r="Q11" s="95">
        <f t="shared" si="2"/>
        <v>170495098</v>
      </c>
      <c r="R11" s="49">
        <f t="shared" si="3"/>
        <v>-48.20627802690583</v>
      </c>
      <c r="S11" s="50">
        <f t="shared" si="4"/>
        <v>-11.534430435918516</v>
      </c>
      <c r="T11" s="49">
        <f t="shared" si="5"/>
        <v>100</v>
      </c>
      <c r="U11" s="51">
        <f t="shared" si="6"/>
        <v>2749.920935483871</v>
      </c>
      <c r="V11" s="94">
        <v>0</v>
      </c>
      <c r="W11" s="95">
        <v>0</v>
      </c>
    </row>
    <row r="12" spans="1:23" ht="12.75" customHeight="1">
      <c r="A12" s="48" t="s">
        <v>36</v>
      </c>
      <c r="B12" s="93">
        <v>75757000</v>
      </c>
      <c r="C12" s="93">
        <v>0</v>
      </c>
      <c r="D12" s="93"/>
      <c r="E12" s="93">
        <f t="shared" si="0"/>
        <v>75757000</v>
      </c>
      <c r="F12" s="94">
        <v>0</v>
      </c>
      <c r="G12" s="95">
        <v>0</v>
      </c>
      <c r="H12" s="94"/>
      <c r="I12" s="95"/>
      <c r="J12" s="94"/>
      <c r="K12" s="95">
        <v>47759000</v>
      </c>
      <c r="L12" s="94"/>
      <c r="M12" s="95"/>
      <c r="N12" s="94"/>
      <c r="O12" s="95"/>
      <c r="P12" s="94">
        <f t="shared" si="1"/>
        <v>0</v>
      </c>
      <c r="Q12" s="95">
        <f t="shared" si="2"/>
        <v>47759000</v>
      </c>
      <c r="R12" s="49">
        <f t="shared" si="3"/>
        <v>0</v>
      </c>
      <c r="S12" s="50">
        <f t="shared" si="4"/>
        <v>0</v>
      </c>
      <c r="T12" s="49">
        <f t="shared" si="5"/>
        <v>0</v>
      </c>
      <c r="U12" s="51">
        <f t="shared" si="6"/>
        <v>63.04235912192932</v>
      </c>
      <c r="V12" s="94">
        <v>0</v>
      </c>
      <c r="W12" s="95">
        <v>0</v>
      </c>
    </row>
    <row r="13" spans="1:23" ht="12.75" customHeight="1">
      <c r="A13" s="48" t="s">
        <v>37</v>
      </c>
      <c r="B13" s="93">
        <v>65000000</v>
      </c>
      <c r="C13" s="93">
        <v>15000000</v>
      </c>
      <c r="D13" s="93"/>
      <c r="E13" s="93">
        <f t="shared" si="0"/>
        <v>80000000</v>
      </c>
      <c r="F13" s="94">
        <v>80000000</v>
      </c>
      <c r="G13" s="95">
        <v>80000000</v>
      </c>
      <c r="H13" s="94">
        <v>11957000</v>
      </c>
      <c r="I13" s="95"/>
      <c r="J13" s="94">
        <v>2946000</v>
      </c>
      <c r="K13" s="95">
        <v>19435000</v>
      </c>
      <c r="L13" s="94">
        <v>15153000</v>
      </c>
      <c r="M13" s="95"/>
      <c r="N13" s="94">
        <v>22550000</v>
      </c>
      <c r="O13" s="95"/>
      <c r="P13" s="94">
        <f t="shared" si="1"/>
        <v>52606000</v>
      </c>
      <c r="Q13" s="95">
        <f t="shared" si="2"/>
        <v>19435000</v>
      </c>
      <c r="R13" s="49">
        <f t="shared" si="3"/>
        <v>48.815416089223255</v>
      </c>
      <c r="S13" s="50">
        <f t="shared" si="4"/>
        <v>0</v>
      </c>
      <c r="T13" s="49">
        <f t="shared" si="5"/>
        <v>65.75750000000001</v>
      </c>
      <c r="U13" s="51">
        <f t="shared" si="6"/>
        <v>24.29375</v>
      </c>
      <c r="V13" s="94">
        <v>0</v>
      </c>
      <c r="W13" s="95">
        <v>0</v>
      </c>
    </row>
    <row r="14" spans="1:23" ht="12.75" customHeight="1">
      <c r="A14" s="48" t="s">
        <v>38</v>
      </c>
      <c r="B14" s="93">
        <v>3497000</v>
      </c>
      <c r="C14" s="93">
        <v>0</v>
      </c>
      <c r="D14" s="93"/>
      <c r="E14" s="93">
        <f t="shared" si="0"/>
        <v>3497000</v>
      </c>
      <c r="F14" s="94">
        <v>3497000</v>
      </c>
      <c r="G14" s="95">
        <v>0</v>
      </c>
      <c r="H14" s="94"/>
      <c r="I14" s="95"/>
      <c r="J14" s="94"/>
      <c r="K14" s="95"/>
      <c r="L14" s="94"/>
      <c r="M14" s="95"/>
      <c r="N14" s="94"/>
      <c r="O14" s="95"/>
      <c r="P14" s="94">
        <f t="shared" si="1"/>
        <v>0</v>
      </c>
      <c r="Q14" s="95">
        <f t="shared" si="2"/>
        <v>0</v>
      </c>
      <c r="R14" s="49">
        <f t="shared" si="3"/>
        <v>0</v>
      </c>
      <c r="S14" s="50">
        <f t="shared" si="4"/>
        <v>0</v>
      </c>
      <c r="T14" s="49">
        <f t="shared" si="5"/>
        <v>0</v>
      </c>
      <c r="U14" s="51">
        <f t="shared" si="6"/>
        <v>0</v>
      </c>
      <c r="V14" s="94">
        <v>0</v>
      </c>
      <c r="W14" s="95">
        <v>0</v>
      </c>
    </row>
    <row r="15" spans="1:23" ht="12.75" customHeight="1">
      <c r="A15" s="48" t="s">
        <v>39</v>
      </c>
      <c r="B15" s="93">
        <v>0</v>
      </c>
      <c r="C15" s="93">
        <v>0</v>
      </c>
      <c r="D15" s="93"/>
      <c r="E15" s="93">
        <f t="shared" si="0"/>
        <v>0</v>
      </c>
      <c r="F15" s="94">
        <v>0</v>
      </c>
      <c r="G15" s="95">
        <v>0</v>
      </c>
      <c r="H15" s="94"/>
      <c r="I15" s="95"/>
      <c r="J15" s="94"/>
      <c r="K15" s="95"/>
      <c r="L15" s="94"/>
      <c r="M15" s="95"/>
      <c r="N15" s="94"/>
      <c r="O15" s="95"/>
      <c r="P15" s="94">
        <f t="shared" si="1"/>
        <v>0</v>
      </c>
      <c r="Q15" s="95">
        <f t="shared" si="2"/>
        <v>0</v>
      </c>
      <c r="R15" s="49">
        <f t="shared" si="3"/>
        <v>0</v>
      </c>
      <c r="S15" s="50">
        <f t="shared" si="4"/>
        <v>0</v>
      </c>
      <c r="T15" s="49">
        <f t="shared" si="5"/>
        <v>0</v>
      </c>
      <c r="U15" s="51">
        <f t="shared" si="6"/>
        <v>0</v>
      </c>
      <c r="V15" s="94">
        <v>0</v>
      </c>
      <c r="W15" s="95">
        <v>0</v>
      </c>
    </row>
    <row r="16" spans="1:23" ht="12.75" customHeight="1">
      <c r="A16" s="52" t="s">
        <v>40</v>
      </c>
      <c r="B16" s="96">
        <f>SUM(B9:B15)</f>
        <v>152454000</v>
      </c>
      <c r="C16" s="96">
        <f>SUM(C9:C15)</f>
        <v>14000000</v>
      </c>
      <c r="D16" s="96"/>
      <c r="E16" s="96">
        <f t="shared" si="0"/>
        <v>166454000</v>
      </c>
      <c r="F16" s="97">
        <f aca="true" t="shared" si="7" ref="F16:O16">SUM(F9:F15)</f>
        <v>90697000</v>
      </c>
      <c r="G16" s="98">
        <f t="shared" si="7"/>
        <v>87200000</v>
      </c>
      <c r="H16" s="97">
        <f t="shared" si="7"/>
        <v>14447000</v>
      </c>
      <c r="I16" s="98">
        <f t="shared" si="7"/>
        <v>48126026</v>
      </c>
      <c r="J16" s="97">
        <f t="shared" si="7"/>
        <v>5124000</v>
      </c>
      <c r="K16" s="98">
        <f t="shared" si="7"/>
        <v>88296379</v>
      </c>
      <c r="L16" s="97">
        <f t="shared" si="7"/>
        <v>16740000</v>
      </c>
      <c r="M16" s="98">
        <f t="shared" si="7"/>
        <v>53732198</v>
      </c>
      <c r="N16" s="97">
        <f t="shared" si="7"/>
        <v>23409000</v>
      </c>
      <c r="O16" s="98">
        <f t="shared" si="7"/>
        <v>47534495</v>
      </c>
      <c r="P16" s="97">
        <f t="shared" si="1"/>
        <v>59720000</v>
      </c>
      <c r="Q16" s="98">
        <f t="shared" si="2"/>
        <v>237689098</v>
      </c>
      <c r="R16" s="53">
        <f t="shared" si="3"/>
        <v>39.83870967741935</v>
      </c>
      <c r="S16" s="54">
        <f t="shared" si="4"/>
        <v>-11.534430435918516</v>
      </c>
      <c r="T16" s="53">
        <f>IF((SUM($E9:$E13)+$E15)=0,0,(P16/(SUM($E9:$E13)+$E15)*100))</f>
        <v>36.647704609191386</v>
      </c>
      <c r="U16" s="55">
        <f>IF((SUM($E9:$E13)+$E15)=0,0,(Q16/(SUM($E9:$E13)+$E15)*100))</f>
        <v>145.86001092312696</v>
      </c>
      <c r="V16" s="97">
        <f>SUM(V9:V15)</f>
        <v>0</v>
      </c>
      <c r="W16" s="98">
        <f>SUM(W9:W15)</f>
        <v>0</v>
      </c>
    </row>
    <row r="17" spans="1:23" ht="12.75" customHeight="1">
      <c r="A17" s="41" t="s">
        <v>41</v>
      </c>
      <c r="B17" s="99"/>
      <c r="C17" s="99"/>
      <c r="D17" s="99"/>
      <c r="E17" s="99"/>
      <c r="F17" s="100"/>
      <c r="G17" s="101"/>
      <c r="H17" s="100"/>
      <c r="I17" s="101"/>
      <c r="J17" s="100"/>
      <c r="K17" s="101"/>
      <c r="L17" s="100"/>
      <c r="M17" s="101"/>
      <c r="N17" s="100"/>
      <c r="O17" s="101"/>
      <c r="P17" s="100"/>
      <c r="Q17" s="101"/>
      <c r="R17" s="45"/>
      <c r="S17" s="46"/>
      <c r="T17" s="45"/>
      <c r="U17" s="47"/>
      <c r="V17" s="100"/>
      <c r="W17" s="101"/>
    </row>
    <row r="18" spans="1:23" ht="12.75" customHeight="1">
      <c r="A18" s="48" t="s">
        <v>42</v>
      </c>
      <c r="B18" s="93">
        <v>0</v>
      </c>
      <c r="C18" s="93">
        <v>0</v>
      </c>
      <c r="D18" s="93"/>
      <c r="E18" s="93">
        <f aca="true" t="shared" si="8" ref="E18:E24">$B18+$C18+$D18</f>
        <v>0</v>
      </c>
      <c r="F18" s="94">
        <v>0</v>
      </c>
      <c r="G18" s="95">
        <v>0</v>
      </c>
      <c r="H18" s="94"/>
      <c r="I18" s="95"/>
      <c r="J18" s="94"/>
      <c r="K18" s="95"/>
      <c r="L18" s="94"/>
      <c r="M18" s="95"/>
      <c r="N18" s="94"/>
      <c r="O18" s="95"/>
      <c r="P18" s="94">
        <f aca="true" t="shared" si="9" ref="P18:P24">$H18+$J18+$L18+$N18</f>
        <v>0</v>
      </c>
      <c r="Q18" s="95">
        <f aca="true" t="shared" si="10" ref="Q18:Q24">$I18+$K18+$M18+$O18</f>
        <v>0</v>
      </c>
      <c r="R18" s="49">
        <f aca="true" t="shared" si="11" ref="R18:R24">IF($L18=0,0,(($N18-$L18)/$L18)*100)</f>
        <v>0</v>
      </c>
      <c r="S18" s="50">
        <f aca="true" t="shared" si="12" ref="S18:S24">IF($M18=0,0,(($O18-$M18)/$M18)*100)</f>
        <v>0</v>
      </c>
      <c r="T18" s="49">
        <f aca="true" t="shared" si="13" ref="T18:T23">IF($E18=0,0,($P18/$E18)*100)</f>
        <v>0</v>
      </c>
      <c r="U18" s="51">
        <f aca="true" t="shared" si="14" ref="U18:U23">IF($E18=0,0,($Q18/$E18)*100)</f>
        <v>0</v>
      </c>
      <c r="V18" s="94">
        <v>0</v>
      </c>
      <c r="W18" s="95">
        <v>0</v>
      </c>
    </row>
    <row r="19" spans="1:23" ht="12.75" customHeight="1">
      <c r="A19" s="48" t="s">
        <v>43</v>
      </c>
      <c r="B19" s="93">
        <v>0</v>
      </c>
      <c r="C19" s="93">
        <v>0</v>
      </c>
      <c r="D19" s="93"/>
      <c r="E19" s="93">
        <f t="shared" si="8"/>
        <v>0</v>
      </c>
      <c r="F19" s="94">
        <v>0</v>
      </c>
      <c r="G19" s="95">
        <v>0</v>
      </c>
      <c r="H19" s="94"/>
      <c r="I19" s="95"/>
      <c r="J19" s="94"/>
      <c r="K19" s="95"/>
      <c r="L19" s="94"/>
      <c r="M19" s="95"/>
      <c r="N19" s="94"/>
      <c r="O19" s="95"/>
      <c r="P19" s="94">
        <f t="shared" si="9"/>
        <v>0</v>
      </c>
      <c r="Q19" s="95">
        <f t="shared" si="10"/>
        <v>0</v>
      </c>
      <c r="R19" s="49">
        <f t="shared" si="11"/>
        <v>0</v>
      </c>
      <c r="S19" s="50">
        <f t="shared" si="12"/>
        <v>0</v>
      </c>
      <c r="T19" s="49">
        <f t="shared" si="13"/>
        <v>0</v>
      </c>
      <c r="U19" s="51">
        <f t="shared" si="14"/>
        <v>0</v>
      </c>
      <c r="V19" s="94">
        <v>0</v>
      </c>
      <c r="W19" s="95">
        <v>0</v>
      </c>
    </row>
    <row r="20" spans="1:23" ht="12.75" customHeight="1">
      <c r="A20" s="48" t="s">
        <v>44</v>
      </c>
      <c r="B20" s="93">
        <v>0</v>
      </c>
      <c r="C20" s="93">
        <v>0</v>
      </c>
      <c r="D20" s="93"/>
      <c r="E20" s="93">
        <f t="shared" si="8"/>
        <v>0</v>
      </c>
      <c r="F20" s="94">
        <v>0</v>
      </c>
      <c r="G20" s="95">
        <v>0</v>
      </c>
      <c r="H20" s="94"/>
      <c r="I20" s="95"/>
      <c r="J20" s="94"/>
      <c r="K20" s="95"/>
      <c r="L20" s="94"/>
      <c r="M20" s="95"/>
      <c r="N20" s="94"/>
      <c r="O20" s="95"/>
      <c r="P20" s="94">
        <f t="shared" si="9"/>
        <v>0</v>
      </c>
      <c r="Q20" s="95">
        <f t="shared" si="10"/>
        <v>0</v>
      </c>
      <c r="R20" s="49">
        <f t="shared" si="11"/>
        <v>0</v>
      </c>
      <c r="S20" s="50">
        <f t="shared" si="12"/>
        <v>0</v>
      </c>
      <c r="T20" s="49">
        <f t="shared" si="13"/>
        <v>0</v>
      </c>
      <c r="U20" s="51">
        <f t="shared" si="14"/>
        <v>0</v>
      </c>
      <c r="V20" s="94">
        <v>0</v>
      </c>
      <c r="W20" s="95">
        <v>0</v>
      </c>
    </row>
    <row r="21" spans="1:23" ht="12.75" customHeight="1">
      <c r="A21" s="48" t="s">
        <v>45</v>
      </c>
      <c r="B21" s="93">
        <v>0</v>
      </c>
      <c r="C21" s="93">
        <v>0</v>
      </c>
      <c r="D21" s="93"/>
      <c r="E21" s="93">
        <f t="shared" si="8"/>
        <v>0</v>
      </c>
      <c r="F21" s="94">
        <v>0</v>
      </c>
      <c r="G21" s="95">
        <v>0</v>
      </c>
      <c r="H21" s="94"/>
      <c r="I21" s="95"/>
      <c r="J21" s="94"/>
      <c r="K21" s="95"/>
      <c r="L21" s="94"/>
      <c r="M21" s="95"/>
      <c r="N21" s="94"/>
      <c r="O21" s="95"/>
      <c r="P21" s="94">
        <f t="shared" si="9"/>
        <v>0</v>
      </c>
      <c r="Q21" s="95">
        <f t="shared" si="10"/>
        <v>0</v>
      </c>
      <c r="R21" s="49">
        <f t="shared" si="11"/>
        <v>0</v>
      </c>
      <c r="S21" s="50">
        <f t="shared" si="12"/>
        <v>0</v>
      </c>
      <c r="T21" s="49">
        <f t="shared" si="13"/>
        <v>0</v>
      </c>
      <c r="U21" s="51">
        <f t="shared" si="14"/>
        <v>0</v>
      </c>
      <c r="V21" s="94">
        <v>0</v>
      </c>
      <c r="W21" s="95">
        <v>0</v>
      </c>
    </row>
    <row r="22" spans="1:23" ht="12.75" customHeight="1">
      <c r="A22" s="48" t="s">
        <v>46</v>
      </c>
      <c r="B22" s="93">
        <v>0</v>
      </c>
      <c r="C22" s="93">
        <v>0</v>
      </c>
      <c r="D22" s="93"/>
      <c r="E22" s="93">
        <f t="shared" si="8"/>
        <v>0</v>
      </c>
      <c r="F22" s="94">
        <v>0</v>
      </c>
      <c r="G22" s="95">
        <v>0</v>
      </c>
      <c r="H22" s="94"/>
      <c r="I22" s="95"/>
      <c r="J22" s="94"/>
      <c r="K22" s="95"/>
      <c r="L22" s="94"/>
      <c r="M22" s="95"/>
      <c r="N22" s="94"/>
      <c r="O22" s="95"/>
      <c r="P22" s="94">
        <f t="shared" si="9"/>
        <v>0</v>
      </c>
      <c r="Q22" s="95">
        <f t="shared" si="10"/>
        <v>0</v>
      </c>
      <c r="R22" s="49">
        <f t="shared" si="11"/>
        <v>0</v>
      </c>
      <c r="S22" s="50">
        <f t="shared" si="12"/>
        <v>0</v>
      </c>
      <c r="T22" s="49">
        <f t="shared" si="13"/>
        <v>0</v>
      </c>
      <c r="U22" s="51">
        <f t="shared" si="14"/>
        <v>0</v>
      </c>
      <c r="V22" s="94">
        <v>0</v>
      </c>
      <c r="W22" s="95">
        <v>0</v>
      </c>
    </row>
    <row r="23" spans="1:23" ht="12.75" customHeight="1">
      <c r="A23" s="48" t="s">
        <v>47</v>
      </c>
      <c r="B23" s="93">
        <v>0</v>
      </c>
      <c r="C23" s="93">
        <v>0</v>
      </c>
      <c r="D23" s="93"/>
      <c r="E23" s="93">
        <f t="shared" si="8"/>
        <v>0</v>
      </c>
      <c r="F23" s="94">
        <v>0</v>
      </c>
      <c r="G23" s="95">
        <v>0</v>
      </c>
      <c r="H23" s="94"/>
      <c r="I23" s="95"/>
      <c r="J23" s="94"/>
      <c r="K23" s="95"/>
      <c r="L23" s="94"/>
      <c r="M23" s="95"/>
      <c r="N23" s="94"/>
      <c r="O23" s="95"/>
      <c r="P23" s="94">
        <f t="shared" si="9"/>
        <v>0</v>
      </c>
      <c r="Q23" s="95">
        <f t="shared" si="10"/>
        <v>0</v>
      </c>
      <c r="R23" s="49">
        <f t="shared" si="11"/>
        <v>0</v>
      </c>
      <c r="S23" s="50">
        <f t="shared" si="12"/>
        <v>0</v>
      </c>
      <c r="T23" s="49">
        <f t="shared" si="13"/>
        <v>0</v>
      </c>
      <c r="U23" s="51">
        <f t="shared" si="14"/>
        <v>0</v>
      </c>
      <c r="V23" s="94">
        <v>0</v>
      </c>
      <c r="W23" s="95"/>
    </row>
    <row r="24" spans="1:23" ht="12.75" customHeight="1">
      <c r="A24" s="52" t="s">
        <v>40</v>
      </c>
      <c r="B24" s="96">
        <f>SUM(B18:B23)</f>
        <v>0</v>
      </c>
      <c r="C24" s="96">
        <f>SUM(C18:C23)</f>
        <v>0</v>
      </c>
      <c r="D24" s="96"/>
      <c r="E24" s="96">
        <f t="shared" si="8"/>
        <v>0</v>
      </c>
      <c r="F24" s="97">
        <f aca="true" t="shared" si="15" ref="F24:O24">SUM(F18:F23)</f>
        <v>0</v>
      </c>
      <c r="G24" s="98">
        <f t="shared" si="15"/>
        <v>0</v>
      </c>
      <c r="H24" s="97">
        <f t="shared" si="15"/>
        <v>0</v>
      </c>
      <c r="I24" s="98">
        <f t="shared" si="15"/>
        <v>0</v>
      </c>
      <c r="J24" s="97">
        <f t="shared" si="15"/>
        <v>0</v>
      </c>
      <c r="K24" s="98">
        <f t="shared" si="15"/>
        <v>0</v>
      </c>
      <c r="L24" s="97">
        <f t="shared" si="15"/>
        <v>0</v>
      </c>
      <c r="M24" s="98">
        <f t="shared" si="15"/>
        <v>0</v>
      </c>
      <c r="N24" s="97">
        <f t="shared" si="15"/>
        <v>0</v>
      </c>
      <c r="O24" s="98">
        <f t="shared" si="15"/>
        <v>0</v>
      </c>
      <c r="P24" s="97">
        <f t="shared" si="9"/>
        <v>0</v>
      </c>
      <c r="Q24" s="98">
        <f t="shared" si="10"/>
        <v>0</v>
      </c>
      <c r="R24" s="53">
        <f t="shared" si="11"/>
        <v>0</v>
      </c>
      <c r="S24" s="54">
        <f t="shared" si="12"/>
        <v>0</v>
      </c>
      <c r="T24" s="53">
        <f>IF(($E24-$E19-$E23)=0,0,($P24/($E24-$E19-$E23))*100)</f>
        <v>0</v>
      </c>
      <c r="U24" s="55">
        <f>IF(($E24-$E19-$E23)=0,0,($Q24/($E24-$E19-$E23))*100)</f>
        <v>0</v>
      </c>
      <c r="V24" s="97">
        <f>SUM(V18:V23)</f>
        <v>0</v>
      </c>
      <c r="W24" s="98">
        <f>SUM(W18:W23)</f>
        <v>0</v>
      </c>
    </row>
    <row r="25" spans="1:23" ht="12.75" customHeight="1">
      <c r="A25" s="41" t="s">
        <v>48</v>
      </c>
      <c r="B25" s="99"/>
      <c r="C25" s="99"/>
      <c r="D25" s="99"/>
      <c r="E25" s="99"/>
      <c r="F25" s="100"/>
      <c r="G25" s="101"/>
      <c r="H25" s="100"/>
      <c r="I25" s="101"/>
      <c r="J25" s="100"/>
      <c r="K25" s="101"/>
      <c r="L25" s="100"/>
      <c r="M25" s="101"/>
      <c r="N25" s="100"/>
      <c r="O25" s="101"/>
      <c r="P25" s="100"/>
      <c r="Q25" s="101"/>
      <c r="R25" s="45"/>
      <c r="S25" s="46"/>
      <c r="T25" s="45"/>
      <c r="U25" s="47"/>
      <c r="V25" s="100"/>
      <c r="W25" s="101"/>
    </row>
    <row r="26" spans="1:23" ht="12.75" customHeight="1">
      <c r="A26" s="48" t="s">
        <v>49</v>
      </c>
      <c r="B26" s="93">
        <v>0</v>
      </c>
      <c r="C26" s="93">
        <v>0</v>
      </c>
      <c r="D26" s="93"/>
      <c r="E26" s="93">
        <f>$B26+$C26+$D26</f>
        <v>0</v>
      </c>
      <c r="F26" s="94">
        <v>0</v>
      </c>
      <c r="G26" s="95">
        <v>0</v>
      </c>
      <c r="H26" s="94"/>
      <c r="I26" s="95"/>
      <c r="J26" s="94"/>
      <c r="K26" s="95"/>
      <c r="L26" s="94"/>
      <c r="M26" s="95"/>
      <c r="N26" s="94"/>
      <c r="O26" s="95"/>
      <c r="P26" s="94">
        <f>$H26+$J26+$L26+$N26</f>
        <v>0</v>
      </c>
      <c r="Q26" s="95">
        <f>$I26+$K26+$M26+$O26</f>
        <v>0</v>
      </c>
      <c r="R26" s="49">
        <f>IF($L26=0,0,(($N26-$L26)/$L26)*100)</f>
        <v>0</v>
      </c>
      <c r="S26" s="50">
        <f>IF($M26=0,0,(($O26-$M26)/$M26)*100)</f>
        <v>0</v>
      </c>
      <c r="T26" s="49">
        <f>IF($E26=0,0,($P26/$E26)*100)</f>
        <v>0</v>
      </c>
      <c r="U26" s="51">
        <f>IF($E26=0,0,($Q26/$E26)*100)</f>
        <v>0</v>
      </c>
      <c r="V26" s="94">
        <v>0</v>
      </c>
      <c r="W26" s="95"/>
    </row>
    <row r="27" spans="1:23" ht="12.75" customHeight="1">
      <c r="A27" s="48" t="s">
        <v>50</v>
      </c>
      <c r="B27" s="93">
        <v>0</v>
      </c>
      <c r="C27" s="93">
        <v>0</v>
      </c>
      <c r="D27" s="93"/>
      <c r="E27" s="93">
        <f>$B27+$C27+$D27</f>
        <v>0</v>
      </c>
      <c r="F27" s="94">
        <v>0</v>
      </c>
      <c r="G27" s="95">
        <v>0</v>
      </c>
      <c r="H27" s="94"/>
      <c r="I27" s="95"/>
      <c r="J27" s="94"/>
      <c r="K27" s="95"/>
      <c r="L27" s="94"/>
      <c r="M27" s="95"/>
      <c r="N27" s="94"/>
      <c r="O27" s="95"/>
      <c r="P27" s="94">
        <f>$H27+$J27+$L27+$N27</f>
        <v>0</v>
      </c>
      <c r="Q27" s="95">
        <f>$I27+$K27+$M27+$O27</f>
        <v>0</v>
      </c>
      <c r="R27" s="49">
        <f>IF($L27=0,0,(($N27-$L27)/$L27)*100)</f>
        <v>0</v>
      </c>
      <c r="S27" s="50">
        <f>IF($M27=0,0,(($O27-$M27)/$M27)*100)</f>
        <v>0</v>
      </c>
      <c r="T27" s="49">
        <f>IF($E27=0,0,($P27/$E27)*100)</f>
        <v>0</v>
      </c>
      <c r="U27" s="51">
        <f>IF($E27=0,0,($Q27/$E27)*100)</f>
        <v>0</v>
      </c>
      <c r="V27" s="94">
        <v>0</v>
      </c>
      <c r="W27" s="95"/>
    </row>
    <row r="28" spans="1:23" ht="12.75" customHeight="1">
      <c r="A28" s="48" t="s">
        <v>51</v>
      </c>
      <c r="B28" s="93">
        <v>1187518000</v>
      </c>
      <c r="C28" s="93">
        <v>-118752000</v>
      </c>
      <c r="D28" s="93"/>
      <c r="E28" s="93">
        <f>$B28+$C28+$D28</f>
        <v>1068766000</v>
      </c>
      <c r="F28" s="94">
        <v>1068766000</v>
      </c>
      <c r="G28" s="95">
        <v>1068766000</v>
      </c>
      <c r="H28" s="94">
        <v>27125000</v>
      </c>
      <c r="I28" s="95">
        <v>-8035000</v>
      </c>
      <c r="J28" s="94">
        <v>50758000</v>
      </c>
      <c r="K28" s="95">
        <v>-1647000</v>
      </c>
      <c r="L28" s="94">
        <v>210607000</v>
      </c>
      <c r="M28" s="95">
        <v>-1142000</v>
      </c>
      <c r="N28" s="94">
        <v>94721000</v>
      </c>
      <c r="O28" s="95"/>
      <c r="P28" s="94">
        <f>$H28+$J28+$L28+$N28</f>
        <v>383211000</v>
      </c>
      <c r="Q28" s="95">
        <f>$I28+$K28+$M28+$O28</f>
        <v>-10824000</v>
      </c>
      <c r="R28" s="49">
        <f>IF($L28=0,0,(($N28-$L28)/$L28)*100)</f>
        <v>-55.02476176005546</v>
      </c>
      <c r="S28" s="50">
        <f>IF($M28=0,0,(($O28-$M28)/$M28)*100)</f>
        <v>-100</v>
      </c>
      <c r="T28" s="49">
        <f>IF($E28=0,0,($P28/$E28)*100)</f>
        <v>35.85546321645711</v>
      </c>
      <c r="U28" s="51">
        <f>IF($E28=0,0,($Q28/$E28)*100)</f>
        <v>-1.0127567680858112</v>
      </c>
      <c r="V28" s="94">
        <v>0</v>
      </c>
      <c r="W28" s="95">
        <v>0</v>
      </c>
    </row>
    <row r="29" spans="1:23" ht="12.75" customHeight="1">
      <c r="A29" s="48" t="s">
        <v>52</v>
      </c>
      <c r="B29" s="93">
        <v>0</v>
      </c>
      <c r="C29" s="93">
        <v>0</v>
      </c>
      <c r="D29" s="93"/>
      <c r="E29" s="93">
        <f>$B29+$C29+$D29</f>
        <v>0</v>
      </c>
      <c r="F29" s="94">
        <v>0</v>
      </c>
      <c r="G29" s="95">
        <v>0</v>
      </c>
      <c r="H29" s="94"/>
      <c r="I29" s="95"/>
      <c r="J29" s="94"/>
      <c r="K29" s="95"/>
      <c r="L29" s="94"/>
      <c r="M29" s="95"/>
      <c r="N29" s="94"/>
      <c r="O29" s="95"/>
      <c r="P29" s="94">
        <f>$H29+$J29+$L29+$N29</f>
        <v>0</v>
      </c>
      <c r="Q29" s="95">
        <f>$I29+$K29+$M29+$O29</f>
        <v>0</v>
      </c>
      <c r="R29" s="49">
        <f>IF($L29=0,0,(($N29-$L29)/$L29)*100)</f>
        <v>0</v>
      </c>
      <c r="S29" s="50">
        <f>IF($M29=0,0,(($O29-$M29)/$M29)*100)</f>
        <v>0</v>
      </c>
      <c r="T29" s="49">
        <f>IF($E29=0,0,($P29/$E29)*100)</f>
        <v>0</v>
      </c>
      <c r="U29" s="51">
        <f>IF($E29=0,0,($Q29/$E29)*100)</f>
        <v>0</v>
      </c>
      <c r="V29" s="94">
        <v>0</v>
      </c>
      <c r="W29" s="95">
        <v>0</v>
      </c>
    </row>
    <row r="30" spans="1:23" ht="12.75" customHeight="1">
      <c r="A30" s="52" t="s">
        <v>40</v>
      </c>
      <c r="B30" s="96">
        <f>SUM(B26:B29)</f>
        <v>1187518000</v>
      </c>
      <c r="C30" s="96">
        <f>SUM(C26:C29)</f>
        <v>-118752000</v>
      </c>
      <c r="D30" s="96"/>
      <c r="E30" s="96">
        <f>$B30+$C30+$D30</f>
        <v>1068766000</v>
      </c>
      <c r="F30" s="97">
        <f aca="true" t="shared" si="16" ref="F30:O30">SUM(F26:F29)</f>
        <v>1068766000</v>
      </c>
      <c r="G30" s="98">
        <f t="shared" si="16"/>
        <v>1068766000</v>
      </c>
      <c r="H30" s="97">
        <f t="shared" si="16"/>
        <v>27125000</v>
      </c>
      <c r="I30" s="98">
        <f t="shared" si="16"/>
        <v>-8035000</v>
      </c>
      <c r="J30" s="97">
        <f t="shared" si="16"/>
        <v>50758000</v>
      </c>
      <c r="K30" s="98">
        <f t="shared" si="16"/>
        <v>-1647000</v>
      </c>
      <c r="L30" s="97">
        <f t="shared" si="16"/>
        <v>210607000</v>
      </c>
      <c r="M30" s="98">
        <f t="shared" si="16"/>
        <v>-1142000</v>
      </c>
      <c r="N30" s="97">
        <f t="shared" si="16"/>
        <v>94721000</v>
      </c>
      <c r="O30" s="98">
        <f t="shared" si="16"/>
        <v>0</v>
      </c>
      <c r="P30" s="97">
        <f>$H30+$J30+$L30+$N30</f>
        <v>383211000</v>
      </c>
      <c r="Q30" s="98">
        <f>$I30+$K30+$M30+$O30</f>
        <v>-10824000</v>
      </c>
      <c r="R30" s="53">
        <f>IF($L30=0,0,(($N30-$L30)/$L30)*100)</f>
        <v>-55.02476176005546</v>
      </c>
      <c r="S30" s="54">
        <f>IF($M30=0,0,(($O30-$M30)/$M30)*100)</f>
        <v>-100</v>
      </c>
      <c r="T30" s="53">
        <f>IF($E30=0,0,($P30/$E30)*100)</f>
        <v>35.85546321645711</v>
      </c>
      <c r="U30" s="55">
        <f>IF($E30=0,0,($Q30/$E30)*100)</f>
        <v>-1.0127567680858112</v>
      </c>
      <c r="V30" s="97">
        <f>SUM(V26:V29)</f>
        <v>0</v>
      </c>
      <c r="W30" s="98">
        <f>SUM(W26:W29)</f>
        <v>0</v>
      </c>
    </row>
    <row r="31" spans="1:23" ht="12.75" customHeight="1">
      <c r="A31" s="41" t="s">
        <v>53</v>
      </c>
      <c r="B31" s="99"/>
      <c r="C31" s="99"/>
      <c r="D31" s="99"/>
      <c r="E31" s="99"/>
      <c r="F31" s="100"/>
      <c r="G31" s="101"/>
      <c r="H31" s="100"/>
      <c r="I31" s="101"/>
      <c r="J31" s="100"/>
      <c r="K31" s="101"/>
      <c r="L31" s="100"/>
      <c r="M31" s="101"/>
      <c r="N31" s="100"/>
      <c r="O31" s="101"/>
      <c r="P31" s="100"/>
      <c r="Q31" s="101"/>
      <c r="R31" s="45"/>
      <c r="S31" s="46"/>
      <c r="T31" s="45"/>
      <c r="U31" s="47"/>
      <c r="V31" s="100"/>
      <c r="W31" s="101"/>
    </row>
    <row r="32" spans="1:23" ht="12.75" customHeight="1">
      <c r="A32" s="48" t="s">
        <v>54</v>
      </c>
      <c r="B32" s="93">
        <v>23955000</v>
      </c>
      <c r="C32" s="93">
        <v>0</v>
      </c>
      <c r="D32" s="93"/>
      <c r="E32" s="93">
        <f>$B32+$C32+$D32</f>
        <v>23955000</v>
      </c>
      <c r="F32" s="94">
        <v>23955000</v>
      </c>
      <c r="G32" s="95">
        <v>23955000</v>
      </c>
      <c r="H32" s="94">
        <v>4179000</v>
      </c>
      <c r="I32" s="95">
        <v>1797368</v>
      </c>
      <c r="J32" s="94">
        <v>9622000</v>
      </c>
      <c r="K32" s="95">
        <v>1106476</v>
      </c>
      <c r="L32" s="94">
        <v>8929000</v>
      </c>
      <c r="M32" s="95">
        <v>15743778</v>
      </c>
      <c r="N32" s="94">
        <v>1097000</v>
      </c>
      <c r="O32" s="95">
        <v>4060246</v>
      </c>
      <c r="P32" s="94">
        <f>$H32+$J32+$L32+$N32</f>
        <v>23827000</v>
      </c>
      <c r="Q32" s="95">
        <f>$I32+$K32+$M32+$O32</f>
        <v>22707868</v>
      </c>
      <c r="R32" s="49">
        <f>IF($L32=0,0,(($N32-$L32)/$L32)*100)</f>
        <v>-87.7141897188935</v>
      </c>
      <c r="S32" s="50">
        <f>IF($M32=0,0,(($O32-$M32)/$M32)*100)</f>
        <v>-74.2104722259168</v>
      </c>
      <c r="T32" s="49">
        <f>IF($E32=0,0,($P32/$E32)*100)</f>
        <v>99.46566478814444</v>
      </c>
      <c r="U32" s="51">
        <f>IF($E32=0,0,($Q32/$E32)*100)</f>
        <v>94.79385514506366</v>
      </c>
      <c r="V32" s="94">
        <v>0</v>
      </c>
      <c r="W32" s="95">
        <v>0</v>
      </c>
    </row>
    <row r="33" spans="1:23" ht="12.75" customHeight="1">
      <c r="A33" s="52" t="s">
        <v>40</v>
      </c>
      <c r="B33" s="96">
        <f>B32</f>
        <v>23955000</v>
      </c>
      <c r="C33" s="96">
        <f>C32</f>
        <v>0</v>
      </c>
      <c r="D33" s="96"/>
      <c r="E33" s="96">
        <f>$B33+$C33+$D33</f>
        <v>23955000</v>
      </c>
      <c r="F33" s="97">
        <f aca="true" t="shared" si="17" ref="F33:O33">F32</f>
        <v>23955000</v>
      </c>
      <c r="G33" s="98">
        <f t="shared" si="17"/>
        <v>23955000</v>
      </c>
      <c r="H33" s="97">
        <f t="shared" si="17"/>
        <v>4179000</v>
      </c>
      <c r="I33" s="98">
        <f t="shared" si="17"/>
        <v>1797368</v>
      </c>
      <c r="J33" s="97">
        <f t="shared" si="17"/>
        <v>9622000</v>
      </c>
      <c r="K33" s="98">
        <f t="shared" si="17"/>
        <v>1106476</v>
      </c>
      <c r="L33" s="97">
        <f t="shared" si="17"/>
        <v>8929000</v>
      </c>
      <c r="M33" s="98">
        <f t="shared" si="17"/>
        <v>15743778</v>
      </c>
      <c r="N33" s="97">
        <f t="shared" si="17"/>
        <v>1097000</v>
      </c>
      <c r="O33" s="98">
        <f t="shared" si="17"/>
        <v>4060246</v>
      </c>
      <c r="P33" s="97">
        <f>$H33+$J33+$L33+$N33</f>
        <v>23827000</v>
      </c>
      <c r="Q33" s="98">
        <f>$I33+$K33+$M33+$O33</f>
        <v>22707868</v>
      </c>
      <c r="R33" s="53">
        <f>IF($L33=0,0,(($N33-$L33)/$L33)*100)</f>
        <v>-87.7141897188935</v>
      </c>
      <c r="S33" s="54">
        <f>IF($M33=0,0,(($O33-$M33)/$M33)*100)</f>
        <v>-74.2104722259168</v>
      </c>
      <c r="T33" s="53">
        <f>IF($E33=0,0,($P33/$E33)*100)</f>
        <v>99.46566478814444</v>
      </c>
      <c r="U33" s="55">
        <f>IF($E33=0,0,($Q33/$E33)*100)</f>
        <v>94.79385514506366</v>
      </c>
      <c r="V33" s="97">
        <f>V32</f>
        <v>0</v>
      </c>
      <c r="W33" s="98">
        <f>W32</f>
        <v>0</v>
      </c>
    </row>
    <row r="34" spans="1:23" ht="12.75" customHeight="1">
      <c r="A34" s="41" t="s">
        <v>55</v>
      </c>
      <c r="B34" s="99"/>
      <c r="C34" s="99"/>
      <c r="D34" s="99"/>
      <c r="E34" s="99"/>
      <c r="F34" s="100"/>
      <c r="G34" s="101"/>
      <c r="H34" s="100"/>
      <c r="I34" s="101"/>
      <c r="J34" s="100"/>
      <c r="K34" s="101"/>
      <c r="L34" s="100"/>
      <c r="M34" s="101"/>
      <c r="N34" s="100"/>
      <c r="O34" s="101"/>
      <c r="P34" s="100"/>
      <c r="Q34" s="101"/>
      <c r="R34" s="45"/>
      <c r="S34" s="46"/>
      <c r="T34" s="45"/>
      <c r="U34" s="47"/>
      <c r="V34" s="100"/>
      <c r="W34" s="101"/>
    </row>
    <row r="35" spans="1:23" ht="12.75" customHeight="1">
      <c r="A35" s="48" t="s">
        <v>56</v>
      </c>
      <c r="B35" s="93">
        <v>0</v>
      </c>
      <c r="C35" s="93">
        <v>0</v>
      </c>
      <c r="D35" s="93"/>
      <c r="E35" s="93">
        <f aca="true" t="shared" si="18" ref="E35:E40">$B35+$C35+$D35</f>
        <v>0</v>
      </c>
      <c r="F35" s="94">
        <v>0</v>
      </c>
      <c r="G35" s="95">
        <v>0</v>
      </c>
      <c r="H35" s="94"/>
      <c r="I35" s="95"/>
      <c r="J35" s="94"/>
      <c r="K35" s="95"/>
      <c r="L35" s="94"/>
      <c r="M35" s="95"/>
      <c r="N35" s="94"/>
      <c r="O35" s="95"/>
      <c r="P35" s="94">
        <f aca="true" t="shared" si="19" ref="P35:P40">$H35+$J35+$L35+$N35</f>
        <v>0</v>
      </c>
      <c r="Q35" s="95">
        <f aca="true" t="shared" si="20" ref="Q35:Q40">$I35+$K35+$M35+$O35</f>
        <v>0</v>
      </c>
      <c r="R35" s="49">
        <f aca="true" t="shared" si="21" ref="R35:R40">IF($L35=0,0,(($N35-$L35)/$L35)*100)</f>
        <v>0</v>
      </c>
      <c r="S35" s="50">
        <f aca="true" t="shared" si="22" ref="S35:S40">IF($M35=0,0,(($O35-$M35)/$M35)*100)</f>
        <v>0</v>
      </c>
      <c r="T35" s="49">
        <f>IF($E35=0,0,($P35/$E35)*100)</f>
        <v>0</v>
      </c>
      <c r="U35" s="51">
        <f>IF($E35=0,0,($Q35/$E35)*100)</f>
        <v>0</v>
      </c>
      <c r="V35" s="94">
        <v>0</v>
      </c>
      <c r="W35" s="95">
        <v>0</v>
      </c>
    </row>
    <row r="36" spans="1:23" ht="12.75" customHeight="1">
      <c r="A36" s="48" t="s">
        <v>57</v>
      </c>
      <c r="B36" s="93">
        <v>45736000</v>
      </c>
      <c r="C36" s="93">
        <v>0</v>
      </c>
      <c r="D36" s="93"/>
      <c r="E36" s="93">
        <f t="shared" si="18"/>
        <v>45736000</v>
      </c>
      <c r="F36" s="94">
        <v>45736000</v>
      </c>
      <c r="G36" s="95">
        <v>0</v>
      </c>
      <c r="H36" s="94"/>
      <c r="I36" s="95"/>
      <c r="J36" s="94"/>
      <c r="K36" s="95"/>
      <c r="L36" s="94"/>
      <c r="M36" s="95"/>
      <c r="N36" s="94"/>
      <c r="O36" s="95"/>
      <c r="P36" s="94">
        <f t="shared" si="19"/>
        <v>0</v>
      </c>
      <c r="Q36" s="95">
        <f t="shared" si="20"/>
        <v>0</v>
      </c>
      <c r="R36" s="49">
        <f t="shared" si="21"/>
        <v>0</v>
      </c>
      <c r="S36" s="50">
        <f t="shared" si="22"/>
        <v>0</v>
      </c>
      <c r="T36" s="49">
        <f>IF($E36=0,0,($P36/$E36)*100)</f>
        <v>0</v>
      </c>
      <c r="U36" s="51">
        <f>IF($E36=0,0,($Q36/$E36)*100)</f>
        <v>0</v>
      </c>
      <c r="V36" s="94">
        <v>0</v>
      </c>
      <c r="W36" s="95">
        <v>0</v>
      </c>
    </row>
    <row r="37" spans="1:23" ht="12.75" customHeight="1">
      <c r="A37" s="48" t="s">
        <v>58</v>
      </c>
      <c r="B37" s="93">
        <v>0</v>
      </c>
      <c r="C37" s="93">
        <v>0</v>
      </c>
      <c r="D37" s="93"/>
      <c r="E37" s="93">
        <f t="shared" si="18"/>
        <v>0</v>
      </c>
      <c r="F37" s="94">
        <v>0</v>
      </c>
      <c r="G37" s="95">
        <v>0</v>
      </c>
      <c r="H37" s="94"/>
      <c r="I37" s="95"/>
      <c r="J37" s="94"/>
      <c r="K37" s="95"/>
      <c r="L37" s="94"/>
      <c r="M37" s="95"/>
      <c r="N37" s="94"/>
      <c r="O37" s="95"/>
      <c r="P37" s="94">
        <f t="shared" si="19"/>
        <v>0</v>
      </c>
      <c r="Q37" s="95">
        <f t="shared" si="20"/>
        <v>0</v>
      </c>
      <c r="R37" s="49">
        <f t="shared" si="21"/>
        <v>0</v>
      </c>
      <c r="S37" s="50">
        <f t="shared" si="22"/>
        <v>0</v>
      </c>
      <c r="T37" s="49">
        <f>IF($E37=0,0,($P37/$E37)*100)</f>
        <v>0</v>
      </c>
      <c r="U37" s="51">
        <f>IF($E37=0,0,($Q37/$E37)*100)</f>
        <v>0</v>
      </c>
      <c r="V37" s="94">
        <v>0</v>
      </c>
      <c r="W37" s="95"/>
    </row>
    <row r="38" spans="1:23" ht="12.75" customHeight="1">
      <c r="A38" s="48" t="s">
        <v>59</v>
      </c>
      <c r="B38" s="93">
        <v>10000000</v>
      </c>
      <c r="C38" s="93">
        <v>0</v>
      </c>
      <c r="D38" s="93"/>
      <c r="E38" s="93">
        <f t="shared" si="18"/>
        <v>10000000</v>
      </c>
      <c r="F38" s="94">
        <v>10000000</v>
      </c>
      <c r="G38" s="95">
        <v>10000000</v>
      </c>
      <c r="H38" s="94"/>
      <c r="I38" s="95"/>
      <c r="J38" s="94"/>
      <c r="K38" s="95"/>
      <c r="L38" s="94"/>
      <c r="M38" s="95"/>
      <c r="N38" s="94">
        <v>9447000</v>
      </c>
      <c r="O38" s="95"/>
      <c r="P38" s="94">
        <f t="shared" si="19"/>
        <v>9447000</v>
      </c>
      <c r="Q38" s="95">
        <f t="shared" si="20"/>
        <v>0</v>
      </c>
      <c r="R38" s="49">
        <f t="shared" si="21"/>
        <v>0</v>
      </c>
      <c r="S38" s="50">
        <f t="shared" si="22"/>
        <v>0</v>
      </c>
      <c r="T38" s="49">
        <f>IF($E38=0,0,($P38/$E38)*100)</f>
        <v>94.47</v>
      </c>
      <c r="U38" s="51">
        <f>IF($E38=0,0,($Q38/$E38)*100)</f>
        <v>0</v>
      </c>
      <c r="V38" s="94">
        <v>0</v>
      </c>
      <c r="W38" s="95">
        <v>0</v>
      </c>
    </row>
    <row r="39" spans="1:23" ht="12.75" customHeight="1">
      <c r="A39" s="48" t="s">
        <v>60</v>
      </c>
      <c r="B39" s="93">
        <v>0</v>
      </c>
      <c r="C39" s="93">
        <v>0</v>
      </c>
      <c r="D39" s="93"/>
      <c r="E39" s="93">
        <f t="shared" si="18"/>
        <v>0</v>
      </c>
      <c r="F39" s="94">
        <v>0</v>
      </c>
      <c r="G39" s="95">
        <v>0</v>
      </c>
      <c r="H39" s="94"/>
      <c r="I39" s="95"/>
      <c r="J39" s="94"/>
      <c r="K39" s="95"/>
      <c r="L39" s="94"/>
      <c r="M39" s="95"/>
      <c r="N39" s="94"/>
      <c r="O39" s="95"/>
      <c r="P39" s="94">
        <f t="shared" si="19"/>
        <v>0</v>
      </c>
      <c r="Q39" s="95">
        <f t="shared" si="20"/>
        <v>0</v>
      </c>
      <c r="R39" s="49">
        <f t="shared" si="21"/>
        <v>0</v>
      </c>
      <c r="S39" s="50">
        <f t="shared" si="22"/>
        <v>0</v>
      </c>
      <c r="T39" s="49">
        <f>IF($E39=0,0,($P39/$E39)*100)</f>
        <v>0</v>
      </c>
      <c r="U39" s="51">
        <f>IF($E39=0,0,($Q39/$E39)*100)</f>
        <v>0</v>
      </c>
      <c r="V39" s="94">
        <v>0</v>
      </c>
      <c r="W39" s="95"/>
    </row>
    <row r="40" spans="1:23" ht="12.75" customHeight="1">
      <c r="A40" s="52" t="s">
        <v>40</v>
      </c>
      <c r="B40" s="96">
        <f>SUM(B35:B39)</f>
        <v>55736000</v>
      </c>
      <c r="C40" s="96">
        <f>SUM(C35:C39)</f>
        <v>0</v>
      </c>
      <c r="D40" s="96"/>
      <c r="E40" s="96">
        <f t="shared" si="18"/>
        <v>55736000</v>
      </c>
      <c r="F40" s="97">
        <f aca="true" t="shared" si="23" ref="F40:O40">SUM(F35:F39)</f>
        <v>55736000</v>
      </c>
      <c r="G40" s="98">
        <f t="shared" si="23"/>
        <v>10000000</v>
      </c>
      <c r="H40" s="97">
        <f t="shared" si="23"/>
        <v>0</v>
      </c>
      <c r="I40" s="98">
        <f t="shared" si="23"/>
        <v>0</v>
      </c>
      <c r="J40" s="97">
        <f t="shared" si="23"/>
        <v>0</v>
      </c>
      <c r="K40" s="98">
        <f t="shared" si="23"/>
        <v>0</v>
      </c>
      <c r="L40" s="97">
        <f t="shared" si="23"/>
        <v>0</v>
      </c>
      <c r="M40" s="98">
        <f t="shared" si="23"/>
        <v>0</v>
      </c>
      <c r="N40" s="97">
        <f t="shared" si="23"/>
        <v>9447000</v>
      </c>
      <c r="O40" s="98">
        <f t="shared" si="23"/>
        <v>0</v>
      </c>
      <c r="P40" s="97">
        <f t="shared" si="19"/>
        <v>9447000</v>
      </c>
      <c r="Q40" s="98">
        <f t="shared" si="20"/>
        <v>0</v>
      </c>
      <c r="R40" s="53">
        <f t="shared" si="21"/>
        <v>0</v>
      </c>
      <c r="S40" s="54">
        <f t="shared" si="22"/>
        <v>0</v>
      </c>
      <c r="T40" s="53">
        <f>IF((+$E35+$E38)=0,0,(P40/(+$E35+$E38))*100)</f>
        <v>94.47</v>
      </c>
      <c r="U40" s="55">
        <f>IF((+$E35+$E38)=0,0,(Q40/(+$E35+$E38))*100)</f>
        <v>0</v>
      </c>
      <c r="V40" s="97">
        <f>SUM(V35:V39)</f>
        <v>0</v>
      </c>
      <c r="W40" s="98">
        <f>SUM(W35:W39)</f>
        <v>0</v>
      </c>
    </row>
    <row r="41" spans="1:23" ht="12.75" customHeight="1">
      <c r="A41" s="41" t="s">
        <v>61</v>
      </c>
      <c r="B41" s="99"/>
      <c r="C41" s="99"/>
      <c r="D41" s="99"/>
      <c r="E41" s="99"/>
      <c r="F41" s="100"/>
      <c r="G41" s="101"/>
      <c r="H41" s="100"/>
      <c r="I41" s="101"/>
      <c r="J41" s="100"/>
      <c r="K41" s="101"/>
      <c r="L41" s="100"/>
      <c r="M41" s="101"/>
      <c r="N41" s="100"/>
      <c r="O41" s="101"/>
      <c r="P41" s="100"/>
      <c r="Q41" s="101"/>
      <c r="R41" s="45"/>
      <c r="S41" s="46"/>
      <c r="T41" s="45"/>
      <c r="U41" s="47"/>
      <c r="V41" s="100"/>
      <c r="W41" s="101"/>
    </row>
    <row r="42" spans="1:23" ht="12.75" customHeight="1">
      <c r="A42" s="48" t="s">
        <v>62</v>
      </c>
      <c r="B42" s="93">
        <v>0</v>
      </c>
      <c r="C42" s="93">
        <v>0</v>
      </c>
      <c r="D42" s="93"/>
      <c r="E42" s="93">
        <f aca="true" t="shared" si="24" ref="E42:E53">$B42+$C42+$D42</f>
        <v>0</v>
      </c>
      <c r="F42" s="94">
        <v>0</v>
      </c>
      <c r="G42" s="95">
        <v>0</v>
      </c>
      <c r="H42" s="94"/>
      <c r="I42" s="95"/>
      <c r="J42" s="94"/>
      <c r="K42" s="95"/>
      <c r="L42" s="94"/>
      <c r="M42" s="95"/>
      <c r="N42" s="94"/>
      <c r="O42" s="95"/>
      <c r="P42" s="94">
        <f aca="true" t="shared" si="25" ref="P42:P53">$H42+$J42+$L42+$N42</f>
        <v>0</v>
      </c>
      <c r="Q42" s="95">
        <f aca="true" t="shared" si="26" ref="Q42:Q53">$I42+$K42+$M42+$O42</f>
        <v>0</v>
      </c>
      <c r="R42" s="49">
        <f aca="true" t="shared" si="27" ref="R42:R53">IF($L42=0,0,(($N42-$L42)/$L42)*100)</f>
        <v>0</v>
      </c>
      <c r="S42" s="50">
        <f aca="true" t="shared" si="28" ref="S42:S53">IF($M42=0,0,(($O42-$M42)/$M42)*100)</f>
        <v>0</v>
      </c>
      <c r="T42" s="49">
        <f aca="true" t="shared" si="29" ref="T42:T52">IF($E42=0,0,($P42/$E42)*100)</f>
        <v>0</v>
      </c>
      <c r="U42" s="51">
        <f aca="true" t="shared" si="30" ref="U42:U52">IF($E42=0,0,($Q42/$E42)*100)</f>
        <v>0</v>
      </c>
      <c r="V42" s="94">
        <v>0</v>
      </c>
      <c r="W42" s="95"/>
    </row>
    <row r="43" spans="1:23" ht="12.75" customHeight="1">
      <c r="A43" s="48" t="s">
        <v>63</v>
      </c>
      <c r="B43" s="93">
        <v>0</v>
      </c>
      <c r="C43" s="93">
        <v>0</v>
      </c>
      <c r="D43" s="93"/>
      <c r="E43" s="93">
        <f t="shared" si="24"/>
        <v>0</v>
      </c>
      <c r="F43" s="94">
        <v>0</v>
      </c>
      <c r="G43" s="95">
        <v>0</v>
      </c>
      <c r="H43" s="94"/>
      <c r="I43" s="95"/>
      <c r="J43" s="94"/>
      <c r="K43" s="95"/>
      <c r="L43" s="94"/>
      <c r="M43" s="95"/>
      <c r="N43" s="94"/>
      <c r="O43" s="95"/>
      <c r="P43" s="94">
        <f t="shared" si="25"/>
        <v>0</v>
      </c>
      <c r="Q43" s="95">
        <f t="shared" si="26"/>
        <v>0</v>
      </c>
      <c r="R43" s="49">
        <f t="shared" si="27"/>
        <v>0</v>
      </c>
      <c r="S43" s="50">
        <f t="shared" si="28"/>
        <v>0</v>
      </c>
      <c r="T43" s="49">
        <f t="shared" si="29"/>
        <v>0</v>
      </c>
      <c r="U43" s="51">
        <f t="shared" si="30"/>
        <v>0</v>
      </c>
      <c r="V43" s="94">
        <v>0</v>
      </c>
      <c r="W43" s="95">
        <v>0</v>
      </c>
    </row>
    <row r="44" spans="1:23" ht="12.75" customHeight="1">
      <c r="A44" s="48" t="s">
        <v>64</v>
      </c>
      <c r="B44" s="93">
        <v>0</v>
      </c>
      <c r="C44" s="93">
        <v>0</v>
      </c>
      <c r="D44" s="93"/>
      <c r="E44" s="93">
        <f t="shared" si="24"/>
        <v>0</v>
      </c>
      <c r="F44" s="94">
        <v>0</v>
      </c>
      <c r="G44" s="95">
        <v>0</v>
      </c>
      <c r="H44" s="94"/>
      <c r="I44" s="95"/>
      <c r="J44" s="94"/>
      <c r="K44" s="95"/>
      <c r="L44" s="94"/>
      <c r="M44" s="95"/>
      <c r="N44" s="94"/>
      <c r="O44" s="95"/>
      <c r="P44" s="94">
        <f t="shared" si="25"/>
        <v>0</v>
      </c>
      <c r="Q44" s="95">
        <f t="shared" si="26"/>
        <v>0</v>
      </c>
      <c r="R44" s="49">
        <f t="shared" si="27"/>
        <v>0</v>
      </c>
      <c r="S44" s="50">
        <f t="shared" si="28"/>
        <v>0</v>
      </c>
      <c r="T44" s="49">
        <f t="shared" si="29"/>
        <v>0</v>
      </c>
      <c r="U44" s="51">
        <f t="shared" si="30"/>
        <v>0</v>
      </c>
      <c r="V44" s="94">
        <v>0</v>
      </c>
      <c r="W44" s="95">
        <v>0</v>
      </c>
    </row>
    <row r="45" spans="1:23" ht="12.75" customHeight="1">
      <c r="A45" s="48" t="s">
        <v>65</v>
      </c>
      <c r="B45" s="93">
        <v>0</v>
      </c>
      <c r="C45" s="93">
        <v>0</v>
      </c>
      <c r="D45" s="93"/>
      <c r="E45" s="93">
        <f t="shared" si="24"/>
        <v>0</v>
      </c>
      <c r="F45" s="94">
        <v>0</v>
      </c>
      <c r="G45" s="95">
        <v>0</v>
      </c>
      <c r="H45" s="94"/>
      <c r="I45" s="95"/>
      <c r="J45" s="94"/>
      <c r="K45" s="95"/>
      <c r="L45" s="94"/>
      <c r="M45" s="95"/>
      <c r="N45" s="94"/>
      <c r="O45" s="95"/>
      <c r="P45" s="94">
        <f t="shared" si="25"/>
        <v>0</v>
      </c>
      <c r="Q45" s="95">
        <f t="shared" si="26"/>
        <v>0</v>
      </c>
      <c r="R45" s="49">
        <f t="shared" si="27"/>
        <v>0</v>
      </c>
      <c r="S45" s="50">
        <f t="shared" si="28"/>
        <v>0</v>
      </c>
      <c r="T45" s="49">
        <f t="shared" si="29"/>
        <v>0</v>
      </c>
      <c r="U45" s="51">
        <f t="shared" si="30"/>
        <v>0</v>
      </c>
      <c r="V45" s="94">
        <v>0</v>
      </c>
      <c r="W45" s="95"/>
    </row>
    <row r="46" spans="1:23" ht="12.75" customHeight="1">
      <c r="A46" s="48" t="s">
        <v>66</v>
      </c>
      <c r="B46" s="93">
        <v>0</v>
      </c>
      <c r="C46" s="93">
        <v>0</v>
      </c>
      <c r="D46" s="93"/>
      <c r="E46" s="93">
        <f t="shared" si="24"/>
        <v>0</v>
      </c>
      <c r="F46" s="94">
        <v>0</v>
      </c>
      <c r="G46" s="95">
        <v>0</v>
      </c>
      <c r="H46" s="94"/>
      <c r="I46" s="95"/>
      <c r="J46" s="94"/>
      <c r="K46" s="95"/>
      <c r="L46" s="94"/>
      <c r="M46" s="95"/>
      <c r="N46" s="94"/>
      <c r="O46" s="95"/>
      <c r="P46" s="94">
        <f t="shared" si="25"/>
        <v>0</v>
      </c>
      <c r="Q46" s="95">
        <f t="shared" si="26"/>
        <v>0</v>
      </c>
      <c r="R46" s="49">
        <f t="shared" si="27"/>
        <v>0</v>
      </c>
      <c r="S46" s="50">
        <f t="shared" si="28"/>
        <v>0</v>
      </c>
      <c r="T46" s="49">
        <f t="shared" si="29"/>
        <v>0</v>
      </c>
      <c r="U46" s="51">
        <f t="shared" si="30"/>
        <v>0</v>
      </c>
      <c r="V46" s="94">
        <v>0</v>
      </c>
      <c r="W46" s="95"/>
    </row>
    <row r="47" spans="1:23" ht="12.75" customHeight="1" hidden="1">
      <c r="A47" s="48" t="s">
        <v>67</v>
      </c>
      <c r="B47" s="93">
        <v>0</v>
      </c>
      <c r="C47" s="93">
        <v>0</v>
      </c>
      <c r="D47" s="93"/>
      <c r="E47" s="93">
        <f t="shared" si="24"/>
        <v>0</v>
      </c>
      <c r="F47" s="94">
        <v>0</v>
      </c>
      <c r="G47" s="95">
        <v>0</v>
      </c>
      <c r="H47" s="94"/>
      <c r="I47" s="95"/>
      <c r="J47" s="94"/>
      <c r="K47" s="95"/>
      <c r="L47" s="94"/>
      <c r="M47" s="95"/>
      <c r="N47" s="94"/>
      <c r="O47" s="95"/>
      <c r="P47" s="94">
        <f t="shared" si="25"/>
        <v>0</v>
      </c>
      <c r="Q47" s="95">
        <f t="shared" si="26"/>
        <v>0</v>
      </c>
      <c r="R47" s="49">
        <f t="shared" si="27"/>
        <v>0</v>
      </c>
      <c r="S47" s="50">
        <f t="shared" si="28"/>
        <v>0</v>
      </c>
      <c r="T47" s="49">
        <f t="shared" si="29"/>
        <v>0</v>
      </c>
      <c r="U47" s="51">
        <f t="shared" si="30"/>
        <v>0</v>
      </c>
      <c r="V47" s="94">
        <v>0</v>
      </c>
      <c r="W47" s="95">
        <v>0</v>
      </c>
    </row>
    <row r="48" spans="1:23" ht="12.75" customHeight="1">
      <c r="A48" s="48" t="s">
        <v>68</v>
      </c>
      <c r="B48" s="93">
        <v>0</v>
      </c>
      <c r="C48" s="93">
        <v>0</v>
      </c>
      <c r="D48" s="93"/>
      <c r="E48" s="93">
        <f t="shared" si="24"/>
        <v>0</v>
      </c>
      <c r="F48" s="94">
        <v>0</v>
      </c>
      <c r="G48" s="95">
        <v>0</v>
      </c>
      <c r="H48" s="94"/>
      <c r="I48" s="95"/>
      <c r="J48" s="94"/>
      <c r="K48" s="95"/>
      <c r="L48" s="94"/>
      <c r="M48" s="95"/>
      <c r="N48" s="94"/>
      <c r="O48" s="95"/>
      <c r="P48" s="94">
        <f t="shared" si="25"/>
        <v>0</v>
      </c>
      <c r="Q48" s="95">
        <f t="shared" si="26"/>
        <v>0</v>
      </c>
      <c r="R48" s="49">
        <f t="shared" si="27"/>
        <v>0</v>
      </c>
      <c r="S48" s="50">
        <f t="shared" si="28"/>
        <v>0</v>
      </c>
      <c r="T48" s="49">
        <f t="shared" si="29"/>
        <v>0</v>
      </c>
      <c r="U48" s="51">
        <f t="shared" si="30"/>
        <v>0</v>
      </c>
      <c r="V48" s="94">
        <v>0</v>
      </c>
      <c r="W48" s="95"/>
    </row>
    <row r="49" spans="1:23" ht="12.75" customHeight="1">
      <c r="A49" s="48" t="s">
        <v>69</v>
      </c>
      <c r="B49" s="93">
        <v>0</v>
      </c>
      <c r="C49" s="93">
        <v>0</v>
      </c>
      <c r="D49" s="93"/>
      <c r="E49" s="93">
        <f t="shared" si="24"/>
        <v>0</v>
      </c>
      <c r="F49" s="94">
        <v>0</v>
      </c>
      <c r="G49" s="95">
        <v>0</v>
      </c>
      <c r="H49" s="94"/>
      <c r="I49" s="95"/>
      <c r="J49" s="94"/>
      <c r="K49" s="95"/>
      <c r="L49" s="94"/>
      <c r="M49" s="95"/>
      <c r="N49" s="94"/>
      <c r="O49" s="95"/>
      <c r="P49" s="94">
        <f t="shared" si="25"/>
        <v>0</v>
      </c>
      <c r="Q49" s="95">
        <f t="shared" si="26"/>
        <v>0</v>
      </c>
      <c r="R49" s="49">
        <f t="shared" si="27"/>
        <v>0</v>
      </c>
      <c r="S49" s="50">
        <f t="shared" si="28"/>
        <v>0</v>
      </c>
      <c r="T49" s="49">
        <f t="shared" si="29"/>
        <v>0</v>
      </c>
      <c r="U49" s="51">
        <f t="shared" si="30"/>
        <v>0</v>
      </c>
      <c r="V49" s="94">
        <v>0</v>
      </c>
      <c r="W49" s="95"/>
    </row>
    <row r="50" spans="1:23" ht="12.75" customHeight="1">
      <c r="A50" s="48" t="s">
        <v>70</v>
      </c>
      <c r="B50" s="93">
        <v>0</v>
      </c>
      <c r="C50" s="93">
        <v>0</v>
      </c>
      <c r="D50" s="93"/>
      <c r="E50" s="93">
        <f t="shared" si="24"/>
        <v>0</v>
      </c>
      <c r="F50" s="94">
        <v>0</v>
      </c>
      <c r="G50" s="95">
        <v>0</v>
      </c>
      <c r="H50" s="94"/>
      <c r="I50" s="95"/>
      <c r="J50" s="94"/>
      <c r="K50" s="95"/>
      <c r="L50" s="94"/>
      <c r="M50" s="95"/>
      <c r="N50" s="94"/>
      <c r="O50" s="95"/>
      <c r="P50" s="94">
        <f t="shared" si="25"/>
        <v>0</v>
      </c>
      <c r="Q50" s="95">
        <f t="shared" si="26"/>
        <v>0</v>
      </c>
      <c r="R50" s="49">
        <f t="shared" si="27"/>
        <v>0</v>
      </c>
      <c r="S50" s="50">
        <f t="shared" si="28"/>
        <v>0</v>
      </c>
      <c r="T50" s="49">
        <f t="shared" si="29"/>
        <v>0</v>
      </c>
      <c r="U50" s="51">
        <f t="shared" si="30"/>
        <v>0</v>
      </c>
      <c r="V50" s="94">
        <v>0</v>
      </c>
      <c r="W50" s="95">
        <v>0</v>
      </c>
    </row>
    <row r="51" spans="1:23" ht="12.75" customHeight="1">
      <c r="A51" s="48" t="s">
        <v>71</v>
      </c>
      <c r="B51" s="93">
        <v>0</v>
      </c>
      <c r="C51" s="93">
        <v>0</v>
      </c>
      <c r="D51" s="93"/>
      <c r="E51" s="93">
        <f t="shared" si="24"/>
        <v>0</v>
      </c>
      <c r="F51" s="94">
        <v>0</v>
      </c>
      <c r="G51" s="95">
        <v>0</v>
      </c>
      <c r="H51" s="94"/>
      <c r="I51" s="95"/>
      <c r="J51" s="94"/>
      <c r="K51" s="95"/>
      <c r="L51" s="94"/>
      <c r="M51" s="95"/>
      <c r="N51" s="94"/>
      <c r="O51" s="95"/>
      <c r="P51" s="94">
        <f t="shared" si="25"/>
        <v>0</v>
      </c>
      <c r="Q51" s="95">
        <f t="shared" si="26"/>
        <v>0</v>
      </c>
      <c r="R51" s="49">
        <f t="shared" si="27"/>
        <v>0</v>
      </c>
      <c r="S51" s="50">
        <f t="shared" si="28"/>
        <v>0</v>
      </c>
      <c r="T51" s="49">
        <f t="shared" si="29"/>
        <v>0</v>
      </c>
      <c r="U51" s="51">
        <f t="shared" si="30"/>
        <v>0</v>
      </c>
      <c r="V51" s="94">
        <v>0</v>
      </c>
      <c r="W51" s="95">
        <v>0</v>
      </c>
    </row>
    <row r="52" spans="1:23" ht="12.75" customHeight="1">
      <c r="A52" s="48" t="s">
        <v>72</v>
      </c>
      <c r="B52" s="93">
        <v>0</v>
      </c>
      <c r="C52" s="93">
        <v>0</v>
      </c>
      <c r="D52" s="93"/>
      <c r="E52" s="93">
        <f t="shared" si="24"/>
        <v>0</v>
      </c>
      <c r="F52" s="94">
        <v>0</v>
      </c>
      <c r="G52" s="95">
        <v>0</v>
      </c>
      <c r="H52" s="94"/>
      <c r="I52" s="95"/>
      <c r="J52" s="94"/>
      <c r="K52" s="95"/>
      <c r="L52" s="94"/>
      <c r="M52" s="95"/>
      <c r="N52" s="94"/>
      <c r="O52" s="95"/>
      <c r="P52" s="94">
        <f t="shared" si="25"/>
        <v>0</v>
      </c>
      <c r="Q52" s="95">
        <f t="shared" si="26"/>
        <v>0</v>
      </c>
      <c r="R52" s="49">
        <f t="shared" si="27"/>
        <v>0</v>
      </c>
      <c r="S52" s="50">
        <f t="shared" si="28"/>
        <v>0</v>
      </c>
      <c r="T52" s="49">
        <f t="shared" si="29"/>
        <v>0</v>
      </c>
      <c r="U52" s="51">
        <f t="shared" si="30"/>
        <v>0</v>
      </c>
      <c r="V52" s="94">
        <v>0</v>
      </c>
      <c r="W52" s="95">
        <v>0</v>
      </c>
    </row>
    <row r="53" spans="1:23" ht="12.75" customHeight="1">
      <c r="A53" s="52" t="s">
        <v>40</v>
      </c>
      <c r="B53" s="96">
        <f>SUM(B42:B52)</f>
        <v>0</v>
      </c>
      <c r="C53" s="96">
        <f>SUM(C42:C52)</f>
        <v>0</v>
      </c>
      <c r="D53" s="96"/>
      <c r="E53" s="96">
        <f t="shared" si="24"/>
        <v>0</v>
      </c>
      <c r="F53" s="97">
        <f aca="true" t="shared" si="31" ref="F53:O53">SUM(F42:F52)</f>
        <v>0</v>
      </c>
      <c r="G53" s="98">
        <f t="shared" si="31"/>
        <v>0</v>
      </c>
      <c r="H53" s="97">
        <f t="shared" si="31"/>
        <v>0</v>
      </c>
      <c r="I53" s="98">
        <f t="shared" si="31"/>
        <v>0</v>
      </c>
      <c r="J53" s="97">
        <f t="shared" si="31"/>
        <v>0</v>
      </c>
      <c r="K53" s="98">
        <f t="shared" si="31"/>
        <v>0</v>
      </c>
      <c r="L53" s="97">
        <f t="shared" si="31"/>
        <v>0</v>
      </c>
      <c r="M53" s="98">
        <f t="shared" si="31"/>
        <v>0</v>
      </c>
      <c r="N53" s="97">
        <f t="shared" si="31"/>
        <v>0</v>
      </c>
      <c r="O53" s="98">
        <f t="shared" si="31"/>
        <v>0</v>
      </c>
      <c r="P53" s="97">
        <f t="shared" si="25"/>
        <v>0</v>
      </c>
      <c r="Q53" s="98">
        <f t="shared" si="26"/>
        <v>0</v>
      </c>
      <c r="R53" s="53">
        <f t="shared" si="27"/>
        <v>0</v>
      </c>
      <c r="S53" s="54">
        <f t="shared" si="28"/>
        <v>0</v>
      </c>
      <c r="T53" s="53">
        <f>IF((+$E43+$E45+$E47+$E48+$E51)=0,0,(P53/(+$E43+$E45+$E47+$E48+$E51))*100)</f>
        <v>0</v>
      </c>
      <c r="U53" s="55">
        <f>IF((+$E43+$E45+$E47+$E48+$E51)=0,0,(Q53/(+$E43+$E45+$E47+$E48+$E51))*100)</f>
        <v>0</v>
      </c>
      <c r="V53" s="97">
        <f>SUM(V42:V52)</f>
        <v>0</v>
      </c>
      <c r="W53" s="98">
        <f>SUM(W42:W52)</f>
        <v>0</v>
      </c>
    </row>
    <row r="54" spans="1:23" ht="12.75" customHeight="1">
      <c r="A54" s="41" t="s">
        <v>73</v>
      </c>
      <c r="B54" s="99"/>
      <c r="C54" s="99"/>
      <c r="D54" s="99"/>
      <c r="E54" s="99"/>
      <c r="F54" s="100"/>
      <c r="G54" s="101"/>
      <c r="H54" s="100"/>
      <c r="I54" s="101"/>
      <c r="J54" s="100"/>
      <c r="K54" s="101"/>
      <c r="L54" s="100"/>
      <c r="M54" s="101"/>
      <c r="N54" s="100"/>
      <c r="O54" s="101"/>
      <c r="P54" s="100"/>
      <c r="Q54" s="101"/>
      <c r="R54" s="45"/>
      <c r="S54" s="46"/>
      <c r="T54" s="45"/>
      <c r="U54" s="47"/>
      <c r="V54" s="100"/>
      <c r="W54" s="101"/>
    </row>
    <row r="55" spans="1:23" ht="12.75" customHeight="1">
      <c r="A55" s="56" t="s">
        <v>74</v>
      </c>
      <c r="B55" s="93">
        <v>0</v>
      </c>
      <c r="C55" s="93">
        <v>0</v>
      </c>
      <c r="D55" s="93"/>
      <c r="E55" s="93">
        <f>$B55+$C55+$D55</f>
        <v>0</v>
      </c>
      <c r="F55" s="94">
        <v>0</v>
      </c>
      <c r="G55" s="95">
        <v>0</v>
      </c>
      <c r="H55" s="94"/>
      <c r="I55" s="95"/>
      <c r="J55" s="94"/>
      <c r="K55" s="95"/>
      <c r="L55" s="94"/>
      <c r="M55" s="95"/>
      <c r="N55" s="94"/>
      <c r="O55" s="95"/>
      <c r="P55" s="94">
        <f>$H55+$J55+$L55+$N55</f>
        <v>0</v>
      </c>
      <c r="Q55" s="95">
        <f>$I55+$K55+$M55+$O55</f>
        <v>0</v>
      </c>
      <c r="R55" s="49">
        <f>IF($L55=0,0,(($N55-$L55)/$L55)*100)</f>
        <v>0</v>
      </c>
      <c r="S55" s="50">
        <f>IF($M55=0,0,(($O55-$M55)/$M55)*100)</f>
        <v>0</v>
      </c>
      <c r="T55" s="49">
        <f>IF($E55=0,0,($P55/$E55)*100)</f>
        <v>0</v>
      </c>
      <c r="U55" s="51">
        <f>IF($E55=0,0,($Q55/$E55)*100)</f>
        <v>0</v>
      </c>
      <c r="V55" s="94">
        <v>0</v>
      </c>
      <c r="W55" s="95"/>
    </row>
    <row r="56" spans="1:23" ht="12.75" customHeight="1">
      <c r="A56" s="56" t="s">
        <v>75</v>
      </c>
      <c r="B56" s="93">
        <v>0</v>
      </c>
      <c r="C56" s="93">
        <v>0</v>
      </c>
      <c r="D56" s="93"/>
      <c r="E56" s="93">
        <f>$B56+$C56+$D56</f>
        <v>0</v>
      </c>
      <c r="F56" s="94">
        <v>0</v>
      </c>
      <c r="G56" s="95">
        <v>0</v>
      </c>
      <c r="H56" s="94"/>
      <c r="I56" s="95"/>
      <c r="J56" s="94"/>
      <c r="K56" s="95"/>
      <c r="L56" s="94"/>
      <c r="M56" s="95"/>
      <c r="N56" s="94"/>
      <c r="O56" s="95"/>
      <c r="P56" s="94">
        <f>$H56+$J56+$L56+$N56</f>
        <v>0</v>
      </c>
      <c r="Q56" s="95">
        <f>$I56+$K56+$M56+$O56</f>
        <v>0</v>
      </c>
      <c r="R56" s="49">
        <f>IF($L56=0,0,(($N56-$L56)/$L56)*100)</f>
        <v>0</v>
      </c>
      <c r="S56" s="50">
        <f>IF($M56=0,0,(($O56-$M56)/$M56)*100)</f>
        <v>0</v>
      </c>
      <c r="T56" s="49">
        <f>IF($E56=0,0,($P56/$E56)*100)</f>
        <v>0</v>
      </c>
      <c r="U56" s="51">
        <f>IF($E56=0,0,($Q56/$E56)*100)</f>
        <v>0</v>
      </c>
      <c r="V56" s="94">
        <v>0</v>
      </c>
      <c r="W56" s="95"/>
    </row>
    <row r="57" spans="1:23" ht="12.75" customHeight="1" hidden="1">
      <c r="A57" s="56" t="s">
        <v>76</v>
      </c>
      <c r="B57" s="93">
        <v>0</v>
      </c>
      <c r="C57" s="93">
        <v>0</v>
      </c>
      <c r="D57" s="93"/>
      <c r="E57" s="93">
        <f>$B57+$C57+$D57</f>
        <v>0</v>
      </c>
      <c r="F57" s="94">
        <v>0</v>
      </c>
      <c r="G57" s="95">
        <v>0</v>
      </c>
      <c r="H57" s="94"/>
      <c r="I57" s="95"/>
      <c r="J57" s="94"/>
      <c r="K57" s="95"/>
      <c r="L57" s="94"/>
      <c r="M57" s="95"/>
      <c r="N57" s="94"/>
      <c r="O57" s="95"/>
      <c r="P57" s="94">
        <f>$H57+$J57+$L57+$N57</f>
        <v>0</v>
      </c>
      <c r="Q57" s="95">
        <f>$I57+$K57+$M57+$O57</f>
        <v>0</v>
      </c>
      <c r="R57" s="49">
        <f>IF($L57=0,0,(($N57-$L57)/$L57)*100)</f>
        <v>0</v>
      </c>
      <c r="S57" s="50">
        <f>IF($M57=0,0,(($O57-$M57)/$M57)*100)</f>
        <v>0</v>
      </c>
      <c r="T57" s="49">
        <f>IF($E57=0,0,($P57/$E57)*100)</f>
        <v>0</v>
      </c>
      <c r="U57" s="51">
        <f>IF($E57=0,0,($Q57/$E57)*100)</f>
        <v>0</v>
      </c>
      <c r="V57" s="94">
        <v>0</v>
      </c>
      <c r="W57" s="95"/>
    </row>
    <row r="58" spans="1:23" ht="12.75" customHeight="1" hidden="1">
      <c r="A58" s="48" t="s">
        <v>77</v>
      </c>
      <c r="B58" s="93">
        <v>0</v>
      </c>
      <c r="C58" s="93">
        <v>0</v>
      </c>
      <c r="D58" s="93"/>
      <c r="E58" s="93">
        <f>$B58+$C58+$D58</f>
        <v>0</v>
      </c>
      <c r="F58" s="94">
        <v>0</v>
      </c>
      <c r="G58" s="95">
        <v>0</v>
      </c>
      <c r="H58" s="94"/>
      <c r="I58" s="95"/>
      <c r="J58" s="94"/>
      <c r="K58" s="95"/>
      <c r="L58" s="94"/>
      <c r="M58" s="95"/>
      <c r="N58" s="94"/>
      <c r="O58" s="95"/>
      <c r="P58" s="94">
        <f>$H58+$J58+$L58+$N58</f>
        <v>0</v>
      </c>
      <c r="Q58" s="95">
        <f>$I58+$K58+$M58+$O58</f>
        <v>0</v>
      </c>
      <c r="R58" s="49">
        <f>IF($L58=0,0,(($N58-$L58)/$L58)*100)</f>
        <v>0</v>
      </c>
      <c r="S58" s="50">
        <f>IF($M58=0,0,(($O58-$M58)/$M58)*100)</f>
        <v>0</v>
      </c>
      <c r="T58" s="49">
        <f>IF($E58=0,0,($P58/$E58)*100)</f>
        <v>0</v>
      </c>
      <c r="U58" s="51">
        <f>IF($E58=0,0,($Q58/$E58)*100)</f>
        <v>0</v>
      </c>
      <c r="V58" s="94">
        <v>0</v>
      </c>
      <c r="W58" s="95"/>
    </row>
    <row r="59" spans="1:23" ht="12.75" customHeight="1">
      <c r="A59" s="57" t="s">
        <v>40</v>
      </c>
      <c r="B59" s="102">
        <f>SUM(B55:B58)</f>
        <v>0</v>
      </c>
      <c r="C59" s="102">
        <f>SUM(C55:C58)</f>
        <v>0</v>
      </c>
      <c r="D59" s="102"/>
      <c r="E59" s="102">
        <f>$B59+$C59+$D59</f>
        <v>0</v>
      </c>
      <c r="F59" s="103">
        <f aca="true" t="shared" si="32" ref="F59:O59">SUM(F55:F58)</f>
        <v>0</v>
      </c>
      <c r="G59" s="104">
        <f t="shared" si="32"/>
        <v>0</v>
      </c>
      <c r="H59" s="103">
        <f t="shared" si="32"/>
        <v>0</v>
      </c>
      <c r="I59" s="104">
        <f t="shared" si="32"/>
        <v>0</v>
      </c>
      <c r="J59" s="103">
        <f t="shared" si="32"/>
        <v>0</v>
      </c>
      <c r="K59" s="104">
        <f t="shared" si="32"/>
        <v>0</v>
      </c>
      <c r="L59" s="103">
        <f t="shared" si="32"/>
        <v>0</v>
      </c>
      <c r="M59" s="104">
        <f t="shared" si="32"/>
        <v>0</v>
      </c>
      <c r="N59" s="103">
        <f t="shared" si="32"/>
        <v>0</v>
      </c>
      <c r="O59" s="104">
        <f t="shared" si="32"/>
        <v>0</v>
      </c>
      <c r="P59" s="103">
        <f>$H59+$J59+$L59+$N59</f>
        <v>0</v>
      </c>
      <c r="Q59" s="104">
        <f>$I59+$K59+$M59+$O59</f>
        <v>0</v>
      </c>
      <c r="R59" s="58">
        <f>IF($L59=0,0,(($N59-$L59)/$L59)*100)</f>
        <v>0</v>
      </c>
      <c r="S59" s="59">
        <f>IF($M59=0,0,(($O59-$M59)/$M59)*100)</f>
        <v>0</v>
      </c>
      <c r="T59" s="58">
        <f>IF($E59=0,0,($P59/$E59)*100)</f>
        <v>0</v>
      </c>
      <c r="U59" s="60">
        <f>IF($E59=0,0,($Q59/$E59)*100)</f>
        <v>0</v>
      </c>
      <c r="V59" s="103">
        <f>SUM(V55:V58)</f>
        <v>0</v>
      </c>
      <c r="W59" s="104">
        <f>SUM(W55:W58)</f>
        <v>0</v>
      </c>
    </row>
    <row r="60" spans="1:23" ht="12.75" customHeight="1">
      <c r="A60" s="41" t="s">
        <v>78</v>
      </c>
      <c r="B60" s="99"/>
      <c r="C60" s="99"/>
      <c r="D60" s="99"/>
      <c r="E60" s="99"/>
      <c r="F60" s="100"/>
      <c r="G60" s="101"/>
      <c r="H60" s="100"/>
      <c r="I60" s="101"/>
      <c r="J60" s="100"/>
      <c r="K60" s="101"/>
      <c r="L60" s="100"/>
      <c r="M60" s="101"/>
      <c r="N60" s="100"/>
      <c r="O60" s="101"/>
      <c r="P60" s="100"/>
      <c r="Q60" s="101"/>
      <c r="R60" s="45"/>
      <c r="S60" s="46"/>
      <c r="T60" s="45"/>
      <c r="U60" s="47"/>
      <c r="V60" s="100"/>
      <c r="W60" s="101"/>
    </row>
    <row r="61" spans="1:23" ht="12.75" customHeight="1">
      <c r="A61" s="48" t="s">
        <v>79</v>
      </c>
      <c r="B61" s="93">
        <v>0</v>
      </c>
      <c r="C61" s="93">
        <v>0</v>
      </c>
      <c r="D61" s="93"/>
      <c r="E61" s="93">
        <f aca="true" t="shared" si="33" ref="E61:E67">$B61+$C61+$D61</f>
        <v>0</v>
      </c>
      <c r="F61" s="94">
        <v>0</v>
      </c>
      <c r="G61" s="95">
        <v>0</v>
      </c>
      <c r="H61" s="94"/>
      <c r="I61" s="95"/>
      <c r="J61" s="94"/>
      <c r="K61" s="95"/>
      <c r="L61" s="94"/>
      <c r="M61" s="95"/>
      <c r="N61" s="94"/>
      <c r="O61" s="95"/>
      <c r="P61" s="94">
        <f aca="true" t="shared" si="34" ref="P61:P67">$H61+$J61+$L61+$N61</f>
        <v>0</v>
      </c>
      <c r="Q61" s="95">
        <f aca="true" t="shared" si="35" ref="Q61:Q67">$I61+$K61+$M61+$O61</f>
        <v>0</v>
      </c>
      <c r="R61" s="49">
        <f aca="true" t="shared" si="36" ref="R61:R67">IF($L61=0,0,(($N61-$L61)/$L61)*100)</f>
        <v>0</v>
      </c>
      <c r="S61" s="50">
        <f aca="true" t="shared" si="37" ref="S61:S67">IF($M61=0,0,(($O61-$M61)/$M61)*100)</f>
        <v>0</v>
      </c>
      <c r="T61" s="49">
        <f>IF($E61=0,0,($P61/$E61)*100)</f>
        <v>0</v>
      </c>
      <c r="U61" s="51">
        <f>IF($E61=0,0,($Q61/$E61)*100)</f>
        <v>0</v>
      </c>
      <c r="V61" s="94">
        <v>0</v>
      </c>
      <c r="W61" s="95"/>
    </row>
    <row r="62" spans="1:23" ht="12.75" customHeight="1">
      <c r="A62" s="48" t="s">
        <v>80</v>
      </c>
      <c r="B62" s="93">
        <v>0</v>
      </c>
      <c r="C62" s="93">
        <v>0</v>
      </c>
      <c r="D62" s="93"/>
      <c r="E62" s="93">
        <f t="shared" si="33"/>
        <v>0</v>
      </c>
      <c r="F62" s="94">
        <v>0</v>
      </c>
      <c r="G62" s="95">
        <v>0</v>
      </c>
      <c r="H62" s="94"/>
      <c r="I62" s="95"/>
      <c r="J62" s="94"/>
      <c r="K62" s="95"/>
      <c r="L62" s="94"/>
      <c r="M62" s="95"/>
      <c r="N62" s="94"/>
      <c r="O62" s="95"/>
      <c r="P62" s="94">
        <f t="shared" si="34"/>
        <v>0</v>
      </c>
      <c r="Q62" s="95">
        <f t="shared" si="35"/>
        <v>0</v>
      </c>
      <c r="R62" s="49">
        <f t="shared" si="36"/>
        <v>0</v>
      </c>
      <c r="S62" s="50">
        <f t="shared" si="37"/>
        <v>0</v>
      </c>
      <c r="T62" s="49">
        <f>IF($E62=0,0,($P62/$E62)*100)</f>
        <v>0</v>
      </c>
      <c r="U62" s="51">
        <f>IF($E62=0,0,($Q62/$E62)*100)</f>
        <v>0</v>
      </c>
      <c r="V62" s="94">
        <v>0</v>
      </c>
      <c r="W62" s="95"/>
    </row>
    <row r="63" spans="1:23" ht="12.75" customHeight="1">
      <c r="A63" s="48" t="s">
        <v>81</v>
      </c>
      <c r="B63" s="93">
        <v>0</v>
      </c>
      <c r="C63" s="93">
        <v>0</v>
      </c>
      <c r="D63" s="93"/>
      <c r="E63" s="93">
        <f t="shared" si="33"/>
        <v>0</v>
      </c>
      <c r="F63" s="94">
        <v>0</v>
      </c>
      <c r="G63" s="95">
        <v>0</v>
      </c>
      <c r="H63" s="94"/>
      <c r="I63" s="95"/>
      <c r="J63" s="94"/>
      <c r="K63" s="95"/>
      <c r="L63" s="94"/>
      <c r="M63" s="95"/>
      <c r="N63" s="94"/>
      <c r="O63" s="95"/>
      <c r="P63" s="94">
        <f t="shared" si="34"/>
        <v>0</v>
      </c>
      <c r="Q63" s="95">
        <f t="shared" si="35"/>
        <v>0</v>
      </c>
      <c r="R63" s="49">
        <f t="shared" si="36"/>
        <v>0</v>
      </c>
      <c r="S63" s="50">
        <f t="shared" si="37"/>
        <v>0</v>
      </c>
      <c r="T63" s="49">
        <f>IF($E63=0,0,($P63/$E63)*100)</f>
        <v>0</v>
      </c>
      <c r="U63" s="51">
        <f>IF($E63=0,0,($Q63/$E63)*100)</f>
        <v>0</v>
      </c>
      <c r="V63" s="94">
        <v>0</v>
      </c>
      <c r="W63" s="95"/>
    </row>
    <row r="64" spans="1:23" ht="12.75" customHeight="1">
      <c r="A64" s="48" t="s">
        <v>82</v>
      </c>
      <c r="B64" s="93">
        <v>0</v>
      </c>
      <c r="C64" s="93">
        <v>0</v>
      </c>
      <c r="D64" s="93"/>
      <c r="E64" s="93">
        <f t="shared" si="33"/>
        <v>0</v>
      </c>
      <c r="F64" s="94">
        <v>0</v>
      </c>
      <c r="G64" s="95">
        <v>0</v>
      </c>
      <c r="H64" s="94"/>
      <c r="I64" s="95"/>
      <c r="J64" s="94"/>
      <c r="K64" s="95"/>
      <c r="L64" s="94"/>
      <c r="M64" s="95"/>
      <c r="N64" s="94"/>
      <c r="O64" s="95"/>
      <c r="P64" s="94">
        <f t="shared" si="34"/>
        <v>0</v>
      </c>
      <c r="Q64" s="95">
        <f t="shared" si="35"/>
        <v>0</v>
      </c>
      <c r="R64" s="49">
        <f t="shared" si="36"/>
        <v>0</v>
      </c>
      <c r="S64" s="50">
        <f t="shared" si="37"/>
        <v>0</v>
      </c>
      <c r="T64" s="49">
        <f>IF($E64=0,0,($P64/$E64)*100)</f>
        <v>0</v>
      </c>
      <c r="U64" s="51">
        <f>IF($E64=0,0,($Q64/$E64)*100)</f>
        <v>0</v>
      </c>
      <c r="V64" s="94">
        <v>0</v>
      </c>
      <c r="W64" s="95">
        <v>0</v>
      </c>
    </row>
    <row r="65" spans="1:23" ht="12.75" customHeight="1">
      <c r="A65" s="48" t="s">
        <v>83</v>
      </c>
      <c r="B65" s="93">
        <v>0</v>
      </c>
      <c r="C65" s="93">
        <v>0</v>
      </c>
      <c r="D65" s="93"/>
      <c r="E65" s="93">
        <f t="shared" si="33"/>
        <v>0</v>
      </c>
      <c r="F65" s="94">
        <v>0</v>
      </c>
      <c r="G65" s="95">
        <v>0</v>
      </c>
      <c r="H65" s="94"/>
      <c r="I65" s="95"/>
      <c r="J65" s="94"/>
      <c r="K65" s="95"/>
      <c r="L65" s="94"/>
      <c r="M65" s="95"/>
      <c r="N65" s="94"/>
      <c r="O65" s="95"/>
      <c r="P65" s="94">
        <f t="shared" si="34"/>
        <v>0</v>
      </c>
      <c r="Q65" s="95">
        <f t="shared" si="35"/>
        <v>0</v>
      </c>
      <c r="R65" s="49">
        <f t="shared" si="36"/>
        <v>0</v>
      </c>
      <c r="S65" s="50">
        <f t="shared" si="37"/>
        <v>0</v>
      </c>
      <c r="T65" s="49">
        <f>IF($E65=0,0,($P65/$E65)*100)</f>
        <v>0</v>
      </c>
      <c r="U65" s="51">
        <f>IF($E65=0,0,($Q65/$E65)*100)</f>
        <v>0</v>
      </c>
      <c r="V65" s="94">
        <v>0</v>
      </c>
      <c r="W65" s="95">
        <v>0</v>
      </c>
    </row>
    <row r="66" spans="1:23" ht="12.75" customHeight="1">
      <c r="A66" s="52" t="s">
        <v>40</v>
      </c>
      <c r="B66" s="96">
        <f>SUM(B61:B65)</f>
        <v>0</v>
      </c>
      <c r="C66" s="96">
        <f>SUM(C61:C65)</f>
        <v>0</v>
      </c>
      <c r="D66" s="96"/>
      <c r="E66" s="96">
        <f t="shared" si="33"/>
        <v>0</v>
      </c>
      <c r="F66" s="97">
        <f aca="true" t="shared" si="38" ref="F66:O66">SUM(F61:F65)</f>
        <v>0</v>
      </c>
      <c r="G66" s="98">
        <f t="shared" si="38"/>
        <v>0</v>
      </c>
      <c r="H66" s="97">
        <f t="shared" si="38"/>
        <v>0</v>
      </c>
      <c r="I66" s="98">
        <f t="shared" si="38"/>
        <v>0</v>
      </c>
      <c r="J66" s="97">
        <f t="shared" si="38"/>
        <v>0</v>
      </c>
      <c r="K66" s="98">
        <f t="shared" si="38"/>
        <v>0</v>
      </c>
      <c r="L66" s="97">
        <f t="shared" si="38"/>
        <v>0</v>
      </c>
      <c r="M66" s="98">
        <f t="shared" si="38"/>
        <v>0</v>
      </c>
      <c r="N66" s="97">
        <f t="shared" si="38"/>
        <v>0</v>
      </c>
      <c r="O66" s="98">
        <f t="shared" si="38"/>
        <v>0</v>
      </c>
      <c r="P66" s="97">
        <f t="shared" si="34"/>
        <v>0</v>
      </c>
      <c r="Q66" s="98">
        <f t="shared" si="35"/>
        <v>0</v>
      </c>
      <c r="R66" s="53">
        <f t="shared" si="36"/>
        <v>0</v>
      </c>
      <c r="S66" s="54">
        <f t="shared" si="37"/>
        <v>0</v>
      </c>
      <c r="T66" s="53">
        <f>IF((+$E61+$E63+$E64++$E65)=0,0,(P66/(+$E61+$E63+$E64+$E65))*100)</f>
        <v>0</v>
      </c>
      <c r="U66" s="55">
        <f>IF((+$E61+$E63+$E65)=0,0,(Q66/(+$E61+$E63+$E65))*100)</f>
        <v>0</v>
      </c>
      <c r="V66" s="97">
        <f>SUM(V61:V65)</f>
        <v>0</v>
      </c>
      <c r="W66" s="98">
        <f>SUM(W61:W65)</f>
        <v>0</v>
      </c>
    </row>
    <row r="67" spans="1:23" ht="12.75" customHeight="1">
      <c r="A67" s="61" t="s">
        <v>84</v>
      </c>
      <c r="B67" s="105">
        <f>SUM(B9:B15,B18:B23,B26:B29,B32,B35:B39,B42:B52,B55:B58,B61:B65)</f>
        <v>1419663000</v>
      </c>
      <c r="C67" s="105">
        <f>SUM(C9:C15,C18:C23,C26:C29,C32,C35:C39,C42:C52,C55:C58,C61:C65)</f>
        <v>-104752000</v>
      </c>
      <c r="D67" s="105"/>
      <c r="E67" s="105">
        <f t="shared" si="33"/>
        <v>1314911000</v>
      </c>
      <c r="F67" s="106">
        <f aca="true" t="shared" si="39" ref="F67:O67">SUM(F9:F15,F18:F23,F26:F29,F32,F35:F39,F42:F52,F55:F58,F61:F65)</f>
        <v>1239154000</v>
      </c>
      <c r="G67" s="107">
        <f t="shared" si="39"/>
        <v>1189921000</v>
      </c>
      <c r="H67" s="106">
        <f t="shared" si="39"/>
        <v>45751000</v>
      </c>
      <c r="I67" s="107">
        <f t="shared" si="39"/>
        <v>41888394</v>
      </c>
      <c r="J67" s="106">
        <f t="shared" si="39"/>
        <v>65504000</v>
      </c>
      <c r="K67" s="107">
        <f t="shared" si="39"/>
        <v>87755855</v>
      </c>
      <c r="L67" s="106">
        <f t="shared" si="39"/>
        <v>236276000</v>
      </c>
      <c r="M67" s="107">
        <f t="shared" si="39"/>
        <v>68333976</v>
      </c>
      <c r="N67" s="106">
        <f t="shared" si="39"/>
        <v>128674000</v>
      </c>
      <c r="O67" s="107">
        <f t="shared" si="39"/>
        <v>51594741</v>
      </c>
      <c r="P67" s="106">
        <f t="shared" si="34"/>
        <v>476205000</v>
      </c>
      <c r="Q67" s="107">
        <f t="shared" si="35"/>
        <v>249572966</v>
      </c>
      <c r="R67" s="62">
        <f t="shared" si="36"/>
        <v>-45.54080820735072</v>
      </c>
      <c r="S67" s="63">
        <f t="shared" si="37"/>
        <v>-24.496211079536774</v>
      </c>
      <c r="T67" s="62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37.624498490137306</v>
      </c>
      <c r="U67" s="62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19.71851971828538</v>
      </c>
      <c r="V67" s="106">
        <f>SUM(V9:V15,V18:V23,V26:V29,V32,V35:V39,V42:V52,V55:V58,V61:V65)</f>
        <v>0</v>
      </c>
      <c r="W67" s="107">
        <f>SUM(W9:W15,W18:W23,W26:W29,W32,W35:W39,W42:W52,W55:W58,W61:W65)</f>
        <v>0</v>
      </c>
    </row>
    <row r="68" spans="1:23" ht="12.75" customHeight="1">
      <c r="A68" s="41" t="s">
        <v>41</v>
      </c>
      <c r="B68" s="99"/>
      <c r="C68" s="99"/>
      <c r="D68" s="99"/>
      <c r="E68" s="99"/>
      <c r="F68" s="100"/>
      <c r="G68" s="101"/>
      <c r="H68" s="100"/>
      <c r="I68" s="101"/>
      <c r="J68" s="100"/>
      <c r="K68" s="101"/>
      <c r="L68" s="100"/>
      <c r="M68" s="101"/>
      <c r="N68" s="100"/>
      <c r="O68" s="101"/>
      <c r="P68" s="100"/>
      <c r="Q68" s="101"/>
      <c r="R68" s="45"/>
      <c r="S68" s="46"/>
      <c r="T68" s="45"/>
      <c r="U68" s="47"/>
      <c r="V68" s="100"/>
      <c r="W68" s="101"/>
    </row>
    <row r="69" spans="1:23" s="65" customFormat="1" ht="12.75" customHeight="1">
      <c r="A69" s="64" t="s">
        <v>85</v>
      </c>
      <c r="B69" s="93">
        <v>0</v>
      </c>
      <c r="C69" s="93">
        <v>0</v>
      </c>
      <c r="D69" s="93"/>
      <c r="E69" s="93">
        <f>$B69+$C69+$D69</f>
        <v>0</v>
      </c>
      <c r="F69" s="94">
        <v>0</v>
      </c>
      <c r="G69" s="95">
        <v>0</v>
      </c>
      <c r="H69" s="94"/>
      <c r="I69" s="95"/>
      <c r="J69" s="94"/>
      <c r="K69" s="95"/>
      <c r="L69" s="94"/>
      <c r="M69" s="95"/>
      <c r="N69" s="94"/>
      <c r="O69" s="95"/>
      <c r="P69" s="94">
        <f>$H69+$J69+$L69+$N69</f>
        <v>0</v>
      </c>
      <c r="Q69" s="95">
        <f>$I69+$K69+$M69+$O69</f>
        <v>0</v>
      </c>
      <c r="R69" s="49">
        <f>IF($L69=0,0,(($N69-$L69)/$L69)*100)</f>
        <v>0</v>
      </c>
      <c r="S69" s="50">
        <f>IF($M69=0,0,(($O69-$M69)/$M69)*100)</f>
        <v>0</v>
      </c>
      <c r="T69" s="49">
        <f>IF($E69=0,0,($P69/$E69)*100)</f>
        <v>0</v>
      </c>
      <c r="U69" s="51">
        <f>IF($E69=0,0,($Q69/$E69)*100)</f>
        <v>0</v>
      </c>
      <c r="V69" s="94">
        <v>0</v>
      </c>
      <c r="W69" s="95">
        <v>0</v>
      </c>
    </row>
    <row r="70" spans="1:23" ht="12.75" customHeight="1">
      <c r="A70" s="57" t="s">
        <v>40</v>
      </c>
      <c r="B70" s="102">
        <f>B69</f>
        <v>0</v>
      </c>
      <c r="C70" s="102">
        <f>C69</f>
        <v>0</v>
      </c>
      <c r="D70" s="102"/>
      <c r="E70" s="102">
        <f>$B70+$C70+$D70</f>
        <v>0</v>
      </c>
      <c r="F70" s="103">
        <f aca="true" t="shared" si="40" ref="F70:O70">F69</f>
        <v>0</v>
      </c>
      <c r="G70" s="104">
        <f t="shared" si="40"/>
        <v>0</v>
      </c>
      <c r="H70" s="103">
        <f t="shared" si="40"/>
        <v>0</v>
      </c>
      <c r="I70" s="104">
        <f t="shared" si="40"/>
        <v>0</v>
      </c>
      <c r="J70" s="103">
        <f t="shared" si="40"/>
        <v>0</v>
      </c>
      <c r="K70" s="104">
        <f t="shared" si="40"/>
        <v>0</v>
      </c>
      <c r="L70" s="103">
        <f t="shared" si="40"/>
        <v>0</v>
      </c>
      <c r="M70" s="104">
        <f t="shared" si="40"/>
        <v>0</v>
      </c>
      <c r="N70" s="103">
        <f t="shared" si="40"/>
        <v>0</v>
      </c>
      <c r="O70" s="104">
        <f t="shared" si="40"/>
        <v>0</v>
      </c>
      <c r="P70" s="103">
        <f>$H70+$J70+$L70+$N70</f>
        <v>0</v>
      </c>
      <c r="Q70" s="104">
        <f>$I70+$K70+$M70+$O70</f>
        <v>0</v>
      </c>
      <c r="R70" s="58">
        <f>IF($L70=0,0,(($N70-$L70)/$L70)*100)</f>
        <v>0</v>
      </c>
      <c r="S70" s="59">
        <f>IF($M70=0,0,(($O70-$M70)/$M70)*100)</f>
        <v>0</v>
      </c>
      <c r="T70" s="58">
        <f>IF($E70=0,0,($P70/$E70)*100)</f>
        <v>0</v>
      </c>
      <c r="U70" s="60">
        <f>IF($E70=0,0,($Q70/$E70)*100)</f>
        <v>0</v>
      </c>
      <c r="V70" s="103">
        <f>V69</f>
        <v>0</v>
      </c>
      <c r="W70" s="104">
        <f>W69</f>
        <v>0</v>
      </c>
    </row>
    <row r="71" spans="1:23" ht="12.75" customHeight="1">
      <c r="A71" s="61" t="s">
        <v>84</v>
      </c>
      <c r="B71" s="105">
        <f>B69</f>
        <v>0</v>
      </c>
      <c r="C71" s="105">
        <f>C69</f>
        <v>0</v>
      </c>
      <c r="D71" s="105"/>
      <c r="E71" s="105">
        <f>$B71+$C71+$D71</f>
        <v>0</v>
      </c>
      <c r="F71" s="106">
        <f aca="true" t="shared" si="41" ref="F71:O71">F69</f>
        <v>0</v>
      </c>
      <c r="G71" s="107">
        <f t="shared" si="41"/>
        <v>0</v>
      </c>
      <c r="H71" s="106">
        <f t="shared" si="41"/>
        <v>0</v>
      </c>
      <c r="I71" s="107">
        <f t="shared" si="41"/>
        <v>0</v>
      </c>
      <c r="J71" s="106">
        <f t="shared" si="41"/>
        <v>0</v>
      </c>
      <c r="K71" s="107">
        <f t="shared" si="41"/>
        <v>0</v>
      </c>
      <c r="L71" s="106">
        <f t="shared" si="41"/>
        <v>0</v>
      </c>
      <c r="M71" s="107">
        <f t="shared" si="41"/>
        <v>0</v>
      </c>
      <c r="N71" s="106">
        <f t="shared" si="41"/>
        <v>0</v>
      </c>
      <c r="O71" s="107">
        <f t="shared" si="41"/>
        <v>0</v>
      </c>
      <c r="P71" s="106">
        <f>$H71+$J71+$L71+$N71</f>
        <v>0</v>
      </c>
      <c r="Q71" s="107">
        <f>$I71+$K71+$M71+$O71</f>
        <v>0</v>
      </c>
      <c r="R71" s="62">
        <f>IF($L71=0,0,(($N71-$L71)/$L71)*100)</f>
        <v>0</v>
      </c>
      <c r="S71" s="63">
        <f>IF($M71=0,0,(($O71-$M71)/$M71)*100)</f>
        <v>0</v>
      </c>
      <c r="T71" s="62">
        <f>IF($E71=0,0,($P71/$E71)*100)</f>
        <v>0</v>
      </c>
      <c r="U71" s="66">
        <f>IF($E71=0,0,($Q71/$E71)*100)</f>
        <v>0</v>
      </c>
      <c r="V71" s="106">
        <f>V69</f>
        <v>0</v>
      </c>
      <c r="W71" s="107">
        <f>W69</f>
        <v>0</v>
      </c>
    </row>
    <row r="72" spans="1:23" ht="12.75" customHeight="1" thickBot="1">
      <c r="A72" s="61" t="s">
        <v>86</v>
      </c>
      <c r="B72" s="105">
        <f>SUM(B9:B15,B18:B23,B26:B29,B32,B35:B39,B42:B52,B55:B58,B61:B65,B69)</f>
        <v>1419663000</v>
      </c>
      <c r="C72" s="105">
        <f>SUM(C9:C15,C18:C23,C26:C29,C32,C35:C39,C42:C52,C55:C58,C61:C65,C69)</f>
        <v>-104752000</v>
      </c>
      <c r="D72" s="105"/>
      <c r="E72" s="105">
        <f>$B72+$C72+$D72</f>
        <v>1314911000</v>
      </c>
      <c r="F72" s="106">
        <f aca="true" t="shared" si="42" ref="F72:O72">SUM(F9:F15,F18:F23,F26:F29,F32,F35:F39,F42:F52,F55:F58,F61:F65,F69)</f>
        <v>1239154000</v>
      </c>
      <c r="G72" s="107">
        <f t="shared" si="42"/>
        <v>1189921000</v>
      </c>
      <c r="H72" s="106">
        <f t="shared" si="42"/>
        <v>45751000</v>
      </c>
      <c r="I72" s="107">
        <f t="shared" si="42"/>
        <v>41888394</v>
      </c>
      <c r="J72" s="106">
        <f t="shared" si="42"/>
        <v>65504000</v>
      </c>
      <c r="K72" s="107">
        <f t="shared" si="42"/>
        <v>87755855</v>
      </c>
      <c r="L72" s="106">
        <f t="shared" si="42"/>
        <v>236276000</v>
      </c>
      <c r="M72" s="107">
        <f t="shared" si="42"/>
        <v>68333976</v>
      </c>
      <c r="N72" s="106">
        <f t="shared" si="42"/>
        <v>128674000</v>
      </c>
      <c r="O72" s="107">
        <f t="shared" si="42"/>
        <v>51594741</v>
      </c>
      <c r="P72" s="106">
        <f>$H72+$J72+$L72+$N72</f>
        <v>476205000</v>
      </c>
      <c r="Q72" s="107">
        <f>$I72+$K72+$M72+$O72</f>
        <v>249572966</v>
      </c>
      <c r="R72" s="62">
        <f>IF($L72=0,0,(($N72-$L72)/$L72)*100)</f>
        <v>-45.54080820735072</v>
      </c>
      <c r="S72" s="63">
        <f>IF($M72=0,0,(($O72-$M72)/$M72)*100)</f>
        <v>-24.496211079536774</v>
      </c>
      <c r="T72" s="62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37.624498490137306</v>
      </c>
      <c r="U72" s="66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19.71851971828538</v>
      </c>
      <c r="V72" s="106">
        <f>SUM(V9:V15,V18:V23,V26:V29,V32,V35:V39,V42:V52,V55:V58,V61:V65,V69)</f>
        <v>0</v>
      </c>
      <c r="W72" s="107">
        <f>SUM(W9:W15,W18:W23,W26:W29,W32,W35:W39,W42:W52,W55:W58,W61:W65,W69)</f>
        <v>0</v>
      </c>
    </row>
    <row r="73" spans="1:23" ht="13.5" thickTop="1">
      <c r="A73" s="67"/>
      <c r="B73" s="68"/>
      <c r="C73" s="69"/>
      <c r="D73" s="69"/>
      <c r="E73" s="70"/>
      <c r="F73" s="68"/>
      <c r="G73" s="69"/>
      <c r="H73" s="69"/>
      <c r="I73" s="70"/>
      <c r="J73" s="69"/>
      <c r="K73" s="70"/>
      <c r="L73" s="69"/>
      <c r="M73" s="69"/>
      <c r="N73" s="69"/>
      <c r="O73" s="69"/>
      <c r="P73" s="69"/>
      <c r="Q73" s="69"/>
      <c r="R73" s="69"/>
      <c r="S73" s="69"/>
      <c r="T73" s="69"/>
      <c r="U73" s="70"/>
      <c r="V73" s="68"/>
      <c r="W73" s="70"/>
    </row>
    <row r="74" spans="1:23" ht="12.75">
      <c r="A74" s="13"/>
      <c r="B74" s="71"/>
      <c r="C74" s="72"/>
      <c r="D74" s="72"/>
      <c r="E74" s="73"/>
      <c r="F74" s="74" t="s">
        <v>3</v>
      </c>
      <c r="G74" s="75"/>
      <c r="H74" s="74" t="s">
        <v>4</v>
      </c>
      <c r="I74" s="76"/>
      <c r="J74" s="74" t="s">
        <v>5</v>
      </c>
      <c r="K74" s="76"/>
      <c r="L74" s="74" t="s">
        <v>6</v>
      </c>
      <c r="M74" s="74"/>
      <c r="N74" s="77" t="s">
        <v>7</v>
      </c>
      <c r="O74" s="74"/>
      <c r="P74" s="131" t="s">
        <v>8</v>
      </c>
      <c r="Q74" s="132"/>
      <c r="R74" s="133" t="s">
        <v>9</v>
      </c>
      <c r="S74" s="132"/>
      <c r="T74" s="133" t="s">
        <v>10</v>
      </c>
      <c r="U74" s="132"/>
      <c r="V74" s="131"/>
      <c r="W74" s="132"/>
    </row>
    <row r="75" spans="1:23" ht="51">
      <c r="A75" s="78" t="s">
        <v>87</v>
      </c>
      <c r="B75" s="79" t="s">
        <v>88</v>
      </c>
      <c r="C75" s="79" t="s">
        <v>89</v>
      </c>
      <c r="D75" s="80" t="s">
        <v>15</v>
      </c>
      <c r="E75" s="79" t="s">
        <v>16</v>
      </c>
      <c r="F75" s="79" t="s">
        <v>17</v>
      </c>
      <c r="G75" s="79" t="s">
        <v>90</v>
      </c>
      <c r="H75" s="79" t="s">
        <v>91</v>
      </c>
      <c r="I75" s="81" t="s">
        <v>20</v>
      </c>
      <c r="J75" s="79" t="s">
        <v>92</v>
      </c>
      <c r="K75" s="81" t="s">
        <v>22</v>
      </c>
      <c r="L75" s="79" t="s">
        <v>93</v>
      </c>
      <c r="M75" s="81" t="s">
        <v>24</v>
      </c>
      <c r="N75" s="79" t="s">
        <v>94</v>
      </c>
      <c r="O75" s="81" t="s">
        <v>26</v>
      </c>
      <c r="P75" s="81" t="s">
        <v>95</v>
      </c>
      <c r="Q75" s="82" t="s">
        <v>28</v>
      </c>
      <c r="R75" s="83" t="s">
        <v>95</v>
      </c>
      <c r="S75" s="84" t="s">
        <v>28</v>
      </c>
      <c r="T75" s="83" t="s">
        <v>96</v>
      </c>
      <c r="U75" s="80" t="s">
        <v>30</v>
      </c>
      <c r="V75" s="79"/>
      <c r="W75" s="81"/>
    </row>
    <row r="76" spans="1:23" ht="12.75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t="12.75" hidden="1">
      <c r="A77" s="4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9"/>
      <c r="N77" s="108"/>
      <c r="O77" s="109"/>
      <c r="P77" s="108"/>
      <c r="Q77" s="109"/>
      <c r="R77" s="5"/>
      <c r="S77" s="6"/>
      <c r="T77" s="5"/>
      <c r="U77" s="5"/>
      <c r="V77" s="108"/>
      <c r="W77" s="108"/>
    </row>
    <row r="78" spans="1:23" ht="12.75" hidden="1">
      <c r="A78" s="7" t="s">
        <v>118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1"/>
      <c r="N78" s="110"/>
      <c r="O78" s="111"/>
      <c r="P78" s="110"/>
      <c r="Q78" s="111"/>
      <c r="R78" s="8"/>
      <c r="S78" s="9"/>
      <c r="T78" s="8"/>
      <c r="U78" s="8"/>
      <c r="V78" s="110"/>
      <c r="W78" s="110"/>
    </row>
    <row r="79" spans="1:23" ht="12.75" hidden="1">
      <c r="A79" s="10" t="s">
        <v>119</v>
      </c>
      <c r="B79" s="112">
        <f>SUM(B80:B83)</f>
        <v>0</v>
      </c>
      <c r="C79" s="112">
        <f aca="true" t="shared" si="43" ref="C79:I79">SUM(C80:C83)</f>
        <v>0</v>
      </c>
      <c r="D79" s="112">
        <f t="shared" si="43"/>
        <v>0</v>
      </c>
      <c r="E79" s="112">
        <f t="shared" si="43"/>
        <v>0</v>
      </c>
      <c r="F79" s="112">
        <f t="shared" si="43"/>
        <v>0</v>
      </c>
      <c r="G79" s="112">
        <f t="shared" si="43"/>
        <v>0</v>
      </c>
      <c r="H79" s="112">
        <f t="shared" si="43"/>
        <v>0</v>
      </c>
      <c r="I79" s="112">
        <f t="shared" si="43"/>
        <v>0</v>
      </c>
      <c r="J79" s="112">
        <f>SUM(J80:J83)</f>
        <v>0</v>
      </c>
      <c r="K79" s="112">
        <f>SUM(K80:K83)</f>
        <v>0</v>
      </c>
      <c r="L79" s="112">
        <f>SUM(L80:L83)</f>
        <v>0</v>
      </c>
      <c r="M79" s="113">
        <f>SUM(M80:M83)</f>
        <v>0</v>
      </c>
      <c r="N79" s="112"/>
      <c r="O79" s="113"/>
      <c r="P79" s="112"/>
      <c r="Q79" s="113"/>
      <c r="R79" s="11"/>
      <c r="S79" s="12"/>
      <c r="T79" s="11"/>
      <c r="U79" s="11"/>
      <c r="V79" s="112">
        <f>SUM(V80:V83)</f>
        <v>0</v>
      </c>
      <c r="W79" s="112">
        <f>SUM(W80:W83)</f>
        <v>0</v>
      </c>
    </row>
    <row r="80" spans="1:23" ht="12.75" hidden="1">
      <c r="A80" s="13" t="s">
        <v>120</v>
      </c>
      <c r="B80" s="114"/>
      <c r="C80" s="114"/>
      <c r="D80" s="114"/>
      <c r="E80" s="114">
        <f>SUM(B80:D80)</f>
        <v>0</v>
      </c>
      <c r="F80" s="114"/>
      <c r="G80" s="114"/>
      <c r="H80" s="114"/>
      <c r="I80" s="115"/>
      <c r="J80" s="114"/>
      <c r="K80" s="115"/>
      <c r="L80" s="114"/>
      <c r="M80" s="116"/>
      <c r="N80" s="114"/>
      <c r="O80" s="116"/>
      <c r="P80" s="114"/>
      <c r="Q80" s="116"/>
      <c r="R80" s="14"/>
      <c r="S80" s="15"/>
      <c r="T80" s="14"/>
      <c r="U80" s="14"/>
      <c r="V80" s="114"/>
      <c r="W80" s="114"/>
    </row>
    <row r="81" spans="1:23" ht="12.75" hidden="1">
      <c r="A81" s="13" t="s">
        <v>121</v>
      </c>
      <c r="B81" s="114"/>
      <c r="C81" s="114"/>
      <c r="D81" s="114"/>
      <c r="E81" s="114">
        <f>SUM(B81:D81)</f>
        <v>0</v>
      </c>
      <c r="F81" s="114"/>
      <c r="G81" s="114"/>
      <c r="H81" s="114"/>
      <c r="I81" s="115"/>
      <c r="J81" s="114"/>
      <c r="K81" s="115"/>
      <c r="L81" s="114"/>
      <c r="M81" s="116"/>
      <c r="N81" s="114"/>
      <c r="O81" s="116"/>
      <c r="P81" s="114"/>
      <c r="Q81" s="116"/>
      <c r="R81" s="14"/>
      <c r="S81" s="15"/>
      <c r="T81" s="14"/>
      <c r="U81" s="14"/>
      <c r="V81" s="114"/>
      <c r="W81" s="114"/>
    </row>
    <row r="82" spans="1:23" ht="12.75" hidden="1">
      <c r="A82" s="13" t="s">
        <v>122</v>
      </c>
      <c r="B82" s="114"/>
      <c r="C82" s="114"/>
      <c r="D82" s="114"/>
      <c r="E82" s="114">
        <f>SUM(B82:D82)</f>
        <v>0</v>
      </c>
      <c r="F82" s="114"/>
      <c r="G82" s="114"/>
      <c r="H82" s="114"/>
      <c r="I82" s="115"/>
      <c r="J82" s="114"/>
      <c r="K82" s="115"/>
      <c r="L82" s="114"/>
      <c r="M82" s="116"/>
      <c r="N82" s="114"/>
      <c r="O82" s="116"/>
      <c r="P82" s="114"/>
      <c r="Q82" s="116"/>
      <c r="R82" s="14"/>
      <c r="S82" s="15"/>
      <c r="T82" s="14"/>
      <c r="U82" s="14"/>
      <c r="V82" s="114"/>
      <c r="W82" s="114"/>
    </row>
    <row r="83" spans="1:23" ht="12.75" hidden="1">
      <c r="A83" s="13" t="s">
        <v>123</v>
      </c>
      <c r="B83" s="114"/>
      <c r="C83" s="114"/>
      <c r="D83" s="114"/>
      <c r="E83" s="114">
        <f>SUM(B83:D83)</f>
        <v>0</v>
      </c>
      <c r="F83" s="114"/>
      <c r="G83" s="114"/>
      <c r="H83" s="114"/>
      <c r="I83" s="115"/>
      <c r="J83" s="114"/>
      <c r="K83" s="115"/>
      <c r="L83" s="114"/>
      <c r="M83" s="116"/>
      <c r="N83" s="114"/>
      <c r="O83" s="116"/>
      <c r="P83" s="114"/>
      <c r="Q83" s="116"/>
      <c r="R83" s="14"/>
      <c r="S83" s="15"/>
      <c r="T83" s="14"/>
      <c r="U83" s="14"/>
      <c r="V83" s="114"/>
      <c r="W83" s="114"/>
    </row>
    <row r="84" spans="1:23" ht="12.75" hidden="1">
      <c r="A84" s="13"/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6"/>
      <c r="N84" s="114"/>
      <c r="O84" s="116"/>
      <c r="P84" s="114"/>
      <c r="Q84" s="116"/>
      <c r="R84" s="14"/>
      <c r="S84" s="15"/>
      <c r="T84" s="14"/>
      <c r="U84" s="14"/>
      <c r="V84" s="114"/>
      <c r="W84" s="114"/>
    </row>
    <row r="85" spans="1:23" ht="12.75">
      <c r="A85" s="85" t="s">
        <v>97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8"/>
      <c r="R85" s="86"/>
      <c r="S85" s="86"/>
      <c r="T85" s="87"/>
      <c r="U85" s="88"/>
      <c r="V85" s="117"/>
      <c r="W85" s="117"/>
    </row>
    <row r="86" spans="1:23" ht="12.75">
      <c r="A86" s="89" t="s">
        <v>98</v>
      </c>
      <c r="B86" s="119">
        <v>0</v>
      </c>
      <c r="C86" s="119">
        <v>0</v>
      </c>
      <c r="D86" s="119"/>
      <c r="E86" s="119">
        <f aca="true" t="shared" si="44" ref="E86:E93">$B86+$C86+$D86</f>
        <v>0</v>
      </c>
      <c r="F86" s="119">
        <v>0</v>
      </c>
      <c r="G86" s="119">
        <v>0</v>
      </c>
      <c r="H86" s="119"/>
      <c r="I86" s="119"/>
      <c r="J86" s="119"/>
      <c r="K86" s="119"/>
      <c r="L86" s="119"/>
      <c r="M86" s="119"/>
      <c r="N86" s="119"/>
      <c r="O86" s="119"/>
      <c r="P86" s="119">
        <f aca="true" t="shared" si="45" ref="P86:P93">$H86+$J86+$L86+$N86</f>
        <v>0</v>
      </c>
      <c r="Q86" s="114">
        <f aca="true" t="shared" si="46" ref="Q86:Q93">$I86+$K86+$M86+$O86</f>
        <v>0</v>
      </c>
      <c r="R86" s="90">
        <f aca="true" t="shared" si="47" ref="R86:R93">IF($L86=0,0,(($N86-$L86)/$L86)*100)</f>
        <v>0</v>
      </c>
      <c r="S86" s="91">
        <f aca="true" t="shared" si="48" ref="S86:S93">IF($M86=0,0,(($O86-$M86)/$M86)*100)</f>
        <v>0</v>
      </c>
      <c r="T86" s="90">
        <f aca="true" t="shared" si="49" ref="T86:T93">IF($E86=0,0,($P86/$E86)*100)</f>
        <v>0</v>
      </c>
      <c r="U86" s="91">
        <f aca="true" t="shared" si="50" ref="U86:U93">IF($E86=0,0,($Q86/$E86)*100)</f>
        <v>0</v>
      </c>
      <c r="V86" s="119"/>
      <c r="W86" s="119"/>
    </row>
    <row r="87" spans="1:23" ht="12.75">
      <c r="A87" s="92" t="s">
        <v>99</v>
      </c>
      <c r="B87" s="114">
        <v>216483000</v>
      </c>
      <c r="C87" s="114">
        <v>0</v>
      </c>
      <c r="D87" s="114"/>
      <c r="E87" s="114">
        <f t="shared" si="44"/>
        <v>216483000</v>
      </c>
      <c r="F87" s="114">
        <v>0</v>
      </c>
      <c r="G87" s="114">
        <v>0</v>
      </c>
      <c r="H87" s="114"/>
      <c r="I87" s="114"/>
      <c r="J87" s="114"/>
      <c r="K87" s="114"/>
      <c r="L87" s="114"/>
      <c r="M87" s="114"/>
      <c r="N87" s="114"/>
      <c r="O87" s="114"/>
      <c r="P87" s="116">
        <f t="shared" si="45"/>
        <v>0</v>
      </c>
      <c r="Q87" s="116">
        <f t="shared" si="46"/>
        <v>0</v>
      </c>
      <c r="R87" s="90">
        <f t="shared" si="47"/>
        <v>0</v>
      </c>
      <c r="S87" s="91">
        <f t="shared" si="48"/>
        <v>0</v>
      </c>
      <c r="T87" s="90">
        <f t="shared" si="49"/>
        <v>0</v>
      </c>
      <c r="U87" s="91">
        <f t="shared" si="50"/>
        <v>0</v>
      </c>
      <c r="V87" s="114"/>
      <c r="W87" s="114"/>
    </row>
    <row r="88" spans="1:23" ht="12.75">
      <c r="A88" s="92" t="s">
        <v>100</v>
      </c>
      <c r="B88" s="114">
        <v>0</v>
      </c>
      <c r="C88" s="114">
        <v>0</v>
      </c>
      <c r="D88" s="114"/>
      <c r="E88" s="114">
        <f t="shared" si="44"/>
        <v>0</v>
      </c>
      <c r="F88" s="114">
        <v>0</v>
      </c>
      <c r="G88" s="114">
        <v>0</v>
      </c>
      <c r="H88" s="114"/>
      <c r="I88" s="114"/>
      <c r="J88" s="114"/>
      <c r="K88" s="114"/>
      <c r="L88" s="114"/>
      <c r="M88" s="114"/>
      <c r="N88" s="114"/>
      <c r="O88" s="114"/>
      <c r="P88" s="116">
        <f t="shared" si="45"/>
        <v>0</v>
      </c>
      <c r="Q88" s="116">
        <f t="shared" si="46"/>
        <v>0</v>
      </c>
      <c r="R88" s="90">
        <f t="shared" si="47"/>
        <v>0</v>
      </c>
      <c r="S88" s="91">
        <f t="shared" si="48"/>
        <v>0</v>
      </c>
      <c r="T88" s="90">
        <f t="shared" si="49"/>
        <v>0</v>
      </c>
      <c r="U88" s="91">
        <f t="shared" si="50"/>
        <v>0</v>
      </c>
      <c r="V88" s="114"/>
      <c r="W88" s="114"/>
    </row>
    <row r="89" spans="1:23" ht="12.75">
      <c r="A89" s="92" t="s">
        <v>101</v>
      </c>
      <c r="B89" s="114">
        <v>2500000</v>
      </c>
      <c r="C89" s="114">
        <v>0</v>
      </c>
      <c r="D89" s="114"/>
      <c r="E89" s="114">
        <f t="shared" si="44"/>
        <v>2500000</v>
      </c>
      <c r="F89" s="114">
        <v>0</v>
      </c>
      <c r="G89" s="114">
        <v>0</v>
      </c>
      <c r="H89" s="114">
        <v>1200000</v>
      </c>
      <c r="I89" s="114"/>
      <c r="J89" s="114"/>
      <c r="K89" s="114"/>
      <c r="L89" s="114"/>
      <c r="M89" s="114"/>
      <c r="N89" s="114"/>
      <c r="O89" s="114"/>
      <c r="P89" s="116">
        <f t="shared" si="45"/>
        <v>1200000</v>
      </c>
      <c r="Q89" s="116">
        <f t="shared" si="46"/>
        <v>0</v>
      </c>
      <c r="R89" s="90">
        <f t="shared" si="47"/>
        <v>0</v>
      </c>
      <c r="S89" s="91">
        <f t="shared" si="48"/>
        <v>0</v>
      </c>
      <c r="T89" s="90">
        <f t="shared" si="49"/>
        <v>48</v>
      </c>
      <c r="U89" s="91">
        <f t="shared" si="50"/>
        <v>0</v>
      </c>
      <c r="V89" s="114"/>
      <c r="W89" s="114"/>
    </row>
    <row r="90" spans="1:23" ht="12.75">
      <c r="A90" s="92" t="s">
        <v>102</v>
      </c>
      <c r="B90" s="114">
        <v>0</v>
      </c>
      <c r="C90" s="114">
        <v>0</v>
      </c>
      <c r="D90" s="114"/>
      <c r="E90" s="114">
        <f t="shared" si="44"/>
        <v>0</v>
      </c>
      <c r="F90" s="114">
        <v>0</v>
      </c>
      <c r="G90" s="114">
        <v>0</v>
      </c>
      <c r="H90" s="114"/>
      <c r="I90" s="114"/>
      <c r="J90" s="114"/>
      <c r="K90" s="114"/>
      <c r="L90" s="114"/>
      <c r="M90" s="114"/>
      <c r="N90" s="114"/>
      <c r="O90" s="114"/>
      <c r="P90" s="116">
        <f t="shared" si="45"/>
        <v>0</v>
      </c>
      <c r="Q90" s="116">
        <f t="shared" si="46"/>
        <v>0</v>
      </c>
      <c r="R90" s="90">
        <f t="shared" si="47"/>
        <v>0</v>
      </c>
      <c r="S90" s="91">
        <f t="shared" si="48"/>
        <v>0</v>
      </c>
      <c r="T90" s="90">
        <f t="shared" si="49"/>
        <v>0</v>
      </c>
      <c r="U90" s="91">
        <f t="shared" si="50"/>
        <v>0</v>
      </c>
      <c r="V90" s="114"/>
      <c r="W90" s="114"/>
    </row>
    <row r="91" spans="1:23" ht="12.75">
      <c r="A91" s="92" t="s">
        <v>103</v>
      </c>
      <c r="B91" s="114">
        <v>23000000</v>
      </c>
      <c r="C91" s="114">
        <v>0</v>
      </c>
      <c r="D91" s="114"/>
      <c r="E91" s="114">
        <f t="shared" si="44"/>
        <v>23000000</v>
      </c>
      <c r="F91" s="114">
        <v>0</v>
      </c>
      <c r="G91" s="114">
        <v>0</v>
      </c>
      <c r="H91" s="114"/>
      <c r="I91" s="114"/>
      <c r="J91" s="114"/>
      <c r="K91" s="114"/>
      <c r="L91" s="114"/>
      <c r="M91" s="114"/>
      <c r="N91" s="114"/>
      <c r="O91" s="114"/>
      <c r="P91" s="116">
        <f t="shared" si="45"/>
        <v>0</v>
      </c>
      <c r="Q91" s="116">
        <f t="shared" si="46"/>
        <v>0</v>
      </c>
      <c r="R91" s="90">
        <f t="shared" si="47"/>
        <v>0</v>
      </c>
      <c r="S91" s="91">
        <f t="shared" si="48"/>
        <v>0</v>
      </c>
      <c r="T91" s="90">
        <f t="shared" si="49"/>
        <v>0</v>
      </c>
      <c r="U91" s="91">
        <f t="shared" si="50"/>
        <v>0</v>
      </c>
      <c r="V91" s="114"/>
      <c r="W91" s="114"/>
    </row>
    <row r="92" spans="1:23" ht="12.75">
      <c r="A92" s="92" t="s">
        <v>104</v>
      </c>
      <c r="B92" s="114">
        <v>335000000</v>
      </c>
      <c r="C92" s="114">
        <v>0</v>
      </c>
      <c r="D92" s="114"/>
      <c r="E92" s="114">
        <f t="shared" si="44"/>
        <v>335000000</v>
      </c>
      <c r="F92" s="114">
        <v>0</v>
      </c>
      <c r="G92" s="114">
        <v>0</v>
      </c>
      <c r="H92" s="114">
        <v>100022000</v>
      </c>
      <c r="I92" s="114"/>
      <c r="J92" s="114"/>
      <c r="K92" s="114"/>
      <c r="L92" s="114"/>
      <c r="M92" s="114"/>
      <c r="N92" s="114"/>
      <c r="O92" s="114"/>
      <c r="P92" s="116">
        <f t="shared" si="45"/>
        <v>100022000</v>
      </c>
      <c r="Q92" s="116">
        <f t="shared" si="46"/>
        <v>0</v>
      </c>
      <c r="R92" s="90">
        <f t="shared" si="47"/>
        <v>0</v>
      </c>
      <c r="S92" s="91">
        <f t="shared" si="48"/>
        <v>0</v>
      </c>
      <c r="T92" s="90">
        <f t="shared" si="49"/>
        <v>29.85731343283582</v>
      </c>
      <c r="U92" s="91">
        <f t="shared" si="50"/>
        <v>0</v>
      </c>
      <c r="V92" s="114"/>
      <c r="W92" s="114"/>
    </row>
    <row r="93" spans="1:23" ht="12.75">
      <c r="A93" s="92" t="s">
        <v>105</v>
      </c>
      <c r="B93" s="114">
        <v>0</v>
      </c>
      <c r="C93" s="114">
        <v>0</v>
      </c>
      <c r="D93" s="114"/>
      <c r="E93" s="114">
        <f t="shared" si="44"/>
        <v>0</v>
      </c>
      <c r="F93" s="114">
        <v>0</v>
      </c>
      <c r="G93" s="114">
        <v>0</v>
      </c>
      <c r="H93" s="114"/>
      <c r="I93" s="114"/>
      <c r="J93" s="114"/>
      <c r="K93" s="114"/>
      <c r="L93" s="114"/>
      <c r="M93" s="114"/>
      <c r="N93" s="114"/>
      <c r="O93" s="114"/>
      <c r="P93" s="116">
        <f t="shared" si="45"/>
        <v>0</v>
      </c>
      <c r="Q93" s="116">
        <f t="shared" si="46"/>
        <v>0</v>
      </c>
      <c r="R93" s="90">
        <f t="shared" si="47"/>
        <v>0</v>
      </c>
      <c r="S93" s="91">
        <f t="shared" si="48"/>
        <v>0</v>
      </c>
      <c r="T93" s="90">
        <f t="shared" si="49"/>
        <v>0</v>
      </c>
      <c r="U93" s="91">
        <f t="shared" si="50"/>
        <v>0</v>
      </c>
      <c r="V93" s="114"/>
      <c r="W93" s="114"/>
    </row>
    <row r="94" spans="1:23" ht="12.75">
      <c r="A94" s="16" t="s">
        <v>106</v>
      </c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1"/>
      <c r="Q94" s="121"/>
      <c r="R94" s="17"/>
      <c r="S94" s="18"/>
      <c r="T94" s="17"/>
      <c r="U94" s="18"/>
      <c r="V94" s="120"/>
      <c r="W94" s="120"/>
    </row>
    <row r="95" spans="1:23" ht="20.25" hidden="1">
      <c r="A95" s="19" t="s">
        <v>124</v>
      </c>
      <c r="B95" s="122">
        <f aca="true" t="shared" si="51" ref="B95:I95">SUM(B96:B110)</f>
        <v>0</v>
      </c>
      <c r="C95" s="122">
        <f t="shared" si="51"/>
        <v>0</v>
      </c>
      <c r="D95" s="122">
        <f t="shared" si="51"/>
        <v>0</v>
      </c>
      <c r="E95" s="122">
        <f t="shared" si="51"/>
        <v>0</v>
      </c>
      <c r="F95" s="122">
        <f t="shared" si="51"/>
        <v>0</v>
      </c>
      <c r="G95" s="122">
        <f t="shared" si="51"/>
        <v>0</v>
      </c>
      <c r="H95" s="122">
        <f t="shared" si="51"/>
        <v>0</v>
      </c>
      <c r="I95" s="122">
        <f t="shared" si="51"/>
        <v>0</v>
      </c>
      <c r="J95" s="122">
        <f>SUM(J96:J110)</f>
        <v>0</v>
      </c>
      <c r="K95" s="122">
        <f>SUM(K96:K110)</f>
        <v>0</v>
      </c>
      <c r="L95" s="122">
        <f>SUM(L96:L110)</f>
        <v>0</v>
      </c>
      <c r="M95" s="123">
        <f>SUM(M96:M110)</f>
        <v>0</v>
      </c>
      <c r="N95" s="122"/>
      <c r="O95" s="123"/>
      <c r="P95" s="122"/>
      <c r="Q95" s="123"/>
      <c r="R95" s="20" t="str">
        <f aca="true" t="shared" si="52" ref="R95:S110">IF(L95=0," ",(N95-L95)/L95)</f>
        <v> </v>
      </c>
      <c r="S95" s="20" t="str">
        <f t="shared" si="52"/>
        <v> </v>
      </c>
      <c r="T95" s="20" t="str">
        <f aca="true" t="shared" si="53" ref="T95:T113">IF(E95=0," ",(P95/E95))</f>
        <v> </v>
      </c>
      <c r="U95" s="21" t="str">
        <f aca="true" t="shared" si="54" ref="U95:U113">IF(E95=0," ",(Q95/E95))</f>
        <v> </v>
      </c>
      <c r="V95" s="122">
        <f>SUM(V96:V110)</f>
        <v>0</v>
      </c>
      <c r="W95" s="122">
        <f>SUM(W96:W110)</f>
        <v>0</v>
      </c>
    </row>
    <row r="96" spans="1:23" ht="12.75" hidden="1">
      <c r="A96" s="22"/>
      <c r="B96" s="124"/>
      <c r="C96" s="124"/>
      <c r="D96" s="124"/>
      <c r="E96" s="125">
        <f>SUM(B96:D96)</f>
        <v>0</v>
      </c>
      <c r="F96" s="124"/>
      <c r="G96" s="124"/>
      <c r="H96" s="124"/>
      <c r="I96" s="124"/>
      <c r="J96" s="124"/>
      <c r="K96" s="124"/>
      <c r="L96" s="124"/>
      <c r="M96" s="126"/>
      <c r="N96" s="124"/>
      <c r="O96" s="126"/>
      <c r="P96" s="124"/>
      <c r="Q96" s="126"/>
      <c r="R96" s="23" t="str">
        <f t="shared" si="52"/>
        <v> </v>
      </c>
      <c r="S96" s="23" t="str">
        <f t="shared" si="52"/>
        <v> </v>
      </c>
      <c r="T96" s="23" t="str">
        <f t="shared" si="53"/>
        <v> </v>
      </c>
      <c r="U96" s="24" t="str">
        <f t="shared" si="54"/>
        <v> </v>
      </c>
      <c r="V96" s="124"/>
      <c r="W96" s="124"/>
    </row>
    <row r="97" spans="1:23" ht="12.75" hidden="1">
      <c r="A97" s="22"/>
      <c r="B97" s="124"/>
      <c r="C97" s="124"/>
      <c r="D97" s="124"/>
      <c r="E97" s="125">
        <f aca="true" t="shared" si="55" ref="E97:E110">SUM(B97:D97)</f>
        <v>0</v>
      </c>
      <c r="F97" s="124"/>
      <c r="G97" s="124"/>
      <c r="H97" s="124"/>
      <c r="I97" s="124"/>
      <c r="J97" s="124"/>
      <c r="K97" s="124"/>
      <c r="L97" s="124"/>
      <c r="M97" s="126"/>
      <c r="N97" s="124"/>
      <c r="O97" s="126"/>
      <c r="P97" s="124"/>
      <c r="Q97" s="126"/>
      <c r="R97" s="23" t="str">
        <f t="shared" si="52"/>
        <v> </v>
      </c>
      <c r="S97" s="23" t="str">
        <f t="shared" si="52"/>
        <v> </v>
      </c>
      <c r="T97" s="23" t="str">
        <f t="shared" si="53"/>
        <v> </v>
      </c>
      <c r="U97" s="24" t="str">
        <f t="shared" si="54"/>
        <v> </v>
      </c>
      <c r="V97" s="124"/>
      <c r="W97" s="124"/>
    </row>
    <row r="98" spans="1:23" ht="12.75" hidden="1">
      <c r="A98" s="22"/>
      <c r="B98" s="124"/>
      <c r="C98" s="124"/>
      <c r="D98" s="124"/>
      <c r="E98" s="125">
        <f t="shared" si="55"/>
        <v>0</v>
      </c>
      <c r="F98" s="124"/>
      <c r="G98" s="124"/>
      <c r="H98" s="124"/>
      <c r="I98" s="124"/>
      <c r="J98" s="124"/>
      <c r="K98" s="124"/>
      <c r="L98" s="124"/>
      <c r="M98" s="126"/>
      <c r="N98" s="124"/>
      <c r="O98" s="126"/>
      <c r="P98" s="124"/>
      <c r="Q98" s="126"/>
      <c r="R98" s="23" t="str">
        <f t="shared" si="52"/>
        <v> </v>
      </c>
      <c r="S98" s="23" t="str">
        <f t="shared" si="52"/>
        <v> </v>
      </c>
      <c r="T98" s="23" t="str">
        <f t="shared" si="53"/>
        <v> </v>
      </c>
      <c r="U98" s="24" t="str">
        <f t="shared" si="54"/>
        <v> </v>
      </c>
      <c r="V98" s="124"/>
      <c r="W98" s="124"/>
    </row>
    <row r="99" spans="1:23" ht="12.75" hidden="1">
      <c r="A99" s="22"/>
      <c r="B99" s="124"/>
      <c r="C99" s="124"/>
      <c r="D99" s="124"/>
      <c r="E99" s="125">
        <f t="shared" si="55"/>
        <v>0</v>
      </c>
      <c r="F99" s="124"/>
      <c r="G99" s="124"/>
      <c r="H99" s="124"/>
      <c r="I99" s="124"/>
      <c r="J99" s="124"/>
      <c r="K99" s="124"/>
      <c r="L99" s="124"/>
      <c r="M99" s="126"/>
      <c r="N99" s="124"/>
      <c r="O99" s="126"/>
      <c r="P99" s="124"/>
      <c r="Q99" s="126"/>
      <c r="R99" s="23" t="str">
        <f t="shared" si="52"/>
        <v> </v>
      </c>
      <c r="S99" s="23" t="str">
        <f t="shared" si="52"/>
        <v> </v>
      </c>
      <c r="T99" s="23" t="str">
        <f t="shared" si="53"/>
        <v> </v>
      </c>
      <c r="U99" s="24" t="str">
        <f t="shared" si="54"/>
        <v> </v>
      </c>
      <c r="V99" s="124"/>
      <c r="W99" s="124"/>
    </row>
    <row r="100" spans="1:23" ht="12.75" hidden="1">
      <c r="A100" s="22"/>
      <c r="B100" s="124"/>
      <c r="C100" s="124"/>
      <c r="D100" s="124"/>
      <c r="E100" s="125">
        <f t="shared" si="55"/>
        <v>0</v>
      </c>
      <c r="F100" s="124"/>
      <c r="G100" s="124"/>
      <c r="H100" s="124"/>
      <c r="I100" s="124"/>
      <c r="J100" s="124"/>
      <c r="K100" s="124"/>
      <c r="L100" s="124"/>
      <c r="M100" s="126"/>
      <c r="N100" s="124"/>
      <c r="O100" s="126"/>
      <c r="P100" s="124"/>
      <c r="Q100" s="126"/>
      <c r="R100" s="23" t="str">
        <f t="shared" si="52"/>
        <v> </v>
      </c>
      <c r="S100" s="23" t="str">
        <f t="shared" si="52"/>
        <v> </v>
      </c>
      <c r="T100" s="23" t="str">
        <f t="shared" si="53"/>
        <v> </v>
      </c>
      <c r="U100" s="24" t="str">
        <f t="shared" si="54"/>
        <v> </v>
      </c>
      <c r="V100" s="124"/>
      <c r="W100" s="124"/>
    </row>
    <row r="101" spans="1:23" ht="12.75" hidden="1">
      <c r="A101" s="22"/>
      <c r="B101" s="124"/>
      <c r="C101" s="124"/>
      <c r="D101" s="124"/>
      <c r="E101" s="125">
        <f t="shared" si="55"/>
        <v>0</v>
      </c>
      <c r="F101" s="124"/>
      <c r="G101" s="124"/>
      <c r="H101" s="124"/>
      <c r="I101" s="124"/>
      <c r="J101" s="124"/>
      <c r="K101" s="124"/>
      <c r="L101" s="124"/>
      <c r="M101" s="126"/>
      <c r="N101" s="124"/>
      <c r="O101" s="126"/>
      <c r="P101" s="124"/>
      <c r="Q101" s="126"/>
      <c r="R101" s="23" t="str">
        <f t="shared" si="52"/>
        <v> </v>
      </c>
      <c r="S101" s="23" t="str">
        <f t="shared" si="52"/>
        <v> </v>
      </c>
      <c r="T101" s="23" t="str">
        <f t="shared" si="53"/>
        <v> </v>
      </c>
      <c r="U101" s="24" t="str">
        <f t="shared" si="54"/>
        <v> </v>
      </c>
      <c r="V101" s="124"/>
      <c r="W101" s="124"/>
    </row>
    <row r="102" spans="1:23" ht="12.75" hidden="1">
      <c r="A102" s="22"/>
      <c r="B102" s="124"/>
      <c r="C102" s="124"/>
      <c r="D102" s="124"/>
      <c r="E102" s="125">
        <f t="shared" si="55"/>
        <v>0</v>
      </c>
      <c r="F102" s="124"/>
      <c r="G102" s="124"/>
      <c r="H102" s="124"/>
      <c r="I102" s="124"/>
      <c r="J102" s="124"/>
      <c r="K102" s="124"/>
      <c r="L102" s="124"/>
      <c r="M102" s="126"/>
      <c r="N102" s="124"/>
      <c r="O102" s="126"/>
      <c r="P102" s="124"/>
      <c r="Q102" s="126"/>
      <c r="R102" s="23" t="str">
        <f t="shared" si="52"/>
        <v> </v>
      </c>
      <c r="S102" s="23" t="str">
        <f t="shared" si="52"/>
        <v> </v>
      </c>
      <c r="T102" s="23" t="str">
        <f t="shared" si="53"/>
        <v> </v>
      </c>
      <c r="U102" s="24" t="str">
        <f t="shared" si="54"/>
        <v> </v>
      </c>
      <c r="V102" s="124"/>
      <c r="W102" s="124"/>
    </row>
    <row r="103" spans="1:23" ht="12.75" hidden="1">
      <c r="A103" s="22"/>
      <c r="B103" s="124"/>
      <c r="C103" s="124"/>
      <c r="D103" s="124"/>
      <c r="E103" s="125">
        <f t="shared" si="55"/>
        <v>0</v>
      </c>
      <c r="F103" s="124"/>
      <c r="G103" s="124"/>
      <c r="H103" s="124"/>
      <c r="I103" s="124"/>
      <c r="J103" s="124"/>
      <c r="K103" s="124"/>
      <c r="L103" s="124"/>
      <c r="M103" s="126"/>
      <c r="N103" s="124"/>
      <c r="O103" s="126"/>
      <c r="P103" s="124"/>
      <c r="Q103" s="126"/>
      <c r="R103" s="23" t="str">
        <f t="shared" si="52"/>
        <v> </v>
      </c>
      <c r="S103" s="23" t="str">
        <f t="shared" si="52"/>
        <v> </v>
      </c>
      <c r="T103" s="23" t="str">
        <f t="shared" si="53"/>
        <v> </v>
      </c>
      <c r="U103" s="24" t="str">
        <f t="shared" si="54"/>
        <v> </v>
      </c>
      <c r="V103" s="124"/>
      <c r="W103" s="124"/>
    </row>
    <row r="104" spans="1:23" ht="12.75" hidden="1">
      <c r="A104" s="22"/>
      <c r="B104" s="124"/>
      <c r="C104" s="124"/>
      <c r="D104" s="124"/>
      <c r="E104" s="125">
        <f t="shared" si="55"/>
        <v>0</v>
      </c>
      <c r="F104" s="124"/>
      <c r="G104" s="124"/>
      <c r="H104" s="124"/>
      <c r="I104" s="124"/>
      <c r="J104" s="124"/>
      <c r="K104" s="124"/>
      <c r="L104" s="124"/>
      <c r="M104" s="126"/>
      <c r="N104" s="124"/>
      <c r="O104" s="126"/>
      <c r="P104" s="124"/>
      <c r="Q104" s="126"/>
      <c r="R104" s="23" t="str">
        <f t="shared" si="52"/>
        <v> </v>
      </c>
      <c r="S104" s="23" t="str">
        <f t="shared" si="52"/>
        <v> </v>
      </c>
      <c r="T104" s="23" t="str">
        <f t="shared" si="53"/>
        <v> </v>
      </c>
      <c r="U104" s="24" t="str">
        <f t="shared" si="54"/>
        <v> </v>
      </c>
      <c r="V104" s="124"/>
      <c r="W104" s="124"/>
    </row>
    <row r="105" spans="1:23" ht="12.75" hidden="1">
      <c r="A105" s="22"/>
      <c r="B105" s="124"/>
      <c r="C105" s="124"/>
      <c r="D105" s="124"/>
      <c r="E105" s="125">
        <f t="shared" si="55"/>
        <v>0</v>
      </c>
      <c r="F105" s="124"/>
      <c r="G105" s="124"/>
      <c r="H105" s="124"/>
      <c r="I105" s="124"/>
      <c r="J105" s="124"/>
      <c r="K105" s="124"/>
      <c r="L105" s="124"/>
      <c r="M105" s="126"/>
      <c r="N105" s="124"/>
      <c r="O105" s="126"/>
      <c r="P105" s="124"/>
      <c r="Q105" s="126"/>
      <c r="R105" s="23" t="str">
        <f t="shared" si="52"/>
        <v> </v>
      </c>
      <c r="S105" s="23" t="str">
        <f t="shared" si="52"/>
        <v> </v>
      </c>
      <c r="T105" s="23" t="str">
        <f t="shared" si="53"/>
        <v> </v>
      </c>
      <c r="U105" s="24" t="str">
        <f t="shared" si="54"/>
        <v> </v>
      </c>
      <c r="V105" s="124"/>
      <c r="W105" s="124"/>
    </row>
    <row r="106" spans="1:23" ht="12.75" hidden="1">
      <c r="A106" s="22"/>
      <c r="B106" s="124"/>
      <c r="C106" s="124"/>
      <c r="D106" s="124"/>
      <c r="E106" s="125">
        <f t="shared" si="55"/>
        <v>0</v>
      </c>
      <c r="F106" s="124"/>
      <c r="G106" s="124"/>
      <c r="H106" s="124"/>
      <c r="I106" s="124"/>
      <c r="J106" s="124"/>
      <c r="K106" s="124"/>
      <c r="L106" s="124"/>
      <c r="M106" s="126"/>
      <c r="N106" s="124"/>
      <c r="O106" s="126"/>
      <c r="P106" s="124"/>
      <c r="Q106" s="126"/>
      <c r="R106" s="23" t="str">
        <f t="shared" si="52"/>
        <v> </v>
      </c>
      <c r="S106" s="23" t="str">
        <f t="shared" si="52"/>
        <v> </v>
      </c>
      <c r="T106" s="23" t="str">
        <f t="shared" si="53"/>
        <v> </v>
      </c>
      <c r="U106" s="24" t="str">
        <f t="shared" si="54"/>
        <v> </v>
      </c>
      <c r="V106" s="124"/>
      <c r="W106" s="124"/>
    </row>
    <row r="107" spans="1:23" ht="12.75" hidden="1">
      <c r="A107" s="22"/>
      <c r="B107" s="124"/>
      <c r="C107" s="124"/>
      <c r="D107" s="124"/>
      <c r="E107" s="125">
        <f t="shared" si="55"/>
        <v>0</v>
      </c>
      <c r="F107" s="124"/>
      <c r="G107" s="124"/>
      <c r="H107" s="124"/>
      <c r="I107" s="124"/>
      <c r="J107" s="124"/>
      <c r="K107" s="124"/>
      <c r="L107" s="124"/>
      <c r="M107" s="126"/>
      <c r="N107" s="124"/>
      <c r="O107" s="126"/>
      <c r="P107" s="124"/>
      <c r="Q107" s="126"/>
      <c r="R107" s="23" t="str">
        <f t="shared" si="52"/>
        <v> </v>
      </c>
      <c r="S107" s="23" t="str">
        <f t="shared" si="52"/>
        <v> </v>
      </c>
      <c r="T107" s="23" t="str">
        <f t="shared" si="53"/>
        <v> </v>
      </c>
      <c r="U107" s="24" t="str">
        <f t="shared" si="54"/>
        <v> </v>
      </c>
      <c r="V107" s="124"/>
      <c r="W107" s="124"/>
    </row>
    <row r="108" spans="1:23" ht="12.75" hidden="1">
      <c r="A108" s="22"/>
      <c r="B108" s="124"/>
      <c r="C108" s="124"/>
      <c r="D108" s="124"/>
      <c r="E108" s="125">
        <f t="shared" si="55"/>
        <v>0</v>
      </c>
      <c r="F108" s="124"/>
      <c r="G108" s="124"/>
      <c r="H108" s="126"/>
      <c r="I108" s="124"/>
      <c r="J108" s="126"/>
      <c r="K108" s="124"/>
      <c r="L108" s="126"/>
      <c r="M108" s="126"/>
      <c r="N108" s="126"/>
      <c r="O108" s="126"/>
      <c r="P108" s="126"/>
      <c r="Q108" s="126"/>
      <c r="R108" s="23" t="str">
        <f t="shared" si="52"/>
        <v> </v>
      </c>
      <c r="S108" s="23" t="str">
        <f t="shared" si="52"/>
        <v> </v>
      </c>
      <c r="T108" s="23" t="str">
        <f t="shared" si="53"/>
        <v> </v>
      </c>
      <c r="U108" s="24" t="str">
        <f t="shared" si="54"/>
        <v> </v>
      </c>
      <c r="V108" s="124"/>
      <c r="W108" s="124"/>
    </row>
    <row r="109" spans="1:23" ht="12.75" hidden="1">
      <c r="A109" s="22"/>
      <c r="B109" s="124"/>
      <c r="C109" s="124"/>
      <c r="D109" s="124"/>
      <c r="E109" s="125">
        <f t="shared" si="55"/>
        <v>0</v>
      </c>
      <c r="F109" s="124"/>
      <c r="G109" s="124"/>
      <c r="H109" s="126"/>
      <c r="I109" s="124"/>
      <c r="J109" s="126"/>
      <c r="K109" s="124"/>
      <c r="L109" s="126"/>
      <c r="M109" s="126"/>
      <c r="N109" s="126"/>
      <c r="O109" s="126"/>
      <c r="P109" s="126"/>
      <c r="Q109" s="126"/>
      <c r="R109" s="23" t="str">
        <f t="shared" si="52"/>
        <v> </v>
      </c>
      <c r="S109" s="23" t="str">
        <f t="shared" si="52"/>
        <v> </v>
      </c>
      <c r="T109" s="23" t="str">
        <f t="shared" si="53"/>
        <v> </v>
      </c>
      <c r="U109" s="24" t="str">
        <f t="shared" si="54"/>
        <v> </v>
      </c>
      <c r="V109" s="124"/>
      <c r="W109" s="124"/>
    </row>
    <row r="110" spans="1:23" ht="12.75" hidden="1">
      <c r="A110" s="22"/>
      <c r="B110" s="124"/>
      <c r="C110" s="124"/>
      <c r="D110" s="124"/>
      <c r="E110" s="125">
        <f t="shared" si="55"/>
        <v>0</v>
      </c>
      <c r="F110" s="124"/>
      <c r="G110" s="124"/>
      <c r="H110" s="126"/>
      <c r="I110" s="124"/>
      <c r="J110" s="126"/>
      <c r="K110" s="124"/>
      <c r="L110" s="126"/>
      <c r="M110" s="126"/>
      <c r="N110" s="126"/>
      <c r="O110" s="126"/>
      <c r="P110" s="126"/>
      <c r="Q110" s="126"/>
      <c r="R110" s="23" t="str">
        <f t="shared" si="52"/>
        <v> </v>
      </c>
      <c r="S110" s="23" t="str">
        <f t="shared" si="52"/>
        <v> </v>
      </c>
      <c r="T110" s="23" t="str">
        <f t="shared" si="53"/>
        <v> </v>
      </c>
      <c r="U110" s="24" t="str">
        <f t="shared" si="54"/>
        <v> </v>
      </c>
      <c r="V110" s="124"/>
      <c r="W110" s="124"/>
    </row>
    <row r="111" spans="1:23" ht="12.75" hidden="1">
      <c r="A111" s="25"/>
      <c r="B111" s="127"/>
      <c r="C111" s="128"/>
      <c r="D111" s="128"/>
      <c r="E111" s="128"/>
      <c r="F111" s="127"/>
      <c r="G111" s="128"/>
      <c r="H111" s="127"/>
      <c r="I111" s="128"/>
      <c r="J111" s="127"/>
      <c r="K111" s="128"/>
      <c r="L111" s="127"/>
      <c r="M111" s="127"/>
      <c r="N111" s="127"/>
      <c r="O111" s="127"/>
      <c r="P111" s="127"/>
      <c r="Q111" s="127"/>
      <c r="R111" s="20" t="str">
        <f aca="true" t="shared" si="56" ref="R111:S113">IF(L111=0," ",(N111-L111)/L111)</f>
        <v> </v>
      </c>
      <c r="S111" s="21" t="str">
        <f t="shared" si="56"/>
        <v> </v>
      </c>
      <c r="T111" s="20" t="str">
        <f t="shared" si="53"/>
        <v> </v>
      </c>
      <c r="U111" s="21" t="str">
        <f t="shared" si="54"/>
        <v> </v>
      </c>
      <c r="V111" s="127"/>
      <c r="W111" s="128"/>
    </row>
    <row r="112" spans="1:23" ht="12.75" hidden="1">
      <c r="A112" s="25" t="s">
        <v>84</v>
      </c>
      <c r="B112" s="127">
        <f aca="true" t="shared" si="57" ref="B112:Q112">B95+B85</f>
        <v>0</v>
      </c>
      <c r="C112" s="127">
        <f t="shared" si="57"/>
        <v>0</v>
      </c>
      <c r="D112" s="127">
        <f t="shared" si="57"/>
        <v>0</v>
      </c>
      <c r="E112" s="127">
        <f t="shared" si="57"/>
        <v>0</v>
      </c>
      <c r="F112" s="127">
        <f t="shared" si="57"/>
        <v>0</v>
      </c>
      <c r="G112" s="127">
        <f t="shared" si="57"/>
        <v>0</v>
      </c>
      <c r="H112" s="127">
        <f t="shared" si="57"/>
        <v>0</v>
      </c>
      <c r="I112" s="127">
        <f t="shared" si="57"/>
        <v>0</v>
      </c>
      <c r="J112" s="127">
        <f t="shared" si="57"/>
        <v>0</v>
      </c>
      <c r="K112" s="127">
        <f t="shared" si="57"/>
        <v>0</v>
      </c>
      <c r="L112" s="127">
        <f t="shared" si="57"/>
        <v>0</v>
      </c>
      <c r="M112" s="127">
        <f t="shared" si="57"/>
        <v>0</v>
      </c>
      <c r="N112" s="127">
        <f t="shared" si="57"/>
        <v>0</v>
      </c>
      <c r="O112" s="127">
        <f t="shared" si="57"/>
        <v>0</v>
      </c>
      <c r="P112" s="127">
        <f t="shared" si="57"/>
        <v>0</v>
      </c>
      <c r="Q112" s="127">
        <f t="shared" si="57"/>
        <v>0</v>
      </c>
      <c r="R112" s="20" t="str">
        <f t="shared" si="56"/>
        <v> </v>
      </c>
      <c r="S112" s="21" t="str">
        <f t="shared" si="56"/>
        <v> </v>
      </c>
      <c r="T112" s="20" t="str">
        <f t="shared" si="53"/>
        <v> </v>
      </c>
      <c r="U112" s="21" t="str">
        <f t="shared" si="54"/>
        <v> </v>
      </c>
      <c r="V112" s="127">
        <f>V95+V85</f>
        <v>0</v>
      </c>
      <c r="W112" s="127">
        <f>W95+W85</f>
        <v>0</v>
      </c>
    </row>
    <row r="113" spans="1:23" ht="12.75" hidden="1">
      <c r="A113" s="26" t="s">
        <v>125</v>
      </c>
      <c r="B113" s="129">
        <f>B85</f>
        <v>0</v>
      </c>
      <c r="C113" s="129">
        <f aca="true" t="shared" si="58" ref="C113:Q113">C85</f>
        <v>0</v>
      </c>
      <c r="D113" s="129">
        <f t="shared" si="58"/>
        <v>0</v>
      </c>
      <c r="E113" s="129">
        <f t="shared" si="58"/>
        <v>0</v>
      </c>
      <c r="F113" s="129">
        <f t="shared" si="58"/>
        <v>0</v>
      </c>
      <c r="G113" s="129">
        <f t="shared" si="58"/>
        <v>0</v>
      </c>
      <c r="H113" s="129">
        <f t="shared" si="58"/>
        <v>0</v>
      </c>
      <c r="I113" s="129">
        <f t="shared" si="58"/>
        <v>0</v>
      </c>
      <c r="J113" s="129">
        <f t="shared" si="58"/>
        <v>0</v>
      </c>
      <c r="K113" s="129">
        <f t="shared" si="58"/>
        <v>0</v>
      </c>
      <c r="L113" s="129">
        <f t="shared" si="58"/>
        <v>0</v>
      </c>
      <c r="M113" s="129">
        <f t="shared" si="58"/>
        <v>0</v>
      </c>
      <c r="N113" s="129">
        <f t="shared" si="58"/>
        <v>0</v>
      </c>
      <c r="O113" s="129">
        <f t="shared" si="58"/>
        <v>0</v>
      </c>
      <c r="P113" s="129">
        <f t="shared" si="58"/>
        <v>0</v>
      </c>
      <c r="Q113" s="129">
        <f t="shared" si="58"/>
        <v>0</v>
      </c>
      <c r="R113" s="20" t="str">
        <f t="shared" si="56"/>
        <v> </v>
      </c>
      <c r="S113" s="21" t="str">
        <f t="shared" si="56"/>
        <v> </v>
      </c>
      <c r="T113" s="20" t="str">
        <f t="shared" si="53"/>
        <v> </v>
      </c>
      <c r="U113" s="21" t="str">
        <f t="shared" si="54"/>
        <v> </v>
      </c>
      <c r="V113" s="129">
        <f>V85</f>
        <v>0</v>
      </c>
      <c r="W113" s="129">
        <f>W85</f>
        <v>0</v>
      </c>
    </row>
    <row r="114" spans="1:23" ht="12.75">
      <c r="A114" s="27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28"/>
      <c r="S114" s="28"/>
      <c r="T114" s="28"/>
      <c r="U114" s="28"/>
      <c r="V114" s="130"/>
      <c r="W114" s="130"/>
    </row>
    <row r="115" ht="12.75">
      <c r="A115" s="29" t="s">
        <v>126</v>
      </c>
    </row>
    <row r="116" ht="12.75">
      <c r="A116" s="29" t="s">
        <v>127</v>
      </c>
    </row>
    <row r="117" spans="1:22" ht="13.5">
      <c r="A117" s="29" t="s">
        <v>128</v>
      </c>
      <c r="B117" s="31"/>
      <c r="C117" s="31"/>
      <c r="D117" s="31"/>
      <c r="E117" s="31"/>
      <c r="F117" s="31"/>
      <c r="H117" s="31"/>
      <c r="I117" s="31"/>
      <c r="J117" s="31"/>
      <c r="K117" s="31"/>
      <c r="V117" s="31"/>
    </row>
    <row r="118" spans="1:22" ht="13.5">
      <c r="A118" s="29" t="s">
        <v>129</v>
      </c>
      <c r="B118" s="31"/>
      <c r="C118" s="31"/>
      <c r="D118" s="31"/>
      <c r="E118" s="31"/>
      <c r="F118" s="31"/>
      <c r="H118" s="31"/>
      <c r="I118" s="31"/>
      <c r="J118" s="31"/>
      <c r="K118" s="31"/>
      <c r="V118" s="31"/>
    </row>
    <row r="119" spans="1:22" ht="13.5">
      <c r="A119" s="29" t="s">
        <v>130</v>
      </c>
      <c r="B119" s="31"/>
      <c r="C119" s="31"/>
      <c r="D119" s="31"/>
      <c r="E119" s="31"/>
      <c r="F119" s="31"/>
      <c r="H119" s="31"/>
      <c r="I119" s="31"/>
      <c r="J119" s="31"/>
      <c r="K119" s="31"/>
      <c r="V119" s="31"/>
    </row>
    <row r="120" ht="12.75">
      <c r="A120" s="29" t="s">
        <v>131</v>
      </c>
    </row>
    <row r="123" spans="1:23" ht="13.5">
      <c r="A123" s="31"/>
      <c r="G123" s="31"/>
      <c r="W123" s="31"/>
    </row>
    <row r="124" spans="1:23" ht="13.5">
      <c r="A124" s="31"/>
      <c r="G124" s="31"/>
      <c r="W124" s="31"/>
    </row>
    <row r="125" spans="1:23" ht="13.5">
      <c r="A125" s="31"/>
      <c r="G125" s="31"/>
      <c r="W125" s="31"/>
    </row>
  </sheetData>
  <sheetProtection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fitToHeight="1" fitToWidth="1" horizontalDpi="600" verticalDpi="600" orientation="landscape" paperSize="9" scale="3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5"/>
  <sheetViews>
    <sheetView showGridLines="0" tabSelected="1" zoomScalePageLayoutView="0" workbookViewId="0" topLeftCell="A1">
      <selection activeCell="A6" sqref="A6"/>
    </sheetView>
  </sheetViews>
  <sheetFormatPr defaultColWidth="9.140625" defaultRowHeight="12.75"/>
  <cols>
    <col min="1" max="1" width="52.7109375" style="30" customWidth="1"/>
    <col min="2" max="23" width="13.7109375" style="30" customWidth="1"/>
    <col min="24" max="24" width="2.7109375" style="30" customWidth="1"/>
    <col min="25" max="16384" width="9.140625" style="30" customWidth="1"/>
  </cols>
  <sheetData>
    <row r="1" spans="1:23" ht="12.75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33"/>
      <c r="W1" s="33"/>
    </row>
    <row r="2" spans="1:23" ht="17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34"/>
      <c r="W2" s="34"/>
    </row>
    <row r="3" spans="1:23" ht="18" customHeight="1">
      <c r="A3" s="137" t="s">
        <v>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34"/>
      <c r="W3" s="34"/>
    </row>
    <row r="4" spans="1:23" ht="18" customHeight="1">
      <c r="A4" s="137" t="s">
        <v>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34"/>
      <c r="W4" s="34"/>
    </row>
    <row r="5" spans="1:23" ht="15" customHeight="1">
      <c r="A5" s="138" t="s">
        <v>117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35"/>
      <c r="W5" s="35"/>
    </row>
    <row r="6" spans="1:23" ht="12.75" customHeight="1">
      <c r="A6" s="32"/>
      <c r="B6" s="32"/>
      <c r="C6" s="32"/>
      <c r="D6" s="32"/>
      <c r="E6" s="36"/>
      <c r="F6" s="134" t="s">
        <v>3</v>
      </c>
      <c r="G6" s="135"/>
      <c r="H6" s="134" t="s">
        <v>4</v>
      </c>
      <c r="I6" s="135"/>
      <c r="J6" s="134" t="s">
        <v>5</v>
      </c>
      <c r="K6" s="135"/>
      <c r="L6" s="134" t="s">
        <v>6</v>
      </c>
      <c r="M6" s="135"/>
      <c r="N6" s="134" t="s">
        <v>7</v>
      </c>
      <c r="O6" s="135"/>
      <c r="P6" s="134" t="s">
        <v>8</v>
      </c>
      <c r="Q6" s="135"/>
      <c r="R6" s="134" t="s">
        <v>9</v>
      </c>
      <c r="S6" s="135"/>
      <c r="T6" s="134" t="s">
        <v>10</v>
      </c>
      <c r="U6" s="135"/>
      <c r="V6" s="134" t="s">
        <v>11</v>
      </c>
      <c r="W6" s="135"/>
    </row>
    <row r="7" spans="1:23" ht="82.5">
      <c r="A7" s="37" t="s">
        <v>12</v>
      </c>
      <c r="B7" s="38" t="s">
        <v>13</v>
      </c>
      <c r="C7" s="38" t="s">
        <v>14</v>
      </c>
      <c r="D7" s="38" t="s">
        <v>15</v>
      </c>
      <c r="E7" s="38" t="s">
        <v>16</v>
      </c>
      <c r="F7" s="39" t="s">
        <v>17</v>
      </c>
      <c r="G7" s="40" t="s">
        <v>18</v>
      </c>
      <c r="H7" s="39" t="s">
        <v>19</v>
      </c>
      <c r="I7" s="40" t="s">
        <v>20</v>
      </c>
      <c r="J7" s="39" t="s">
        <v>21</v>
      </c>
      <c r="K7" s="40" t="s">
        <v>22</v>
      </c>
      <c r="L7" s="39" t="s">
        <v>23</v>
      </c>
      <c r="M7" s="40" t="s">
        <v>24</v>
      </c>
      <c r="N7" s="39" t="s">
        <v>25</v>
      </c>
      <c r="O7" s="40" t="s">
        <v>26</v>
      </c>
      <c r="P7" s="39" t="s">
        <v>27</v>
      </c>
      <c r="Q7" s="40" t="s">
        <v>28</v>
      </c>
      <c r="R7" s="39" t="s">
        <v>27</v>
      </c>
      <c r="S7" s="40" t="s">
        <v>28</v>
      </c>
      <c r="T7" s="39" t="s">
        <v>29</v>
      </c>
      <c r="U7" s="40" t="s">
        <v>30</v>
      </c>
      <c r="V7" s="39" t="s">
        <v>16</v>
      </c>
      <c r="W7" s="40" t="s">
        <v>31</v>
      </c>
    </row>
    <row r="8" spans="1:23" ht="12.75" customHeight="1">
      <c r="A8" s="41" t="s">
        <v>32</v>
      </c>
      <c r="B8" s="42"/>
      <c r="C8" s="42"/>
      <c r="D8" s="42"/>
      <c r="E8" s="42"/>
      <c r="F8" s="43"/>
      <c r="G8" s="44"/>
      <c r="H8" s="43"/>
      <c r="I8" s="44"/>
      <c r="J8" s="43"/>
      <c r="K8" s="44"/>
      <c r="L8" s="43"/>
      <c r="M8" s="44"/>
      <c r="N8" s="43"/>
      <c r="O8" s="44"/>
      <c r="P8" s="43"/>
      <c r="Q8" s="44"/>
      <c r="R8" s="45"/>
      <c r="S8" s="46"/>
      <c r="T8" s="45"/>
      <c r="U8" s="47"/>
      <c r="V8" s="43"/>
      <c r="W8" s="44"/>
    </row>
    <row r="9" spans="1:23" ht="12.75" customHeight="1" hidden="1">
      <c r="A9" s="48" t="s">
        <v>33</v>
      </c>
      <c r="B9" s="93">
        <v>0</v>
      </c>
      <c r="C9" s="93">
        <v>0</v>
      </c>
      <c r="D9" s="93"/>
      <c r="E9" s="93">
        <f>$B9+$C9+$D9</f>
        <v>0</v>
      </c>
      <c r="F9" s="94">
        <v>0</v>
      </c>
      <c r="G9" s="95">
        <v>0</v>
      </c>
      <c r="H9" s="94"/>
      <c r="I9" s="95"/>
      <c r="J9" s="94"/>
      <c r="K9" s="95"/>
      <c r="L9" s="94"/>
      <c r="M9" s="95"/>
      <c r="N9" s="94"/>
      <c r="O9" s="95"/>
      <c r="P9" s="94">
        <f>$H9+$J9+$L9+$N9</f>
        <v>0</v>
      </c>
      <c r="Q9" s="95">
        <f>$I9+$K9+$M9+$O9</f>
        <v>0</v>
      </c>
      <c r="R9" s="49">
        <f>IF($L9=0,0,(($N9-$L9)/$L9)*100)</f>
        <v>0</v>
      </c>
      <c r="S9" s="50">
        <f>IF($M9=0,0,(($O9-$M9)/$M9)*100)</f>
        <v>0</v>
      </c>
      <c r="T9" s="49">
        <f>IF($E9=0,0,($P9/$E9)*100)</f>
        <v>0</v>
      </c>
      <c r="U9" s="51">
        <f>IF($E9=0,0,($Q9/$E9)*100)</f>
        <v>0</v>
      </c>
      <c r="V9" s="94">
        <v>0</v>
      </c>
      <c r="W9" s="95"/>
    </row>
    <row r="10" spans="1:23" ht="12.75" customHeight="1">
      <c r="A10" s="48" t="s">
        <v>34</v>
      </c>
      <c r="B10" s="93">
        <v>2250000</v>
      </c>
      <c r="C10" s="93">
        <v>0</v>
      </c>
      <c r="D10" s="93"/>
      <c r="E10" s="93">
        <f aca="true" t="shared" si="0" ref="E10:E16">$B10+$C10+$D10</f>
        <v>2250000</v>
      </c>
      <c r="F10" s="94">
        <v>2250000</v>
      </c>
      <c r="G10" s="95">
        <v>2250000</v>
      </c>
      <c r="H10" s="94">
        <v>1273000</v>
      </c>
      <c r="I10" s="95">
        <v>816434</v>
      </c>
      <c r="J10" s="94">
        <v>352000</v>
      </c>
      <c r="K10" s="95"/>
      <c r="L10" s="94">
        <v>352000</v>
      </c>
      <c r="M10" s="95">
        <v>313023</v>
      </c>
      <c r="N10" s="94"/>
      <c r="O10" s="95"/>
      <c r="P10" s="94">
        <f aca="true" t="shared" si="1" ref="P10:P16">$H10+$J10+$L10+$N10</f>
        <v>1977000</v>
      </c>
      <c r="Q10" s="95">
        <f aca="true" t="shared" si="2" ref="Q10:Q16">$I10+$K10+$M10+$O10</f>
        <v>1129457</v>
      </c>
      <c r="R10" s="49">
        <f aca="true" t="shared" si="3" ref="R10:R16">IF($L10=0,0,(($N10-$L10)/$L10)*100)</f>
        <v>-100</v>
      </c>
      <c r="S10" s="50">
        <f aca="true" t="shared" si="4" ref="S10:S16">IF($M10=0,0,(($O10-$M10)/$M10)*100)</f>
        <v>-100</v>
      </c>
      <c r="T10" s="49">
        <f aca="true" t="shared" si="5" ref="T10:T15">IF($E10=0,0,($P10/$E10)*100)</f>
        <v>87.86666666666667</v>
      </c>
      <c r="U10" s="51">
        <f aca="true" t="shared" si="6" ref="U10:U15">IF($E10=0,0,($Q10/$E10)*100)</f>
        <v>50.19808888888889</v>
      </c>
      <c r="V10" s="94">
        <v>0</v>
      </c>
      <c r="W10" s="95">
        <v>0</v>
      </c>
    </row>
    <row r="11" spans="1:23" ht="12.75" customHeight="1">
      <c r="A11" s="48" t="s">
        <v>35</v>
      </c>
      <c r="B11" s="93">
        <v>0</v>
      </c>
      <c r="C11" s="93">
        <v>0</v>
      </c>
      <c r="D11" s="93"/>
      <c r="E11" s="93">
        <f t="shared" si="0"/>
        <v>0</v>
      </c>
      <c r="F11" s="94">
        <v>0</v>
      </c>
      <c r="G11" s="95">
        <v>0</v>
      </c>
      <c r="H11" s="94"/>
      <c r="I11" s="95"/>
      <c r="J11" s="94"/>
      <c r="K11" s="95"/>
      <c r="L11" s="94"/>
      <c r="M11" s="95"/>
      <c r="N11" s="94"/>
      <c r="O11" s="95"/>
      <c r="P11" s="94">
        <f t="shared" si="1"/>
        <v>0</v>
      </c>
      <c r="Q11" s="95">
        <f t="shared" si="2"/>
        <v>0</v>
      </c>
      <c r="R11" s="49">
        <f t="shared" si="3"/>
        <v>0</v>
      </c>
      <c r="S11" s="50">
        <f t="shared" si="4"/>
        <v>0</v>
      </c>
      <c r="T11" s="49">
        <f t="shared" si="5"/>
        <v>0</v>
      </c>
      <c r="U11" s="51">
        <f t="shared" si="6"/>
        <v>0</v>
      </c>
      <c r="V11" s="94">
        <v>0</v>
      </c>
      <c r="W11" s="95">
        <v>0</v>
      </c>
    </row>
    <row r="12" spans="1:23" ht="12.75" customHeight="1">
      <c r="A12" s="48" t="s">
        <v>36</v>
      </c>
      <c r="B12" s="93">
        <v>43265000</v>
      </c>
      <c r="C12" s="93">
        <v>0</v>
      </c>
      <c r="D12" s="93"/>
      <c r="E12" s="93">
        <f t="shared" si="0"/>
        <v>43265000</v>
      </c>
      <c r="F12" s="94">
        <v>0</v>
      </c>
      <c r="G12" s="95">
        <v>0</v>
      </c>
      <c r="H12" s="94"/>
      <c r="I12" s="95"/>
      <c r="J12" s="94"/>
      <c r="K12" s="95"/>
      <c r="L12" s="94"/>
      <c r="M12" s="95"/>
      <c r="N12" s="94"/>
      <c r="O12" s="95"/>
      <c r="P12" s="94">
        <f t="shared" si="1"/>
        <v>0</v>
      </c>
      <c r="Q12" s="95">
        <f t="shared" si="2"/>
        <v>0</v>
      </c>
      <c r="R12" s="49">
        <f t="shared" si="3"/>
        <v>0</v>
      </c>
      <c r="S12" s="50">
        <f t="shared" si="4"/>
        <v>0</v>
      </c>
      <c r="T12" s="49">
        <f t="shared" si="5"/>
        <v>0</v>
      </c>
      <c r="U12" s="51">
        <f t="shared" si="6"/>
        <v>0</v>
      </c>
      <c r="V12" s="94">
        <v>0</v>
      </c>
      <c r="W12" s="95">
        <v>0</v>
      </c>
    </row>
    <row r="13" spans="1:23" ht="12.75" customHeight="1">
      <c r="A13" s="48" t="s">
        <v>37</v>
      </c>
      <c r="B13" s="93">
        <v>4500000</v>
      </c>
      <c r="C13" s="93">
        <v>-3232000</v>
      </c>
      <c r="D13" s="93"/>
      <c r="E13" s="93">
        <f t="shared" si="0"/>
        <v>1268000</v>
      </c>
      <c r="F13" s="94">
        <v>1268000</v>
      </c>
      <c r="G13" s="95">
        <v>1268000</v>
      </c>
      <c r="H13" s="94"/>
      <c r="I13" s="95"/>
      <c r="J13" s="94"/>
      <c r="K13" s="95"/>
      <c r="L13" s="94">
        <v>1268000</v>
      </c>
      <c r="M13" s="95"/>
      <c r="N13" s="94"/>
      <c r="O13" s="95"/>
      <c r="P13" s="94">
        <f t="shared" si="1"/>
        <v>1268000</v>
      </c>
      <c r="Q13" s="95">
        <f t="shared" si="2"/>
        <v>0</v>
      </c>
      <c r="R13" s="49">
        <f t="shared" si="3"/>
        <v>-100</v>
      </c>
      <c r="S13" s="50">
        <f t="shared" si="4"/>
        <v>0</v>
      </c>
      <c r="T13" s="49">
        <f t="shared" si="5"/>
        <v>100</v>
      </c>
      <c r="U13" s="51">
        <f t="shared" si="6"/>
        <v>0</v>
      </c>
      <c r="V13" s="94">
        <v>0</v>
      </c>
      <c r="W13" s="95">
        <v>0</v>
      </c>
    </row>
    <row r="14" spans="1:23" ht="12.75" customHeight="1">
      <c r="A14" s="48" t="s">
        <v>38</v>
      </c>
      <c r="B14" s="93">
        <v>1500000</v>
      </c>
      <c r="C14" s="93">
        <v>0</v>
      </c>
      <c r="D14" s="93"/>
      <c r="E14" s="93">
        <f t="shared" si="0"/>
        <v>1500000</v>
      </c>
      <c r="F14" s="94">
        <v>1500000</v>
      </c>
      <c r="G14" s="95">
        <v>0</v>
      </c>
      <c r="H14" s="94"/>
      <c r="I14" s="95"/>
      <c r="J14" s="94"/>
      <c r="K14" s="95"/>
      <c r="L14" s="94"/>
      <c r="M14" s="95"/>
      <c r="N14" s="94"/>
      <c r="O14" s="95"/>
      <c r="P14" s="94">
        <f t="shared" si="1"/>
        <v>0</v>
      </c>
      <c r="Q14" s="95">
        <f t="shared" si="2"/>
        <v>0</v>
      </c>
      <c r="R14" s="49">
        <f t="shared" si="3"/>
        <v>0</v>
      </c>
      <c r="S14" s="50">
        <f t="shared" si="4"/>
        <v>0</v>
      </c>
      <c r="T14" s="49">
        <f t="shared" si="5"/>
        <v>0</v>
      </c>
      <c r="U14" s="51">
        <f t="shared" si="6"/>
        <v>0</v>
      </c>
      <c r="V14" s="94">
        <v>0</v>
      </c>
      <c r="W14" s="95">
        <v>0</v>
      </c>
    </row>
    <row r="15" spans="1:23" ht="12.75" customHeight="1">
      <c r="A15" s="48" t="s">
        <v>39</v>
      </c>
      <c r="B15" s="93">
        <v>0</v>
      </c>
      <c r="C15" s="93">
        <v>0</v>
      </c>
      <c r="D15" s="93"/>
      <c r="E15" s="93">
        <f t="shared" si="0"/>
        <v>0</v>
      </c>
      <c r="F15" s="94">
        <v>0</v>
      </c>
      <c r="G15" s="95">
        <v>0</v>
      </c>
      <c r="H15" s="94"/>
      <c r="I15" s="95"/>
      <c r="J15" s="94"/>
      <c r="K15" s="95"/>
      <c r="L15" s="94"/>
      <c r="M15" s="95"/>
      <c r="N15" s="94"/>
      <c r="O15" s="95"/>
      <c r="P15" s="94">
        <f t="shared" si="1"/>
        <v>0</v>
      </c>
      <c r="Q15" s="95">
        <f t="shared" si="2"/>
        <v>0</v>
      </c>
      <c r="R15" s="49">
        <f t="shared" si="3"/>
        <v>0</v>
      </c>
      <c r="S15" s="50">
        <f t="shared" si="4"/>
        <v>0</v>
      </c>
      <c r="T15" s="49">
        <f t="shared" si="5"/>
        <v>0</v>
      </c>
      <c r="U15" s="51">
        <f t="shared" si="6"/>
        <v>0</v>
      </c>
      <c r="V15" s="94">
        <v>0</v>
      </c>
      <c r="W15" s="95">
        <v>0</v>
      </c>
    </row>
    <row r="16" spans="1:23" ht="12.75" customHeight="1">
      <c r="A16" s="52" t="s">
        <v>40</v>
      </c>
      <c r="B16" s="96">
        <f>SUM(B9:B15)</f>
        <v>51515000</v>
      </c>
      <c r="C16" s="96">
        <f>SUM(C9:C15)</f>
        <v>-3232000</v>
      </c>
      <c r="D16" s="96"/>
      <c r="E16" s="96">
        <f t="shared" si="0"/>
        <v>48283000</v>
      </c>
      <c r="F16" s="97">
        <f aca="true" t="shared" si="7" ref="F16:O16">SUM(F9:F15)</f>
        <v>5018000</v>
      </c>
      <c r="G16" s="98">
        <f t="shared" si="7"/>
        <v>3518000</v>
      </c>
      <c r="H16" s="97">
        <f t="shared" si="7"/>
        <v>1273000</v>
      </c>
      <c r="I16" s="98">
        <f t="shared" si="7"/>
        <v>816434</v>
      </c>
      <c r="J16" s="97">
        <f t="shared" si="7"/>
        <v>352000</v>
      </c>
      <c r="K16" s="98">
        <f t="shared" si="7"/>
        <v>0</v>
      </c>
      <c r="L16" s="97">
        <f t="shared" si="7"/>
        <v>1620000</v>
      </c>
      <c r="M16" s="98">
        <f t="shared" si="7"/>
        <v>313023</v>
      </c>
      <c r="N16" s="97">
        <f t="shared" si="7"/>
        <v>0</v>
      </c>
      <c r="O16" s="98">
        <f t="shared" si="7"/>
        <v>0</v>
      </c>
      <c r="P16" s="97">
        <f t="shared" si="1"/>
        <v>3245000</v>
      </c>
      <c r="Q16" s="98">
        <f t="shared" si="2"/>
        <v>1129457</v>
      </c>
      <c r="R16" s="53">
        <f t="shared" si="3"/>
        <v>-100</v>
      </c>
      <c r="S16" s="54">
        <f t="shared" si="4"/>
        <v>-100</v>
      </c>
      <c r="T16" s="53">
        <f>IF((SUM($E9:$E13)+$E15)=0,0,(P16/(SUM($E9:$E13)+$E15)*100))</f>
        <v>6.936280272748648</v>
      </c>
      <c r="U16" s="55">
        <f>IF((SUM($E9:$E13)+$E15)=0,0,(Q16/(SUM($E9:$E13)+$E15)*100))</f>
        <v>2.41424662804865</v>
      </c>
      <c r="V16" s="97">
        <f>SUM(V9:V15)</f>
        <v>0</v>
      </c>
      <c r="W16" s="98">
        <f>SUM(W9:W15)</f>
        <v>0</v>
      </c>
    </row>
    <row r="17" spans="1:23" ht="12.75" customHeight="1">
      <c r="A17" s="41" t="s">
        <v>41</v>
      </c>
      <c r="B17" s="99"/>
      <c r="C17" s="99"/>
      <c r="D17" s="99"/>
      <c r="E17" s="99"/>
      <c r="F17" s="100"/>
      <c r="G17" s="101"/>
      <c r="H17" s="100"/>
      <c r="I17" s="101"/>
      <c r="J17" s="100"/>
      <c r="K17" s="101"/>
      <c r="L17" s="100"/>
      <c r="M17" s="101"/>
      <c r="N17" s="100"/>
      <c r="O17" s="101"/>
      <c r="P17" s="100"/>
      <c r="Q17" s="101"/>
      <c r="R17" s="45"/>
      <c r="S17" s="46"/>
      <c r="T17" s="45"/>
      <c r="U17" s="47"/>
      <c r="V17" s="100"/>
      <c r="W17" s="101"/>
    </row>
    <row r="18" spans="1:23" ht="12.75" customHeight="1">
      <c r="A18" s="48" t="s">
        <v>42</v>
      </c>
      <c r="B18" s="93">
        <v>0</v>
      </c>
      <c r="C18" s="93">
        <v>0</v>
      </c>
      <c r="D18" s="93"/>
      <c r="E18" s="93">
        <f aca="true" t="shared" si="8" ref="E18:E24">$B18+$C18+$D18</f>
        <v>0</v>
      </c>
      <c r="F18" s="94">
        <v>0</v>
      </c>
      <c r="G18" s="95">
        <v>0</v>
      </c>
      <c r="H18" s="94"/>
      <c r="I18" s="95"/>
      <c r="J18" s="94"/>
      <c r="K18" s="95"/>
      <c r="L18" s="94"/>
      <c r="M18" s="95"/>
      <c r="N18" s="94"/>
      <c r="O18" s="95"/>
      <c r="P18" s="94">
        <f aca="true" t="shared" si="9" ref="P18:P24">$H18+$J18+$L18+$N18</f>
        <v>0</v>
      </c>
      <c r="Q18" s="95">
        <f aca="true" t="shared" si="10" ref="Q18:Q24">$I18+$K18+$M18+$O18</f>
        <v>0</v>
      </c>
      <c r="R18" s="49">
        <f aca="true" t="shared" si="11" ref="R18:R24">IF($L18=0,0,(($N18-$L18)/$L18)*100)</f>
        <v>0</v>
      </c>
      <c r="S18" s="50">
        <f aca="true" t="shared" si="12" ref="S18:S24">IF($M18=0,0,(($O18-$M18)/$M18)*100)</f>
        <v>0</v>
      </c>
      <c r="T18" s="49">
        <f aca="true" t="shared" si="13" ref="T18:T23">IF($E18=0,0,($P18/$E18)*100)</f>
        <v>0</v>
      </c>
      <c r="U18" s="51">
        <f aca="true" t="shared" si="14" ref="U18:U23">IF($E18=0,0,($Q18/$E18)*100)</f>
        <v>0</v>
      </c>
      <c r="V18" s="94">
        <v>0</v>
      </c>
      <c r="W18" s="95">
        <v>0</v>
      </c>
    </row>
    <row r="19" spans="1:23" ht="12.75" customHeight="1">
      <c r="A19" s="48" t="s">
        <v>43</v>
      </c>
      <c r="B19" s="93">
        <v>0</v>
      </c>
      <c r="C19" s="93">
        <v>0</v>
      </c>
      <c r="D19" s="93"/>
      <c r="E19" s="93">
        <f t="shared" si="8"/>
        <v>0</v>
      </c>
      <c r="F19" s="94">
        <v>0</v>
      </c>
      <c r="G19" s="95">
        <v>0</v>
      </c>
      <c r="H19" s="94"/>
      <c r="I19" s="95"/>
      <c r="J19" s="94"/>
      <c r="K19" s="95"/>
      <c r="L19" s="94"/>
      <c r="M19" s="95"/>
      <c r="N19" s="94"/>
      <c r="O19" s="95"/>
      <c r="P19" s="94">
        <f t="shared" si="9"/>
        <v>0</v>
      </c>
      <c r="Q19" s="95">
        <f t="shared" si="10"/>
        <v>0</v>
      </c>
      <c r="R19" s="49">
        <f t="shared" si="11"/>
        <v>0</v>
      </c>
      <c r="S19" s="50">
        <f t="shared" si="12"/>
        <v>0</v>
      </c>
      <c r="T19" s="49">
        <f t="shared" si="13"/>
        <v>0</v>
      </c>
      <c r="U19" s="51">
        <f t="shared" si="14"/>
        <v>0</v>
      </c>
      <c r="V19" s="94">
        <v>0</v>
      </c>
      <c r="W19" s="95">
        <v>0</v>
      </c>
    </row>
    <row r="20" spans="1:23" ht="12.75" customHeight="1">
      <c r="A20" s="48" t="s">
        <v>44</v>
      </c>
      <c r="B20" s="93">
        <v>0</v>
      </c>
      <c r="C20" s="93">
        <v>0</v>
      </c>
      <c r="D20" s="93"/>
      <c r="E20" s="93">
        <f t="shared" si="8"/>
        <v>0</v>
      </c>
      <c r="F20" s="94">
        <v>0</v>
      </c>
      <c r="G20" s="95">
        <v>0</v>
      </c>
      <c r="H20" s="94"/>
      <c r="I20" s="95"/>
      <c r="J20" s="94"/>
      <c r="K20" s="95"/>
      <c r="L20" s="94"/>
      <c r="M20" s="95"/>
      <c r="N20" s="94"/>
      <c r="O20" s="95"/>
      <c r="P20" s="94">
        <f t="shared" si="9"/>
        <v>0</v>
      </c>
      <c r="Q20" s="95">
        <f t="shared" si="10"/>
        <v>0</v>
      </c>
      <c r="R20" s="49">
        <f t="shared" si="11"/>
        <v>0</v>
      </c>
      <c r="S20" s="50">
        <f t="shared" si="12"/>
        <v>0</v>
      </c>
      <c r="T20" s="49">
        <f t="shared" si="13"/>
        <v>0</v>
      </c>
      <c r="U20" s="51">
        <f t="shared" si="14"/>
        <v>0</v>
      </c>
      <c r="V20" s="94">
        <v>0</v>
      </c>
      <c r="W20" s="95">
        <v>0</v>
      </c>
    </row>
    <row r="21" spans="1:23" ht="12.75" customHeight="1">
      <c r="A21" s="48" t="s">
        <v>45</v>
      </c>
      <c r="B21" s="93">
        <v>0</v>
      </c>
      <c r="C21" s="93">
        <v>0</v>
      </c>
      <c r="D21" s="93"/>
      <c r="E21" s="93">
        <f t="shared" si="8"/>
        <v>0</v>
      </c>
      <c r="F21" s="94">
        <v>0</v>
      </c>
      <c r="G21" s="95">
        <v>0</v>
      </c>
      <c r="H21" s="94"/>
      <c r="I21" s="95"/>
      <c r="J21" s="94"/>
      <c r="K21" s="95"/>
      <c r="L21" s="94"/>
      <c r="M21" s="95"/>
      <c r="N21" s="94"/>
      <c r="O21" s="95"/>
      <c r="P21" s="94">
        <f t="shared" si="9"/>
        <v>0</v>
      </c>
      <c r="Q21" s="95">
        <f t="shared" si="10"/>
        <v>0</v>
      </c>
      <c r="R21" s="49">
        <f t="shared" si="11"/>
        <v>0</v>
      </c>
      <c r="S21" s="50">
        <f t="shared" si="12"/>
        <v>0</v>
      </c>
      <c r="T21" s="49">
        <f t="shared" si="13"/>
        <v>0</v>
      </c>
      <c r="U21" s="51">
        <f t="shared" si="14"/>
        <v>0</v>
      </c>
      <c r="V21" s="94">
        <v>0</v>
      </c>
      <c r="W21" s="95">
        <v>0</v>
      </c>
    </row>
    <row r="22" spans="1:23" ht="12.75" customHeight="1">
      <c r="A22" s="48" t="s">
        <v>46</v>
      </c>
      <c r="B22" s="93">
        <v>0</v>
      </c>
      <c r="C22" s="93">
        <v>0</v>
      </c>
      <c r="D22" s="93"/>
      <c r="E22" s="93">
        <f t="shared" si="8"/>
        <v>0</v>
      </c>
      <c r="F22" s="94">
        <v>0</v>
      </c>
      <c r="G22" s="95">
        <v>0</v>
      </c>
      <c r="H22" s="94"/>
      <c r="I22" s="95"/>
      <c r="J22" s="94"/>
      <c r="K22" s="95"/>
      <c r="L22" s="94"/>
      <c r="M22" s="95"/>
      <c r="N22" s="94"/>
      <c r="O22" s="95"/>
      <c r="P22" s="94">
        <f t="shared" si="9"/>
        <v>0</v>
      </c>
      <c r="Q22" s="95">
        <f t="shared" si="10"/>
        <v>0</v>
      </c>
      <c r="R22" s="49">
        <f t="shared" si="11"/>
        <v>0</v>
      </c>
      <c r="S22" s="50">
        <f t="shared" si="12"/>
        <v>0</v>
      </c>
      <c r="T22" s="49">
        <f t="shared" si="13"/>
        <v>0</v>
      </c>
      <c r="U22" s="51">
        <f t="shared" si="14"/>
        <v>0</v>
      </c>
      <c r="V22" s="94">
        <v>0</v>
      </c>
      <c r="W22" s="95">
        <v>0</v>
      </c>
    </row>
    <row r="23" spans="1:23" ht="12.75" customHeight="1">
      <c r="A23" s="48" t="s">
        <v>47</v>
      </c>
      <c r="B23" s="93">
        <v>0</v>
      </c>
      <c r="C23" s="93">
        <v>0</v>
      </c>
      <c r="D23" s="93"/>
      <c r="E23" s="93">
        <f t="shared" si="8"/>
        <v>0</v>
      </c>
      <c r="F23" s="94">
        <v>0</v>
      </c>
      <c r="G23" s="95">
        <v>0</v>
      </c>
      <c r="H23" s="94"/>
      <c r="I23" s="95"/>
      <c r="J23" s="94"/>
      <c r="K23" s="95"/>
      <c r="L23" s="94"/>
      <c r="M23" s="95"/>
      <c r="N23" s="94"/>
      <c r="O23" s="95"/>
      <c r="P23" s="94">
        <f t="shared" si="9"/>
        <v>0</v>
      </c>
      <c r="Q23" s="95">
        <f t="shared" si="10"/>
        <v>0</v>
      </c>
      <c r="R23" s="49">
        <f t="shared" si="11"/>
        <v>0</v>
      </c>
      <c r="S23" s="50">
        <f t="shared" si="12"/>
        <v>0</v>
      </c>
      <c r="T23" s="49">
        <f t="shared" si="13"/>
        <v>0</v>
      </c>
      <c r="U23" s="51">
        <f t="shared" si="14"/>
        <v>0</v>
      </c>
      <c r="V23" s="94">
        <v>0</v>
      </c>
      <c r="W23" s="95"/>
    </row>
    <row r="24" spans="1:23" ht="12.75" customHeight="1">
      <c r="A24" s="52" t="s">
        <v>40</v>
      </c>
      <c r="B24" s="96">
        <f>SUM(B18:B23)</f>
        <v>0</v>
      </c>
      <c r="C24" s="96">
        <f>SUM(C18:C23)</f>
        <v>0</v>
      </c>
      <c r="D24" s="96"/>
      <c r="E24" s="96">
        <f t="shared" si="8"/>
        <v>0</v>
      </c>
      <c r="F24" s="97">
        <f aca="true" t="shared" si="15" ref="F24:O24">SUM(F18:F23)</f>
        <v>0</v>
      </c>
      <c r="G24" s="98">
        <f t="shared" si="15"/>
        <v>0</v>
      </c>
      <c r="H24" s="97">
        <f t="shared" si="15"/>
        <v>0</v>
      </c>
      <c r="I24" s="98">
        <f t="shared" si="15"/>
        <v>0</v>
      </c>
      <c r="J24" s="97">
        <f t="shared" si="15"/>
        <v>0</v>
      </c>
      <c r="K24" s="98">
        <f t="shared" si="15"/>
        <v>0</v>
      </c>
      <c r="L24" s="97">
        <f t="shared" si="15"/>
        <v>0</v>
      </c>
      <c r="M24" s="98">
        <f t="shared" si="15"/>
        <v>0</v>
      </c>
      <c r="N24" s="97">
        <f t="shared" si="15"/>
        <v>0</v>
      </c>
      <c r="O24" s="98">
        <f t="shared" si="15"/>
        <v>0</v>
      </c>
      <c r="P24" s="97">
        <f t="shared" si="9"/>
        <v>0</v>
      </c>
      <c r="Q24" s="98">
        <f t="shared" si="10"/>
        <v>0</v>
      </c>
      <c r="R24" s="53">
        <f t="shared" si="11"/>
        <v>0</v>
      </c>
      <c r="S24" s="54">
        <f t="shared" si="12"/>
        <v>0</v>
      </c>
      <c r="T24" s="53">
        <f>IF(($E24-$E19-$E23)=0,0,($P24/($E24-$E19-$E23))*100)</f>
        <v>0</v>
      </c>
      <c r="U24" s="55">
        <f>IF(($E24-$E19-$E23)=0,0,($Q24/($E24-$E19-$E23))*100)</f>
        <v>0</v>
      </c>
      <c r="V24" s="97">
        <f>SUM(V18:V23)</f>
        <v>0</v>
      </c>
      <c r="W24" s="98">
        <f>SUM(W18:W23)</f>
        <v>0</v>
      </c>
    </row>
    <row r="25" spans="1:23" ht="12.75" customHeight="1">
      <c r="A25" s="41" t="s">
        <v>48</v>
      </c>
      <c r="B25" s="99"/>
      <c r="C25" s="99"/>
      <c r="D25" s="99"/>
      <c r="E25" s="99"/>
      <c r="F25" s="100"/>
      <c r="G25" s="101"/>
      <c r="H25" s="100"/>
      <c r="I25" s="101"/>
      <c r="J25" s="100"/>
      <c r="K25" s="101"/>
      <c r="L25" s="100"/>
      <c r="M25" s="101"/>
      <c r="N25" s="100"/>
      <c r="O25" s="101"/>
      <c r="P25" s="100"/>
      <c r="Q25" s="101"/>
      <c r="R25" s="45"/>
      <c r="S25" s="46"/>
      <c r="T25" s="45"/>
      <c r="U25" s="47"/>
      <c r="V25" s="100"/>
      <c r="W25" s="101"/>
    </row>
    <row r="26" spans="1:23" ht="12.75" customHeight="1">
      <c r="A26" s="48" t="s">
        <v>49</v>
      </c>
      <c r="B26" s="93">
        <v>0</v>
      </c>
      <c r="C26" s="93">
        <v>0</v>
      </c>
      <c r="D26" s="93"/>
      <c r="E26" s="93">
        <f>$B26+$C26+$D26</f>
        <v>0</v>
      </c>
      <c r="F26" s="94">
        <v>0</v>
      </c>
      <c r="G26" s="95">
        <v>0</v>
      </c>
      <c r="H26" s="94"/>
      <c r="I26" s="95"/>
      <c r="J26" s="94"/>
      <c r="K26" s="95"/>
      <c r="L26" s="94"/>
      <c r="M26" s="95"/>
      <c r="N26" s="94"/>
      <c r="O26" s="95"/>
      <c r="P26" s="94">
        <f>$H26+$J26+$L26+$N26</f>
        <v>0</v>
      </c>
      <c r="Q26" s="95">
        <f>$I26+$K26+$M26+$O26</f>
        <v>0</v>
      </c>
      <c r="R26" s="49">
        <f>IF($L26=0,0,(($N26-$L26)/$L26)*100)</f>
        <v>0</v>
      </c>
      <c r="S26" s="50">
        <f>IF($M26=0,0,(($O26-$M26)/$M26)*100)</f>
        <v>0</v>
      </c>
      <c r="T26" s="49">
        <f>IF($E26=0,0,($P26/$E26)*100)</f>
        <v>0</v>
      </c>
      <c r="U26" s="51">
        <f>IF($E26=0,0,($Q26/$E26)*100)</f>
        <v>0</v>
      </c>
      <c r="V26" s="94">
        <v>0</v>
      </c>
      <c r="W26" s="95"/>
    </row>
    <row r="27" spans="1:23" ht="12.75" customHeight="1">
      <c r="A27" s="48" t="s">
        <v>50</v>
      </c>
      <c r="B27" s="93">
        <v>0</v>
      </c>
      <c r="C27" s="93">
        <v>0</v>
      </c>
      <c r="D27" s="93"/>
      <c r="E27" s="93">
        <f>$B27+$C27+$D27</f>
        <v>0</v>
      </c>
      <c r="F27" s="94">
        <v>0</v>
      </c>
      <c r="G27" s="95">
        <v>0</v>
      </c>
      <c r="H27" s="94"/>
      <c r="I27" s="95"/>
      <c r="J27" s="94"/>
      <c r="K27" s="95"/>
      <c r="L27" s="94"/>
      <c r="M27" s="95"/>
      <c r="N27" s="94"/>
      <c r="O27" s="95"/>
      <c r="P27" s="94">
        <f>$H27+$J27+$L27+$N27</f>
        <v>0</v>
      </c>
      <c r="Q27" s="95">
        <f>$I27+$K27+$M27+$O27</f>
        <v>0</v>
      </c>
      <c r="R27" s="49">
        <f>IF($L27=0,0,(($N27-$L27)/$L27)*100)</f>
        <v>0</v>
      </c>
      <c r="S27" s="50">
        <f>IF($M27=0,0,(($O27-$M27)/$M27)*100)</f>
        <v>0</v>
      </c>
      <c r="T27" s="49">
        <f>IF($E27=0,0,($P27/$E27)*100)</f>
        <v>0</v>
      </c>
      <c r="U27" s="51">
        <f>IF($E27=0,0,($Q27/$E27)*100)</f>
        <v>0</v>
      </c>
      <c r="V27" s="94">
        <v>0</v>
      </c>
      <c r="W27" s="95"/>
    </row>
    <row r="28" spans="1:23" ht="12.75" customHeight="1">
      <c r="A28" s="48" t="s">
        <v>51</v>
      </c>
      <c r="B28" s="93">
        <v>731751000</v>
      </c>
      <c r="C28" s="93">
        <v>-73175000</v>
      </c>
      <c r="D28" s="93"/>
      <c r="E28" s="93">
        <f>$B28+$C28+$D28</f>
        <v>658576000</v>
      </c>
      <c r="F28" s="94">
        <v>658576000</v>
      </c>
      <c r="G28" s="95">
        <v>658576000</v>
      </c>
      <c r="H28" s="94">
        <v>144495000</v>
      </c>
      <c r="I28" s="95"/>
      <c r="J28" s="94">
        <v>157018000</v>
      </c>
      <c r="K28" s="95"/>
      <c r="L28" s="94">
        <v>157364000</v>
      </c>
      <c r="M28" s="95">
        <v>38313680</v>
      </c>
      <c r="N28" s="94">
        <v>144042000</v>
      </c>
      <c r="O28" s="95"/>
      <c r="P28" s="94">
        <f>$H28+$J28+$L28+$N28</f>
        <v>602919000</v>
      </c>
      <c r="Q28" s="95">
        <f>$I28+$K28+$M28+$O28</f>
        <v>38313680</v>
      </c>
      <c r="R28" s="49">
        <f>IF($L28=0,0,(($N28-$L28)/$L28)*100)</f>
        <v>-8.465722782847411</v>
      </c>
      <c r="S28" s="50">
        <f>IF($M28=0,0,(($O28-$M28)/$M28)*100)</f>
        <v>-100</v>
      </c>
      <c r="T28" s="49">
        <f>IF($E28=0,0,($P28/$E28)*100)</f>
        <v>91.54888729622701</v>
      </c>
      <c r="U28" s="51">
        <f>IF($E28=0,0,($Q28/$E28)*100)</f>
        <v>5.817655061830374</v>
      </c>
      <c r="V28" s="94">
        <v>0</v>
      </c>
      <c r="W28" s="95">
        <v>0</v>
      </c>
    </row>
    <row r="29" spans="1:23" ht="12.75" customHeight="1">
      <c r="A29" s="48" t="s">
        <v>52</v>
      </c>
      <c r="B29" s="93">
        <v>0</v>
      </c>
      <c r="C29" s="93">
        <v>0</v>
      </c>
      <c r="D29" s="93"/>
      <c r="E29" s="93">
        <f>$B29+$C29+$D29</f>
        <v>0</v>
      </c>
      <c r="F29" s="94">
        <v>0</v>
      </c>
      <c r="G29" s="95">
        <v>0</v>
      </c>
      <c r="H29" s="94"/>
      <c r="I29" s="95"/>
      <c r="J29" s="94"/>
      <c r="K29" s="95"/>
      <c r="L29" s="94"/>
      <c r="M29" s="95"/>
      <c r="N29" s="94"/>
      <c r="O29" s="95"/>
      <c r="P29" s="94">
        <f>$H29+$J29+$L29+$N29</f>
        <v>0</v>
      </c>
      <c r="Q29" s="95">
        <f>$I29+$K29+$M29+$O29</f>
        <v>0</v>
      </c>
      <c r="R29" s="49">
        <f>IF($L29=0,0,(($N29-$L29)/$L29)*100)</f>
        <v>0</v>
      </c>
      <c r="S29" s="50">
        <f>IF($M29=0,0,(($O29-$M29)/$M29)*100)</f>
        <v>0</v>
      </c>
      <c r="T29" s="49">
        <f>IF($E29=0,0,($P29/$E29)*100)</f>
        <v>0</v>
      </c>
      <c r="U29" s="51">
        <f>IF($E29=0,0,($Q29/$E29)*100)</f>
        <v>0</v>
      </c>
      <c r="V29" s="94">
        <v>0</v>
      </c>
      <c r="W29" s="95">
        <v>0</v>
      </c>
    </row>
    <row r="30" spans="1:23" ht="12.75" customHeight="1">
      <c r="A30" s="52" t="s">
        <v>40</v>
      </c>
      <c r="B30" s="96">
        <f>SUM(B26:B29)</f>
        <v>731751000</v>
      </c>
      <c r="C30" s="96">
        <f>SUM(C26:C29)</f>
        <v>-73175000</v>
      </c>
      <c r="D30" s="96"/>
      <c r="E30" s="96">
        <f>$B30+$C30+$D30</f>
        <v>658576000</v>
      </c>
      <c r="F30" s="97">
        <f aca="true" t="shared" si="16" ref="F30:O30">SUM(F26:F29)</f>
        <v>658576000</v>
      </c>
      <c r="G30" s="98">
        <f t="shared" si="16"/>
        <v>658576000</v>
      </c>
      <c r="H30" s="97">
        <f t="shared" si="16"/>
        <v>144495000</v>
      </c>
      <c r="I30" s="98">
        <f t="shared" si="16"/>
        <v>0</v>
      </c>
      <c r="J30" s="97">
        <f t="shared" si="16"/>
        <v>157018000</v>
      </c>
      <c r="K30" s="98">
        <f t="shared" si="16"/>
        <v>0</v>
      </c>
      <c r="L30" s="97">
        <f t="shared" si="16"/>
        <v>157364000</v>
      </c>
      <c r="M30" s="98">
        <f t="shared" si="16"/>
        <v>38313680</v>
      </c>
      <c r="N30" s="97">
        <f t="shared" si="16"/>
        <v>144042000</v>
      </c>
      <c r="O30" s="98">
        <f t="shared" si="16"/>
        <v>0</v>
      </c>
      <c r="P30" s="97">
        <f>$H30+$J30+$L30+$N30</f>
        <v>602919000</v>
      </c>
      <c r="Q30" s="98">
        <f>$I30+$K30+$M30+$O30</f>
        <v>38313680</v>
      </c>
      <c r="R30" s="53">
        <f>IF($L30=0,0,(($N30-$L30)/$L30)*100)</f>
        <v>-8.465722782847411</v>
      </c>
      <c r="S30" s="54">
        <f>IF($M30=0,0,(($O30-$M30)/$M30)*100)</f>
        <v>-100</v>
      </c>
      <c r="T30" s="53">
        <f>IF($E30=0,0,($P30/$E30)*100)</f>
        <v>91.54888729622701</v>
      </c>
      <c r="U30" s="55">
        <f>IF($E30=0,0,($Q30/$E30)*100)</f>
        <v>5.817655061830374</v>
      </c>
      <c r="V30" s="97">
        <f>SUM(V26:V29)</f>
        <v>0</v>
      </c>
      <c r="W30" s="98">
        <f>SUM(W26:W29)</f>
        <v>0</v>
      </c>
    </row>
    <row r="31" spans="1:23" ht="12.75" customHeight="1">
      <c r="A31" s="41" t="s">
        <v>53</v>
      </c>
      <c r="B31" s="99"/>
      <c r="C31" s="99"/>
      <c r="D31" s="99"/>
      <c r="E31" s="99"/>
      <c r="F31" s="100"/>
      <c r="G31" s="101"/>
      <c r="H31" s="100"/>
      <c r="I31" s="101"/>
      <c r="J31" s="100"/>
      <c r="K31" s="101"/>
      <c r="L31" s="100"/>
      <c r="M31" s="101"/>
      <c r="N31" s="100"/>
      <c r="O31" s="101"/>
      <c r="P31" s="100"/>
      <c r="Q31" s="101"/>
      <c r="R31" s="45"/>
      <c r="S31" s="46"/>
      <c r="T31" s="45"/>
      <c r="U31" s="47"/>
      <c r="V31" s="100"/>
      <c r="W31" s="101"/>
    </row>
    <row r="32" spans="1:23" ht="12.75" customHeight="1">
      <c r="A32" s="48" t="s">
        <v>54</v>
      </c>
      <c r="B32" s="93">
        <v>23016000</v>
      </c>
      <c r="C32" s="93">
        <v>0</v>
      </c>
      <c r="D32" s="93"/>
      <c r="E32" s="93">
        <f>$B32+$C32+$D32</f>
        <v>23016000</v>
      </c>
      <c r="F32" s="94">
        <v>23016000</v>
      </c>
      <c r="G32" s="95">
        <v>23016000</v>
      </c>
      <c r="H32" s="94"/>
      <c r="I32" s="95"/>
      <c r="J32" s="94"/>
      <c r="K32" s="95"/>
      <c r="L32" s="94">
        <v>23016000</v>
      </c>
      <c r="M32" s="95"/>
      <c r="N32" s="94"/>
      <c r="O32" s="95"/>
      <c r="P32" s="94">
        <f>$H32+$J32+$L32+$N32</f>
        <v>23016000</v>
      </c>
      <c r="Q32" s="95">
        <f>$I32+$K32+$M32+$O32</f>
        <v>0</v>
      </c>
      <c r="R32" s="49">
        <f>IF($L32=0,0,(($N32-$L32)/$L32)*100)</f>
        <v>-100</v>
      </c>
      <c r="S32" s="50">
        <f>IF($M32=0,0,(($O32-$M32)/$M32)*100)</f>
        <v>0</v>
      </c>
      <c r="T32" s="49">
        <f>IF($E32=0,0,($P32/$E32)*100)</f>
        <v>100</v>
      </c>
      <c r="U32" s="51">
        <f>IF($E32=0,0,($Q32/$E32)*100)</f>
        <v>0</v>
      </c>
      <c r="V32" s="94">
        <v>0</v>
      </c>
      <c r="W32" s="95">
        <v>0</v>
      </c>
    </row>
    <row r="33" spans="1:23" ht="12.75" customHeight="1">
      <c r="A33" s="52" t="s">
        <v>40</v>
      </c>
      <c r="B33" s="96">
        <f>B32</f>
        <v>23016000</v>
      </c>
      <c r="C33" s="96">
        <f>C32</f>
        <v>0</v>
      </c>
      <c r="D33" s="96"/>
      <c r="E33" s="96">
        <f>$B33+$C33+$D33</f>
        <v>23016000</v>
      </c>
      <c r="F33" s="97">
        <f aca="true" t="shared" si="17" ref="F33:O33">F32</f>
        <v>23016000</v>
      </c>
      <c r="G33" s="98">
        <f t="shared" si="17"/>
        <v>23016000</v>
      </c>
      <c r="H33" s="97">
        <f t="shared" si="17"/>
        <v>0</v>
      </c>
      <c r="I33" s="98">
        <f t="shared" si="17"/>
        <v>0</v>
      </c>
      <c r="J33" s="97">
        <f t="shared" si="17"/>
        <v>0</v>
      </c>
      <c r="K33" s="98">
        <f t="shared" si="17"/>
        <v>0</v>
      </c>
      <c r="L33" s="97">
        <f t="shared" si="17"/>
        <v>23016000</v>
      </c>
      <c r="M33" s="98">
        <f t="shared" si="17"/>
        <v>0</v>
      </c>
      <c r="N33" s="97">
        <f t="shared" si="17"/>
        <v>0</v>
      </c>
      <c r="O33" s="98">
        <f t="shared" si="17"/>
        <v>0</v>
      </c>
      <c r="P33" s="97">
        <f>$H33+$J33+$L33+$N33</f>
        <v>23016000</v>
      </c>
      <c r="Q33" s="98">
        <f>$I33+$K33+$M33+$O33</f>
        <v>0</v>
      </c>
      <c r="R33" s="53">
        <f>IF($L33=0,0,(($N33-$L33)/$L33)*100)</f>
        <v>-100</v>
      </c>
      <c r="S33" s="54">
        <f>IF($M33=0,0,(($O33-$M33)/$M33)*100)</f>
        <v>0</v>
      </c>
      <c r="T33" s="53">
        <f>IF($E33=0,0,($P33/$E33)*100)</f>
        <v>100</v>
      </c>
      <c r="U33" s="55">
        <f>IF($E33=0,0,($Q33/$E33)*100)</f>
        <v>0</v>
      </c>
      <c r="V33" s="97">
        <f>V32</f>
        <v>0</v>
      </c>
      <c r="W33" s="98">
        <f>W32</f>
        <v>0</v>
      </c>
    </row>
    <row r="34" spans="1:23" ht="12.75" customHeight="1">
      <c r="A34" s="41" t="s">
        <v>55</v>
      </c>
      <c r="B34" s="99"/>
      <c r="C34" s="99"/>
      <c r="D34" s="99"/>
      <c r="E34" s="99"/>
      <c r="F34" s="100"/>
      <c r="G34" s="101"/>
      <c r="H34" s="100"/>
      <c r="I34" s="101"/>
      <c r="J34" s="100"/>
      <c r="K34" s="101"/>
      <c r="L34" s="100"/>
      <c r="M34" s="101"/>
      <c r="N34" s="100"/>
      <c r="O34" s="101"/>
      <c r="P34" s="100"/>
      <c r="Q34" s="101"/>
      <c r="R34" s="45"/>
      <c r="S34" s="46"/>
      <c r="T34" s="45"/>
      <c r="U34" s="47"/>
      <c r="V34" s="100"/>
      <c r="W34" s="101"/>
    </row>
    <row r="35" spans="1:23" ht="12.75" customHeight="1">
      <c r="A35" s="48" t="s">
        <v>56</v>
      </c>
      <c r="B35" s="93">
        <v>0</v>
      </c>
      <c r="C35" s="93">
        <v>0</v>
      </c>
      <c r="D35" s="93"/>
      <c r="E35" s="93">
        <f aca="true" t="shared" si="18" ref="E35:E40">$B35+$C35+$D35</f>
        <v>0</v>
      </c>
      <c r="F35" s="94">
        <v>0</v>
      </c>
      <c r="G35" s="95">
        <v>0</v>
      </c>
      <c r="H35" s="94"/>
      <c r="I35" s="95"/>
      <c r="J35" s="94"/>
      <c r="K35" s="95"/>
      <c r="L35" s="94"/>
      <c r="M35" s="95"/>
      <c r="N35" s="94"/>
      <c r="O35" s="95"/>
      <c r="P35" s="94">
        <f aca="true" t="shared" si="19" ref="P35:P40">$H35+$J35+$L35+$N35</f>
        <v>0</v>
      </c>
      <c r="Q35" s="95">
        <f aca="true" t="shared" si="20" ref="Q35:Q40">$I35+$K35+$M35+$O35</f>
        <v>0</v>
      </c>
      <c r="R35" s="49">
        <f aca="true" t="shared" si="21" ref="R35:R40">IF($L35=0,0,(($N35-$L35)/$L35)*100)</f>
        <v>0</v>
      </c>
      <c r="S35" s="50">
        <f aca="true" t="shared" si="22" ref="S35:S40">IF($M35=0,0,(($O35-$M35)/$M35)*100)</f>
        <v>0</v>
      </c>
      <c r="T35" s="49">
        <f>IF($E35=0,0,($P35/$E35)*100)</f>
        <v>0</v>
      </c>
      <c r="U35" s="51">
        <f>IF($E35=0,0,($Q35/$E35)*100)</f>
        <v>0</v>
      </c>
      <c r="V35" s="94">
        <v>0</v>
      </c>
      <c r="W35" s="95">
        <v>0</v>
      </c>
    </row>
    <row r="36" spans="1:23" ht="12.75" customHeight="1">
      <c r="A36" s="48" t="s">
        <v>57</v>
      </c>
      <c r="B36" s="93">
        <v>6424000</v>
      </c>
      <c r="C36" s="93">
        <v>0</v>
      </c>
      <c r="D36" s="93"/>
      <c r="E36" s="93">
        <f t="shared" si="18"/>
        <v>6424000</v>
      </c>
      <c r="F36" s="94">
        <v>6424000</v>
      </c>
      <c r="G36" s="95">
        <v>0</v>
      </c>
      <c r="H36" s="94"/>
      <c r="I36" s="95"/>
      <c r="J36" s="94"/>
      <c r="K36" s="95"/>
      <c r="L36" s="94"/>
      <c r="M36" s="95"/>
      <c r="N36" s="94"/>
      <c r="O36" s="95"/>
      <c r="P36" s="94">
        <f t="shared" si="19"/>
        <v>0</v>
      </c>
      <c r="Q36" s="95">
        <f t="shared" si="20"/>
        <v>0</v>
      </c>
      <c r="R36" s="49">
        <f t="shared" si="21"/>
        <v>0</v>
      </c>
      <c r="S36" s="50">
        <f t="shared" si="22"/>
        <v>0</v>
      </c>
      <c r="T36" s="49">
        <f>IF($E36=0,0,($P36/$E36)*100)</f>
        <v>0</v>
      </c>
      <c r="U36" s="51">
        <f>IF($E36=0,0,($Q36/$E36)*100)</f>
        <v>0</v>
      </c>
      <c r="V36" s="94">
        <v>0</v>
      </c>
      <c r="W36" s="95">
        <v>0</v>
      </c>
    </row>
    <row r="37" spans="1:23" ht="12.75" customHeight="1">
      <c r="A37" s="48" t="s">
        <v>58</v>
      </c>
      <c r="B37" s="93">
        <v>0</v>
      </c>
      <c r="C37" s="93">
        <v>0</v>
      </c>
      <c r="D37" s="93"/>
      <c r="E37" s="93">
        <f t="shared" si="18"/>
        <v>0</v>
      </c>
      <c r="F37" s="94">
        <v>0</v>
      </c>
      <c r="G37" s="95">
        <v>0</v>
      </c>
      <c r="H37" s="94"/>
      <c r="I37" s="95"/>
      <c r="J37" s="94"/>
      <c r="K37" s="95"/>
      <c r="L37" s="94"/>
      <c r="M37" s="95"/>
      <c r="N37" s="94"/>
      <c r="O37" s="95"/>
      <c r="P37" s="94">
        <f t="shared" si="19"/>
        <v>0</v>
      </c>
      <c r="Q37" s="95">
        <f t="shared" si="20"/>
        <v>0</v>
      </c>
      <c r="R37" s="49">
        <f t="shared" si="21"/>
        <v>0</v>
      </c>
      <c r="S37" s="50">
        <f t="shared" si="22"/>
        <v>0</v>
      </c>
      <c r="T37" s="49">
        <f>IF($E37=0,0,($P37/$E37)*100)</f>
        <v>0</v>
      </c>
      <c r="U37" s="51">
        <f>IF($E37=0,0,($Q37/$E37)*100)</f>
        <v>0</v>
      </c>
      <c r="V37" s="94">
        <v>0</v>
      </c>
      <c r="W37" s="95"/>
    </row>
    <row r="38" spans="1:23" ht="12.75" customHeight="1">
      <c r="A38" s="48" t="s">
        <v>59</v>
      </c>
      <c r="B38" s="93">
        <v>11000000</v>
      </c>
      <c r="C38" s="93">
        <v>0</v>
      </c>
      <c r="D38" s="93"/>
      <c r="E38" s="93">
        <f t="shared" si="18"/>
        <v>11000000</v>
      </c>
      <c r="F38" s="94">
        <v>11000000</v>
      </c>
      <c r="G38" s="95">
        <v>11000000</v>
      </c>
      <c r="H38" s="94"/>
      <c r="I38" s="95"/>
      <c r="J38" s="94">
        <v>486000</v>
      </c>
      <c r="K38" s="95"/>
      <c r="L38" s="94"/>
      <c r="M38" s="95">
        <v>8283088</v>
      </c>
      <c r="N38" s="94">
        <v>1767000</v>
      </c>
      <c r="O38" s="95"/>
      <c r="P38" s="94">
        <f t="shared" si="19"/>
        <v>2253000</v>
      </c>
      <c r="Q38" s="95">
        <f t="shared" si="20"/>
        <v>8283088</v>
      </c>
      <c r="R38" s="49">
        <f t="shared" si="21"/>
        <v>0</v>
      </c>
      <c r="S38" s="50">
        <f t="shared" si="22"/>
        <v>-100</v>
      </c>
      <c r="T38" s="49">
        <f>IF($E38=0,0,($P38/$E38)*100)</f>
        <v>20.48181818181818</v>
      </c>
      <c r="U38" s="51">
        <f>IF($E38=0,0,($Q38/$E38)*100)</f>
        <v>75.3008</v>
      </c>
      <c r="V38" s="94">
        <v>0</v>
      </c>
      <c r="W38" s="95">
        <v>0</v>
      </c>
    </row>
    <row r="39" spans="1:23" ht="12.75" customHeight="1">
      <c r="A39" s="48" t="s">
        <v>60</v>
      </c>
      <c r="B39" s="93">
        <v>0</v>
      </c>
      <c r="C39" s="93">
        <v>0</v>
      </c>
      <c r="D39" s="93"/>
      <c r="E39" s="93">
        <f t="shared" si="18"/>
        <v>0</v>
      </c>
      <c r="F39" s="94">
        <v>0</v>
      </c>
      <c r="G39" s="95">
        <v>0</v>
      </c>
      <c r="H39" s="94"/>
      <c r="I39" s="95"/>
      <c r="J39" s="94"/>
      <c r="K39" s="95"/>
      <c r="L39" s="94"/>
      <c r="M39" s="95"/>
      <c r="N39" s="94"/>
      <c r="O39" s="95"/>
      <c r="P39" s="94">
        <f t="shared" si="19"/>
        <v>0</v>
      </c>
      <c r="Q39" s="95">
        <f t="shared" si="20"/>
        <v>0</v>
      </c>
      <c r="R39" s="49">
        <f t="shared" si="21"/>
        <v>0</v>
      </c>
      <c r="S39" s="50">
        <f t="shared" si="22"/>
        <v>0</v>
      </c>
      <c r="T39" s="49">
        <f>IF($E39=0,0,($P39/$E39)*100)</f>
        <v>0</v>
      </c>
      <c r="U39" s="51">
        <f>IF($E39=0,0,($Q39/$E39)*100)</f>
        <v>0</v>
      </c>
      <c r="V39" s="94">
        <v>0</v>
      </c>
      <c r="W39" s="95"/>
    </row>
    <row r="40" spans="1:23" ht="12.75" customHeight="1">
      <c r="A40" s="52" t="s">
        <v>40</v>
      </c>
      <c r="B40" s="96">
        <f>SUM(B35:B39)</f>
        <v>17424000</v>
      </c>
      <c r="C40" s="96">
        <f>SUM(C35:C39)</f>
        <v>0</v>
      </c>
      <c r="D40" s="96"/>
      <c r="E40" s="96">
        <f t="shared" si="18"/>
        <v>17424000</v>
      </c>
      <c r="F40" s="97">
        <f aca="true" t="shared" si="23" ref="F40:O40">SUM(F35:F39)</f>
        <v>17424000</v>
      </c>
      <c r="G40" s="98">
        <f t="shared" si="23"/>
        <v>11000000</v>
      </c>
      <c r="H40" s="97">
        <f t="shared" si="23"/>
        <v>0</v>
      </c>
      <c r="I40" s="98">
        <f t="shared" si="23"/>
        <v>0</v>
      </c>
      <c r="J40" s="97">
        <f t="shared" si="23"/>
        <v>486000</v>
      </c>
      <c r="K40" s="98">
        <f t="shared" si="23"/>
        <v>0</v>
      </c>
      <c r="L40" s="97">
        <f t="shared" si="23"/>
        <v>0</v>
      </c>
      <c r="M40" s="98">
        <f t="shared" si="23"/>
        <v>8283088</v>
      </c>
      <c r="N40" s="97">
        <f t="shared" si="23"/>
        <v>1767000</v>
      </c>
      <c r="O40" s="98">
        <f t="shared" si="23"/>
        <v>0</v>
      </c>
      <c r="P40" s="97">
        <f t="shared" si="19"/>
        <v>2253000</v>
      </c>
      <c r="Q40" s="98">
        <f t="shared" si="20"/>
        <v>8283088</v>
      </c>
      <c r="R40" s="53">
        <f t="shared" si="21"/>
        <v>0</v>
      </c>
      <c r="S40" s="54">
        <f t="shared" si="22"/>
        <v>-100</v>
      </c>
      <c r="T40" s="53">
        <f>IF((+$E35+$E38)=0,0,(P40/(+$E35+$E38))*100)</f>
        <v>20.48181818181818</v>
      </c>
      <c r="U40" s="55">
        <f>IF((+$E35+$E38)=0,0,(Q40/(+$E35+$E38))*100)</f>
        <v>75.3008</v>
      </c>
      <c r="V40" s="97">
        <f>SUM(V35:V39)</f>
        <v>0</v>
      </c>
      <c r="W40" s="98">
        <f>SUM(W35:W39)</f>
        <v>0</v>
      </c>
    </row>
    <row r="41" spans="1:23" ht="12.75" customHeight="1">
      <c r="A41" s="41" t="s">
        <v>61</v>
      </c>
      <c r="B41" s="99"/>
      <c r="C41" s="99"/>
      <c r="D41" s="99"/>
      <c r="E41" s="99"/>
      <c r="F41" s="100"/>
      <c r="G41" s="101"/>
      <c r="H41" s="100"/>
      <c r="I41" s="101"/>
      <c r="J41" s="100"/>
      <c r="K41" s="101"/>
      <c r="L41" s="100"/>
      <c r="M41" s="101"/>
      <c r="N41" s="100"/>
      <c r="O41" s="101"/>
      <c r="P41" s="100"/>
      <c r="Q41" s="101"/>
      <c r="R41" s="45"/>
      <c r="S41" s="46"/>
      <c r="T41" s="45"/>
      <c r="U41" s="47"/>
      <c r="V41" s="100"/>
      <c r="W41" s="101"/>
    </row>
    <row r="42" spans="1:23" ht="12.75" customHeight="1">
      <c r="A42" s="48" t="s">
        <v>62</v>
      </c>
      <c r="B42" s="93">
        <v>0</v>
      </c>
      <c r="C42" s="93">
        <v>0</v>
      </c>
      <c r="D42" s="93"/>
      <c r="E42" s="93">
        <f aca="true" t="shared" si="24" ref="E42:E53">$B42+$C42+$D42</f>
        <v>0</v>
      </c>
      <c r="F42" s="94">
        <v>0</v>
      </c>
      <c r="G42" s="95">
        <v>0</v>
      </c>
      <c r="H42" s="94"/>
      <c r="I42" s="95"/>
      <c r="J42" s="94"/>
      <c r="K42" s="95"/>
      <c r="L42" s="94"/>
      <c r="M42" s="95"/>
      <c r="N42" s="94"/>
      <c r="O42" s="95"/>
      <c r="P42" s="94">
        <f aca="true" t="shared" si="25" ref="P42:P53">$H42+$J42+$L42+$N42</f>
        <v>0</v>
      </c>
      <c r="Q42" s="95">
        <f aca="true" t="shared" si="26" ref="Q42:Q53">$I42+$K42+$M42+$O42</f>
        <v>0</v>
      </c>
      <c r="R42" s="49">
        <f aca="true" t="shared" si="27" ref="R42:R53">IF($L42=0,0,(($N42-$L42)/$L42)*100)</f>
        <v>0</v>
      </c>
      <c r="S42" s="50">
        <f aca="true" t="shared" si="28" ref="S42:S53">IF($M42=0,0,(($O42-$M42)/$M42)*100)</f>
        <v>0</v>
      </c>
      <c r="T42" s="49">
        <f aca="true" t="shared" si="29" ref="T42:T52">IF($E42=0,0,($P42/$E42)*100)</f>
        <v>0</v>
      </c>
      <c r="U42" s="51">
        <f aca="true" t="shared" si="30" ref="U42:U52">IF($E42=0,0,($Q42/$E42)*100)</f>
        <v>0</v>
      </c>
      <c r="V42" s="94">
        <v>0</v>
      </c>
      <c r="W42" s="95"/>
    </row>
    <row r="43" spans="1:23" ht="12.75" customHeight="1">
      <c r="A43" s="48" t="s">
        <v>63</v>
      </c>
      <c r="B43" s="93">
        <v>0</v>
      </c>
      <c r="C43" s="93">
        <v>0</v>
      </c>
      <c r="D43" s="93"/>
      <c r="E43" s="93">
        <f t="shared" si="24"/>
        <v>0</v>
      </c>
      <c r="F43" s="94">
        <v>0</v>
      </c>
      <c r="G43" s="95">
        <v>0</v>
      </c>
      <c r="H43" s="94"/>
      <c r="I43" s="95"/>
      <c r="J43" s="94"/>
      <c r="K43" s="95"/>
      <c r="L43" s="94"/>
      <c r="M43" s="95"/>
      <c r="N43" s="94"/>
      <c r="O43" s="95"/>
      <c r="P43" s="94">
        <f t="shared" si="25"/>
        <v>0</v>
      </c>
      <c r="Q43" s="95">
        <f t="shared" si="26"/>
        <v>0</v>
      </c>
      <c r="R43" s="49">
        <f t="shared" si="27"/>
        <v>0</v>
      </c>
      <c r="S43" s="50">
        <f t="shared" si="28"/>
        <v>0</v>
      </c>
      <c r="T43" s="49">
        <f t="shared" si="29"/>
        <v>0</v>
      </c>
      <c r="U43" s="51">
        <f t="shared" si="30"/>
        <v>0</v>
      </c>
      <c r="V43" s="94">
        <v>0</v>
      </c>
      <c r="W43" s="95">
        <v>0</v>
      </c>
    </row>
    <row r="44" spans="1:23" ht="12.75" customHeight="1">
      <c r="A44" s="48" t="s">
        <v>64</v>
      </c>
      <c r="B44" s="93">
        <v>0</v>
      </c>
      <c r="C44" s="93">
        <v>0</v>
      </c>
      <c r="D44" s="93"/>
      <c r="E44" s="93">
        <f t="shared" si="24"/>
        <v>0</v>
      </c>
      <c r="F44" s="94">
        <v>0</v>
      </c>
      <c r="G44" s="95">
        <v>0</v>
      </c>
      <c r="H44" s="94"/>
      <c r="I44" s="95"/>
      <c r="J44" s="94"/>
      <c r="K44" s="95"/>
      <c r="L44" s="94"/>
      <c r="M44" s="95"/>
      <c r="N44" s="94"/>
      <c r="O44" s="95"/>
      <c r="P44" s="94">
        <f t="shared" si="25"/>
        <v>0</v>
      </c>
      <c r="Q44" s="95">
        <f t="shared" si="26"/>
        <v>0</v>
      </c>
      <c r="R44" s="49">
        <f t="shared" si="27"/>
        <v>0</v>
      </c>
      <c r="S44" s="50">
        <f t="shared" si="28"/>
        <v>0</v>
      </c>
      <c r="T44" s="49">
        <f t="shared" si="29"/>
        <v>0</v>
      </c>
      <c r="U44" s="51">
        <f t="shared" si="30"/>
        <v>0</v>
      </c>
      <c r="V44" s="94">
        <v>0</v>
      </c>
      <c r="W44" s="95">
        <v>0</v>
      </c>
    </row>
    <row r="45" spans="1:23" ht="12.75" customHeight="1">
      <c r="A45" s="48" t="s">
        <v>65</v>
      </c>
      <c r="B45" s="93">
        <v>0</v>
      </c>
      <c r="C45" s="93">
        <v>0</v>
      </c>
      <c r="D45" s="93"/>
      <c r="E45" s="93">
        <f t="shared" si="24"/>
        <v>0</v>
      </c>
      <c r="F45" s="94">
        <v>0</v>
      </c>
      <c r="G45" s="95">
        <v>0</v>
      </c>
      <c r="H45" s="94"/>
      <c r="I45" s="95"/>
      <c r="J45" s="94"/>
      <c r="K45" s="95"/>
      <c r="L45" s="94"/>
      <c r="M45" s="95"/>
      <c r="N45" s="94"/>
      <c r="O45" s="95"/>
      <c r="P45" s="94">
        <f t="shared" si="25"/>
        <v>0</v>
      </c>
      <c r="Q45" s="95">
        <f t="shared" si="26"/>
        <v>0</v>
      </c>
      <c r="R45" s="49">
        <f t="shared" si="27"/>
        <v>0</v>
      </c>
      <c r="S45" s="50">
        <f t="shared" si="28"/>
        <v>0</v>
      </c>
      <c r="T45" s="49">
        <f t="shared" si="29"/>
        <v>0</v>
      </c>
      <c r="U45" s="51">
        <f t="shared" si="30"/>
        <v>0</v>
      </c>
      <c r="V45" s="94">
        <v>0</v>
      </c>
      <c r="W45" s="95"/>
    </row>
    <row r="46" spans="1:23" ht="12.75" customHeight="1">
      <c r="A46" s="48" t="s">
        <v>66</v>
      </c>
      <c r="B46" s="93">
        <v>0</v>
      </c>
      <c r="C46" s="93">
        <v>0</v>
      </c>
      <c r="D46" s="93"/>
      <c r="E46" s="93">
        <f t="shared" si="24"/>
        <v>0</v>
      </c>
      <c r="F46" s="94">
        <v>0</v>
      </c>
      <c r="G46" s="95">
        <v>0</v>
      </c>
      <c r="H46" s="94"/>
      <c r="I46" s="95"/>
      <c r="J46" s="94"/>
      <c r="K46" s="95"/>
      <c r="L46" s="94"/>
      <c r="M46" s="95"/>
      <c r="N46" s="94"/>
      <c r="O46" s="95"/>
      <c r="P46" s="94">
        <f t="shared" si="25"/>
        <v>0</v>
      </c>
      <c r="Q46" s="95">
        <f t="shared" si="26"/>
        <v>0</v>
      </c>
      <c r="R46" s="49">
        <f t="shared" si="27"/>
        <v>0</v>
      </c>
      <c r="S46" s="50">
        <f t="shared" si="28"/>
        <v>0</v>
      </c>
      <c r="T46" s="49">
        <f t="shared" si="29"/>
        <v>0</v>
      </c>
      <c r="U46" s="51">
        <f t="shared" si="30"/>
        <v>0</v>
      </c>
      <c r="V46" s="94">
        <v>0</v>
      </c>
      <c r="W46" s="95"/>
    </row>
    <row r="47" spans="1:23" ht="12.75" customHeight="1" hidden="1">
      <c r="A47" s="48" t="s">
        <v>67</v>
      </c>
      <c r="B47" s="93">
        <v>0</v>
      </c>
      <c r="C47" s="93">
        <v>0</v>
      </c>
      <c r="D47" s="93"/>
      <c r="E47" s="93">
        <f t="shared" si="24"/>
        <v>0</v>
      </c>
      <c r="F47" s="94">
        <v>0</v>
      </c>
      <c r="G47" s="95">
        <v>0</v>
      </c>
      <c r="H47" s="94"/>
      <c r="I47" s="95"/>
      <c r="J47" s="94"/>
      <c r="K47" s="95"/>
      <c r="L47" s="94"/>
      <c r="M47" s="95"/>
      <c r="N47" s="94"/>
      <c r="O47" s="95"/>
      <c r="P47" s="94">
        <f t="shared" si="25"/>
        <v>0</v>
      </c>
      <c r="Q47" s="95">
        <f t="shared" si="26"/>
        <v>0</v>
      </c>
      <c r="R47" s="49">
        <f t="shared" si="27"/>
        <v>0</v>
      </c>
      <c r="S47" s="50">
        <f t="shared" si="28"/>
        <v>0</v>
      </c>
      <c r="T47" s="49">
        <f t="shared" si="29"/>
        <v>0</v>
      </c>
      <c r="U47" s="51">
        <f t="shared" si="30"/>
        <v>0</v>
      </c>
      <c r="V47" s="94">
        <v>0</v>
      </c>
      <c r="W47" s="95">
        <v>0</v>
      </c>
    </row>
    <row r="48" spans="1:23" ht="12.75" customHeight="1">
      <c r="A48" s="48" t="s">
        <v>68</v>
      </c>
      <c r="B48" s="93">
        <v>0</v>
      </c>
      <c r="C48" s="93">
        <v>0</v>
      </c>
      <c r="D48" s="93"/>
      <c r="E48" s="93">
        <f t="shared" si="24"/>
        <v>0</v>
      </c>
      <c r="F48" s="94">
        <v>0</v>
      </c>
      <c r="G48" s="95">
        <v>0</v>
      </c>
      <c r="H48" s="94"/>
      <c r="I48" s="95"/>
      <c r="J48" s="94"/>
      <c r="K48" s="95"/>
      <c r="L48" s="94"/>
      <c r="M48" s="95"/>
      <c r="N48" s="94"/>
      <c r="O48" s="95"/>
      <c r="P48" s="94">
        <f t="shared" si="25"/>
        <v>0</v>
      </c>
      <c r="Q48" s="95">
        <f t="shared" si="26"/>
        <v>0</v>
      </c>
      <c r="R48" s="49">
        <f t="shared" si="27"/>
        <v>0</v>
      </c>
      <c r="S48" s="50">
        <f t="shared" si="28"/>
        <v>0</v>
      </c>
      <c r="T48" s="49">
        <f t="shared" si="29"/>
        <v>0</v>
      </c>
      <c r="U48" s="51">
        <f t="shared" si="30"/>
        <v>0</v>
      </c>
      <c r="V48" s="94">
        <v>0</v>
      </c>
      <c r="W48" s="95"/>
    </row>
    <row r="49" spans="1:23" ht="12.75" customHeight="1">
      <c r="A49" s="48" t="s">
        <v>69</v>
      </c>
      <c r="B49" s="93">
        <v>0</v>
      </c>
      <c r="C49" s="93">
        <v>0</v>
      </c>
      <c r="D49" s="93"/>
      <c r="E49" s="93">
        <f t="shared" si="24"/>
        <v>0</v>
      </c>
      <c r="F49" s="94">
        <v>0</v>
      </c>
      <c r="G49" s="95">
        <v>0</v>
      </c>
      <c r="H49" s="94"/>
      <c r="I49" s="95"/>
      <c r="J49" s="94"/>
      <c r="K49" s="95"/>
      <c r="L49" s="94"/>
      <c r="M49" s="95"/>
      <c r="N49" s="94"/>
      <c r="O49" s="95"/>
      <c r="P49" s="94">
        <f t="shared" si="25"/>
        <v>0</v>
      </c>
      <c r="Q49" s="95">
        <f t="shared" si="26"/>
        <v>0</v>
      </c>
      <c r="R49" s="49">
        <f t="shared" si="27"/>
        <v>0</v>
      </c>
      <c r="S49" s="50">
        <f t="shared" si="28"/>
        <v>0</v>
      </c>
      <c r="T49" s="49">
        <f t="shared" si="29"/>
        <v>0</v>
      </c>
      <c r="U49" s="51">
        <f t="shared" si="30"/>
        <v>0</v>
      </c>
      <c r="V49" s="94">
        <v>0</v>
      </c>
      <c r="W49" s="95"/>
    </row>
    <row r="50" spans="1:23" ht="12.75" customHeight="1">
      <c r="A50" s="48" t="s">
        <v>70</v>
      </c>
      <c r="B50" s="93">
        <v>0</v>
      </c>
      <c r="C50" s="93">
        <v>0</v>
      </c>
      <c r="D50" s="93"/>
      <c r="E50" s="93">
        <f t="shared" si="24"/>
        <v>0</v>
      </c>
      <c r="F50" s="94">
        <v>0</v>
      </c>
      <c r="G50" s="95">
        <v>0</v>
      </c>
      <c r="H50" s="94"/>
      <c r="I50" s="95"/>
      <c r="J50" s="94"/>
      <c r="K50" s="95"/>
      <c r="L50" s="94"/>
      <c r="M50" s="95"/>
      <c r="N50" s="94"/>
      <c r="O50" s="95"/>
      <c r="P50" s="94">
        <f t="shared" si="25"/>
        <v>0</v>
      </c>
      <c r="Q50" s="95">
        <f t="shared" si="26"/>
        <v>0</v>
      </c>
      <c r="R50" s="49">
        <f t="shared" si="27"/>
        <v>0</v>
      </c>
      <c r="S50" s="50">
        <f t="shared" si="28"/>
        <v>0</v>
      </c>
      <c r="T50" s="49">
        <f t="shared" si="29"/>
        <v>0</v>
      </c>
      <c r="U50" s="51">
        <f t="shared" si="30"/>
        <v>0</v>
      </c>
      <c r="V50" s="94">
        <v>0</v>
      </c>
      <c r="W50" s="95">
        <v>0</v>
      </c>
    </row>
    <row r="51" spans="1:23" ht="12.75" customHeight="1">
      <c r="A51" s="48" t="s">
        <v>71</v>
      </c>
      <c r="B51" s="93">
        <v>0</v>
      </c>
      <c r="C51" s="93">
        <v>0</v>
      </c>
      <c r="D51" s="93"/>
      <c r="E51" s="93">
        <f t="shared" si="24"/>
        <v>0</v>
      </c>
      <c r="F51" s="94">
        <v>0</v>
      </c>
      <c r="G51" s="95">
        <v>0</v>
      </c>
      <c r="H51" s="94"/>
      <c r="I51" s="95"/>
      <c r="J51" s="94"/>
      <c r="K51" s="95"/>
      <c r="L51" s="94"/>
      <c r="M51" s="95"/>
      <c r="N51" s="94"/>
      <c r="O51" s="95"/>
      <c r="P51" s="94">
        <f t="shared" si="25"/>
        <v>0</v>
      </c>
      <c r="Q51" s="95">
        <f t="shared" si="26"/>
        <v>0</v>
      </c>
      <c r="R51" s="49">
        <f t="shared" si="27"/>
        <v>0</v>
      </c>
      <c r="S51" s="50">
        <f t="shared" si="28"/>
        <v>0</v>
      </c>
      <c r="T51" s="49">
        <f t="shared" si="29"/>
        <v>0</v>
      </c>
      <c r="U51" s="51">
        <f t="shared" si="30"/>
        <v>0</v>
      </c>
      <c r="V51" s="94">
        <v>0</v>
      </c>
      <c r="W51" s="95">
        <v>0</v>
      </c>
    </row>
    <row r="52" spans="1:23" ht="12.75" customHeight="1">
      <c r="A52" s="48" t="s">
        <v>72</v>
      </c>
      <c r="B52" s="93">
        <v>0</v>
      </c>
      <c r="C52" s="93">
        <v>0</v>
      </c>
      <c r="D52" s="93"/>
      <c r="E52" s="93">
        <f t="shared" si="24"/>
        <v>0</v>
      </c>
      <c r="F52" s="94">
        <v>0</v>
      </c>
      <c r="G52" s="95">
        <v>0</v>
      </c>
      <c r="H52" s="94"/>
      <c r="I52" s="95"/>
      <c r="J52" s="94"/>
      <c r="K52" s="95"/>
      <c r="L52" s="94"/>
      <c r="M52" s="95"/>
      <c r="N52" s="94"/>
      <c r="O52" s="95"/>
      <c r="P52" s="94">
        <f t="shared" si="25"/>
        <v>0</v>
      </c>
      <c r="Q52" s="95">
        <f t="shared" si="26"/>
        <v>0</v>
      </c>
      <c r="R52" s="49">
        <f t="shared" si="27"/>
        <v>0</v>
      </c>
      <c r="S52" s="50">
        <f t="shared" si="28"/>
        <v>0</v>
      </c>
      <c r="T52" s="49">
        <f t="shared" si="29"/>
        <v>0</v>
      </c>
      <c r="U52" s="51">
        <f t="shared" si="30"/>
        <v>0</v>
      </c>
      <c r="V52" s="94">
        <v>0</v>
      </c>
      <c r="W52" s="95">
        <v>0</v>
      </c>
    </row>
    <row r="53" spans="1:23" ht="12.75" customHeight="1">
      <c r="A53" s="52" t="s">
        <v>40</v>
      </c>
      <c r="B53" s="96">
        <f>SUM(B42:B52)</f>
        <v>0</v>
      </c>
      <c r="C53" s="96">
        <f>SUM(C42:C52)</f>
        <v>0</v>
      </c>
      <c r="D53" s="96"/>
      <c r="E53" s="96">
        <f t="shared" si="24"/>
        <v>0</v>
      </c>
      <c r="F53" s="97">
        <f aca="true" t="shared" si="31" ref="F53:O53">SUM(F42:F52)</f>
        <v>0</v>
      </c>
      <c r="G53" s="98">
        <f t="shared" si="31"/>
        <v>0</v>
      </c>
      <c r="H53" s="97">
        <f t="shared" si="31"/>
        <v>0</v>
      </c>
      <c r="I53" s="98">
        <f t="shared" si="31"/>
        <v>0</v>
      </c>
      <c r="J53" s="97">
        <f t="shared" si="31"/>
        <v>0</v>
      </c>
      <c r="K53" s="98">
        <f t="shared" si="31"/>
        <v>0</v>
      </c>
      <c r="L53" s="97">
        <f t="shared" si="31"/>
        <v>0</v>
      </c>
      <c r="M53" s="98">
        <f t="shared" si="31"/>
        <v>0</v>
      </c>
      <c r="N53" s="97">
        <f t="shared" si="31"/>
        <v>0</v>
      </c>
      <c r="O53" s="98">
        <f t="shared" si="31"/>
        <v>0</v>
      </c>
      <c r="P53" s="97">
        <f t="shared" si="25"/>
        <v>0</v>
      </c>
      <c r="Q53" s="98">
        <f t="shared" si="26"/>
        <v>0</v>
      </c>
      <c r="R53" s="53">
        <f t="shared" si="27"/>
        <v>0</v>
      </c>
      <c r="S53" s="54">
        <f t="shared" si="28"/>
        <v>0</v>
      </c>
      <c r="T53" s="53">
        <f>IF((+$E43+$E45+$E47+$E48+$E51)=0,0,(P53/(+$E43+$E45+$E47+$E48+$E51))*100)</f>
        <v>0</v>
      </c>
      <c r="U53" s="55">
        <f>IF((+$E43+$E45+$E47+$E48+$E51)=0,0,(Q53/(+$E43+$E45+$E47+$E48+$E51))*100)</f>
        <v>0</v>
      </c>
      <c r="V53" s="97">
        <f>SUM(V42:V52)</f>
        <v>0</v>
      </c>
      <c r="W53" s="98">
        <f>SUM(W42:W52)</f>
        <v>0</v>
      </c>
    </row>
    <row r="54" spans="1:23" ht="12.75" customHeight="1">
      <c r="A54" s="41" t="s">
        <v>73</v>
      </c>
      <c r="B54" s="99"/>
      <c r="C54" s="99"/>
      <c r="D54" s="99"/>
      <c r="E54" s="99"/>
      <c r="F54" s="100"/>
      <c r="G54" s="101"/>
      <c r="H54" s="100"/>
      <c r="I54" s="101"/>
      <c r="J54" s="100"/>
      <c r="K54" s="101"/>
      <c r="L54" s="100"/>
      <c r="M54" s="101"/>
      <c r="N54" s="100"/>
      <c r="O54" s="101"/>
      <c r="P54" s="100"/>
      <c r="Q54" s="101"/>
      <c r="R54" s="45"/>
      <c r="S54" s="46"/>
      <c r="T54" s="45"/>
      <c r="U54" s="47"/>
      <c r="V54" s="100"/>
      <c r="W54" s="101"/>
    </row>
    <row r="55" spans="1:23" ht="12.75" customHeight="1">
      <c r="A55" s="56" t="s">
        <v>74</v>
      </c>
      <c r="B55" s="93">
        <v>0</v>
      </c>
      <c r="C55" s="93">
        <v>0</v>
      </c>
      <c r="D55" s="93"/>
      <c r="E55" s="93">
        <f>$B55+$C55+$D55</f>
        <v>0</v>
      </c>
      <c r="F55" s="94">
        <v>0</v>
      </c>
      <c r="G55" s="95">
        <v>0</v>
      </c>
      <c r="H55" s="94"/>
      <c r="I55" s="95"/>
      <c r="J55" s="94"/>
      <c r="K55" s="95"/>
      <c r="L55" s="94"/>
      <c r="M55" s="95"/>
      <c r="N55" s="94"/>
      <c r="O55" s="95"/>
      <c r="P55" s="94">
        <f>$H55+$J55+$L55+$N55</f>
        <v>0</v>
      </c>
      <c r="Q55" s="95">
        <f>$I55+$K55+$M55+$O55</f>
        <v>0</v>
      </c>
      <c r="R55" s="49">
        <f>IF($L55=0,0,(($N55-$L55)/$L55)*100)</f>
        <v>0</v>
      </c>
      <c r="S55" s="50">
        <f>IF($M55=0,0,(($O55-$M55)/$M55)*100)</f>
        <v>0</v>
      </c>
      <c r="T55" s="49">
        <f>IF($E55=0,0,($P55/$E55)*100)</f>
        <v>0</v>
      </c>
      <c r="U55" s="51">
        <f>IF($E55=0,0,($Q55/$E55)*100)</f>
        <v>0</v>
      </c>
      <c r="V55" s="94">
        <v>0</v>
      </c>
      <c r="W55" s="95"/>
    </row>
    <row r="56" spans="1:23" ht="12.75" customHeight="1">
      <c r="A56" s="56" t="s">
        <v>75</v>
      </c>
      <c r="B56" s="93">
        <v>0</v>
      </c>
      <c r="C56" s="93">
        <v>0</v>
      </c>
      <c r="D56" s="93"/>
      <c r="E56" s="93">
        <f>$B56+$C56+$D56</f>
        <v>0</v>
      </c>
      <c r="F56" s="94">
        <v>0</v>
      </c>
      <c r="G56" s="95">
        <v>0</v>
      </c>
      <c r="H56" s="94"/>
      <c r="I56" s="95"/>
      <c r="J56" s="94"/>
      <c r="K56" s="95"/>
      <c r="L56" s="94"/>
      <c r="M56" s="95"/>
      <c r="N56" s="94"/>
      <c r="O56" s="95"/>
      <c r="P56" s="94">
        <f>$H56+$J56+$L56+$N56</f>
        <v>0</v>
      </c>
      <c r="Q56" s="95">
        <f>$I56+$K56+$M56+$O56</f>
        <v>0</v>
      </c>
      <c r="R56" s="49">
        <f>IF($L56=0,0,(($N56-$L56)/$L56)*100)</f>
        <v>0</v>
      </c>
      <c r="S56" s="50">
        <f>IF($M56=0,0,(($O56-$M56)/$M56)*100)</f>
        <v>0</v>
      </c>
      <c r="T56" s="49">
        <f>IF($E56=0,0,($P56/$E56)*100)</f>
        <v>0</v>
      </c>
      <c r="U56" s="51">
        <f>IF($E56=0,0,($Q56/$E56)*100)</f>
        <v>0</v>
      </c>
      <c r="V56" s="94">
        <v>0</v>
      </c>
      <c r="W56" s="95"/>
    </row>
    <row r="57" spans="1:23" ht="12.75" customHeight="1" hidden="1">
      <c r="A57" s="56" t="s">
        <v>76</v>
      </c>
      <c r="B57" s="93">
        <v>0</v>
      </c>
      <c r="C57" s="93">
        <v>0</v>
      </c>
      <c r="D57" s="93"/>
      <c r="E57" s="93">
        <f>$B57+$C57+$D57</f>
        <v>0</v>
      </c>
      <c r="F57" s="94">
        <v>0</v>
      </c>
      <c r="G57" s="95">
        <v>0</v>
      </c>
      <c r="H57" s="94"/>
      <c r="I57" s="95"/>
      <c r="J57" s="94"/>
      <c r="K57" s="95"/>
      <c r="L57" s="94"/>
      <c r="M57" s="95"/>
      <c r="N57" s="94"/>
      <c r="O57" s="95"/>
      <c r="P57" s="94">
        <f>$H57+$J57+$L57+$N57</f>
        <v>0</v>
      </c>
      <c r="Q57" s="95">
        <f>$I57+$K57+$M57+$O57</f>
        <v>0</v>
      </c>
      <c r="R57" s="49">
        <f>IF($L57=0,0,(($N57-$L57)/$L57)*100)</f>
        <v>0</v>
      </c>
      <c r="S57" s="50">
        <f>IF($M57=0,0,(($O57-$M57)/$M57)*100)</f>
        <v>0</v>
      </c>
      <c r="T57" s="49">
        <f>IF($E57=0,0,($P57/$E57)*100)</f>
        <v>0</v>
      </c>
      <c r="U57" s="51">
        <f>IF($E57=0,0,($Q57/$E57)*100)</f>
        <v>0</v>
      </c>
      <c r="V57" s="94">
        <v>0</v>
      </c>
      <c r="W57" s="95"/>
    </row>
    <row r="58" spans="1:23" ht="12.75" customHeight="1" hidden="1">
      <c r="A58" s="48" t="s">
        <v>77</v>
      </c>
      <c r="B58" s="93">
        <v>0</v>
      </c>
      <c r="C58" s="93">
        <v>0</v>
      </c>
      <c r="D58" s="93"/>
      <c r="E58" s="93">
        <f>$B58+$C58+$D58</f>
        <v>0</v>
      </c>
      <c r="F58" s="94">
        <v>0</v>
      </c>
      <c r="G58" s="95">
        <v>0</v>
      </c>
      <c r="H58" s="94"/>
      <c r="I58" s="95"/>
      <c r="J58" s="94"/>
      <c r="K58" s="95"/>
      <c r="L58" s="94"/>
      <c r="M58" s="95"/>
      <c r="N58" s="94"/>
      <c r="O58" s="95"/>
      <c r="P58" s="94">
        <f>$H58+$J58+$L58+$N58</f>
        <v>0</v>
      </c>
      <c r="Q58" s="95">
        <f>$I58+$K58+$M58+$O58</f>
        <v>0</v>
      </c>
      <c r="R58" s="49">
        <f>IF($L58=0,0,(($N58-$L58)/$L58)*100)</f>
        <v>0</v>
      </c>
      <c r="S58" s="50">
        <f>IF($M58=0,0,(($O58-$M58)/$M58)*100)</f>
        <v>0</v>
      </c>
      <c r="T58" s="49">
        <f>IF($E58=0,0,($P58/$E58)*100)</f>
        <v>0</v>
      </c>
      <c r="U58" s="51">
        <f>IF($E58=0,0,($Q58/$E58)*100)</f>
        <v>0</v>
      </c>
      <c r="V58" s="94">
        <v>0</v>
      </c>
      <c r="W58" s="95"/>
    </row>
    <row r="59" spans="1:23" ht="12.75" customHeight="1">
      <c r="A59" s="57" t="s">
        <v>40</v>
      </c>
      <c r="B59" s="102">
        <f>SUM(B55:B58)</f>
        <v>0</v>
      </c>
      <c r="C59" s="102">
        <f>SUM(C55:C58)</f>
        <v>0</v>
      </c>
      <c r="D59" s="102"/>
      <c r="E59" s="102">
        <f>$B59+$C59+$D59</f>
        <v>0</v>
      </c>
      <c r="F59" s="103">
        <f aca="true" t="shared" si="32" ref="F59:O59">SUM(F55:F58)</f>
        <v>0</v>
      </c>
      <c r="G59" s="104">
        <f t="shared" si="32"/>
        <v>0</v>
      </c>
      <c r="H59" s="103">
        <f t="shared" si="32"/>
        <v>0</v>
      </c>
      <c r="I59" s="104">
        <f t="shared" si="32"/>
        <v>0</v>
      </c>
      <c r="J59" s="103">
        <f t="shared" si="32"/>
        <v>0</v>
      </c>
      <c r="K59" s="104">
        <f t="shared" si="32"/>
        <v>0</v>
      </c>
      <c r="L59" s="103">
        <f t="shared" si="32"/>
        <v>0</v>
      </c>
      <c r="M59" s="104">
        <f t="shared" si="32"/>
        <v>0</v>
      </c>
      <c r="N59" s="103">
        <f t="shared" si="32"/>
        <v>0</v>
      </c>
      <c r="O59" s="104">
        <f t="shared" si="32"/>
        <v>0</v>
      </c>
      <c r="P59" s="103">
        <f>$H59+$J59+$L59+$N59</f>
        <v>0</v>
      </c>
      <c r="Q59" s="104">
        <f>$I59+$K59+$M59+$O59</f>
        <v>0</v>
      </c>
      <c r="R59" s="58">
        <f>IF($L59=0,0,(($N59-$L59)/$L59)*100)</f>
        <v>0</v>
      </c>
      <c r="S59" s="59">
        <f>IF($M59=0,0,(($O59-$M59)/$M59)*100)</f>
        <v>0</v>
      </c>
      <c r="T59" s="58">
        <f>IF($E59=0,0,($P59/$E59)*100)</f>
        <v>0</v>
      </c>
      <c r="U59" s="60">
        <f>IF($E59=0,0,($Q59/$E59)*100)</f>
        <v>0</v>
      </c>
      <c r="V59" s="103">
        <f>SUM(V55:V58)</f>
        <v>0</v>
      </c>
      <c r="W59" s="104">
        <f>SUM(W55:W58)</f>
        <v>0</v>
      </c>
    </row>
    <row r="60" spans="1:23" ht="12.75" customHeight="1">
      <c r="A60" s="41" t="s">
        <v>78</v>
      </c>
      <c r="B60" s="99"/>
      <c r="C60" s="99"/>
      <c r="D60" s="99"/>
      <c r="E60" s="99"/>
      <c r="F60" s="100"/>
      <c r="G60" s="101"/>
      <c r="H60" s="100"/>
      <c r="I60" s="101"/>
      <c r="J60" s="100"/>
      <c r="K60" s="101"/>
      <c r="L60" s="100"/>
      <c r="M60" s="101"/>
      <c r="N60" s="100"/>
      <c r="O60" s="101"/>
      <c r="P60" s="100"/>
      <c r="Q60" s="101"/>
      <c r="R60" s="45"/>
      <c r="S60" s="46"/>
      <c r="T60" s="45"/>
      <c r="U60" s="47"/>
      <c r="V60" s="100"/>
      <c r="W60" s="101"/>
    </row>
    <row r="61" spans="1:23" ht="12.75" customHeight="1">
      <c r="A61" s="48" t="s">
        <v>79</v>
      </c>
      <c r="B61" s="93">
        <v>0</v>
      </c>
      <c r="C61" s="93">
        <v>0</v>
      </c>
      <c r="D61" s="93"/>
      <c r="E61" s="93">
        <f aca="true" t="shared" si="33" ref="E61:E67">$B61+$C61+$D61</f>
        <v>0</v>
      </c>
      <c r="F61" s="94">
        <v>0</v>
      </c>
      <c r="G61" s="95">
        <v>0</v>
      </c>
      <c r="H61" s="94"/>
      <c r="I61" s="95"/>
      <c r="J61" s="94"/>
      <c r="K61" s="95"/>
      <c r="L61" s="94"/>
      <c r="M61" s="95"/>
      <c r="N61" s="94"/>
      <c r="O61" s="95"/>
      <c r="P61" s="94">
        <f aca="true" t="shared" si="34" ref="P61:P67">$H61+$J61+$L61+$N61</f>
        <v>0</v>
      </c>
      <c r="Q61" s="95">
        <f aca="true" t="shared" si="35" ref="Q61:Q67">$I61+$K61+$M61+$O61</f>
        <v>0</v>
      </c>
      <c r="R61" s="49">
        <f aca="true" t="shared" si="36" ref="R61:R67">IF($L61=0,0,(($N61-$L61)/$L61)*100)</f>
        <v>0</v>
      </c>
      <c r="S61" s="50">
        <f aca="true" t="shared" si="37" ref="S61:S67">IF($M61=0,0,(($O61-$M61)/$M61)*100)</f>
        <v>0</v>
      </c>
      <c r="T61" s="49">
        <f>IF($E61=0,0,($P61/$E61)*100)</f>
        <v>0</v>
      </c>
      <c r="U61" s="51">
        <f>IF($E61=0,0,($Q61/$E61)*100)</f>
        <v>0</v>
      </c>
      <c r="V61" s="94">
        <v>0</v>
      </c>
      <c r="W61" s="95"/>
    </row>
    <row r="62" spans="1:23" ht="12.75" customHeight="1">
      <c r="A62" s="48" t="s">
        <v>80</v>
      </c>
      <c r="B62" s="93">
        <v>0</v>
      </c>
      <c r="C62" s="93">
        <v>0</v>
      </c>
      <c r="D62" s="93"/>
      <c r="E62" s="93">
        <f t="shared" si="33"/>
        <v>0</v>
      </c>
      <c r="F62" s="94">
        <v>0</v>
      </c>
      <c r="G62" s="95">
        <v>0</v>
      </c>
      <c r="H62" s="94"/>
      <c r="I62" s="95"/>
      <c r="J62" s="94"/>
      <c r="K62" s="95"/>
      <c r="L62" s="94"/>
      <c r="M62" s="95"/>
      <c r="N62" s="94"/>
      <c r="O62" s="95"/>
      <c r="P62" s="94">
        <f t="shared" si="34"/>
        <v>0</v>
      </c>
      <c r="Q62" s="95">
        <f t="shared" si="35"/>
        <v>0</v>
      </c>
      <c r="R62" s="49">
        <f t="shared" si="36"/>
        <v>0</v>
      </c>
      <c r="S62" s="50">
        <f t="shared" si="37"/>
        <v>0</v>
      </c>
      <c r="T62" s="49">
        <f>IF($E62=0,0,($P62/$E62)*100)</f>
        <v>0</v>
      </c>
      <c r="U62" s="51">
        <f>IF($E62=0,0,($Q62/$E62)*100)</f>
        <v>0</v>
      </c>
      <c r="V62" s="94">
        <v>0</v>
      </c>
      <c r="W62" s="95"/>
    </row>
    <row r="63" spans="1:23" ht="12.75" customHeight="1">
      <c r="A63" s="48" t="s">
        <v>81</v>
      </c>
      <c r="B63" s="93">
        <v>0</v>
      </c>
      <c r="C63" s="93">
        <v>0</v>
      </c>
      <c r="D63" s="93"/>
      <c r="E63" s="93">
        <f t="shared" si="33"/>
        <v>0</v>
      </c>
      <c r="F63" s="94">
        <v>0</v>
      </c>
      <c r="G63" s="95">
        <v>0</v>
      </c>
      <c r="H63" s="94"/>
      <c r="I63" s="95"/>
      <c r="J63" s="94"/>
      <c r="K63" s="95"/>
      <c r="L63" s="94"/>
      <c r="M63" s="95"/>
      <c r="N63" s="94"/>
      <c r="O63" s="95"/>
      <c r="P63" s="94">
        <f t="shared" si="34"/>
        <v>0</v>
      </c>
      <c r="Q63" s="95">
        <f t="shared" si="35"/>
        <v>0</v>
      </c>
      <c r="R63" s="49">
        <f t="shared" si="36"/>
        <v>0</v>
      </c>
      <c r="S63" s="50">
        <f t="shared" si="37"/>
        <v>0</v>
      </c>
      <c r="T63" s="49">
        <f>IF($E63=0,0,($P63/$E63)*100)</f>
        <v>0</v>
      </c>
      <c r="U63" s="51">
        <f>IF($E63=0,0,($Q63/$E63)*100)</f>
        <v>0</v>
      </c>
      <c r="V63" s="94">
        <v>0</v>
      </c>
      <c r="W63" s="95"/>
    </row>
    <row r="64" spans="1:23" ht="12.75" customHeight="1">
      <c r="A64" s="48" t="s">
        <v>82</v>
      </c>
      <c r="B64" s="93">
        <v>0</v>
      </c>
      <c r="C64" s="93">
        <v>0</v>
      </c>
      <c r="D64" s="93"/>
      <c r="E64" s="93">
        <f t="shared" si="33"/>
        <v>0</v>
      </c>
      <c r="F64" s="94">
        <v>0</v>
      </c>
      <c r="G64" s="95">
        <v>0</v>
      </c>
      <c r="H64" s="94"/>
      <c r="I64" s="95"/>
      <c r="J64" s="94"/>
      <c r="K64" s="95"/>
      <c r="L64" s="94"/>
      <c r="M64" s="95"/>
      <c r="N64" s="94"/>
      <c r="O64" s="95"/>
      <c r="P64" s="94">
        <f t="shared" si="34"/>
        <v>0</v>
      </c>
      <c r="Q64" s="95">
        <f t="shared" si="35"/>
        <v>0</v>
      </c>
      <c r="R64" s="49">
        <f t="shared" si="36"/>
        <v>0</v>
      </c>
      <c r="S64" s="50">
        <f t="shared" si="37"/>
        <v>0</v>
      </c>
      <c r="T64" s="49">
        <f>IF($E64=0,0,($P64/$E64)*100)</f>
        <v>0</v>
      </c>
      <c r="U64" s="51">
        <f>IF($E64=0,0,($Q64/$E64)*100)</f>
        <v>0</v>
      </c>
      <c r="V64" s="94">
        <v>0</v>
      </c>
      <c r="W64" s="95">
        <v>0</v>
      </c>
    </row>
    <row r="65" spans="1:23" ht="12.75" customHeight="1">
      <c r="A65" s="48" t="s">
        <v>83</v>
      </c>
      <c r="B65" s="93">
        <v>0</v>
      </c>
      <c r="C65" s="93">
        <v>0</v>
      </c>
      <c r="D65" s="93"/>
      <c r="E65" s="93">
        <f t="shared" si="33"/>
        <v>0</v>
      </c>
      <c r="F65" s="94">
        <v>0</v>
      </c>
      <c r="G65" s="95">
        <v>0</v>
      </c>
      <c r="H65" s="94"/>
      <c r="I65" s="95"/>
      <c r="J65" s="94"/>
      <c r="K65" s="95"/>
      <c r="L65" s="94"/>
      <c r="M65" s="95"/>
      <c r="N65" s="94"/>
      <c r="O65" s="95"/>
      <c r="P65" s="94">
        <f t="shared" si="34"/>
        <v>0</v>
      </c>
      <c r="Q65" s="95">
        <f t="shared" si="35"/>
        <v>0</v>
      </c>
      <c r="R65" s="49">
        <f t="shared" si="36"/>
        <v>0</v>
      </c>
      <c r="S65" s="50">
        <f t="shared" si="37"/>
        <v>0</v>
      </c>
      <c r="T65" s="49">
        <f>IF($E65=0,0,($P65/$E65)*100)</f>
        <v>0</v>
      </c>
      <c r="U65" s="51">
        <f>IF($E65=0,0,($Q65/$E65)*100)</f>
        <v>0</v>
      </c>
      <c r="V65" s="94">
        <v>0</v>
      </c>
      <c r="W65" s="95">
        <v>0</v>
      </c>
    </row>
    <row r="66" spans="1:23" ht="12.75" customHeight="1">
      <c r="A66" s="52" t="s">
        <v>40</v>
      </c>
      <c r="B66" s="96">
        <f>SUM(B61:B65)</f>
        <v>0</v>
      </c>
      <c r="C66" s="96">
        <f>SUM(C61:C65)</f>
        <v>0</v>
      </c>
      <c r="D66" s="96"/>
      <c r="E66" s="96">
        <f t="shared" si="33"/>
        <v>0</v>
      </c>
      <c r="F66" s="97">
        <f aca="true" t="shared" si="38" ref="F66:O66">SUM(F61:F65)</f>
        <v>0</v>
      </c>
      <c r="G66" s="98">
        <f t="shared" si="38"/>
        <v>0</v>
      </c>
      <c r="H66" s="97">
        <f t="shared" si="38"/>
        <v>0</v>
      </c>
      <c r="I66" s="98">
        <f t="shared" si="38"/>
        <v>0</v>
      </c>
      <c r="J66" s="97">
        <f t="shared" si="38"/>
        <v>0</v>
      </c>
      <c r="K66" s="98">
        <f t="shared" si="38"/>
        <v>0</v>
      </c>
      <c r="L66" s="97">
        <f t="shared" si="38"/>
        <v>0</v>
      </c>
      <c r="M66" s="98">
        <f t="shared" si="38"/>
        <v>0</v>
      </c>
      <c r="N66" s="97">
        <f t="shared" si="38"/>
        <v>0</v>
      </c>
      <c r="O66" s="98">
        <f t="shared" si="38"/>
        <v>0</v>
      </c>
      <c r="P66" s="97">
        <f t="shared" si="34"/>
        <v>0</v>
      </c>
      <c r="Q66" s="98">
        <f t="shared" si="35"/>
        <v>0</v>
      </c>
      <c r="R66" s="53">
        <f t="shared" si="36"/>
        <v>0</v>
      </c>
      <c r="S66" s="54">
        <f t="shared" si="37"/>
        <v>0</v>
      </c>
      <c r="T66" s="53">
        <f>IF((+$E61+$E63+$E64++$E65)=0,0,(P66/(+$E61+$E63+$E64+$E65))*100)</f>
        <v>0</v>
      </c>
      <c r="U66" s="55">
        <f>IF((+$E61+$E63+$E65)=0,0,(Q66/(+$E61+$E63+$E65))*100)</f>
        <v>0</v>
      </c>
      <c r="V66" s="97">
        <f>SUM(V61:V65)</f>
        <v>0</v>
      </c>
      <c r="W66" s="98">
        <f>SUM(W61:W65)</f>
        <v>0</v>
      </c>
    </row>
    <row r="67" spans="1:23" ht="12.75" customHeight="1">
      <c r="A67" s="61" t="s">
        <v>84</v>
      </c>
      <c r="B67" s="105">
        <f>SUM(B9:B15,B18:B23,B26:B29,B32,B35:B39,B42:B52,B55:B58,B61:B65)</f>
        <v>823706000</v>
      </c>
      <c r="C67" s="105">
        <f>SUM(C9:C15,C18:C23,C26:C29,C32,C35:C39,C42:C52,C55:C58,C61:C65)</f>
        <v>-76407000</v>
      </c>
      <c r="D67" s="105"/>
      <c r="E67" s="105">
        <f t="shared" si="33"/>
        <v>747299000</v>
      </c>
      <c r="F67" s="106">
        <f aca="true" t="shared" si="39" ref="F67:O67">SUM(F9:F15,F18:F23,F26:F29,F32,F35:F39,F42:F52,F55:F58,F61:F65)</f>
        <v>704034000</v>
      </c>
      <c r="G67" s="107">
        <f t="shared" si="39"/>
        <v>696110000</v>
      </c>
      <c r="H67" s="106">
        <f t="shared" si="39"/>
        <v>145768000</v>
      </c>
      <c r="I67" s="107">
        <f t="shared" si="39"/>
        <v>816434</v>
      </c>
      <c r="J67" s="106">
        <f t="shared" si="39"/>
        <v>157856000</v>
      </c>
      <c r="K67" s="107">
        <f t="shared" si="39"/>
        <v>0</v>
      </c>
      <c r="L67" s="106">
        <f t="shared" si="39"/>
        <v>182000000</v>
      </c>
      <c r="M67" s="107">
        <f t="shared" si="39"/>
        <v>46909791</v>
      </c>
      <c r="N67" s="106">
        <f t="shared" si="39"/>
        <v>145809000</v>
      </c>
      <c r="O67" s="107">
        <f t="shared" si="39"/>
        <v>0</v>
      </c>
      <c r="P67" s="106">
        <f t="shared" si="34"/>
        <v>631433000</v>
      </c>
      <c r="Q67" s="107">
        <f t="shared" si="35"/>
        <v>47726225</v>
      </c>
      <c r="R67" s="62">
        <f t="shared" si="36"/>
        <v>-19.885164835164833</v>
      </c>
      <c r="S67" s="63">
        <f t="shared" si="37"/>
        <v>-100</v>
      </c>
      <c r="T67" s="62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85.40091293322062</v>
      </c>
      <c r="U67" s="62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6.454941673710904</v>
      </c>
      <c r="V67" s="106">
        <f>SUM(V9:V15,V18:V23,V26:V29,V32,V35:V39,V42:V52,V55:V58,V61:V65)</f>
        <v>0</v>
      </c>
      <c r="W67" s="107">
        <f>SUM(W9:W15,W18:W23,W26:W29,W32,W35:W39,W42:W52,W55:W58,W61:W65)</f>
        <v>0</v>
      </c>
    </row>
    <row r="68" spans="1:23" ht="12.75" customHeight="1">
      <c r="A68" s="41" t="s">
        <v>41</v>
      </c>
      <c r="B68" s="99"/>
      <c r="C68" s="99"/>
      <c r="D68" s="99"/>
      <c r="E68" s="99"/>
      <c r="F68" s="100"/>
      <c r="G68" s="101"/>
      <c r="H68" s="100"/>
      <c r="I68" s="101"/>
      <c r="J68" s="100"/>
      <c r="K68" s="101"/>
      <c r="L68" s="100"/>
      <c r="M68" s="101"/>
      <c r="N68" s="100"/>
      <c r="O68" s="101"/>
      <c r="P68" s="100"/>
      <c r="Q68" s="101"/>
      <c r="R68" s="45"/>
      <c r="S68" s="46"/>
      <c r="T68" s="45"/>
      <c r="U68" s="47"/>
      <c r="V68" s="100"/>
      <c r="W68" s="101"/>
    </row>
    <row r="69" spans="1:23" s="65" customFormat="1" ht="12.75" customHeight="1">
      <c r="A69" s="64" t="s">
        <v>85</v>
      </c>
      <c r="B69" s="93">
        <v>0</v>
      </c>
      <c r="C69" s="93">
        <v>0</v>
      </c>
      <c r="D69" s="93"/>
      <c r="E69" s="93">
        <f>$B69+$C69+$D69</f>
        <v>0</v>
      </c>
      <c r="F69" s="94">
        <v>0</v>
      </c>
      <c r="G69" s="95">
        <v>0</v>
      </c>
      <c r="H69" s="94"/>
      <c r="I69" s="95"/>
      <c r="J69" s="94"/>
      <c r="K69" s="95"/>
      <c r="L69" s="94"/>
      <c r="M69" s="95"/>
      <c r="N69" s="94"/>
      <c r="O69" s="95"/>
      <c r="P69" s="94">
        <f>$H69+$J69+$L69+$N69</f>
        <v>0</v>
      </c>
      <c r="Q69" s="95">
        <f>$I69+$K69+$M69+$O69</f>
        <v>0</v>
      </c>
      <c r="R69" s="49">
        <f>IF($L69=0,0,(($N69-$L69)/$L69)*100)</f>
        <v>0</v>
      </c>
      <c r="S69" s="50">
        <f>IF($M69=0,0,(($O69-$M69)/$M69)*100)</f>
        <v>0</v>
      </c>
      <c r="T69" s="49">
        <f>IF($E69=0,0,($P69/$E69)*100)</f>
        <v>0</v>
      </c>
      <c r="U69" s="51">
        <f>IF($E69=0,0,($Q69/$E69)*100)</f>
        <v>0</v>
      </c>
      <c r="V69" s="94">
        <v>0</v>
      </c>
      <c r="W69" s="95">
        <v>0</v>
      </c>
    </row>
    <row r="70" spans="1:23" ht="12.75" customHeight="1">
      <c r="A70" s="57" t="s">
        <v>40</v>
      </c>
      <c r="B70" s="102">
        <f>B69</f>
        <v>0</v>
      </c>
      <c r="C70" s="102">
        <f>C69</f>
        <v>0</v>
      </c>
      <c r="D70" s="102"/>
      <c r="E70" s="102">
        <f>$B70+$C70+$D70</f>
        <v>0</v>
      </c>
      <c r="F70" s="103">
        <f aca="true" t="shared" si="40" ref="F70:O70">F69</f>
        <v>0</v>
      </c>
      <c r="G70" s="104">
        <f t="shared" si="40"/>
        <v>0</v>
      </c>
      <c r="H70" s="103">
        <f t="shared" si="40"/>
        <v>0</v>
      </c>
      <c r="I70" s="104">
        <f t="shared" si="40"/>
        <v>0</v>
      </c>
      <c r="J70" s="103">
        <f t="shared" si="40"/>
        <v>0</v>
      </c>
      <c r="K70" s="104">
        <f t="shared" si="40"/>
        <v>0</v>
      </c>
      <c r="L70" s="103">
        <f t="shared" si="40"/>
        <v>0</v>
      </c>
      <c r="M70" s="104">
        <f t="shared" si="40"/>
        <v>0</v>
      </c>
      <c r="N70" s="103">
        <f t="shared" si="40"/>
        <v>0</v>
      </c>
      <c r="O70" s="104">
        <f t="shared" si="40"/>
        <v>0</v>
      </c>
      <c r="P70" s="103">
        <f>$H70+$J70+$L70+$N70</f>
        <v>0</v>
      </c>
      <c r="Q70" s="104">
        <f>$I70+$K70+$M70+$O70</f>
        <v>0</v>
      </c>
      <c r="R70" s="58">
        <f>IF($L70=0,0,(($N70-$L70)/$L70)*100)</f>
        <v>0</v>
      </c>
      <c r="S70" s="59">
        <f>IF($M70=0,0,(($O70-$M70)/$M70)*100)</f>
        <v>0</v>
      </c>
      <c r="T70" s="58">
        <f>IF($E70=0,0,($P70/$E70)*100)</f>
        <v>0</v>
      </c>
      <c r="U70" s="60">
        <f>IF($E70=0,0,($Q70/$E70)*100)</f>
        <v>0</v>
      </c>
      <c r="V70" s="103">
        <f>V69</f>
        <v>0</v>
      </c>
      <c r="W70" s="104">
        <f>W69</f>
        <v>0</v>
      </c>
    </row>
    <row r="71" spans="1:23" ht="12.75" customHeight="1">
      <c r="A71" s="61" t="s">
        <v>84</v>
      </c>
      <c r="B71" s="105">
        <f>B69</f>
        <v>0</v>
      </c>
      <c r="C71" s="105">
        <f>C69</f>
        <v>0</v>
      </c>
      <c r="D71" s="105"/>
      <c r="E71" s="105">
        <f>$B71+$C71+$D71</f>
        <v>0</v>
      </c>
      <c r="F71" s="106">
        <f aca="true" t="shared" si="41" ref="F71:O71">F69</f>
        <v>0</v>
      </c>
      <c r="G71" s="107">
        <f t="shared" si="41"/>
        <v>0</v>
      </c>
      <c r="H71" s="106">
        <f t="shared" si="41"/>
        <v>0</v>
      </c>
      <c r="I71" s="107">
        <f t="shared" si="41"/>
        <v>0</v>
      </c>
      <c r="J71" s="106">
        <f t="shared" si="41"/>
        <v>0</v>
      </c>
      <c r="K71" s="107">
        <f t="shared" si="41"/>
        <v>0</v>
      </c>
      <c r="L71" s="106">
        <f t="shared" si="41"/>
        <v>0</v>
      </c>
      <c r="M71" s="107">
        <f t="shared" si="41"/>
        <v>0</v>
      </c>
      <c r="N71" s="106">
        <f t="shared" si="41"/>
        <v>0</v>
      </c>
      <c r="O71" s="107">
        <f t="shared" si="41"/>
        <v>0</v>
      </c>
      <c r="P71" s="106">
        <f>$H71+$J71+$L71+$N71</f>
        <v>0</v>
      </c>
      <c r="Q71" s="107">
        <f>$I71+$K71+$M71+$O71</f>
        <v>0</v>
      </c>
      <c r="R71" s="62">
        <f>IF($L71=0,0,(($N71-$L71)/$L71)*100)</f>
        <v>0</v>
      </c>
      <c r="S71" s="63">
        <f>IF($M71=0,0,(($O71-$M71)/$M71)*100)</f>
        <v>0</v>
      </c>
      <c r="T71" s="62">
        <f>IF($E71=0,0,($P71/$E71)*100)</f>
        <v>0</v>
      </c>
      <c r="U71" s="66">
        <f>IF($E71=0,0,($Q71/$E71)*100)</f>
        <v>0</v>
      </c>
      <c r="V71" s="106">
        <f>V69</f>
        <v>0</v>
      </c>
      <c r="W71" s="107">
        <f>W69</f>
        <v>0</v>
      </c>
    </row>
    <row r="72" spans="1:23" ht="12.75" customHeight="1" thickBot="1">
      <c r="A72" s="61" t="s">
        <v>86</v>
      </c>
      <c r="B72" s="105">
        <f>SUM(B9:B15,B18:B23,B26:B29,B32,B35:B39,B42:B52,B55:B58,B61:B65,B69)</f>
        <v>823706000</v>
      </c>
      <c r="C72" s="105">
        <f>SUM(C9:C15,C18:C23,C26:C29,C32,C35:C39,C42:C52,C55:C58,C61:C65,C69)</f>
        <v>-76407000</v>
      </c>
      <c r="D72" s="105"/>
      <c r="E72" s="105">
        <f>$B72+$C72+$D72</f>
        <v>747299000</v>
      </c>
      <c r="F72" s="106">
        <f aca="true" t="shared" si="42" ref="F72:O72">SUM(F9:F15,F18:F23,F26:F29,F32,F35:F39,F42:F52,F55:F58,F61:F65,F69)</f>
        <v>704034000</v>
      </c>
      <c r="G72" s="107">
        <f t="shared" si="42"/>
        <v>696110000</v>
      </c>
      <c r="H72" s="106">
        <f t="shared" si="42"/>
        <v>145768000</v>
      </c>
      <c r="I72" s="107">
        <f t="shared" si="42"/>
        <v>816434</v>
      </c>
      <c r="J72" s="106">
        <f t="shared" si="42"/>
        <v>157856000</v>
      </c>
      <c r="K72" s="107">
        <f t="shared" si="42"/>
        <v>0</v>
      </c>
      <c r="L72" s="106">
        <f t="shared" si="42"/>
        <v>182000000</v>
      </c>
      <c r="M72" s="107">
        <f t="shared" si="42"/>
        <v>46909791</v>
      </c>
      <c r="N72" s="106">
        <f t="shared" si="42"/>
        <v>145809000</v>
      </c>
      <c r="O72" s="107">
        <f t="shared" si="42"/>
        <v>0</v>
      </c>
      <c r="P72" s="106">
        <f>$H72+$J72+$L72+$N72</f>
        <v>631433000</v>
      </c>
      <c r="Q72" s="107">
        <f>$I72+$K72+$M72+$O72</f>
        <v>47726225</v>
      </c>
      <c r="R72" s="62">
        <f>IF($L72=0,0,(($N72-$L72)/$L72)*100)</f>
        <v>-19.885164835164833</v>
      </c>
      <c r="S72" s="63">
        <f>IF($M72=0,0,(($O72-$M72)/$M72)*100)</f>
        <v>-100</v>
      </c>
      <c r="T72" s="62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85.40091293322062</v>
      </c>
      <c r="U72" s="66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6.454941673710904</v>
      </c>
      <c r="V72" s="106">
        <f>SUM(V9:V15,V18:V23,V26:V29,V32,V35:V39,V42:V52,V55:V58,V61:V65,V69)</f>
        <v>0</v>
      </c>
      <c r="W72" s="107">
        <f>SUM(W9:W15,W18:W23,W26:W29,W32,W35:W39,W42:W52,W55:W58,W61:W65,W69)</f>
        <v>0</v>
      </c>
    </row>
    <row r="73" spans="1:23" ht="13.5" thickTop="1">
      <c r="A73" s="67"/>
      <c r="B73" s="68"/>
      <c r="C73" s="69"/>
      <c r="D73" s="69"/>
      <c r="E73" s="70"/>
      <c r="F73" s="68"/>
      <c r="G73" s="69"/>
      <c r="H73" s="69"/>
      <c r="I73" s="70"/>
      <c r="J73" s="69"/>
      <c r="K73" s="70"/>
      <c r="L73" s="69"/>
      <c r="M73" s="69"/>
      <c r="N73" s="69"/>
      <c r="O73" s="69"/>
      <c r="P73" s="69"/>
      <c r="Q73" s="69"/>
      <c r="R73" s="69"/>
      <c r="S73" s="69"/>
      <c r="T73" s="69"/>
      <c r="U73" s="70"/>
      <c r="V73" s="68"/>
      <c r="W73" s="70"/>
    </row>
    <row r="74" spans="1:23" ht="12.75">
      <c r="A74" s="13"/>
      <c r="B74" s="71"/>
      <c r="C74" s="72"/>
      <c r="D74" s="72"/>
      <c r="E74" s="73"/>
      <c r="F74" s="74" t="s">
        <v>3</v>
      </c>
      <c r="G74" s="75"/>
      <c r="H74" s="74" t="s">
        <v>4</v>
      </c>
      <c r="I74" s="76"/>
      <c r="J74" s="74" t="s">
        <v>5</v>
      </c>
      <c r="K74" s="76"/>
      <c r="L74" s="74" t="s">
        <v>6</v>
      </c>
      <c r="M74" s="74"/>
      <c r="N74" s="77" t="s">
        <v>7</v>
      </c>
      <c r="O74" s="74"/>
      <c r="P74" s="131" t="s">
        <v>8</v>
      </c>
      <c r="Q74" s="132"/>
      <c r="R74" s="133" t="s">
        <v>9</v>
      </c>
      <c r="S74" s="132"/>
      <c r="T74" s="133" t="s">
        <v>10</v>
      </c>
      <c r="U74" s="132"/>
      <c r="V74" s="131"/>
      <c r="W74" s="132"/>
    </row>
    <row r="75" spans="1:23" ht="51">
      <c r="A75" s="78" t="s">
        <v>87</v>
      </c>
      <c r="B75" s="79" t="s">
        <v>88</v>
      </c>
      <c r="C75" s="79" t="s">
        <v>89</v>
      </c>
      <c r="D75" s="80" t="s">
        <v>15</v>
      </c>
      <c r="E75" s="79" t="s">
        <v>16</v>
      </c>
      <c r="F75" s="79" t="s">
        <v>17</v>
      </c>
      <c r="G75" s="79" t="s">
        <v>90</v>
      </c>
      <c r="H75" s="79" t="s">
        <v>91</v>
      </c>
      <c r="I75" s="81" t="s">
        <v>20</v>
      </c>
      <c r="J75" s="79" t="s">
        <v>92</v>
      </c>
      <c r="K75" s="81" t="s">
        <v>22</v>
      </c>
      <c r="L75" s="79" t="s">
        <v>93</v>
      </c>
      <c r="M75" s="81" t="s">
        <v>24</v>
      </c>
      <c r="N75" s="79" t="s">
        <v>94</v>
      </c>
      <c r="O75" s="81" t="s">
        <v>26</v>
      </c>
      <c r="P75" s="81" t="s">
        <v>95</v>
      </c>
      <c r="Q75" s="82" t="s">
        <v>28</v>
      </c>
      <c r="R75" s="83" t="s">
        <v>95</v>
      </c>
      <c r="S75" s="84" t="s">
        <v>28</v>
      </c>
      <c r="T75" s="83" t="s">
        <v>96</v>
      </c>
      <c r="U75" s="80" t="s">
        <v>30</v>
      </c>
      <c r="V75" s="79"/>
      <c r="W75" s="81"/>
    </row>
    <row r="76" spans="1:23" ht="12.75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t="12.75" hidden="1">
      <c r="A77" s="4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9"/>
      <c r="N77" s="108"/>
      <c r="O77" s="109"/>
      <c r="P77" s="108"/>
      <c r="Q77" s="109"/>
      <c r="R77" s="5"/>
      <c r="S77" s="6"/>
      <c r="T77" s="5"/>
      <c r="U77" s="5"/>
      <c r="V77" s="108"/>
      <c r="W77" s="108"/>
    </row>
    <row r="78" spans="1:23" ht="12.75" hidden="1">
      <c r="A78" s="7" t="s">
        <v>118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1"/>
      <c r="N78" s="110"/>
      <c r="O78" s="111"/>
      <c r="P78" s="110"/>
      <c r="Q78" s="111"/>
      <c r="R78" s="8"/>
      <c r="S78" s="9"/>
      <c r="T78" s="8"/>
      <c r="U78" s="8"/>
      <c r="V78" s="110"/>
      <c r="W78" s="110"/>
    </row>
    <row r="79" spans="1:23" ht="12.75" hidden="1">
      <c r="A79" s="10" t="s">
        <v>119</v>
      </c>
      <c r="B79" s="112">
        <f>SUM(B80:B83)</f>
        <v>0</v>
      </c>
      <c r="C79" s="112">
        <f aca="true" t="shared" si="43" ref="C79:I79">SUM(C80:C83)</f>
        <v>0</v>
      </c>
      <c r="D79" s="112">
        <f t="shared" si="43"/>
        <v>0</v>
      </c>
      <c r="E79" s="112">
        <f t="shared" si="43"/>
        <v>0</v>
      </c>
      <c r="F79" s="112">
        <f t="shared" si="43"/>
        <v>0</v>
      </c>
      <c r="G79" s="112">
        <f t="shared" si="43"/>
        <v>0</v>
      </c>
      <c r="H79" s="112">
        <f t="shared" si="43"/>
        <v>0</v>
      </c>
      <c r="I79" s="112">
        <f t="shared" si="43"/>
        <v>0</v>
      </c>
      <c r="J79" s="112">
        <f>SUM(J80:J83)</f>
        <v>0</v>
      </c>
      <c r="K79" s="112">
        <f>SUM(K80:K83)</f>
        <v>0</v>
      </c>
      <c r="L79" s="112">
        <f>SUM(L80:L83)</f>
        <v>0</v>
      </c>
      <c r="M79" s="113">
        <f>SUM(M80:M83)</f>
        <v>0</v>
      </c>
      <c r="N79" s="112"/>
      <c r="O79" s="113"/>
      <c r="P79" s="112"/>
      <c r="Q79" s="113"/>
      <c r="R79" s="11"/>
      <c r="S79" s="12"/>
      <c r="T79" s="11"/>
      <c r="U79" s="11"/>
      <c r="V79" s="112">
        <f>SUM(V80:V83)</f>
        <v>0</v>
      </c>
      <c r="W79" s="112">
        <f>SUM(W80:W83)</f>
        <v>0</v>
      </c>
    </row>
    <row r="80" spans="1:23" ht="12.75" hidden="1">
      <c r="A80" s="13" t="s">
        <v>120</v>
      </c>
      <c r="B80" s="114"/>
      <c r="C80" s="114"/>
      <c r="D80" s="114"/>
      <c r="E80" s="114">
        <f>SUM(B80:D80)</f>
        <v>0</v>
      </c>
      <c r="F80" s="114"/>
      <c r="G80" s="114"/>
      <c r="H80" s="114"/>
      <c r="I80" s="115"/>
      <c r="J80" s="114"/>
      <c r="K80" s="115"/>
      <c r="L80" s="114"/>
      <c r="M80" s="116"/>
      <c r="N80" s="114"/>
      <c r="O80" s="116"/>
      <c r="P80" s="114"/>
      <c r="Q80" s="116"/>
      <c r="R80" s="14"/>
      <c r="S80" s="15"/>
      <c r="T80" s="14"/>
      <c r="U80" s="14"/>
      <c r="V80" s="114"/>
      <c r="W80" s="114"/>
    </row>
    <row r="81" spans="1:23" ht="12.75" hidden="1">
      <c r="A81" s="13" t="s">
        <v>121</v>
      </c>
      <c r="B81" s="114"/>
      <c r="C81" s="114"/>
      <c r="D81" s="114"/>
      <c r="E81" s="114">
        <f>SUM(B81:D81)</f>
        <v>0</v>
      </c>
      <c r="F81" s="114"/>
      <c r="G81" s="114"/>
      <c r="H81" s="114"/>
      <c r="I81" s="115"/>
      <c r="J81" s="114"/>
      <c r="K81" s="115"/>
      <c r="L81" s="114"/>
      <c r="M81" s="116"/>
      <c r="N81" s="114"/>
      <c r="O81" s="116"/>
      <c r="P81" s="114"/>
      <c r="Q81" s="116"/>
      <c r="R81" s="14"/>
      <c r="S81" s="15"/>
      <c r="T81" s="14"/>
      <c r="U81" s="14"/>
      <c r="V81" s="114"/>
      <c r="W81" s="114"/>
    </row>
    <row r="82" spans="1:23" ht="12.75" hidden="1">
      <c r="A82" s="13" t="s">
        <v>122</v>
      </c>
      <c r="B82" s="114"/>
      <c r="C82" s="114"/>
      <c r="D82" s="114"/>
      <c r="E82" s="114">
        <f>SUM(B82:D82)</f>
        <v>0</v>
      </c>
      <c r="F82" s="114"/>
      <c r="G82" s="114"/>
      <c r="H82" s="114"/>
      <c r="I82" s="115"/>
      <c r="J82" s="114"/>
      <c r="K82" s="115"/>
      <c r="L82" s="114"/>
      <c r="M82" s="116"/>
      <c r="N82" s="114"/>
      <c r="O82" s="116"/>
      <c r="P82" s="114"/>
      <c r="Q82" s="116"/>
      <c r="R82" s="14"/>
      <c r="S82" s="15"/>
      <c r="T82" s="14"/>
      <c r="U82" s="14"/>
      <c r="V82" s="114"/>
      <c r="W82" s="114"/>
    </row>
    <row r="83" spans="1:23" ht="12.75" hidden="1">
      <c r="A83" s="13" t="s">
        <v>123</v>
      </c>
      <c r="B83" s="114"/>
      <c r="C83" s="114"/>
      <c r="D83" s="114"/>
      <c r="E83" s="114">
        <f>SUM(B83:D83)</f>
        <v>0</v>
      </c>
      <c r="F83" s="114"/>
      <c r="G83" s="114"/>
      <c r="H83" s="114"/>
      <c r="I83" s="115"/>
      <c r="J83" s="114"/>
      <c r="K83" s="115"/>
      <c r="L83" s="114"/>
      <c r="M83" s="116"/>
      <c r="N83" s="114"/>
      <c r="O83" s="116"/>
      <c r="P83" s="114"/>
      <c r="Q83" s="116"/>
      <c r="R83" s="14"/>
      <c r="S83" s="15"/>
      <c r="T83" s="14"/>
      <c r="U83" s="14"/>
      <c r="V83" s="114"/>
      <c r="W83" s="114"/>
    </row>
    <row r="84" spans="1:23" ht="12.75" hidden="1">
      <c r="A84" s="13"/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6"/>
      <c r="N84" s="114"/>
      <c r="O84" s="116"/>
      <c r="P84" s="114"/>
      <c r="Q84" s="116"/>
      <c r="R84" s="14"/>
      <c r="S84" s="15"/>
      <c r="T84" s="14"/>
      <c r="U84" s="14"/>
      <c r="V84" s="114"/>
      <c r="W84" s="114"/>
    </row>
    <row r="85" spans="1:23" ht="12.75">
      <c r="A85" s="85" t="s">
        <v>97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8"/>
      <c r="R85" s="86"/>
      <c r="S85" s="86"/>
      <c r="T85" s="87"/>
      <c r="U85" s="88"/>
      <c r="V85" s="117"/>
      <c r="W85" s="117"/>
    </row>
    <row r="86" spans="1:23" ht="12.75">
      <c r="A86" s="89" t="s">
        <v>98</v>
      </c>
      <c r="B86" s="119">
        <v>0</v>
      </c>
      <c r="C86" s="119">
        <v>0</v>
      </c>
      <c r="D86" s="119"/>
      <c r="E86" s="119">
        <f aca="true" t="shared" si="44" ref="E86:E93">$B86+$C86+$D86</f>
        <v>0</v>
      </c>
      <c r="F86" s="119">
        <v>0</v>
      </c>
      <c r="G86" s="119">
        <v>0</v>
      </c>
      <c r="H86" s="119"/>
      <c r="I86" s="119"/>
      <c r="J86" s="119"/>
      <c r="K86" s="119"/>
      <c r="L86" s="119"/>
      <c r="M86" s="119"/>
      <c r="N86" s="119"/>
      <c r="O86" s="119"/>
      <c r="P86" s="119">
        <f aca="true" t="shared" si="45" ref="P86:P93">$H86+$J86+$L86+$N86</f>
        <v>0</v>
      </c>
      <c r="Q86" s="114">
        <f aca="true" t="shared" si="46" ref="Q86:Q93">$I86+$K86+$M86+$O86</f>
        <v>0</v>
      </c>
      <c r="R86" s="90">
        <f aca="true" t="shared" si="47" ref="R86:R93">IF($L86=0,0,(($N86-$L86)/$L86)*100)</f>
        <v>0</v>
      </c>
      <c r="S86" s="91">
        <f aca="true" t="shared" si="48" ref="S86:S93">IF($M86=0,0,(($O86-$M86)/$M86)*100)</f>
        <v>0</v>
      </c>
      <c r="T86" s="90">
        <f aca="true" t="shared" si="49" ref="T86:T93">IF($E86=0,0,($P86/$E86)*100)</f>
        <v>0</v>
      </c>
      <c r="U86" s="91">
        <f aca="true" t="shared" si="50" ref="U86:U93">IF($E86=0,0,($Q86/$E86)*100)</f>
        <v>0</v>
      </c>
      <c r="V86" s="119"/>
      <c r="W86" s="119"/>
    </row>
    <row r="87" spans="1:23" ht="12.75">
      <c r="A87" s="92" t="s">
        <v>99</v>
      </c>
      <c r="B87" s="114">
        <v>66475000</v>
      </c>
      <c r="C87" s="114">
        <v>0</v>
      </c>
      <c r="D87" s="114"/>
      <c r="E87" s="114">
        <f t="shared" si="44"/>
        <v>66475000</v>
      </c>
      <c r="F87" s="114">
        <v>0</v>
      </c>
      <c r="G87" s="114">
        <v>0</v>
      </c>
      <c r="H87" s="114"/>
      <c r="I87" s="114"/>
      <c r="J87" s="114"/>
      <c r="K87" s="114"/>
      <c r="L87" s="114"/>
      <c r="M87" s="114"/>
      <c r="N87" s="114"/>
      <c r="O87" s="114"/>
      <c r="P87" s="116">
        <f t="shared" si="45"/>
        <v>0</v>
      </c>
      <c r="Q87" s="116">
        <f t="shared" si="46"/>
        <v>0</v>
      </c>
      <c r="R87" s="90">
        <f t="shared" si="47"/>
        <v>0</v>
      </c>
      <c r="S87" s="91">
        <f t="shared" si="48"/>
        <v>0</v>
      </c>
      <c r="T87" s="90">
        <f t="shared" si="49"/>
        <v>0</v>
      </c>
      <c r="U87" s="91">
        <f t="shared" si="50"/>
        <v>0</v>
      </c>
      <c r="V87" s="114"/>
      <c r="W87" s="114"/>
    </row>
    <row r="88" spans="1:23" ht="12.75">
      <c r="A88" s="92" t="s">
        <v>100</v>
      </c>
      <c r="B88" s="114">
        <v>0</v>
      </c>
      <c r="C88" s="114">
        <v>0</v>
      </c>
      <c r="D88" s="114"/>
      <c r="E88" s="114">
        <f t="shared" si="44"/>
        <v>0</v>
      </c>
      <c r="F88" s="114">
        <v>0</v>
      </c>
      <c r="G88" s="114">
        <v>0</v>
      </c>
      <c r="H88" s="114"/>
      <c r="I88" s="114"/>
      <c r="J88" s="114"/>
      <c r="K88" s="114"/>
      <c r="L88" s="114"/>
      <c r="M88" s="114"/>
      <c r="N88" s="114"/>
      <c r="O88" s="114"/>
      <c r="P88" s="116">
        <f t="shared" si="45"/>
        <v>0</v>
      </c>
      <c r="Q88" s="116">
        <f t="shared" si="46"/>
        <v>0</v>
      </c>
      <c r="R88" s="90">
        <f t="shared" si="47"/>
        <v>0</v>
      </c>
      <c r="S88" s="91">
        <f t="shared" si="48"/>
        <v>0</v>
      </c>
      <c r="T88" s="90">
        <f t="shared" si="49"/>
        <v>0</v>
      </c>
      <c r="U88" s="91">
        <f t="shared" si="50"/>
        <v>0</v>
      </c>
      <c r="V88" s="114"/>
      <c r="W88" s="114"/>
    </row>
    <row r="89" spans="1:23" ht="12.75">
      <c r="A89" s="92" t="s">
        <v>101</v>
      </c>
      <c r="B89" s="114">
        <v>0</v>
      </c>
      <c r="C89" s="114">
        <v>0</v>
      </c>
      <c r="D89" s="114"/>
      <c r="E89" s="114">
        <f t="shared" si="44"/>
        <v>0</v>
      </c>
      <c r="F89" s="114">
        <v>0</v>
      </c>
      <c r="G89" s="114">
        <v>0</v>
      </c>
      <c r="H89" s="114"/>
      <c r="I89" s="114"/>
      <c r="J89" s="114"/>
      <c r="K89" s="114"/>
      <c r="L89" s="114"/>
      <c r="M89" s="114"/>
      <c r="N89" s="114"/>
      <c r="O89" s="114"/>
      <c r="P89" s="116">
        <f t="shared" si="45"/>
        <v>0</v>
      </c>
      <c r="Q89" s="116">
        <f t="shared" si="46"/>
        <v>0</v>
      </c>
      <c r="R89" s="90">
        <f t="shared" si="47"/>
        <v>0</v>
      </c>
      <c r="S89" s="91">
        <f t="shared" si="48"/>
        <v>0</v>
      </c>
      <c r="T89" s="90">
        <f t="shared" si="49"/>
        <v>0</v>
      </c>
      <c r="U89" s="91">
        <f t="shared" si="50"/>
        <v>0</v>
      </c>
      <c r="V89" s="114"/>
      <c r="W89" s="114"/>
    </row>
    <row r="90" spans="1:23" ht="12.75">
      <c r="A90" s="92" t="s">
        <v>102</v>
      </c>
      <c r="B90" s="114">
        <v>0</v>
      </c>
      <c r="C90" s="114">
        <v>0</v>
      </c>
      <c r="D90" s="114"/>
      <c r="E90" s="114">
        <f t="shared" si="44"/>
        <v>0</v>
      </c>
      <c r="F90" s="114">
        <v>0</v>
      </c>
      <c r="G90" s="114">
        <v>0</v>
      </c>
      <c r="H90" s="114"/>
      <c r="I90" s="114"/>
      <c r="J90" s="114"/>
      <c r="K90" s="114"/>
      <c r="L90" s="114"/>
      <c r="M90" s="114"/>
      <c r="N90" s="114"/>
      <c r="O90" s="114"/>
      <c r="P90" s="116">
        <f t="shared" si="45"/>
        <v>0</v>
      </c>
      <c r="Q90" s="116">
        <f t="shared" si="46"/>
        <v>0</v>
      </c>
      <c r="R90" s="90">
        <f t="shared" si="47"/>
        <v>0</v>
      </c>
      <c r="S90" s="91">
        <f t="shared" si="48"/>
        <v>0</v>
      </c>
      <c r="T90" s="90">
        <f t="shared" si="49"/>
        <v>0</v>
      </c>
      <c r="U90" s="91">
        <f t="shared" si="50"/>
        <v>0</v>
      </c>
      <c r="V90" s="114"/>
      <c r="W90" s="114"/>
    </row>
    <row r="91" spans="1:23" ht="12.75">
      <c r="A91" s="92" t="s">
        <v>103</v>
      </c>
      <c r="B91" s="114">
        <v>18500000</v>
      </c>
      <c r="C91" s="114">
        <v>0</v>
      </c>
      <c r="D91" s="114"/>
      <c r="E91" s="114">
        <f t="shared" si="44"/>
        <v>18500000</v>
      </c>
      <c r="F91" s="114">
        <v>0</v>
      </c>
      <c r="G91" s="114">
        <v>0</v>
      </c>
      <c r="H91" s="114"/>
      <c r="I91" s="114"/>
      <c r="J91" s="114"/>
      <c r="K91" s="114"/>
      <c r="L91" s="114"/>
      <c r="M91" s="114"/>
      <c r="N91" s="114"/>
      <c r="O91" s="114"/>
      <c r="P91" s="116">
        <f t="shared" si="45"/>
        <v>0</v>
      </c>
      <c r="Q91" s="116">
        <f t="shared" si="46"/>
        <v>0</v>
      </c>
      <c r="R91" s="90">
        <f t="shared" si="47"/>
        <v>0</v>
      </c>
      <c r="S91" s="91">
        <f t="shared" si="48"/>
        <v>0</v>
      </c>
      <c r="T91" s="90">
        <f t="shared" si="49"/>
        <v>0</v>
      </c>
      <c r="U91" s="91">
        <f t="shared" si="50"/>
        <v>0</v>
      </c>
      <c r="V91" s="114"/>
      <c r="W91" s="114"/>
    </row>
    <row r="92" spans="1:23" ht="12.75">
      <c r="A92" s="92" t="s">
        <v>104</v>
      </c>
      <c r="B92" s="114">
        <v>300000000</v>
      </c>
      <c r="C92" s="114">
        <v>0</v>
      </c>
      <c r="D92" s="114"/>
      <c r="E92" s="114">
        <f t="shared" si="44"/>
        <v>300000000</v>
      </c>
      <c r="F92" s="114">
        <v>0</v>
      </c>
      <c r="G92" s="114">
        <v>0</v>
      </c>
      <c r="H92" s="114">
        <v>100030000</v>
      </c>
      <c r="I92" s="114"/>
      <c r="J92" s="114"/>
      <c r="K92" s="114"/>
      <c r="L92" s="114"/>
      <c r="M92" s="114"/>
      <c r="N92" s="114"/>
      <c r="O92" s="114"/>
      <c r="P92" s="116">
        <f t="shared" si="45"/>
        <v>100030000</v>
      </c>
      <c r="Q92" s="116">
        <f t="shared" si="46"/>
        <v>0</v>
      </c>
      <c r="R92" s="90">
        <f t="shared" si="47"/>
        <v>0</v>
      </c>
      <c r="S92" s="91">
        <f t="shared" si="48"/>
        <v>0</v>
      </c>
      <c r="T92" s="90">
        <f t="shared" si="49"/>
        <v>33.343333333333334</v>
      </c>
      <c r="U92" s="91">
        <f t="shared" si="50"/>
        <v>0</v>
      </c>
      <c r="V92" s="114"/>
      <c r="W92" s="114"/>
    </row>
    <row r="93" spans="1:23" ht="12.75">
      <c r="A93" s="92" t="s">
        <v>105</v>
      </c>
      <c r="B93" s="114">
        <v>0</v>
      </c>
      <c r="C93" s="114">
        <v>0</v>
      </c>
      <c r="D93" s="114"/>
      <c r="E93" s="114">
        <f t="shared" si="44"/>
        <v>0</v>
      </c>
      <c r="F93" s="114">
        <v>0</v>
      </c>
      <c r="G93" s="114">
        <v>0</v>
      </c>
      <c r="H93" s="114"/>
      <c r="I93" s="114"/>
      <c r="J93" s="114"/>
      <c r="K93" s="114"/>
      <c r="L93" s="114"/>
      <c r="M93" s="114"/>
      <c r="N93" s="114"/>
      <c r="O93" s="114"/>
      <c r="P93" s="116">
        <f t="shared" si="45"/>
        <v>0</v>
      </c>
      <c r="Q93" s="116">
        <f t="shared" si="46"/>
        <v>0</v>
      </c>
      <c r="R93" s="90">
        <f t="shared" si="47"/>
        <v>0</v>
      </c>
      <c r="S93" s="91">
        <f t="shared" si="48"/>
        <v>0</v>
      </c>
      <c r="T93" s="90">
        <f t="shared" si="49"/>
        <v>0</v>
      </c>
      <c r="U93" s="91">
        <f t="shared" si="50"/>
        <v>0</v>
      </c>
      <c r="V93" s="114"/>
      <c r="W93" s="114"/>
    </row>
    <row r="94" spans="1:23" ht="12.75">
      <c r="A94" s="16" t="s">
        <v>106</v>
      </c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1"/>
      <c r="Q94" s="121"/>
      <c r="R94" s="17"/>
      <c r="S94" s="18"/>
      <c r="T94" s="17"/>
      <c r="U94" s="18"/>
      <c r="V94" s="120"/>
      <c r="W94" s="120"/>
    </row>
    <row r="95" spans="1:23" ht="20.25" hidden="1">
      <c r="A95" s="19" t="s">
        <v>124</v>
      </c>
      <c r="B95" s="122">
        <f aca="true" t="shared" si="51" ref="B95:I95">SUM(B96:B110)</f>
        <v>0</v>
      </c>
      <c r="C95" s="122">
        <f t="shared" si="51"/>
        <v>0</v>
      </c>
      <c r="D95" s="122">
        <f t="shared" si="51"/>
        <v>0</v>
      </c>
      <c r="E95" s="122">
        <f t="shared" si="51"/>
        <v>0</v>
      </c>
      <c r="F95" s="122">
        <f t="shared" si="51"/>
        <v>0</v>
      </c>
      <c r="G95" s="122">
        <f t="shared" si="51"/>
        <v>0</v>
      </c>
      <c r="H95" s="122">
        <f t="shared" si="51"/>
        <v>0</v>
      </c>
      <c r="I95" s="122">
        <f t="shared" si="51"/>
        <v>0</v>
      </c>
      <c r="J95" s="122">
        <f>SUM(J96:J110)</f>
        <v>0</v>
      </c>
      <c r="K95" s="122">
        <f>SUM(K96:K110)</f>
        <v>0</v>
      </c>
      <c r="L95" s="122">
        <f>SUM(L96:L110)</f>
        <v>0</v>
      </c>
      <c r="M95" s="123">
        <f>SUM(M96:M110)</f>
        <v>0</v>
      </c>
      <c r="N95" s="122"/>
      <c r="O95" s="123"/>
      <c r="P95" s="122"/>
      <c r="Q95" s="123"/>
      <c r="R95" s="20" t="str">
        <f aca="true" t="shared" si="52" ref="R95:S110">IF(L95=0," ",(N95-L95)/L95)</f>
        <v> </v>
      </c>
      <c r="S95" s="20" t="str">
        <f t="shared" si="52"/>
        <v> </v>
      </c>
      <c r="T95" s="20" t="str">
        <f aca="true" t="shared" si="53" ref="T95:T113">IF(E95=0," ",(P95/E95))</f>
        <v> </v>
      </c>
      <c r="U95" s="21" t="str">
        <f aca="true" t="shared" si="54" ref="U95:U113">IF(E95=0," ",(Q95/E95))</f>
        <v> </v>
      </c>
      <c r="V95" s="122">
        <f>SUM(V96:V110)</f>
        <v>0</v>
      </c>
      <c r="W95" s="122">
        <f>SUM(W96:W110)</f>
        <v>0</v>
      </c>
    </row>
    <row r="96" spans="1:23" ht="12.75" hidden="1">
      <c r="A96" s="22"/>
      <c r="B96" s="124"/>
      <c r="C96" s="124"/>
      <c r="D96" s="124"/>
      <c r="E96" s="125">
        <f>SUM(B96:D96)</f>
        <v>0</v>
      </c>
      <c r="F96" s="124"/>
      <c r="G96" s="124"/>
      <c r="H96" s="124"/>
      <c r="I96" s="124"/>
      <c r="J96" s="124"/>
      <c r="K96" s="124"/>
      <c r="L96" s="124"/>
      <c r="M96" s="126"/>
      <c r="N96" s="124"/>
      <c r="O96" s="126"/>
      <c r="P96" s="124"/>
      <c r="Q96" s="126"/>
      <c r="R96" s="23" t="str">
        <f t="shared" si="52"/>
        <v> </v>
      </c>
      <c r="S96" s="23" t="str">
        <f t="shared" si="52"/>
        <v> </v>
      </c>
      <c r="T96" s="23" t="str">
        <f t="shared" si="53"/>
        <v> </v>
      </c>
      <c r="U96" s="24" t="str">
        <f t="shared" si="54"/>
        <v> </v>
      </c>
      <c r="V96" s="124"/>
      <c r="W96" s="124"/>
    </row>
    <row r="97" spans="1:23" ht="12.75" hidden="1">
      <c r="A97" s="22"/>
      <c r="B97" s="124"/>
      <c r="C97" s="124"/>
      <c r="D97" s="124"/>
      <c r="E97" s="125">
        <f aca="true" t="shared" si="55" ref="E97:E110">SUM(B97:D97)</f>
        <v>0</v>
      </c>
      <c r="F97" s="124"/>
      <c r="G97" s="124"/>
      <c r="H97" s="124"/>
      <c r="I97" s="124"/>
      <c r="J97" s="124"/>
      <c r="K97" s="124"/>
      <c r="L97" s="124"/>
      <c r="M97" s="126"/>
      <c r="N97" s="124"/>
      <c r="O97" s="126"/>
      <c r="P97" s="124"/>
      <c r="Q97" s="126"/>
      <c r="R97" s="23" t="str">
        <f t="shared" si="52"/>
        <v> </v>
      </c>
      <c r="S97" s="23" t="str">
        <f t="shared" si="52"/>
        <v> </v>
      </c>
      <c r="T97" s="23" t="str">
        <f t="shared" si="53"/>
        <v> </v>
      </c>
      <c r="U97" s="24" t="str">
        <f t="shared" si="54"/>
        <v> </v>
      </c>
      <c r="V97" s="124"/>
      <c r="W97" s="124"/>
    </row>
    <row r="98" spans="1:23" ht="12.75" hidden="1">
      <c r="A98" s="22"/>
      <c r="B98" s="124"/>
      <c r="C98" s="124"/>
      <c r="D98" s="124"/>
      <c r="E98" s="125">
        <f t="shared" si="55"/>
        <v>0</v>
      </c>
      <c r="F98" s="124"/>
      <c r="G98" s="124"/>
      <c r="H98" s="124"/>
      <c r="I98" s="124"/>
      <c r="J98" s="124"/>
      <c r="K98" s="124"/>
      <c r="L98" s="124"/>
      <c r="M98" s="126"/>
      <c r="N98" s="124"/>
      <c r="O98" s="126"/>
      <c r="P98" s="124"/>
      <c r="Q98" s="126"/>
      <c r="R98" s="23" t="str">
        <f t="shared" si="52"/>
        <v> </v>
      </c>
      <c r="S98" s="23" t="str">
        <f t="shared" si="52"/>
        <v> </v>
      </c>
      <c r="T98" s="23" t="str">
        <f t="shared" si="53"/>
        <v> </v>
      </c>
      <c r="U98" s="24" t="str">
        <f t="shared" si="54"/>
        <v> </v>
      </c>
      <c r="V98" s="124"/>
      <c r="W98" s="124"/>
    </row>
    <row r="99" spans="1:23" ht="12.75" hidden="1">
      <c r="A99" s="22"/>
      <c r="B99" s="124"/>
      <c r="C99" s="124"/>
      <c r="D99" s="124"/>
      <c r="E99" s="125">
        <f t="shared" si="55"/>
        <v>0</v>
      </c>
      <c r="F99" s="124"/>
      <c r="G99" s="124"/>
      <c r="H99" s="124"/>
      <c r="I99" s="124"/>
      <c r="J99" s="124"/>
      <c r="K99" s="124"/>
      <c r="L99" s="124"/>
      <c r="M99" s="126"/>
      <c r="N99" s="124"/>
      <c r="O99" s="126"/>
      <c r="P99" s="124"/>
      <c r="Q99" s="126"/>
      <c r="R99" s="23" t="str">
        <f t="shared" si="52"/>
        <v> </v>
      </c>
      <c r="S99" s="23" t="str">
        <f t="shared" si="52"/>
        <v> </v>
      </c>
      <c r="T99" s="23" t="str">
        <f t="shared" si="53"/>
        <v> </v>
      </c>
      <c r="U99" s="24" t="str">
        <f t="shared" si="54"/>
        <v> </v>
      </c>
      <c r="V99" s="124"/>
      <c r="W99" s="124"/>
    </row>
    <row r="100" spans="1:23" ht="12.75" hidden="1">
      <c r="A100" s="22"/>
      <c r="B100" s="124"/>
      <c r="C100" s="124"/>
      <c r="D100" s="124"/>
      <c r="E100" s="125">
        <f t="shared" si="55"/>
        <v>0</v>
      </c>
      <c r="F100" s="124"/>
      <c r="G100" s="124"/>
      <c r="H100" s="124"/>
      <c r="I100" s="124"/>
      <c r="J100" s="124"/>
      <c r="K100" s="124"/>
      <c r="L100" s="124"/>
      <c r="M100" s="126"/>
      <c r="N100" s="124"/>
      <c r="O100" s="126"/>
      <c r="P100" s="124"/>
      <c r="Q100" s="126"/>
      <c r="R100" s="23" t="str">
        <f t="shared" si="52"/>
        <v> </v>
      </c>
      <c r="S100" s="23" t="str">
        <f t="shared" si="52"/>
        <v> </v>
      </c>
      <c r="T100" s="23" t="str">
        <f t="shared" si="53"/>
        <v> </v>
      </c>
      <c r="U100" s="24" t="str">
        <f t="shared" si="54"/>
        <v> </v>
      </c>
      <c r="V100" s="124"/>
      <c r="W100" s="124"/>
    </row>
    <row r="101" spans="1:23" ht="12.75" hidden="1">
      <c r="A101" s="22"/>
      <c r="B101" s="124"/>
      <c r="C101" s="124"/>
      <c r="D101" s="124"/>
      <c r="E101" s="125">
        <f t="shared" si="55"/>
        <v>0</v>
      </c>
      <c r="F101" s="124"/>
      <c r="G101" s="124"/>
      <c r="H101" s="124"/>
      <c r="I101" s="124"/>
      <c r="J101" s="124"/>
      <c r="K101" s="124"/>
      <c r="L101" s="124"/>
      <c r="M101" s="126"/>
      <c r="N101" s="124"/>
      <c r="O101" s="126"/>
      <c r="P101" s="124"/>
      <c r="Q101" s="126"/>
      <c r="R101" s="23" t="str">
        <f t="shared" si="52"/>
        <v> </v>
      </c>
      <c r="S101" s="23" t="str">
        <f t="shared" si="52"/>
        <v> </v>
      </c>
      <c r="T101" s="23" t="str">
        <f t="shared" si="53"/>
        <v> </v>
      </c>
      <c r="U101" s="24" t="str">
        <f t="shared" si="54"/>
        <v> </v>
      </c>
      <c r="V101" s="124"/>
      <c r="W101" s="124"/>
    </row>
    <row r="102" spans="1:23" ht="12.75" hidden="1">
      <c r="A102" s="22"/>
      <c r="B102" s="124"/>
      <c r="C102" s="124"/>
      <c r="D102" s="124"/>
      <c r="E102" s="125">
        <f t="shared" si="55"/>
        <v>0</v>
      </c>
      <c r="F102" s="124"/>
      <c r="G102" s="124"/>
      <c r="H102" s="124"/>
      <c r="I102" s="124"/>
      <c r="J102" s="124"/>
      <c r="K102" s="124"/>
      <c r="L102" s="124"/>
      <c r="M102" s="126"/>
      <c r="N102" s="124"/>
      <c r="O102" s="126"/>
      <c r="P102" s="124"/>
      <c r="Q102" s="126"/>
      <c r="R102" s="23" t="str">
        <f t="shared" si="52"/>
        <v> </v>
      </c>
      <c r="S102" s="23" t="str">
        <f t="shared" si="52"/>
        <v> </v>
      </c>
      <c r="T102" s="23" t="str">
        <f t="shared" si="53"/>
        <v> </v>
      </c>
      <c r="U102" s="24" t="str">
        <f t="shared" si="54"/>
        <v> </v>
      </c>
      <c r="V102" s="124"/>
      <c r="W102" s="124"/>
    </row>
    <row r="103" spans="1:23" ht="12.75" hidden="1">
      <c r="A103" s="22"/>
      <c r="B103" s="124"/>
      <c r="C103" s="124"/>
      <c r="D103" s="124"/>
      <c r="E103" s="125">
        <f t="shared" si="55"/>
        <v>0</v>
      </c>
      <c r="F103" s="124"/>
      <c r="G103" s="124"/>
      <c r="H103" s="124"/>
      <c r="I103" s="124"/>
      <c r="J103" s="124"/>
      <c r="K103" s="124"/>
      <c r="L103" s="124"/>
      <c r="M103" s="126"/>
      <c r="N103" s="124"/>
      <c r="O103" s="126"/>
      <c r="P103" s="124"/>
      <c r="Q103" s="126"/>
      <c r="R103" s="23" t="str">
        <f t="shared" si="52"/>
        <v> </v>
      </c>
      <c r="S103" s="23" t="str">
        <f t="shared" si="52"/>
        <v> </v>
      </c>
      <c r="T103" s="23" t="str">
        <f t="shared" si="53"/>
        <v> </v>
      </c>
      <c r="U103" s="24" t="str">
        <f t="shared" si="54"/>
        <v> </v>
      </c>
      <c r="V103" s="124"/>
      <c r="W103" s="124"/>
    </row>
    <row r="104" spans="1:23" ht="12.75" hidden="1">
      <c r="A104" s="22"/>
      <c r="B104" s="124"/>
      <c r="C104" s="124"/>
      <c r="D104" s="124"/>
      <c r="E104" s="125">
        <f t="shared" si="55"/>
        <v>0</v>
      </c>
      <c r="F104" s="124"/>
      <c r="G104" s="124"/>
      <c r="H104" s="124"/>
      <c r="I104" s="124"/>
      <c r="J104" s="124"/>
      <c r="K104" s="124"/>
      <c r="L104" s="124"/>
      <c r="M104" s="126"/>
      <c r="N104" s="124"/>
      <c r="O104" s="126"/>
      <c r="P104" s="124"/>
      <c r="Q104" s="126"/>
      <c r="R104" s="23" t="str">
        <f t="shared" si="52"/>
        <v> </v>
      </c>
      <c r="S104" s="23" t="str">
        <f t="shared" si="52"/>
        <v> </v>
      </c>
      <c r="T104" s="23" t="str">
        <f t="shared" si="53"/>
        <v> </v>
      </c>
      <c r="U104" s="24" t="str">
        <f t="shared" si="54"/>
        <v> </v>
      </c>
      <c r="V104" s="124"/>
      <c r="W104" s="124"/>
    </row>
    <row r="105" spans="1:23" ht="12.75" hidden="1">
      <c r="A105" s="22"/>
      <c r="B105" s="124"/>
      <c r="C105" s="124"/>
      <c r="D105" s="124"/>
      <c r="E105" s="125">
        <f t="shared" si="55"/>
        <v>0</v>
      </c>
      <c r="F105" s="124"/>
      <c r="G105" s="124"/>
      <c r="H105" s="124"/>
      <c r="I105" s="124"/>
      <c r="J105" s="124"/>
      <c r="K105" s="124"/>
      <c r="L105" s="124"/>
      <c r="M105" s="126"/>
      <c r="N105" s="124"/>
      <c r="O105" s="126"/>
      <c r="P105" s="124"/>
      <c r="Q105" s="126"/>
      <c r="R105" s="23" t="str">
        <f t="shared" si="52"/>
        <v> </v>
      </c>
      <c r="S105" s="23" t="str">
        <f t="shared" si="52"/>
        <v> </v>
      </c>
      <c r="T105" s="23" t="str">
        <f t="shared" si="53"/>
        <v> </v>
      </c>
      <c r="U105" s="24" t="str">
        <f t="shared" si="54"/>
        <v> </v>
      </c>
      <c r="V105" s="124"/>
      <c r="W105" s="124"/>
    </row>
    <row r="106" spans="1:23" ht="12.75" hidden="1">
      <c r="A106" s="22"/>
      <c r="B106" s="124"/>
      <c r="C106" s="124"/>
      <c r="D106" s="124"/>
      <c r="E106" s="125">
        <f t="shared" si="55"/>
        <v>0</v>
      </c>
      <c r="F106" s="124"/>
      <c r="G106" s="124"/>
      <c r="H106" s="124"/>
      <c r="I106" s="124"/>
      <c r="J106" s="124"/>
      <c r="K106" s="124"/>
      <c r="L106" s="124"/>
      <c r="M106" s="126"/>
      <c r="N106" s="124"/>
      <c r="O106" s="126"/>
      <c r="P106" s="124"/>
      <c r="Q106" s="126"/>
      <c r="R106" s="23" t="str">
        <f t="shared" si="52"/>
        <v> </v>
      </c>
      <c r="S106" s="23" t="str">
        <f t="shared" si="52"/>
        <v> </v>
      </c>
      <c r="T106" s="23" t="str">
        <f t="shared" si="53"/>
        <v> </v>
      </c>
      <c r="U106" s="24" t="str">
        <f t="shared" si="54"/>
        <v> </v>
      </c>
      <c r="V106" s="124"/>
      <c r="W106" s="124"/>
    </row>
    <row r="107" spans="1:23" ht="12.75" hidden="1">
      <c r="A107" s="22"/>
      <c r="B107" s="124"/>
      <c r="C107" s="124"/>
      <c r="D107" s="124"/>
      <c r="E107" s="125">
        <f t="shared" si="55"/>
        <v>0</v>
      </c>
      <c r="F107" s="124"/>
      <c r="G107" s="124"/>
      <c r="H107" s="124"/>
      <c r="I107" s="124"/>
      <c r="J107" s="124"/>
      <c r="K107" s="124"/>
      <c r="L107" s="124"/>
      <c r="M107" s="126"/>
      <c r="N107" s="124"/>
      <c r="O107" s="126"/>
      <c r="P107" s="124"/>
      <c r="Q107" s="126"/>
      <c r="R107" s="23" t="str">
        <f t="shared" si="52"/>
        <v> </v>
      </c>
      <c r="S107" s="23" t="str">
        <f t="shared" si="52"/>
        <v> </v>
      </c>
      <c r="T107" s="23" t="str">
        <f t="shared" si="53"/>
        <v> </v>
      </c>
      <c r="U107" s="24" t="str">
        <f t="shared" si="54"/>
        <v> </v>
      </c>
      <c r="V107" s="124"/>
      <c r="W107" s="124"/>
    </row>
    <row r="108" spans="1:23" ht="12.75" hidden="1">
      <c r="A108" s="22"/>
      <c r="B108" s="124"/>
      <c r="C108" s="124"/>
      <c r="D108" s="124"/>
      <c r="E108" s="125">
        <f t="shared" si="55"/>
        <v>0</v>
      </c>
      <c r="F108" s="124"/>
      <c r="G108" s="124"/>
      <c r="H108" s="126"/>
      <c r="I108" s="124"/>
      <c r="J108" s="126"/>
      <c r="K108" s="124"/>
      <c r="L108" s="126"/>
      <c r="M108" s="126"/>
      <c r="N108" s="126"/>
      <c r="O108" s="126"/>
      <c r="P108" s="126"/>
      <c r="Q108" s="126"/>
      <c r="R108" s="23" t="str">
        <f t="shared" si="52"/>
        <v> </v>
      </c>
      <c r="S108" s="23" t="str">
        <f t="shared" si="52"/>
        <v> </v>
      </c>
      <c r="T108" s="23" t="str">
        <f t="shared" si="53"/>
        <v> </v>
      </c>
      <c r="U108" s="24" t="str">
        <f t="shared" si="54"/>
        <v> </v>
      </c>
      <c r="V108" s="124"/>
      <c r="W108" s="124"/>
    </row>
    <row r="109" spans="1:23" ht="12.75" hidden="1">
      <c r="A109" s="22"/>
      <c r="B109" s="124"/>
      <c r="C109" s="124"/>
      <c r="D109" s="124"/>
      <c r="E109" s="125">
        <f t="shared" si="55"/>
        <v>0</v>
      </c>
      <c r="F109" s="124"/>
      <c r="G109" s="124"/>
      <c r="H109" s="126"/>
      <c r="I109" s="124"/>
      <c r="J109" s="126"/>
      <c r="K109" s="124"/>
      <c r="L109" s="126"/>
      <c r="M109" s="126"/>
      <c r="N109" s="126"/>
      <c r="O109" s="126"/>
      <c r="P109" s="126"/>
      <c r="Q109" s="126"/>
      <c r="R109" s="23" t="str">
        <f t="shared" si="52"/>
        <v> </v>
      </c>
      <c r="S109" s="23" t="str">
        <f t="shared" si="52"/>
        <v> </v>
      </c>
      <c r="T109" s="23" t="str">
        <f t="shared" si="53"/>
        <v> </v>
      </c>
      <c r="U109" s="24" t="str">
        <f t="shared" si="54"/>
        <v> </v>
      </c>
      <c r="V109" s="124"/>
      <c r="W109" s="124"/>
    </row>
    <row r="110" spans="1:23" ht="12.75" hidden="1">
      <c r="A110" s="22"/>
      <c r="B110" s="124"/>
      <c r="C110" s="124"/>
      <c r="D110" s="124"/>
      <c r="E110" s="125">
        <f t="shared" si="55"/>
        <v>0</v>
      </c>
      <c r="F110" s="124"/>
      <c r="G110" s="124"/>
      <c r="H110" s="126"/>
      <c r="I110" s="124"/>
      <c r="J110" s="126"/>
      <c r="K110" s="124"/>
      <c r="L110" s="126"/>
      <c r="M110" s="126"/>
      <c r="N110" s="126"/>
      <c r="O110" s="126"/>
      <c r="P110" s="126"/>
      <c r="Q110" s="126"/>
      <c r="R110" s="23" t="str">
        <f t="shared" si="52"/>
        <v> </v>
      </c>
      <c r="S110" s="23" t="str">
        <f t="shared" si="52"/>
        <v> </v>
      </c>
      <c r="T110" s="23" t="str">
        <f t="shared" si="53"/>
        <v> </v>
      </c>
      <c r="U110" s="24" t="str">
        <f t="shared" si="54"/>
        <v> </v>
      </c>
      <c r="V110" s="124"/>
      <c r="W110" s="124"/>
    </row>
    <row r="111" spans="1:23" ht="12.75" hidden="1">
      <c r="A111" s="25"/>
      <c r="B111" s="127"/>
      <c r="C111" s="128"/>
      <c r="D111" s="128"/>
      <c r="E111" s="128"/>
      <c r="F111" s="127"/>
      <c r="G111" s="128"/>
      <c r="H111" s="127"/>
      <c r="I111" s="128"/>
      <c r="J111" s="127"/>
      <c r="K111" s="128"/>
      <c r="L111" s="127"/>
      <c r="M111" s="127"/>
      <c r="N111" s="127"/>
      <c r="O111" s="127"/>
      <c r="P111" s="127"/>
      <c r="Q111" s="127"/>
      <c r="R111" s="20" t="str">
        <f aca="true" t="shared" si="56" ref="R111:S113">IF(L111=0," ",(N111-L111)/L111)</f>
        <v> </v>
      </c>
      <c r="S111" s="21" t="str">
        <f t="shared" si="56"/>
        <v> </v>
      </c>
      <c r="T111" s="20" t="str">
        <f t="shared" si="53"/>
        <v> </v>
      </c>
      <c r="U111" s="21" t="str">
        <f t="shared" si="54"/>
        <v> </v>
      </c>
      <c r="V111" s="127"/>
      <c r="W111" s="128"/>
    </row>
    <row r="112" spans="1:23" ht="12.75" hidden="1">
      <c r="A112" s="25" t="s">
        <v>84</v>
      </c>
      <c r="B112" s="127">
        <f aca="true" t="shared" si="57" ref="B112:Q112">B95+B85</f>
        <v>0</v>
      </c>
      <c r="C112" s="127">
        <f t="shared" si="57"/>
        <v>0</v>
      </c>
      <c r="D112" s="127">
        <f t="shared" si="57"/>
        <v>0</v>
      </c>
      <c r="E112" s="127">
        <f t="shared" si="57"/>
        <v>0</v>
      </c>
      <c r="F112" s="127">
        <f t="shared" si="57"/>
        <v>0</v>
      </c>
      <c r="G112" s="127">
        <f t="shared" si="57"/>
        <v>0</v>
      </c>
      <c r="H112" s="127">
        <f t="shared" si="57"/>
        <v>0</v>
      </c>
      <c r="I112" s="127">
        <f t="shared" si="57"/>
        <v>0</v>
      </c>
      <c r="J112" s="127">
        <f t="shared" si="57"/>
        <v>0</v>
      </c>
      <c r="K112" s="127">
        <f t="shared" si="57"/>
        <v>0</v>
      </c>
      <c r="L112" s="127">
        <f t="shared" si="57"/>
        <v>0</v>
      </c>
      <c r="M112" s="127">
        <f t="shared" si="57"/>
        <v>0</v>
      </c>
      <c r="N112" s="127">
        <f t="shared" si="57"/>
        <v>0</v>
      </c>
      <c r="O112" s="127">
        <f t="shared" si="57"/>
        <v>0</v>
      </c>
      <c r="P112" s="127">
        <f t="shared" si="57"/>
        <v>0</v>
      </c>
      <c r="Q112" s="127">
        <f t="shared" si="57"/>
        <v>0</v>
      </c>
      <c r="R112" s="20" t="str">
        <f t="shared" si="56"/>
        <v> </v>
      </c>
      <c r="S112" s="21" t="str">
        <f t="shared" si="56"/>
        <v> </v>
      </c>
      <c r="T112" s="20" t="str">
        <f t="shared" si="53"/>
        <v> </v>
      </c>
      <c r="U112" s="21" t="str">
        <f t="shared" si="54"/>
        <v> </v>
      </c>
      <c r="V112" s="127">
        <f>V95+V85</f>
        <v>0</v>
      </c>
      <c r="W112" s="127">
        <f>W95+W85</f>
        <v>0</v>
      </c>
    </row>
    <row r="113" spans="1:23" ht="12.75" hidden="1">
      <c r="A113" s="26" t="s">
        <v>125</v>
      </c>
      <c r="B113" s="129">
        <f>B85</f>
        <v>0</v>
      </c>
      <c r="C113" s="129">
        <f aca="true" t="shared" si="58" ref="C113:Q113">C85</f>
        <v>0</v>
      </c>
      <c r="D113" s="129">
        <f t="shared" si="58"/>
        <v>0</v>
      </c>
      <c r="E113" s="129">
        <f t="shared" si="58"/>
        <v>0</v>
      </c>
      <c r="F113" s="129">
        <f t="shared" si="58"/>
        <v>0</v>
      </c>
      <c r="G113" s="129">
        <f t="shared" si="58"/>
        <v>0</v>
      </c>
      <c r="H113" s="129">
        <f t="shared" si="58"/>
        <v>0</v>
      </c>
      <c r="I113" s="129">
        <f t="shared" si="58"/>
        <v>0</v>
      </c>
      <c r="J113" s="129">
        <f t="shared" si="58"/>
        <v>0</v>
      </c>
      <c r="K113" s="129">
        <f t="shared" si="58"/>
        <v>0</v>
      </c>
      <c r="L113" s="129">
        <f t="shared" si="58"/>
        <v>0</v>
      </c>
      <c r="M113" s="129">
        <f t="shared" si="58"/>
        <v>0</v>
      </c>
      <c r="N113" s="129">
        <f t="shared" si="58"/>
        <v>0</v>
      </c>
      <c r="O113" s="129">
        <f t="shared" si="58"/>
        <v>0</v>
      </c>
      <c r="P113" s="129">
        <f t="shared" si="58"/>
        <v>0</v>
      </c>
      <c r="Q113" s="129">
        <f t="shared" si="58"/>
        <v>0</v>
      </c>
      <c r="R113" s="20" t="str">
        <f t="shared" si="56"/>
        <v> </v>
      </c>
      <c r="S113" s="21" t="str">
        <f t="shared" si="56"/>
        <v> </v>
      </c>
      <c r="T113" s="20" t="str">
        <f t="shared" si="53"/>
        <v> </v>
      </c>
      <c r="U113" s="21" t="str">
        <f t="shared" si="54"/>
        <v> </v>
      </c>
      <c r="V113" s="129">
        <f>V85</f>
        <v>0</v>
      </c>
      <c r="W113" s="129">
        <f>W85</f>
        <v>0</v>
      </c>
    </row>
    <row r="114" spans="1:23" ht="12.75">
      <c r="A114" s="27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28"/>
      <c r="S114" s="28"/>
      <c r="T114" s="28"/>
      <c r="U114" s="28"/>
      <c r="V114" s="130"/>
      <c r="W114" s="130"/>
    </row>
    <row r="115" ht="12.75">
      <c r="A115" s="29" t="s">
        <v>126</v>
      </c>
    </row>
    <row r="116" ht="12.75">
      <c r="A116" s="29" t="s">
        <v>127</v>
      </c>
    </row>
    <row r="117" spans="1:22" ht="13.5">
      <c r="A117" s="29" t="s">
        <v>128</v>
      </c>
      <c r="B117" s="31"/>
      <c r="C117" s="31"/>
      <c r="D117" s="31"/>
      <c r="E117" s="31"/>
      <c r="F117" s="31"/>
      <c r="H117" s="31"/>
      <c r="I117" s="31"/>
      <c r="J117" s="31"/>
      <c r="K117" s="31"/>
      <c r="V117" s="31"/>
    </row>
    <row r="118" spans="1:22" ht="13.5">
      <c r="A118" s="29" t="s">
        <v>129</v>
      </c>
      <c r="B118" s="31"/>
      <c r="C118" s="31"/>
      <c r="D118" s="31"/>
      <c r="E118" s="31"/>
      <c r="F118" s="31"/>
      <c r="H118" s="31"/>
      <c r="I118" s="31"/>
      <c r="J118" s="31"/>
      <c r="K118" s="31"/>
      <c r="V118" s="31"/>
    </row>
    <row r="119" spans="1:22" ht="13.5">
      <c r="A119" s="29" t="s">
        <v>130</v>
      </c>
      <c r="B119" s="31"/>
      <c r="C119" s="31"/>
      <c r="D119" s="31"/>
      <c r="E119" s="31"/>
      <c r="F119" s="31"/>
      <c r="H119" s="31"/>
      <c r="I119" s="31"/>
      <c r="J119" s="31"/>
      <c r="K119" s="31"/>
      <c r="V119" s="31"/>
    </row>
    <row r="120" ht="12.75">
      <c r="A120" s="29" t="s">
        <v>131</v>
      </c>
    </row>
    <row r="123" spans="1:23" ht="13.5">
      <c r="A123" s="31"/>
      <c r="G123" s="31"/>
      <c r="W123" s="31"/>
    </row>
    <row r="124" spans="1:23" ht="13.5">
      <c r="A124" s="31"/>
      <c r="G124" s="31"/>
      <c r="W124" s="31"/>
    </row>
    <row r="125" spans="1:23" ht="13.5">
      <c r="A125" s="31"/>
      <c r="G125" s="31"/>
      <c r="W125" s="31"/>
    </row>
  </sheetData>
  <sheetProtection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fitToHeight="1" fitToWidth="1"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5"/>
  <sheetViews>
    <sheetView showGridLines="0" tabSelected="1" zoomScalePageLayoutView="0" workbookViewId="0" topLeftCell="A1">
      <selection activeCell="A6" sqref="A6"/>
    </sheetView>
  </sheetViews>
  <sheetFormatPr defaultColWidth="9.140625" defaultRowHeight="12.75"/>
  <cols>
    <col min="1" max="1" width="52.7109375" style="30" customWidth="1"/>
    <col min="2" max="23" width="13.7109375" style="30" customWidth="1"/>
    <col min="24" max="24" width="2.7109375" style="30" customWidth="1"/>
    <col min="25" max="16384" width="9.140625" style="30" customWidth="1"/>
  </cols>
  <sheetData>
    <row r="1" spans="1:23" ht="12.75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33"/>
      <c r="W1" s="33"/>
    </row>
    <row r="2" spans="1:23" ht="17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34"/>
      <c r="W2" s="34"/>
    </row>
    <row r="3" spans="1:23" ht="18" customHeight="1">
      <c r="A3" s="137" t="s">
        <v>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34"/>
      <c r="W3" s="34"/>
    </row>
    <row r="4" spans="1:23" ht="18" customHeight="1">
      <c r="A4" s="137" t="s">
        <v>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34"/>
      <c r="W4" s="34"/>
    </row>
    <row r="5" spans="1:23" ht="15" customHeight="1">
      <c r="A5" s="138" t="s">
        <v>107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35"/>
      <c r="W5" s="35"/>
    </row>
    <row r="6" spans="1:23" ht="12.75" customHeight="1">
      <c r="A6" s="32"/>
      <c r="B6" s="32"/>
      <c r="C6" s="32"/>
      <c r="D6" s="32"/>
      <c r="E6" s="36"/>
      <c r="F6" s="134" t="s">
        <v>3</v>
      </c>
      <c r="G6" s="135"/>
      <c r="H6" s="134" t="s">
        <v>4</v>
      </c>
      <c r="I6" s="135"/>
      <c r="J6" s="134" t="s">
        <v>5</v>
      </c>
      <c r="K6" s="135"/>
      <c r="L6" s="134" t="s">
        <v>6</v>
      </c>
      <c r="M6" s="135"/>
      <c r="N6" s="134" t="s">
        <v>7</v>
      </c>
      <c r="O6" s="135"/>
      <c r="P6" s="134" t="s">
        <v>8</v>
      </c>
      <c r="Q6" s="135"/>
      <c r="R6" s="134" t="s">
        <v>9</v>
      </c>
      <c r="S6" s="135"/>
      <c r="T6" s="134" t="s">
        <v>10</v>
      </c>
      <c r="U6" s="135"/>
      <c r="V6" s="134" t="s">
        <v>11</v>
      </c>
      <c r="W6" s="135"/>
    </row>
    <row r="7" spans="1:23" ht="82.5">
      <c r="A7" s="37" t="s">
        <v>12</v>
      </c>
      <c r="B7" s="38" t="s">
        <v>13</v>
      </c>
      <c r="C7" s="38" t="s">
        <v>14</v>
      </c>
      <c r="D7" s="38" t="s">
        <v>15</v>
      </c>
      <c r="E7" s="38" t="s">
        <v>16</v>
      </c>
      <c r="F7" s="39" t="s">
        <v>17</v>
      </c>
      <c r="G7" s="40" t="s">
        <v>18</v>
      </c>
      <c r="H7" s="39" t="s">
        <v>19</v>
      </c>
      <c r="I7" s="40" t="s">
        <v>20</v>
      </c>
      <c r="J7" s="39" t="s">
        <v>21</v>
      </c>
      <c r="K7" s="40" t="s">
        <v>22</v>
      </c>
      <c r="L7" s="39" t="s">
        <v>23</v>
      </c>
      <c r="M7" s="40" t="s">
        <v>24</v>
      </c>
      <c r="N7" s="39" t="s">
        <v>25</v>
      </c>
      <c r="O7" s="40" t="s">
        <v>26</v>
      </c>
      <c r="P7" s="39" t="s">
        <v>27</v>
      </c>
      <c r="Q7" s="40" t="s">
        <v>28</v>
      </c>
      <c r="R7" s="39" t="s">
        <v>27</v>
      </c>
      <c r="S7" s="40" t="s">
        <v>28</v>
      </c>
      <c r="T7" s="39" t="s">
        <v>29</v>
      </c>
      <c r="U7" s="40" t="s">
        <v>30</v>
      </c>
      <c r="V7" s="39" t="s">
        <v>16</v>
      </c>
      <c r="W7" s="40" t="s">
        <v>31</v>
      </c>
    </row>
    <row r="8" spans="1:23" ht="12.75" customHeight="1">
      <c r="A8" s="41" t="s">
        <v>32</v>
      </c>
      <c r="B8" s="42"/>
      <c r="C8" s="42"/>
      <c r="D8" s="42"/>
      <c r="E8" s="42"/>
      <c r="F8" s="43"/>
      <c r="G8" s="44"/>
      <c r="H8" s="43"/>
      <c r="I8" s="44"/>
      <c r="J8" s="43"/>
      <c r="K8" s="44"/>
      <c r="L8" s="43"/>
      <c r="M8" s="44"/>
      <c r="N8" s="43"/>
      <c r="O8" s="44"/>
      <c r="P8" s="43"/>
      <c r="Q8" s="44"/>
      <c r="R8" s="45"/>
      <c r="S8" s="46"/>
      <c r="T8" s="45"/>
      <c r="U8" s="47"/>
      <c r="V8" s="43"/>
      <c r="W8" s="44"/>
    </row>
    <row r="9" spans="1:23" ht="12.75" customHeight="1" hidden="1">
      <c r="A9" s="48" t="s">
        <v>33</v>
      </c>
      <c r="B9" s="93">
        <v>0</v>
      </c>
      <c r="C9" s="93">
        <v>0</v>
      </c>
      <c r="D9" s="93"/>
      <c r="E9" s="93">
        <f>$B9+$C9+$D9</f>
        <v>0</v>
      </c>
      <c r="F9" s="94">
        <v>0</v>
      </c>
      <c r="G9" s="95">
        <v>0</v>
      </c>
      <c r="H9" s="94"/>
      <c r="I9" s="95"/>
      <c r="J9" s="94"/>
      <c r="K9" s="95"/>
      <c r="L9" s="94"/>
      <c r="M9" s="95"/>
      <c r="N9" s="94"/>
      <c r="O9" s="95"/>
      <c r="P9" s="94">
        <f>$H9+$J9+$L9+$N9</f>
        <v>0</v>
      </c>
      <c r="Q9" s="95">
        <f>$I9+$K9+$M9+$O9</f>
        <v>0</v>
      </c>
      <c r="R9" s="49">
        <f>IF($L9=0,0,(($N9-$L9)/$L9)*100)</f>
        <v>0</v>
      </c>
      <c r="S9" s="50">
        <f>IF($M9=0,0,(($O9-$M9)/$M9)*100)</f>
        <v>0</v>
      </c>
      <c r="T9" s="49">
        <f>IF($E9=0,0,($P9/$E9)*100)</f>
        <v>0</v>
      </c>
      <c r="U9" s="51">
        <f>IF($E9=0,0,($Q9/$E9)*100)</f>
        <v>0</v>
      </c>
      <c r="V9" s="94">
        <v>0</v>
      </c>
      <c r="W9" s="95"/>
    </row>
    <row r="10" spans="1:23" ht="12.75" customHeight="1">
      <c r="A10" s="48" t="s">
        <v>34</v>
      </c>
      <c r="B10" s="93">
        <v>1000000</v>
      </c>
      <c r="C10" s="93">
        <v>0</v>
      </c>
      <c r="D10" s="93"/>
      <c r="E10" s="93">
        <f aca="true" t="shared" si="0" ref="E10:E16">$B10+$C10+$D10</f>
        <v>1000000</v>
      </c>
      <c r="F10" s="94">
        <v>1000000</v>
      </c>
      <c r="G10" s="95">
        <v>1000000</v>
      </c>
      <c r="H10" s="94">
        <v>279000</v>
      </c>
      <c r="I10" s="95">
        <v>232116</v>
      </c>
      <c r="J10" s="94">
        <v>102000</v>
      </c>
      <c r="K10" s="95">
        <v>102003</v>
      </c>
      <c r="L10" s="94">
        <v>118000</v>
      </c>
      <c r="M10" s="95">
        <v>118497</v>
      </c>
      <c r="N10" s="94">
        <v>501000</v>
      </c>
      <c r="O10" s="95">
        <v>506596</v>
      </c>
      <c r="P10" s="94">
        <f aca="true" t="shared" si="1" ref="P10:P16">$H10+$J10+$L10+$N10</f>
        <v>1000000</v>
      </c>
      <c r="Q10" s="95">
        <f aca="true" t="shared" si="2" ref="Q10:Q16">$I10+$K10+$M10+$O10</f>
        <v>959212</v>
      </c>
      <c r="R10" s="49">
        <f aca="true" t="shared" si="3" ref="R10:R16">IF($L10=0,0,(($N10-$L10)/$L10)*100)</f>
        <v>324.57627118644064</v>
      </c>
      <c r="S10" s="50">
        <f aca="true" t="shared" si="4" ref="S10:S16">IF($M10=0,0,(($O10-$M10)/$M10)*100)</f>
        <v>327.51799623619166</v>
      </c>
      <c r="T10" s="49">
        <f aca="true" t="shared" si="5" ref="T10:T15">IF($E10=0,0,($P10/$E10)*100)</f>
        <v>100</v>
      </c>
      <c r="U10" s="51">
        <f aca="true" t="shared" si="6" ref="U10:U15">IF($E10=0,0,($Q10/$E10)*100)</f>
        <v>95.9212</v>
      </c>
      <c r="V10" s="94">
        <v>0</v>
      </c>
      <c r="W10" s="95">
        <v>0</v>
      </c>
    </row>
    <row r="11" spans="1:23" ht="12.75" customHeight="1">
      <c r="A11" s="48" t="s">
        <v>35</v>
      </c>
      <c r="B11" s="93">
        <v>0</v>
      </c>
      <c r="C11" s="93">
        <v>0</v>
      </c>
      <c r="D11" s="93"/>
      <c r="E11" s="93">
        <f t="shared" si="0"/>
        <v>0</v>
      </c>
      <c r="F11" s="94">
        <v>0</v>
      </c>
      <c r="G11" s="95">
        <v>0</v>
      </c>
      <c r="H11" s="94"/>
      <c r="I11" s="95"/>
      <c r="J11" s="94"/>
      <c r="K11" s="95"/>
      <c r="L11" s="94"/>
      <c r="M11" s="95"/>
      <c r="N11" s="94"/>
      <c r="O11" s="95"/>
      <c r="P11" s="94">
        <f t="shared" si="1"/>
        <v>0</v>
      </c>
      <c r="Q11" s="95">
        <f t="shared" si="2"/>
        <v>0</v>
      </c>
      <c r="R11" s="49">
        <f t="shared" si="3"/>
        <v>0</v>
      </c>
      <c r="S11" s="50">
        <f t="shared" si="4"/>
        <v>0</v>
      </c>
      <c r="T11" s="49">
        <f t="shared" si="5"/>
        <v>0</v>
      </c>
      <c r="U11" s="51">
        <f t="shared" si="6"/>
        <v>0</v>
      </c>
      <c r="V11" s="94">
        <v>0</v>
      </c>
      <c r="W11" s="95">
        <v>0</v>
      </c>
    </row>
    <row r="12" spans="1:23" ht="12.75" customHeight="1">
      <c r="A12" s="48" t="s">
        <v>36</v>
      </c>
      <c r="B12" s="93">
        <v>0</v>
      </c>
      <c r="C12" s="93">
        <v>0</v>
      </c>
      <c r="D12" s="93"/>
      <c r="E12" s="93">
        <f t="shared" si="0"/>
        <v>0</v>
      </c>
      <c r="F12" s="94">
        <v>0</v>
      </c>
      <c r="G12" s="95">
        <v>0</v>
      </c>
      <c r="H12" s="94"/>
      <c r="I12" s="95"/>
      <c r="J12" s="94"/>
      <c r="K12" s="95"/>
      <c r="L12" s="94"/>
      <c r="M12" s="95"/>
      <c r="N12" s="94"/>
      <c r="O12" s="95"/>
      <c r="P12" s="94">
        <f t="shared" si="1"/>
        <v>0</v>
      </c>
      <c r="Q12" s="95">
        <f t="shared" si="2"/>
        <v>0</v>
      </c>
      <c r="R12" s="49">
        <f t="shared" si="3"/>
        <v>0</v>
      </c>
      <c r="S12" s="50">
        <f t="shared" si="4"/>
        <v>0</v>
      </c>
      <c r="T12" s="49">
        <f t="shared" si="5"/>
        <v>0</v>
      </c>
      <c r="U12" s="51">
        <f t="shared" si="6"/>
        <v>0</v>
      </c>
      <c r="V12" s="94">
        <v>0</v>
      </c>
      <c r="W12" s="95">
        <v>0</v>
      </c>
    </row>
    <row r="13" spans="1:23" ht="12.75" customHeight="1">
      <c r="A13" s="48" t="s">
        <v>37</v>
      </c>
      <c r="B13" s="93">
        <v>0</v>
      </c>
      <c r="C13" s="93">
        <v>0</v>
      </c>
      <c r="D13" s="93"/>
      <c r="E13" s="93">
        <f t="shared" si="0"/>
        <v>0</v>
      </c>
      <c r="F13" s="94">
        <v>0</v>
      </c>
      <c r="G13" s="95">
        <v>0</v>
      </c>
      <c r="H13" s="94"/>
      <c r="I13" s="95"/>
      <c r="J13" s="94"/>
      <c r="K13" s="95"/>
      <c r="L13" s="94"/>
      <c r="M13" s="95"/>
      <c r="N13" s="94"/>
      <c r="O13" s="95"/>
      <c r="P13" s="94">
        <f t="shared" si="1"/>
        <v>0</v>
      </c>
      <c r="Q13" s="95">
        <f t="shared" si="2"/>
        <v>0</v>
      </c>
      <c r="R13" s="49">
        <f t="shared" si="3"/>
        <v>0</v>
      </c>
      <c r="S13" s="50">
        <f t="shared" si="4"/>
        <v>0</v>
      </c>
      <c r="T13" s="49">
        <f t="shared" si="5"/>
        <v>0</v>
      </c>
      <c r="U13" s="51">
        <f t="shared" si="6"/>
        <v>0</v>
      </c>
      <c r="V13" s="94">
        <v>0</v>
      </c>
      <c r="W13" s="95">
        <v>0</v>
      </c>
    </row>
    <row r="14" spans="1:23" ht="12.75" customHeight="1">
      <c r="A14" s="48" t="s">
        <v>38</v>
      </c>
      <c r="B14" s="93">
        <v>0</v>
      </c>
      <c r="C14" s="93">
        <v>0</v>
      </c>
      <c r="D14" s="93"/>
      <c r="E14" s="93">
        <f t="shared" si="0"/>
        <v>0</v>
      </c>
      <c r="F14" s="94">
        <v>0</v>
      </c>
      <c r="G14" s="95">
        <v>0</v>
      </c>
      <c r="H14" s="94"/>
      <c r="I14" s="95"/>
      <c r="J14" s="94"/>
      <c r="K14" s="95"/>
      <c r="L14" s="94"/>
      <c r="M14" s="95"/>
      <c r="N14" s="94"/>
      <c r="O14" s="95"/>
      <c r="P14" s="94">
        <f t="shared" si="1"/>
        <v>0</v>
      </c>
      <c r="Q14" s="95">
        <f t="shared" si="2"/>
        <v>0</v>
      </c>
      <c r="R14" s="49">
        <f t="shared" si="3"/>
        <v>0</v>
      </c>
      <c r="S14" s="50">
        <f t="shared" si="4"/>
        <v>0</v>
      </c>
      <c r="T14" s="49">
        <f t="shared" si="5"/>
        <v>0</v>
      </c>
      <c r="U14" s="51">
        <f t="shared" si="6"/>
        <v>0</v>
      </c>
      <c r="V14" s="94">
        <v>0</v>
      </c>
      <c r="W14" s="95">
        <v>0</v>
      </c>
    </row>
    <row r="15" spans="1:23" ht="12.75" customHeight="1">
      <c r="A15" s="48" t="s">
        <v>39</v>
      </c>
      <c r="B15" s="93">
        <v>0</v>
      </c>
      <c r="C15" s="93">
        <v>0</v>
      </c>
      <c r="D15" s="93"/>
      <c r="E15" s="93">
        <f t="shared" si="0"/>
        <v>0</v>
      </c>
      <c r="F15" s="94">
        <v>0</v>
      </c>
      <c r="G15" s="95">
        <v>0</v>
      </c>
      <c r="H15" s="94"/>
      <c r="I15" s="95"/>
      <c r="J15" s="94"/>
      <c r="K15" s="95"/>
      <c r="L15" s="94"/>
      <c r="M15" s="95"/>
      <c r="N15" s="94"/>
      <c r="O15" s="95"/>
      <c r="P15" s="94">
        <f t="shared" si="1"/>
        <v>0</v>
      </c>
      <c r="Q15" s="95">
        <f t="shared" si="2"/>
        <v>0</v>
      </c>
      <c r="R15" s="49">
        <f t="shared" si="3"/>
        <v>0</v>
      </c>
      <c r="S15" s="50">
        <f t="shared" si="4"/>
        <v>0</v>
      </c>
      <c r="T15" s="49">
        <f t="shared" si="5"/>
        <v>0</v>
      </c>
      <c r="U15" s="51">
        <f t="shared" si="6"/>
        <v>0</v>
      </c>
      <c r="V15" s="94">
        <v>0</v>
      </c>
      <c r="W15" s="95">
        <v>0</v>
      </c>
    </row>
    <row r="16" spans="1:23" ht="12.75" customHeight="1">
      <c r="A16" s="52" t="s">
        <v>40</v>
      </c>
      <c r="B16" s="96">
        <f>SUM(B9:B15)</f>
        <v>1000000</v>
      </c>
      <c r="C16" s="96">
        <f>SUM(C9:C15)</f>
        <v>0</v>
      </c>
      <c r="D16" s="96"/>
      <c r="E16" s="96">
        <f t="shared" si="0"/>
        <v>1000000</v>
      </c>
      <c r="F16" s="97">
        <f aca="true" t="shared" si="7" ref="F16:O16">SUM(F9:F15)</f>
        <v>1000000</v>
      </c>
      <c r="G16" s="98">
        <f t="shared" si="7"/>
        <v>1000000</v>
      </c>
      <c r="H16" s="97">
        <f t="shared" si="7"/>
        <v>279000</v>
      </c>
      <c r="I16" s="98">
        <f t="shared" si="7"/>
        <v>232116</v>
      </c>
      <c r="J16" s="97">
        <f t="shared" si="7"/>
        <v>102000</v>
      </c>
      <c r="K16" s="98">
        <f t="shared" si="7"/>
        <v>102003</v>
      </c>
      <c r="L16" s="97">
        <f t="shared" si="7"/>
        <v>118000</v>
      </c>
      <c r="M16" s="98">
        <f t="shared" si="7"/>
        <v>118497</v>
      </c>
      <c r="N16" s="97">
        <f t="shared" si="7"/>
        <v>501000</v>
      </c>
      <c r="O16" s="98">
        <f t="shared" si="7"/>
        <v>506596</v>
      </c>
      <c r="P16" s="97">
        <f t="shared" si="1"/>
        <v>1000000</v>
      </c>
      <c r="Q16" s="98">
        <f t="shared" si="2"/>
        <v>959212</v>
      </c>
      <c r="R16" s="53">
        <f t="shared" si="3"/>
        <v>324.57627118644064</v>
      </c>
      <c r="S16" s="54">
        <f t="shared" si="4"/>
        <v>327.51799623619166</v>
      </c>
      <c r="T16" s="53">
        <f>IF((SUM($E9:$E13)+$E15)=0,0,(P16/(SUM($E9:$E13)+$E15)*100))</f>
        <v>100</v>
      </c>
      <c r="U16" s="55">
        <f>IF((SUM($E9:$E13)+$E15)=0,0,(Q16/(SUM($E9:$E13)+$E15)*100))</f>
        <v>95.9212</v>
      </c>
      <c r="V16" s="97">
        <f>SUM(V9:V15)</f>
        <v>0</v>
      </c>
      <c r="W16" s="98">
        <f>SUM(W9:W15)</f>
        <v>0</v>
      </c>
    </row>
    <row r="17" spans="1:23" ht="12.75" customHeight="1">
      <c r="A17" s="41" t="s">
        <v>41</v>
      </c>
      <c r="B17" s="99"/>
      <c r="C17" s="99"/>
      <c r="D17" s="99"/>
      <c r="E17" s="99"/>
      <c r="F17" s="100"/>
      <c r="G17" s="101"/>
      <c r="H17" s="100"/>
      <c r="I17" s="101"/>
      <c r="J17" s="100"/>
      <c r="K17" s="101"/>
      <c r="L17" s="100"/>
      <c r="M17" s="101"/>
      <c r="N17" s="100"/>
      <c r="O17" s="101"/>
      <c r="P17" s="100"/>
      <c r="Q17" s="101"/>
      <c r="R17" s="45"/>
      <c r="S17" s="46"/>
      <c r="T17" s="45"/>
      <c r="U17" s="47"/>
      <c r="V17" s="100"/>
      <c r="W17" s="101"/>
    </row>
    <row r="18" spans="1:23" ht="12.75" customHeight="1">
      <c r="A18" s="48" t="s">
        <v>42</v>
      </c>
      <c r="B18" s="93">
        <v>900000</v>
      </c>
      <c r="C18" s="93">
        <v>0</v>
      </c>
      <c r="D18" s="93"/>
      <c r="E18" s="93">
        <f aca="true" t="shared" si="8" ref="E18:E24">$B18+$C18+$D18</f>
        <v>900000</v>
      </c>
      <c r="F18" s="94">
        <v>900000</v>
      </c>
      <c r="G18" s="95">
        <v>0</v>
      </c>
      <c r="H18" s="94"/>
      <c r="I18" s="95"/>
      <c r="J18" s="94"/>
      <c r="K18" s="95"/>
      <c r="L18" s="94"/>
      <c r="M18" s="95"/>
      <c r="N18" s="94"/>
      <c r="O18" s="95"/>
      <c r="P18" s="94">
        <f aca="true" t="shared" si="9" ref="P18:P24">$H18+$J18+$L18+$N18</f>
        <v>0</v>
      </c>
      <c r="Q18" s="95">
        <f aca="true" t="shared" si="10" ref="Q18:Q24">$I18+$K18+$M18+$O18</f>
        <v>0</v>
      </c>
      <c r="R18" s="49">
        <f aca="true" t="shared" si="11" ref="R18:R24">IF($L18=0,0,(($N18-$L18)/$L18)*100)</f>
        <v>0</v>
      </c>
      <c r="S18" s="50">
        <f aca="true" t="shared" si="12" ref="S18:S24">IF($M18=0,0,(($O18-$M18)/$M18)*100)</f>
        <v>0</v>
      </c>
      <c r="T18" s="49">
        <f aca="true" t="shared" si="13" ref="T18:T23">IF($E18=0,0,($P18/$E18)*100)</f>
        <v>0</v>
      </c>
      <c r="U18" s="51">
        <f aca="true" t="shared" si="14" ref="U18:U23">IF($E18=0,0,($Q18/$E18)*100)</f>
        <v>0</v>
      </c>
      <c r="V18" s="94">
        <v>0</v>
      </c>
      <c r="W18" s="95">
        <v>0</v>
      </c>
    </row>
    <row r="19" spans="1:23" ht="12.75" customHeight="1">
      <c r="A19" s="48" t="s">
        <v>43</v>
      </c>
      <c r="B19" s="93">
        <v>900000</v>
      </c>
      <c r="C19" s="93">
        <v>0</v>
      </c>
      <c r="D19" s="93"/>
      <c r="E19" s="93">
        <f t="shared" si="8"/>
        <v>900000</v>
      </c>
      <c r="F19" s="94">
        <v>900000</v>
      </c>
      <c r="G19" s="95">
        <v>0</v>
      </c>
      <c r="H19" s="94"/>
      <c r="I19" s="95"/>
      <c r="J19" s="94"/>
      <c r="K19" s="95"/>
      <c r="L19" s="94"/>
      <c r="M19" s="95"/>
      <c r="N19" s="94"/>
      <c r="O19" s="95"/>
      <c r="P19" s="94">
        <f t="shared" si="9"/>
        <v>0</v>
      </c>
      <c r="Q19" s="95">
        <f t="shared" si="10"/>
        <v>0</v>
      </c>
      <c r="R19" s="49">
        <f t="shared" si="11"/>
        <v>0</v>
      </c>
      <c r="S19" s="50">
        <f t="shared" si="12"/>
        <v>0</v>
      </c>
      <c r="T19" s="49">
        <f t="shared" si="13"/>
        <v>0</v>
      </c>
      <c r="U19" s="51">
        <f t="shared" si="14"/>
        <v>0</v>
      </c>
      <c r="V19" s="94">
        <v>0</v>
      </c>
      <c r="W19" s="95">
        <v>0</v>
      </c>
    </row>
    <row r="20" spans="1:23" ht="12.75" customHeight="1">
      <c r="A20" s="48" t="s">
        <v>44</v>
      </c>
      <c r="B20" s="93">
        <v>119000</v>
      </c>
      <c r="C20" s="93">
        <v>0</v>
      </c>
      <c r="D20" s="93"/>
      <c r="E20" s="93">
        <f t="shared" si="8"/>
        <v>119000</v>
      </c>
      <c r="F20" s="94">
        <v>119000</v>
      </c>
      <c r="G20" s="95">
        <v>119000</v>
      </c>
      <c r="H20" s="94">
        <v>119000</v>
      </c>
      <c r="I20" s="95"/>
      <c r="J20" s="94"/>
      <c r="K20" s="95"/>
      <c r="L20" s="94"/>
      <c r="M20" s="95"/>
      <c r="N20" s="94"/>
      <c r="O20" s="95">
        <v>119020</v>
      </c>
      <c r="P20" s="94">
        <f t="shared" si="9"/>
        <v>119000</v>
      </c>
      <c r="Q20" s="95">
        <f t="shared" si="10"/>
        <v>119020</v>
      </c>
      <c r="R20" s="49">
        <f t="shared" si="11"/>
        <v>0</v>
      </c>
      <c r="S20" s="50">
        <f t="shared" si="12"/>
        <v>0</v>
      </c>
      <c r="T20" s="49">
        <f t="shared" si="13"/>
        <v>100</v>
      </c>
      <c r="U20" s="51">
        <f t="shared" si="14"/>
        <v>100.01680672268907</v>
      </c>
      <c r="V20" s="94">
        <v>0</v>
      </c>
      <c r="W20" s="95">
        <v>0</v>
      </c>
    </row>
    <row r="21" spans="1:23" ht="12.75" customHeight="1">
      <c r="A21" s="48" t="s">
        <v>45</v>
      </c>
      <c r="B21" s="93">
        <v>0</v>
      </c>
      <c r="C21" s="93">
        <v>0</v>
      </c>
      <c r="D21" s="93"/>
      <c r="E21" s="93">
        <f t="shared" si="8"/>
        <v>0</v>
      </c>
      <c r="F21" s="94">
        <v>0</v>
      </c>
      <c r="G21" s="95">
        <v>0</v>
      </c>
      <c r="H21" s="94"/>
      <c r="I21" s="95"/>
      <c r="J21" s="94"/>
      <c r="K21" s="95"/>
      <c r="L21" s="94"/>
      <c r="M21" s="95"/>
      <c r="N21" s="94"/>
      <c r="O21" s="95"/>
      <c r="P21" s="94">
        <f t="shared" si="9"/>
        <v>0</v>
      </c>
      <c r="Q21" s="95">
        <f t="shared" si="10"/>
        <v>0</v>
      </c>
      <c r="R21" s="49">
        <f t="shared" si="11"/>
        <v>0</v>
      </c>
      <c r="S21" s="50">
        <f t="shared" si="12"/>
        <v>0</v>
      </c>
      <c r="T21" s="49">
        <f t="shared" si="13"/>
        <v>0</v>
      </c>
      <c r="U21" s="51">
        <f t="shared" si="14"/>
        <v>0</v>
      </c>
      <c r="V21" s="94">
        <v>0</v>
      </c>
      <c r="W21" s="95">
        <v>0</v>
      </c>
    </row>
    <row r="22" spans="1:23" ht="12.75" customHeight="1">
      <c r="A22" s="48" t="s">
        <v>46</v>
      </c>
      <c r="B22" s="93">
        <v>0</v>
      </c>
      <c r="C22" s="93">
        <v>0</v>
      </c>
      <c r="D22" s="93"/>
      <c r="E22" s="93">
        <f t="shared" si="8"/>
        <v>0</v>
      </c>
      <c r="F22" s="94">
        <v>0</v>
      </c>
      <c r="G22" s="95">
        <v>0</v>
      </c>
      <c r="H22" s="94"/>
      <c r="I22" s="95"/>
      <c r="J22" s="94"/>
      <c r="K22" s="95"/>
      <c r="L22" s="94"/>
      <c r="M22" s="95"/>
      <c r="N22" s="94"/>
      <c r="O22" s="95"/>
      <c r="P22" s="94">
        <f t="shared" si="9"/>
        <v>0</v>
      </c>
      <c r="Q22" s="95">
        <f t="shared" si="10"/>
        <v>0</v>
      </c>
      <c r="R22" s="49">
        <f t="shared" si="11"/>
        <v>0</v>
      </c>
      <c r="S22" s="50">
        <f t="shared" si="12"/>
        <v>0</v>
      </c>
      <c r="T22" s="49">
        <f t="shared" si="13"/>
        <v>0</v>
      </c>
      <c r="U22" s="51">
        <f t="shared" si="14"/>
        <v>0</v>
      </c>
      <c r="V22" s="94">
        <v>0</v>
      </c>
      <c r="W22" s="95">
        <v>0</v>
      </c>
    </row>
    <row r="23" spans="1:23" ht="12.75" customHeight="1">
      <c r="A23" s="48" t="s">
        <v>47</v>
      </c>
      <c r="B23" s="93">
        <v>0</v>
      </c>
      <c r="C23" s="93">
        <v>0</v>
      </c>
      <c r="D23" s="93"/>
      <c r="E23" s="93">
        <f t="shared" si="8"/>
        <v>0</v>
      </c>
      <c r="F23" s="94">
        <v>0</v>
      </c>
      <c r="G23" s="95">
        <v>0</v>
      </c>
      <c r="H23" s="94"/>
      <c r="I23" s="95"/>
      <c r="J23" s="94"/>
      <c r="K23" s="95"/>
      <c r="L23" s="94"/>
      <c r="M23" s="95"/>
      <c r="N23" s="94"/>
      <c r="O23" s="95"/>
      <c r="P23" s="94">
        <f t="shared" si="9"/>
        <v>0</v>
      </c>
      <c r="Q23" s="95">
        <f t="shared" si="10"/>
        <v>0</v>
      </c>
      <c r="R23" s="49">
        <f t="shared" si="11"/>
        <v>0</v>
      </c>
      <c r="S23" s="50">
        <f t="shared" si="12"/>
        <v>0</v>
      </c>
      <c r="T23" s="49">
        <f t="shared" si="13"/>
        <v>0</v>
      </c>
      <c r="U23" s="51">
        <f t="shared" si="14"/>
        <v>0</v>
      </c>
      <c r="V23" s="94">
        <v>0</v>
      </c>
      <c r="W23" s="95"/>
    </row>
    <row r="24" spans="1:23" ht="12.75" customHeight="1">
      <c r="A24" s="52" t="s">
        <v>40</v>
      </c>
      <c r="B24" s="96">
        <f>SUM(B18:B23)</f>
        <v>1919000</v>
      </c>
      <c r="C24" s="96">
        <f>SUM(C18:C23)</f>
        <v>0</v>
      </c>
      <c r="D24" s="96"/>
      <c r="E24" s="96">
        <f t="shared" si="8"/>
        <v>1919000</v>
      </c>
      <c r="F24" s="97">
        <f aca="true" t="shared" si="15" ref="F24:O24">SUM(F18:F23)</f>
        <v>1919000</v>
      </c>
      <c r="G24" s="98">
        <f t="shared" si="15"/>
        <v>119000</v>
      </c>
      <c r="H24" s="97">
        <f t="shared" si="15"/>
        <v>119000</v>
      </c>
      <c r="I24" s="98">
        <f t="shared" si="15"/>
        <v>0</v>
      </c>
      <c r="J24" s="97">
        <f t="shared" si="15"/>
        <v>0</v>
      </c>
      <c r="K24" s="98">
        <f t="shared" si="15"/>
        <v>0</v>
      </c>
      <c r="L24" s="97">
        <f t="shared" si="15"/>
        <v>0</v>
      </c>
      <c r="M24" s="98">
        <f t="shared" si="15"/>
        <v>0</v>
      </c>
      <c r="N24" s="97">
        <f t="shared" si="15"/>
        <v>0</v>
      </c>
      <c r="O24" s="98">
        <f t="shared" si="15"/>
        <v>119020</v>
      </c>
      <c r="P24" s="97">
        <f t="shared" si="9"/>
        <v>119000</v>
      </c>
      <c r="Q24" s="98">
        <f t="shared" si="10"/>
        <v>119020</v>
      </c>
      <c r="R24" s="53">
        <f t="shared" si="11"/>
        <v>0</v>
      </c>
      <c r="S24" s="54">
        <f t="shared" si="12"/>
        <v>0</v>
      </c>
      <c r="T24" s="53">
        <f>IF(($E24-$E19-$E23)=0,0,($P24/($E24-$E19-$E23))*100)</f>
        <v>11.678115799803729</v>
      </c>
      <c r="U24" s="55">
        <f>IF(($E24-$E19-$E23)=0,0,($Q24/($E24-$E19-$E23))*100)</f>
        <v>11.680078508341511</v>
      </c>
      <c r="V24" s="97">
        <f>SUM(V18:V23)</f>
        <v>0</v>
      </c>
      <c r="W24" s="98">
        <f>SUM(W18:W23)</f>
        <v>0</v>
      </c>
    </row>
    <row r="25" spans="1:23" ht="12.75" customHeight="1">
      <c r="A25" s="41" t="s">
        <v>48</v>
      </c>
      <c r="B25" s="99"/>
      <c r="C25" s="99"/>
      <c r="D25" s="99"/>
      <c r="E25" s="99"/>
      <c r="F25" s="100"/>
      <c r="G25" s="101"/>
      <c r="H25" s="100"/>
      <c r="I25" s="101"/>
      <c r="J25" s="100"/>
      <c r="K25" s="101"/>
      <c r="L25" s="100"/>
      <c r="M25" s="101"/>
      <c r="N25" s="100"/>
      <c r="O25" s="101"/>
      <c r="P25" s="100"/>
      <c r="Q25" s="101"/>
      <c r="R25" s="45"/>
      <c r="S25" s="46"/>
      <c r="T25" s="45"/>
      <c r="U25" s="47"/>
      <c r="V25" s="100"/>
      <c r="W25" s="101"/>
    </row>
    <row r="26" spans="1:23" ht="12.75" customHeight="1">
      <c r="A26" s="48" t="s">
        <v>49</v>
      </c>
      <c r="B26" s="93">
        <v>0</v>
      </c>
      <c r="C26" s="93">
        <v>0</v>
      </c>
      <c r="D26" s="93"/>
      <c r="E26" s="93">
        <f>$B26+$C26+$D26</f>
        <v>0</v>
      </c>
      <c r="F26" s="94">
        <v>0</v>
      </c>
      <c r="G26" s="95">
        <v>0</v>
      </c>
      <c r="H26" s="94"/>
      <c r="I26" s="95"/>
      <c r="J26" s="94"/>
      <c r="K26" s="95"/>
      <c r="L26" s="94"/>
      <c r="M26" s="95"/>
      <c r="N26" s="94"/>
      <c r="O26" s="95"/>
      <c r="P26" s="94">
        <f>$H26+$J26+$L26+$N26</f>
        <v>0</v>
      </c>
      <c r="Q26" s="95">
        <f>$I26+$K26+$M26+$O26</f>
        <v>0</v>
      </c>
      <c r="R26" s="49">
        <f>IF($L26=0,0,(($N26-$L26)/$L26)*100)</f>
        <v>0</v>
      </c>
      <c r="S26" s="50">
        <f>IF($M26=0,0,(($O26-$M26)/$M26)*100)</f>
        <v>0</v>
      </c>
      <c r="T26" s="49">
        <f>IF($E26=0,0,($P26/$E26)*100)</f>
        <v>0</v>
      </c>
      <c r="U26" s="51">
        <f>IF($E26=0,0,($Q26/$E26)*100)</f>
        <v>0</v>
      </c>
      <c r="V26" s="94">
        <v>0</v>
      </c>
      <c r="W26" s="95"/>
    </row>
    <row r="27" spans="1:23" ht="12.75" customHeight="1">
      <c r="A27" s="48" t="s">
        <v>50</v>
      </c>
      <c r="B27" s="93">
        <v>0</v>
      </c>
      <c r="C27" s="93">
        <v>0</v>
      </c>
      <c r="D27" s="93"/>
      <c r="E27" s="93">
        <f>$B27+$C27+$D27</f>
        <v>0</v>
      </c>
      <c r="F27" s="94">
        <v>0</v>
      </c>
      <c r="G27" s="95">
        <v>0</v>
      </c>
      <c r="H27" s="94"/>
      <c r="I27" s="95"/>
      <c r="J27" s="94"/>
      <c r="K27" s="95"/>
      <c r="L27" s="94"/>
      <c r="M27" s="95"/>
      <c r="N27" s="94"/>
      <c r="O27" s="95"/>
      <c r="P27" s="94">
        <f>$H27+$J27+$L27+$N27</f>
        <v>0</v>
      </c>
      <c r="Q27" s="95">
        <f>$I27+$K27+$M27+$O27</f>
        <v>0</v>
      </c>
      <c r="R27" s="49">
        <f>IF($L27=0,0,(($N27-$L27)/$L27)*100)</f>
        <v>0</v>
      </c>
      <c r="S27" s="50">
        <f>IF($M27=0,0,(($O27-$M27)/$M27)*100)</f>
        <v>0</v>
      </c>
      <c r="T27" s="49">
        <f>IF($E27=0,0,($P27/$E27)*100)</f>
        <v>0</v>
      </c>
      <c r="U27" s="51">
        <f>IF($E27=0,0,($Q27/$E27)*100)</f>
        <v>0</v>
      </c>
      <c r="V27" s="94">
        <v>0</v>
      </c>
      <c r="W27" s="95"/>
    </row>
    <row r="28" spans="1:23" ht="12.75" customHeight="1">
      <c r="A28" s="48" t="s">
        <v>51</v>
      </c>
      <c r="B28" s="93">
        <v>0</v>
      </c>
      <c r="C28" s="93">
        <v>0</v>
      </c>
      <c r="D28" s="93"/>
      <c r="E28" s="93">
        <f>$B28+$C28+$D28</f>
        <v>0</v>
      </c>
      <c r="F28" s="94">
        <v>0</v>
      </c>
      <c r="G28" s="95">
        <v>0</v>
      </c>
      <c r="H28" s="94"/>
      <c r="I28" s="95"/>
      <c r="J28" s="94"/>
      <c r="K28" s="95"/>
      <c r="L28" s="94"/>
      <c r="M28" s="95"/>
      <c r="N28" s="94"/>
      <c r="O28" s="95"/>
      <c r="P28" s="94">
        <f>$H28+$J28+$L28+$N28</f>
        <v>0</v>
      </c>
      <c r="Q28" s="95">
        <f>$I28+$K28+$M28+$O28</f>
        <v>0</v>
      </c>
      <c r="R28" s="49">
        <f>IF($L28=0,0,(($N28-$L28)/$L28)*100)</f>
        <v>0</v>
      </c>
      <c r="S28" s="50">
        <f>IF($M28=0,0,(($O28-$M28)/$M28)*100)</f>
        <v>0</v>
      </c>
      <c r="T28" s="49">
        <f>IF($E28=0,0,($P28/$E28)*100)</f>
        <v>0</v>
      </c>
      <c r="U28" s="51">
        <f>IF($E28=0,0,($Q28/$E28)*100)</f>
        <v>0</v>
      </c>
      <c r="V28" s="94">
        <v>0</v>
      </c>
      <c r="W28" s="95">
        <v>0</v>
      </c>
    </row>
    <row r="29" spans="1:23" ht="12.75" customHeight="1">
      <c r="A29" s="48" t="s">
        <v>52</v>
      </c>
      <c r="B29" s="93">
        <v>2580000</v>
      </c>
      <c r="C29" s="93">
        <v>0</v>
      </c>
      <c r="D29" s="93"/>
      <c r="E29" s="93">
        <f>$B29+$C29+$D29</f>
        <v>2580000</v>
      </c>
      <c r="F29" s="94">
        <v>2580000</v>
      </c>
      <c r="G29" s="95">
        <v>2580000</v>
      </c>
      <c r="H29" s="94">
        <v>126000</v>
      </c>
      <c r="I29" s="95"/>
      <c r="J29" s="94">
        <v>105000</v>
      </c>
      <c r="K29" s="95"/>
      <c r="L29" s="94">
        <v>30000</v>
      </c>
      <c r="M29" s="95">
        <v>697454</v>
      </c>
      <c r="N29" s="94"/>
      <c r="O29" s="95">
        <v>942244</v>
      </c>
      <c r="P29" s="94">
        <f>$H29+$J29+$L29+$N29</f>
        <v>261000</v>
      </c>
      <c r="Q29" s="95">
        <f>$I29+$K29+$M29+$O29</f>
        <v>1639698</v>
      </c>
      <c r="R29" s="49">
        <f>IF($L29=0,0,(($N29-$L29)/$L29)*100)</f>
        <v>-100</v>
      </c>
      <c r="S29" s="50">
        <f>IF($M29=0,0,(($O29-$M29)/$M29)*100)</f>
        <v>35.09765518586172</v>
      </c>
      <c r="T29" s="49">
        <f>IF($E29=0,0,($P29/$E29)*100)</f>
        <v>10.116279069767442</v>
      </c>
      <c r="U29" s="51">
        <f>IF($E29=0,0,($Q29/$E29)*100)</f>
        <v>63.55418604651163</v>
      </c>
      <c r="V29" s="94">
        <v>0</v>
      </c>
      <c r="W29" s="95">
        <v>0</v>
      </c>
    </row>
    <row r="30" spans="1:23" ht="12.75" customHeight="1">
      <c r="A30" s="52" t="s">
        <v>40</v>
      </c>
      <c r="B30" s="96">
        <f>SUM(B26:B29)</f>
        <v>2580000</v>
      </c>
      <c r="C30" s="96">
        <f>SUM(C26:C29)</f>
        <v>0</v>
      </c>
      <c r="D30" s="96"/>
      <c r="E30" s="96">
        <f>$B30+$C30+$D30</f>
        <v>2580000</v>
      </c>
      <c r="F30" s="97">
        <f aca="true" t="shared" si="16" ref="F30:O30">SUM(F26:F29)</f>
        <v>2580000</v>
      </c>
      <c r="G30" s="98">
        <f t="shared" si="16"/>
        <v>2580000</v>
      </c>
      <c r="H30" s="97">
        <f t="shared" si="16"/>
        <v>126000</v>
      </c>
      <c r="I30" s="98">
        <f t="shared" si="16"/>
        <v>0</v>
      </c>
      <c r="J30" s="97">
        <f t="shared" si="16"/>
        <v>105000</v>
      </c>
      <c r="K30" s="98">
        <f t="shared" si="16"/>
        <v>0</v>
      </c>
      <c r="L30" s="97">
        <f t="shared" si="16"/>
        <v>30000</v>
      </c>
      <c r="M30" s="98">
        <f t="shared" si="16"/>
        <v>697454</v>
      </c>
      <c r="N30" s="97">
        <f t="shared" si="16"/>
        <v>0</v>
      </c>
      <c r="O30" s="98">
        <f t="shared" si="16"/>
        <v>942244</v>
      </c>
      <c r="P30" s="97">
        <f>$H30+$J30+$L30+$N30</f>
        <v>261000</v>
      </c>
      <c r="Q30" s="98">
        <f>$I30+$K30+$M30+$O30</f>
        <v>1639698</v>
      </c>
      <c r="R30" s="53">
        <f>IF($L30=0,0,(($N30-$L30)/$L30)*100)</f>
        <v>-100</v>
      </c>
      <c r="S30" s="54">
        <f>IF($M30=0,0,(($O30-$M30)/$M30)*100)</f>
        <v>35.09765518586172</v>
      </c>
      <c r="T30" s="53">
        <f>IF($E30=0,0,($P30/$E30)*100)</f>
        <v>10.116279069767442</v>
      </c>
      <c r="U30" s="55">
        <f>IF($E30=0,0,($Q30/$E30)*100)</f>
        <v>63.55418604651163</v>
      </c>
      <c r="V30" s="97">
        <f>SUM(V26:V29)</f>
        <v>0</v>
      </c>
      <c r="W30" s="98">
        <f>SUM(W26:W29)</f>
        <v>0</v>
      </c>
    </row>
    <row r="31" spans="1:23" ht="12.75" customHeight="1">
      <c r="A31" s="41" t="s">
        <v>53</v>
      </c>
      <c r="B31" s="99"/>
      <c r="C31" s="99"/>
      <c r="D31" s="99"/>
      <c r="E31" s="99"/>
      <c r="F31" s="100"/>
      <c r="G31" s="101"/>
      <c r="H31" s="100"/>
      <c r="I31" s="101"/>
      <c r="J31" s="100"/>
      <c r="K31" s="101"/>
      <c r="L31" s="100"/>
      <c r="M31" s="101"/>
      <c r="N31" s="100"/>
      <c r="O31" s="101"/>
      <c r="P31" s="100"/>
      <c r="Q31" s="101"/>
      <c r="R31" s="45"/>
      <c r="S31" s="46"/>
      <c r="T31" s="45"/>
      <c r="U31" s="47"/>
      <c r="V31" s="100"/>
      <c r="W31" s="101"/>
    </row>
    <row r="32" spans="1:23" ht="12.75" customHeight="1">
      <c r="A32" s="48" t="s">
        <v>54</v>
      </c>
      <c r="B32" s="93">
        <v>1173000</v>
      </c>
      <c r="C32" s="93">
        <v>0</v>
      </c>
      <c r="D32" s="93"/>
      <c r="E32" s="93">
        <f>$B32+$C32+$D32</f>
        <v>1173000</v>
      </c>
      <c r="F32" s="94">
        <v>1173000</v>
      </c>
      <c r="G32" s="95">
        <v>1173000</v>
      </c>
      <c r="H32" s="94">
        <v>53000</v>
      </c>
      <c r="I32" s="95">
        <v>53143</v>
      </c>
      <c r="J32" s="94">
        <v>382000</v>
      </c>
      <c r="K32" s="95">
        <v>383212</v>
      </c>
      <c r="L32" s="94">
        <v>95000</v>
      </c>
      <c r="M32" s="95">
        <v>267216</v>
      </c>
      <c r="N32" s="94"/>
      <c r="O32" s="95">
        <v>307689</v>
      </c>
      <c r="P32" s="94">
        <f>$H32+$J32+$L32+$N32</f>
        <v>530000</v>
      </c>
      <c r="Q32" s="95">
        <f>$I32+$K32+$M32+$O32</f>
        <v>1011260</v>
      </c>
      <c r="R32" s="49">
        <f>IF($L32=0,0,(($N32-$L32)/$L32)*100)</f>
        <v>-100</v>
      </c>
      <c r="S32" s="50">
        <f>IF($M32=0,0,(($O32-$M32)/$M32)*100)</f>
        <v>15.146173881803485</v>
      </c>
      <c r="T32" s="49">
        <f>IF($E32=0,0,($P32/$E32)*100)</f>
        <v>45.18329070758738</v>
      </c>
      <c r="U32" s="51">
        <f>IF($E32=0,0,($Q32/$E32)*100)</f>
        <v>86.21142369991475</v>
      </c>
      <c r="V32" s="94">
        <v>0</v>
      </c>
      <c r="W32" s="95">
        <v>0</v>
      </c>
    </row>
    <row r="33" spans="1:23" ht="12.75" customHeight="1">
      <c r="A33" s="52" t="s">
        <v>40</v>
      </c>
      <c r="B33" s="96">
        <f>B32</f>
        <v>1173000</v>
      </c>
      <c r="C33" s="96">
        <f>C32</f>
        <v>0</v>
      </c>
      <c r="D33" s="96"/>
      <c r="E33" s="96">
        <f>$B33+$C33+$D33</f>
        <v>1173000</v>
      </c>
      <c r="F33" s="97">
        <f aca="true" t="shared" si="17" ref="F33:O33">F32</f>
        <v>1173000</v>
      </c>
      <c r="G33" s="98">
        <f t="shared" si="17"/>
        <v>1173000</v>
      </c>
      <c r="H33" s="97">
        <f t="shared" si="17"/>
        <v>53000</v>
      </c>
      <c r="I33" s="98">
        <f t="shared" si="17"/>
        <v>53143</v>
      </c>
      <c r="J33" s="97">
        <f t="shared" si="17"/>
        <v>382000</v>
      </c>
      <c r="K33" s="98">
        <f t="shared" si="17"/>
        <v>383212</v>
      </c>
      <c r="L33" s="97">
        <f t="shared" si="17"/>
        <v>95000</v>
      </c>
      <c r="M33" s="98">
        <f t="shared" si="17"/>
        <v>267216</v>
      </c>
      <c r="N33" s="97">
        <f t="shared" si="17"/>
        <v>0</v>
      </c>
      <c r="O33" s="98">
        <f t="shared" si="17"/>
        <v>307689</v>
      </c>
      <c r="P33" s="97">
        <f>$H33+$J33+$L33+$N33</f>
        <v>530000</v>
      </c>
      <c r="Q33" s="98">
        <f>$I33+$K33+$M33+$O33</f>
        <v>1011260</v>
      </c>
      <c r="R33" s="53">
        <f>IF($L33=0,0,(($N33-$L33)/$L33)*100)</f>
        <v>-100</v>
      </c>
      <c r="S33" s="54">
        <f>IF($M33=0,0,(($O33-$M33)/$M33)*100)</f>
        <v>15.146173881803485</v>
      </c>
      <c r="T33" s="53">
        <f>IF($E33=0,0,($P33/$E33)*100)</f>
        <v>45.18329070758738</v>
      </c>
      <c r="U33" s="55">
        <f>IF($E33=0,0,($Q33/$E33)*100)</f>
        <v>86.21142369991475</v>
      </c>
      <c r="V33" s="97">
        <f>V32</f>
        <v>0</v>
      </c>
      <c r="W33" s="98">
        <f>W32</f>
        <v>0</v>
      </c>
    </row>
    <row r="34" spans="1:23" ht="12.75" customHeight="1">
      <c r="A34" s="41" t="s">
        <v>55</v>
      </c>
      <c r="B34" s="99"/>
      <c r="C34" s="99"/>
      <c r="D34" s="99"/>
      <c r="E34" s="99"/>
      <c r="F34" s="100"/>
      <c r="G34" s="101"/>
      <c r="H34" s="100"/>
      <c r="I34" s="101"/>
      <c r="J34" s="100"/>
      <c r="K34" s="101"/>
      <c r="L34" s="100"/>
      <c r="M34" s="101"/>
      <c r="N34" s="100"/>
      <c r="O34" s="101"/>
      <c r="P34" s="100"/>
      <c r="Q34" s="101"/>
      <c r="R34" s="45"/>
      <c r="S34" s="46"/>
      <c r="T34" s="45"/>
      <c r="U34" s="47"/>
      <c r="V34" s="100"/>
      <c r="W34" s="101"/>
    </row>
    <row r="35" spans="1:23" ht="12.75" customHeight="1">
      <c r="A35" s="48" t="s">
        <v>56</v>
      </c>
      <c r="B35" s="93">
        <v>0</v>
      </c>
      <c r="C35" s="93">
        <v>0</v>
      </c>
      <c r="D35" s="93"/>
      <c r="E35" s="93">
        <f aca="true" t="shared" si="18" ref="E35:E40">$B35+$C35+$D35</f>
        <v>0</v>
      </c>
      <c r="F35" s="94">
        <v>0</v>
      </c>
      <c r="G35" s="95">
        <v>0</v>
      </c>
      <c r="H35" s="94"/>
      <c r="I35" s="95"/>
      <c r="J35" s="94"/>
      <c r="K35" s="95"/>
      <c r="L35" s="94"/>
      <c r="M35" s="95"/>
      <c r="N35" s="94"/>
      <c r="O35" s="95"/>
      <c r="P35" s="94">
        <f aca="true" t="shared" si="19" ref="P35:P40">$H35+$J35+$L35+$N35</f>
        <v>0</v>
      </c>
      <c r="Q35" s="95">
        <f aca="true" t="shared" si="20" ref="Q35:Q40">$I35+$K35+$M35+$O35</f>
        <v>0</v>
      </c>
      <c r="R35" s="49">
        <f aca="true" t="shared" si="21" ref="R35:R40">IF($L35=0,0,(($N35-$L35)/$L35)*100)</f>
        <v>0</v>
      </c>
      <c r="S35" s="50">
        <f aca="true" t="shared" si="22" ref="S35:S40">IF($M35=0,0,(($O35-$M35)/$M35)*100)</f>
        <v>0</v>
      </c>
      <c r="T35" s="49">
        <f>IF($E35=0,0,($P35/$E35)*100)</f>
        <v>0</v>
      </c>
      <c r="U35" s="51">
        <f>IF($E35=0,0,($Q35/$E35)*100)</f>
        <v>0</v>
      </c>
      <c r="V35" s="94">
        <v>0</v>
      </c>
      <c r="W35" s="95">
        <v>0</v>
      </c>
    </row>
    <row r="36" spans="1:23" ht="12.75" customHeight="1">
      <c r="A36" s="48" t="s">
        <v>57</v>
      </c>
      <c r="B36" s="93">
        <v>0</v>
      </c>
      <c r="C36" s="93">
        <v>0</v>
      </c>
      <c r="D36" s="93"/>
      <c r="E36" s="93">
        <f t="shared" si="18"/>
        <v>0</v>
      </c>
      <c r="F36" s="94">
        <v>0</v>
      </c>
      <c r="G36" s="95">
        <v>0</v>
      </c>
      <c r="H36" s="94"/>
      <c r="I36" s="95"/>
      <c r="J36" s="94"/>
      <c r="K36" s="95"/>
      <c r="L36" s="94"/>
      <c r="M36" s="95"/>
      <c r="N36" s="94"/>
      <c r="O36" s="95"/>
      <c r="P36" s="94">
        <f t="shared" si="19"/>
        <v>0</v>
      </c>
      <c r="Q36" s="95">
        <f t="shared" si="20"/>
        <v>0</v>
      </c>
      <c r="R36" s="49">
        <f t="shared" si="21"/>
        <v>0</v>
      </c>
      <c r="S36" s="50">
        <f t="shared" si="22"/>
        <v>0</v>
      </c>
      <c r="T36" s="49">
        <f>IF($E36=0,0,($P36/$E36)*100)</f>
        <v>0</v>
      </c>
      <c r="U36" s="51">
        <f>IF($E36=0,0,($Q36/$E36)*100)</f>
        <v>0</v>
      </c>
      <c r="V36" s="94">
        <v>0</v>
      </c>
      <c r="W36" s="95">
        <v>0</v>
      </c>
    </row>
    <row r="37" spans="1:23" ht="12.75" customHeight="1">
      <c r="A37" s="48" t="s">
        <v>58</v>
      </c>
      <c r="B37" s="93">
        <v>0</v>
      </c>
      <c r="C37" s="93">
        <v>0</v>
      </c>
      <c r="D37" s="93"/>
      <c r="E37" s="93">
        <f t="shared" si="18"/>
        <v>0</v>
      </c>
      <c r="F37" s="94">
        <v>0</v>
      </c>
      <c r="G37" s="95">
        <v>0</v>
      </c>
      <c r="H37" s="94"/>
      <c r="I37" s="95"/>
      <c r="J37" s="94"/>
      <c r="K37" s="95"/>
      <c r="L37" s="94"/>
      <c r="M37" s="95"/>
      <c r="N37" s="94"/>
      <c r="O37" s="95"/>
      <c r="P37" s="94">
        <f t="shared" si="19"/>
        <v>0</v>
      </c>
      <c r="Q37" s="95">
        <f t="shared" si="20"/>
        <v>0</v>
      </c>
      <c r="R37" s="49">
        <f t="shared" si="21"/>
        <v>0</v>
      </c>
      <c r="S37" s="50">
        <f t="shared" si="22"/>
        <v>0</v>
      </c>
      <c r="T37" s="49">
        <f>IF($E37=0,0,($P37/$E37)*100)</f>
        <v>0</v>
      </c>
      <c r="U37" s="51">
        <f>IF($E37=0,0,($Q37/$E37)*100)</f>
        <v>0</v>
      </c>
      <c r="V37" s="94">
        <v>0</v>
      </c>
      <c r="W37" s="95"/>
    </row>
    <row r="38" spans="1:23" ht="12.75" customHeight="1">
      <c r="A38" s="48" t="s">
        <v>59</v>
      </c>
      <c r="B38" s="93">
        <v>0</v>
      </c>
      <c r="C38" s="93">
        <v>0</v>
      </c>
      <c r="D38" s="93"/>
      <c r="E38" s="93">
        <f t="shared" si="18"/>
        <v>0</v>
      </c>
      <c r="F38" s="94">
        <v>0</v>
      </c>
      <c r="G38" s="95">
        <v>0</v>
      </c>
      <c r="H38" s="94"/>
      <c r="I38" s="95"/>
      <c r="J38" s="94"/>
      <c r="K38" s="95"/>
      <c r="L38" s="94"/>
      <c r="M38" s="95"/>
      <c r="N38" s="94"/>
      <c r="O38" s="95"/>
      <c r="P38" s="94">
        <f t="shared" si="19"/>
        <v>0</v>
      </c>
      <c r="Q38" s="95">
        <f t="shared" si="20"/>
        <v>0</v>
      </c>
      <c r="R38" s="49">
        <f t="shared" si="21"/>
        <v>0</v>
      </c>
      <c r="S38" s="50">
        <f t="shared" si="22"/>
        <v>0</v>
      </c>
      <c r="T38" s="49">
        <f>IF($E38=0,0,($P38/$E38)*100)</f>
        <v>0</v>
      </c>
      <c r="U38" s="51">
        <f>IF($E38=0,0,($Q38/$E38)*100)</f>
        <v>0</v>
      </c>
      <c r="V38" s="94">
        <v>0</v>
      </c>
      <c r="W38" s="95">
        <v>0</v>
      </c>
    </row>
    <row r="39" spans="1:23" ht="12.75" customHeight="1">
      <c r="A39" s="48" t="s">
        <v>60</v>
      </c>
      <c r="B39" s="93">
        <v>0</v>
      </c>
      <c r="C39" s="93">
        <v>0</v>
      </c>
      <c r="D39" s="93"/>
      <c r="E39" s="93">
        <f t="shared" si="18"/>
        <v>0</v>
      </c>
      <c r="F39" s="94">
        <v>0</v>
      </c>
      <c r="G39" s="95">
        <v>0</v>
      </c>
      <c r="H39" s="94"/>
      <c r="I39" s="95"/>
      <c r="J39" s="94"/>
      <c r="K39" s="95"/>
      <c r="L39" s="94"/>
      <c r="M39" s="95"/>
      <c r="N39" s="94"/>
      <c r="O39" s="95"/>
      <c r="P39" s="94">
        <f t="shared" si="19"/>
        <v>0</v>
      </c>
      <c r="Q39" s="95">
        <f t="shared" si="20"/>
        <v>0</v>
      </c>
      <c r="R39" s="49">
        <f t="shared" si="21"/>
        <v>0</v>
      </c>
      <c r="S39" s="50">
        <f t="shared" si="22"/>
        <v>0</v>
      </c>
      <c r="T39" s="49">
        <f>IF($E39=0,0,($P39/$E39)*100)</f>
        <v>0</v>
      </c>
      <c r="U39" s="51">
        <f>IF($E39=0,0,($Q39/$E39)*100)</f>
        <v>0</v>
      </c>
      <c r="V39" s="94">
        <v>0</v>
      </c>
      <c r="W39" s="95"/>
    </row>
    <row r="40" spans="1:23" ht="12.75" customHeight="1">
      <c r="A40" s="52" t="s">
        <v>40</v>
      </c>
      <c r="B40" s="96">
        <f>SUM(B35:B39)</f>
        <v>0</v>
      </c>
      <c r="C40" s="96">
        <f>SUM(C35:C39)</f>
        <v>0</v>
      </c>
      <c r="D40" s="96"/>
      <c r="E40" s="96">
        <f t="shared" si="18"/>
        <v>0</v>
      </c>
      <c r="F40" s="97">
        <f aca="true" t="shared" si="23" ref="F40:O40">SUM(F35:F39)</f>
        <v>0</v>
      </c>
      <c r="G40" s="98">
        <f t="shared" si="23"/>
        <v>0</v>
      </c>
      <c r="H40" s="97">
        <f t="shared" si="23"/>
        <v>0</v>
      </c>
      <c r="I40" s="98">
        <f t="shared" si="23"/>
        <v>0</v>
      </c>
      <c r="J40" s="97">
        <f t="shared" si="23"/>
        <v>0</v>
      </c>
      <c r="K40" s="98">
        <f t="shared" si="23"/>
        <v>0</v>
      </c>
      <c r="L40" s="97">
        <f t="shared" si="23"/>
        <v>0</v>
      </c>
      <c r="M40" s="98">
        <f t="shared" si="23"/>
        <v>0</v>
      </c>
      <c r="N40" s="97">
        <f t="shared" si="23"/>
        <v>0</v>
      </c>
      <c r="O40" s="98">
        <f t="shared" si="23"/>
        <v>0</v>
      </c>
      <c r="P40" s="97">
        <f t="shared" si="19"/>
        <v>0</v>
      </c>
      <c r="Q40" s="98">
        <f t="shared" si="20"/>
        <v>0</v>
      </c>
      <c r="R40" s="53">
        <f t="shared" si="21"/>
        <v>0</v>
      </c>
      <c r="S40" s="54">
        <f t="shared" si="22"/>
        <v>0</v>
      </c>
      <c r="T40" s="53">
        <f>IF((+$E35+$E38)=0,0,(P40/(+$E35+$E38))*100)</f>
        <v>0</v>
      </c>
      <c r="U40" s="55">
        <f>IF((+$E35+$E38)=0,0,(Q40/(+$E35+$E38))*100)</f>
        <v>0</v>
      </c>
      <c r="V40" s="97">
        <f>SUM(V35:V39)</f>
        <v>0</v>
      </c>
      <c r="W40" s="98">
        <f>SUM(W35:W39)</f>
        <v>0</v>
      </c>
    </row>
    <row r="41" spans="1:23" ht="12.75" customHeight="1">
      <c r="A41" s="41" t="s">
        <v>61</v>
      </c>
      <c r="B41" s="99"/>
      <c r="C41" s="99"/>
      <c r="D41" s="99"/>
      <c r="E41" s="99"/>
      <c r="F41" s="100"/>
      <c r="G41" s="101"/>
      <c r="H41" s="100"/>
      <c r="I41" s="101"/>
      <c r="J41" s="100"/>
      <c r="K41" s="101"/>
      <c r="L41" s="100"/>
      <c r="M41" s="101"/>
      <c r="N41" s="100"/>
      <c r="O41" s="101"/>
      <c r="P41" s="100"/>
      <c r="Q41" s="101"/>
      <c r="R41" s="45"/>
      <c r="S41" s="46"/>
      <c r="T41" s="45"/>
      <c r="U41" s="47"/>
      <c r="V41" s="100"/>
      <c r="W41" s="101"/>
    </row>
    <row r="42" spans="1:23" ht="12.75" customHeight="1">
      <c r="A42" s="48" t="s">
        <v>62</v>
      </c>
      <c r="B42" s="93">
        <v>0</v>
      </c>
      <c r="C42" s="93">
        <v>0</v>
      </c>
      <c r="D42" s="93"/>
      <c r="E42" s="93">
        <f aca="true" t="shared" si="24" ref="E42:E53">$B42+$C42+$D42</f>
        <v>0</v>
      </c>
      <c r="F42" s="94">
        <v>0</v>
      </c>
      <c r="G42" s="95">
        <v>0</v>
      </c>
      <c r="H42" s="94"/>
      <c r="I42" s="95"/>
      <c r="J42" s="94"/>
      <c r="K42" s="95"/>
      <c r="L42" s="94"/>
      <c r="M42" s="95"/>
      <c r="N42" s="94"/>
      <c r="O42" s="95"/>
      <c r="P42" s="94">
        <f aca="true" t="shared" si="25" ref="P42:P53">$H42+$J42+$L42+$N42</f>
        <v>0</v>
      </c>
      <c r="Q42" s="95">
        <f aca="true" t="shared" si="26" ref="Q42:Q53">$I42+$K42+$M42+$O42</f>
        <v>0</v>
      </c>
      <c r="R42" s="49">
        <f aca="true" t="shared" si="27" ref="R42:R53">IF($L42=0,0,(($N42-$L42)/$L42)*100)</f>
        <v>0</v>
      </c>
      <c r="S42" s="50">
        <f aca="true" t="shared" si="28" ref="S42:S53">IF($M42=0,0,(($O42-$M42)/$M42)*100)</f>
        <v>0</v>
      </c>
      <c r="T42" s="49">
        <f aca="true" t="shared" si="29" ref="T42:T52">IF($E42=0,0,($P42/$E42)*100)</f>
        <v>0</v>
      </c>
      <c r="U42" s="51">
        <f aca="true" t="shared" si="30" ref="U42:U52">IF($E42=0,0,($Q42/$E42)*100)</f>
        <v>0</v>
      </c>
      <c r="V42" s="94">
        <v>0</v>
      </c>
      <c r="W42" s="95"/>
    </row>
    <row r="43" spans="1:23" ht="12.75" customHeight="1">
      <c r="A43" s="48" t="s">
        <v>63</v>
      </c>
      <c r="B43" s="93">
        <v>0</v>
      </c>
      <c r="C43" s="93">
        <v>0</v>
      </c>
      <c r="D43" s="93"/>
      <c r="E43" s="93">
        <f t="shared" si="24"/>
        <v>0</v>
      </c>
      <c r="F43" s="94">
        <v>0</v>
      </c>
      <c r="G43" s="95">
        <v>0</v>
      </c>
      <c r="H43" s="94"/>
      <c r="I43" s="95"/>
      <c r="J43" s="94"/>
      <c r="K43" s="95"/>
      <c r="L43" s="94"/>
      <c r="M43" s="95"/>
      <c r="N43" s="94"/>
      <c r="O43" s="95"/>
      <c r="P43" s="94">
        <f t="shared" si="25"/>
        <v>0</v>
      </c>
      <c r="Q43" s="95">
        <f t="shared" si="26"/>
        <v>0</v>
      </c>
      <c r="R43" s="49">
        <f t="shared" si="27"/>
        <v>0</v>
      </c>
      <c r="S43" s="50">
        <f t="shared" si="28"/>
        <v>0</v>
      </c>
      <c r="T43" s="49">
        <f t="shared" si="29"/>
        <v>0</v>
      </c>
      <c r="U43" s="51">
        <f t="shared" si="30"/>
        <v>0</v>
      </c>
      <c r="V43" s="94">
        <v>0</v>
      </c>
      <c r="W43" s="95">
        <v>0</v>
      </c>
    </row>
    <row r="44" spans="1:23" ht="12.75" customHeight="1">
      <c r="A44" s="48" t="s">
        <v>64</v>
      </c>
      <c r="B44" s="93">
        <v>0</v>
      </c>
      <c r="C44" s="93">
        <v>0</v>
      </c>
      <c r="D44" s="93"/>
      <c r="E44" s="93">
        <f t="shared" si="24"/>
        <v>0</v>
      </c>
      <c r="F44" s="94">
        <v>0</v>
      </c>
      <c r="G44" s="95">
        <v>0</v>
      </c>
      <c r="H44" s="94"/>
      <c r="I44" s="95"/>
      <c r="J44" s="94"/>
      <c r="K44" s="95"/>
      <c r="L44" s="94"/>
      <c r="M44" s="95"/>
      <c r="N44" s="94"/>
      <c r="O44" s="95"/>
      <c r="P44" s="94">
        <f t="shared" si="25"/>
        <v>0</v>
      </c>
      <c r="Q44" s="95">
        <f t="shared" si="26"/>
        <v>0</v>
      </c>
      <c r="R44" s="49">
        <f t="shared" si="27"/>
        <v>0</v>
      </c>
      <c r="S44" s="50">
        <f t="shared" si="28"/>
        <v>0</v>
      </c>
      <c r="T44" s="49">
        <f t="shared" si="29"/>
        <v>0</v>
      </c>
      <c r="U44" s="51">
        <f t="shared" si="30"/>
        <v>0</v>
      </c>
      <c r="V44" s="94">
        <v>0</v>
      </c>
      <c r="W44" s="95">
        <v>0</v>
      </c>
    </row>
    <row r="45" spans="1:23" ht="12.75" customHeight="1">
      <c r="A45" s="48" t="s">
        <v>65</v>
      </c>
      <c r="B45" s="93">
        <v>0</v>
      </c>
      <c r="C45" s="93">
        <v>0</v>
      </c>
      <c r="D45" s="93"/>
      <c r="E45" s="93">
        <f t="shared" si="24"/>
        <v>0</v>
      </c>
      <c r="F45" s="94">
        <v>0</v>
      </c>
      <c r="G45" s="95">
        <v>0</v>
      </c>
      <c r="H45" s="94"/>
      <c r="I45" s="95"/>
      <c r="J45" s="94"/>
      <c r="K45" s="95"/>
      <c r="L45" s="94"/>
      <c r="M45" s="95"/>
      <c r="N45" s="94"/>
      <c r="O45" s="95"/>
      <c r="P45" s="94">
        <f t="shared" si="25"/>
        <v>0</v>
      </c>
      <c r="Q45" s="95">
        <f t="shared" si="26"/>
        <v>0</v>
      </c>
      <c r="R45" s="49">
        <f t="shared" si="27"/>
        <v>0</v>
      </c>
      <c r="S45" s="50">
        <f t="shared" si="28"/>
        <v>0</v>
      </c>
      <c r="T45" s="49">
        <f t="shared" si="29"/>
        <v>0</v>
      </c>
      <c r="U45" s="51">
        <f t="shared" si="30"/>
        <v>0</v>
      </c>
      <c r="V45" s="94">
        <v>0</v>
      </c>
      <c r="W45" s="95"/>
    </row>
    <row r="46" spans="1:23" ht="12.75" customHeight="1">
      <c r="A46" s="48" t="s">
        <v>66</v>
      </c>
      <c r="B46" s="93">
        <v>0</v>
      </c>
      <c r="C46" s="93">
        <v>0</v>
      </c>
      <c r="D46" s="93"/>
      <c r="E46" s="93">
        <f t="shared" si="24"/>
        <v>0</v>
      </c>
      <c r="F46" s="94">
        <v>0</v>
      </c>
      <c r="G46" s="95">
        <v>0</v>
      </c>
      <c r="H46" s="94"/>
      <c r="I46" s="95"/>
      <c r="J46" s="94"/>
      <c r="K46" s="95"/>
      <c r="L46" s="94"/>
      <c r="M46" s="95"/>
      <c r="N46" s="94"/>
      <c r="O46" s="95"/>
      <c r="P46" s="94">
        <f t="shared" si="25"/>
        <v>0</v>
      </c>
      <c r="Q46" s="95">
        <f t="shared" si="26"/>
        <v>0</v>
      </c>
      <c r="R46" s="49">
        <f t="shared" si="27"/>
        <v>0</v>
      </c>
      <c r="S46" s="50">
        <f t="shared" si="28"/>
        <v>0</v>
      </c>
      <c r="T46" s="49">
        <f t="shared" si="29"/>
        <v>0</v>
      </c>
      <c r="U46" s="51">
        <f t="shared" si="30"/>
        <v>0</v>
      </c>
      <c r="V46" s="94">
        <v>0</v>
      </c>
      <c r="W46" s="95"/>
    </row>
    <row r="47" spans="1:23" ht="12.75" customHeight="1" hidden="1">
      <c r="A47" s="48" t="s">
        <v>67</v>
      </c>
      <c r="B47" s="93">
        <v>0</v>
      </c>
      <c r="C47" s="93">
        <v>0</v>
      </c>
      <c r="D47" s="93"/>
      <c r="E47" s="93">
        <f t="shared" si="24"/>
        <v>0</v>
      </c>
      <c r="F47" s="94">
        <v>0</v>
      </c>
      <c r="G47" s="95">
        <v>0</v>
      </c>
      <c r="H47" s="94"/>
      <c r="I47" s="95"/>
      <c r="J47" s="94"/>
      <c r="K47" s="95"/>
      <c r="L47" s="94"/>
      <c r="M47" s="95"/>
      <c r="N47" s="94"/>
      <c r="O47" s="95"/>
      <c r="P47" s="94">
        <f t="shared" si="25"/>
        <v>0</v>
      </c>
      <c r="Q47" s="95">
        <f t="shared" si="26"/>
        <v>0</v>
      </c>
      <c r="R47" s="49">
        <f t="shared" si="27"/>
        <v>0</v>
      </c>
      <c r="S47" s="50">
        <f t="shared" si="28"/>
        <v>0</v>
      </c>
      <c r="T47" s="49">
        <f t="shared" si="29"/>
        <v>0</v>
      </c>
      <c r="U47" s="51">
        <f t="shared" si="30"/>
        <v>0</v>
      </c>
      <c r="V47" s="94">
        <v>0</v>
      </c>
      <c r="W47" s="95">
        <v>0</v>
      </c>
    </row>
    <row r="48" spans="1:23" ht="12.75" customHeight="1">
      <c r="A48" s="48" t="s">
        <v>68</v>
      </c>
      <c r="B48" s="93">
        <v>0</v>
      </c>
      <c r="C48" s="93">
        <v>0</v>
      </c>
      <c r="D48" s="93"/>
      <c r="E48" s="93">
        <f t="shared" si="24"/>
        <v>0</v>
      </c>
      <c r="F48" s="94">
        <v>0</v>
      </c>
      <c r="G48" s="95">
        <v>0</v>
      </c>
      <c r="H48" s="94"/>
      <c r="I48" s="95"/>
      <c r="J48" s="94"/>
      <c r="K48" s="95"/>
      <c r="L48" s="94"/>
      <c r="M48" s="95"/>
      <c r="N48" s="94"/>
      <c r="O48" s="95"/>
      <c r="P48" s="94">
        <f t="shared" si="25"/>
        <v>0</v>
      </c>
      <c r="Q48" s="95">
        <f t="shared" si="26"/>
        <v>0</v>
      </c>
      <c r="R48" s="49">
        <f t="shared" si="27"/>
        <v>0</v>
      </c>
      <c r="S48" s="50">
        <f t="shared" si="28"/>
        <v>0</v>
      </c>
      <c r="T48" s="49">
        <f t="shared" si="29"/>
        <v>0</v>
      </c>
      <c r="U48" s="51">
        <f t="shared" si="30"/>
        <v>0</v>
      </c>
      <c r="V48" s="94">
        <v>0</v>
      </c>
      <c r="W48" s="95"/>
    </row>
    <row r="49" spans="1:23" ht="12.75" customHeight="1">
      <c r="A49" s="48" t="s">
        <v>69</v>
      </c>
      <c r="B49" s="93">
        <v>0</v>
      </c>
      <c r="C49" s="93">
        <v>0</v>
      </c>
      <c r="D49" s="93"/>
      <c r="E49" s="93">
        <f t="shared" si="24"/>
        <v>0</v>
      </c>
      <c r="F49" s="94">
        <v>0</v>
      </c>
      <c r="G49" s="95">
        <v>0</v>
      </c>
      <c r="H49" s="94"/>
      <c r="I49" s="95"/>
      <c r="J49" s="94"/>
      <c r="K49" s="95"/>
      <c r="L49" s="94"/>
      <c r="M49" s="95"/>
      <c r="N49" s="94"/>
      <c r="O49" s="95"/>
      <c r="P49" s="94">
        <f t="shared" si="25"/>
        <v>0</v>
      </c>
      <c r="Q49" s="95">
        <f t="shared" si="26"/>
        <v>0</v>
      </c>
      <c r="R49" s="49">
        <f t="shared" si="27"/>
        <v>0</v>
      </c>
      <c r="S49" s="50">
        <f t="shared" si="28"/>
        <v>0</v>
      </c>
      <c r="T49" s="49">
        <f t="shared" si="29"/>
        <v>0</v>
      </c>
      <c r="U49" s="51">
        <f t="shared" si="30"/>
        <v>0</v>
      </c>
      <c r="V49" s="94">
        <v>0</v>
      </c>
      <c r="W49" s="95"/>
    </row>
    <row r="50" spans="1:23" ht="12.75" customHeight="1">
      <c r="A50" s="48" t="s">
        <v>70</v>
      </c>
      <c r="B50" s="93">
        <v>0</v>
      </c>
      <c r="C50" s="93">
        <v>0</v>
      </c>
      <c r="D50" s="93"/>
      <c r="E50" s="93">
        <f t="shared" si="24"/>
        <v>0</v>
      </c>
      <c r="F50" s="94">
        <v>0</v>
      </c>
      <c r="G50" s="95">
        <v>0</v>
      </c>
      <c r="H50" s="94"/>
      <c r="I50" s="95"/>
      <c r="J50" s="94"/>
      <c r="K50" s="95"/>
      <c r="L50" s="94"/>
      <c r="M50" s="95"/>
      <c r="N50" s="94"/>
      <c r="O50" s="95"/>
      <c r="P50" s="94">
        <f t="shared" si="25"/>
        <v>0</v>
      </c>
      <c r="Q50" s="95">
        <f t="shared" si="26"/>
        <v>0</v>
      </c>
      <c r="R50" s="49">
        <f t="shared" si="27"/>
        <v>0</v>
      </c>
      <c r="S50" s="50">
        <f t="shared" si="28"/>
        <v>0</v>
      </c>
      <c r="T50" s="49">
        <f t="shared" si="29"/>
        <v>0</v>
      </c>
      <c r="U50" s="51">
        <f t="shared" si="30"/>
        <v>0</v>
      </c>
      <c r="V50" s="94">
        <v>0</v>
      </c>
      <c r="W50" s="95">
        <v>0</v>
      </c>
    </row>
    <row r="51" spans="1:23" ht="12.75" customHeight="1">
      <c r="A51" s="48" t="s">
        <v>71</v>
      </c>
      <c r="B51" s="93">
        <v>15000000</v>
      </c>
      <c r="C51" s="93">
        <v>-15000000</v>
      </c>
      <c r="D51" s="93"/>
      <c r="E51" s="93">
        <f t="shared" si="24"/>
        <v>0</v>
      </c>
      <c r="F51" s="94">
        <v>0</v>
      </c>
      <c r="G51" s="95">
        <v>0</v>
      </c>
      <c r="H51" s="94"/>
      <c r="I51" s="95"/>
      <c r="J51" s="94"/>
      <c r="K51" s="95"/>
      <c r="L51" s="94"/>
      <c r="M51" s="95"/>
      <c r="N51" s="94"/>
      <c r="O51" s="95"/>
      <c r="P51" s="94">
        <f t="shared" si="25"/>
        <v>0</v>
      </c>
      <c r="Q51" s="95">
        <f t="shared" si="26"/>
        <v>0</v>
      </c>
      <c r="R51" s="49">
        <f t="shared" si="27"/>
        <v>0</v>
      </c>
      <c r="S51" s="50">
        <f t="shared" si="28"/>
        <v>0</v>
      </c>
      <c r="T51" s="49">
        <f t="shared" si="29"/>
        <v>0</v>
      </c>
      <c r="U51" s="51">
        <f t="shared" si="30"/>
        <v>0</v>
      </c>
      <c r="V51" s="94">
        <v>0</v>
      </c>
      <c r="W51" s="95">
        <v>0</v>
      </c>
    </row>
    <row r="52" spans="1:23" ht="12.75" customHeight="1">
      <c r="A52" s="48" t="s">
        <v>72</v>
      </c>
      <c r="B52" s="93">
        <v>0</v>
      </c>
      <c r="C52" s="93">
        <v>0</v>
      </c>
      <c r="D52" s="93"/>
      <c r="E52" s="93">
        <f t="shared" si="24"/>
        <v>0</v>
      </c>
      <c r="F52" s="94">
        <v>0</v>
      </c>
      <c r="G52" s="95">
        <v>0</v>
      </c>
      <c r="H52" s="94"/>
      <c r="I52" s="95"/>
      <c r="J52" s="94"/>
      <c r="K52" s="95"/>
      <c r="L52" s="94"/>
      <c r="M52" s="95"/>
      <c r="N52" s="94"/>
      <c r="O52" s="95"/>
      <c r="P52" s="94">
        <f t="shared" si="25"/>
        <v>0</v>
      </c>
      <c r="Q52" s="95">
        <f t="shared" si="26"/>
        <v>0</v>
      </c>
      <c r="R52" s="49">
        <f t="shared" si="27"/>
        <v>0</v>
      </c>
      <c r="S52" s="50">
        <f t="shared" si="28"/>
        <v>0</v>
      </c>
      <c r="T52" s="49">
        <f t="shared" si="29"/>
        <v>0</v>
      </c>
      <c r="U52" s="51">
        <f t="shared" si="30"/>
        <v>0</v>
      </c>
      <c r="V52" s="94">
        <v>0</v>
      </c>
      <c r="W52" s="95">
        <v>0</v>
      </c>
    </row>
    <row r="53" spans="1:23" ht="12.75" customHeight="1">
      <c r="A53" s="52" t="s">
        <v>40</v>
      </c>
      <c r="B53" s="96">
        <f>SUM(B42:B52)</f>
        <v>15000000</v>
      </c>
      <c r="C53" s="96">
        <f>SUM(C42:C52)</f>
        <v>-15000000</v>
      </c>
      <c r="D53" s="96"/>
      <c r="E53" s="96">
        <f t="shared" si="24"/>
        <v>0</v>
      </c>
      <c r="F53" s="97">
        <f aca="true" t="shared" si="31" ref="F53:O53">SUM(F42:F52)</f>
        <v>0</v>
      </c>
      <c r="G53" s="98">
        <f t="shared" si="31"/>
        <v>0</v>
      </c>
      <c r="H53" s="97">
        <f t="shared" si="31"/>
        <v>0</v>
      </c>
      <c r="I53" s="98">
        <f t="shared" si="31"/>
        <v>0</v>
      </c>
      <c r="J53" s="97">
        <f t="shared" si="31"/>
        <v>0</v>
      </c>
      <c r="K53" s="98">
        <f t="shared" si="31"/>
        <v>0</v>
      </c>
      <c r="L53" s="97">
        <f t="shared" si="31"/>
        <v>0</v>
      </c>
      <c r="M53" s="98">
        <f t="shared" si="31"/>
        <v>0</v>
      </c>
      <c r="N53" s="97">
        <f t="shared" si="31"/>
        <v>0</v>
      </c>
      <c r="O53" s="98">
        <f t="shared" si="31"/>
        <v>0</v>
      </c>
      <c r="P53" s="97">
        <f t="shared" si="25"/>
        <v>0</v>
      </c>
      <c r="Q53" s="98">
        <f t="shared" si="26"/>
        <v>0</v>
      </c>
      <c r="R53" s="53">
        <f t="shared" si="27"/>
        <v>0</v>
      </c>
      <c r="S53" s="54">
        <f t="shared" si="28"/>
        <v>0</v>
      </c>
      <c r="T53" s="53">
        <f>IF((+$E43+$E45+$E47+$E48+$E51)=0,0,(P53/(+$E43+$E45+$E47+$E48+$E51))*100)</f>
        <v>0</v>
      </c>
      <c r="U53" s="55">
        <f>IF((+$E43+$E45+$E47+$E48+$E51)=0,0,(Q53/(+$E43+$E45+$E47+$E48+$E51))*100)</f>
        <v>0</v>
      </c>
      <c r="V53" s="97">
        <f>SUM(V42:V52)</f>
        <v>0</v>
      </c>
      <c r="W53" s="98">
        <f>SUM(W42:W52)</f>
        <v>0</v>
      </c>
    </row>
    <row r="54" spans="1:23" ht="12.75" customHeight="1">
      <c r="A54" s="41" t="s">
        <v>73</v>
      </c>
      <c r="B54" s="99"/>
      <c r="C54" s="99"/>
      <c r="D54" s="99"/>
      <c r="E54" s="99"/>
      <c r="F54" s="100"/>
      <c r="G54" s="101"/>
      <c r="H54" s="100"/>
      <c r="I54" s="101"/>
      <c r="J54" s="100"/>
      <c r="K54" s="101"/>
      <c r="L54" s="100"/>
      <c r="M54" s="101"/>
      <c r="N54" s="100"/>
      <c r="O54" s="101"/>
      <c r="P54" s="100"/>
      <c r="Q54" s="101"/>
      <c r="R54" s="45"/>
      <c r="S54" s="46"/>
      <c r="T54" s="45"/>
      <c r="U54" s="47"/>
      <c r="V54" s="100"/>
      <c r="W54" s="101"/>
    </row>
    <row r="55" spans="1:23" ht="12.75" customHeight="1">
      <c r="A55" s="56" t="s">
        <v>74</v>
      </c>
      <c r="B55" s="93">
        <v>0</v>
      </c>
      <c r="C55" s="93">
        <v>0</v>
      </c>
      <c r="D55" s="93"/>
      <c r="E55" s="93">
        <f>$B55+$C55+$D55</f>
        <v>0</v>
      </c>
      <c r="F55" s="94">
        <v>0</v>
      </c>
      <c r="G55" s="95">
        <v>0</v>
      </c>
      <c r="H55" s="94"/>
      <c r="I55" s="95"/>
      <c r="J55" s="94"/>
      <c r="K55" s="95"/>
      <c r="L55" s="94"/>
      <c r="M55" s="95"/>
      <c r="N55" s="94"/>
      <c r="O55" s="95"/>
      <c r="P55" s="94">
        <f>$H55+$J55+$L55+$N55</f>
        <v>0</v>
      </c>
      <c r="Q55" s="95">
        <f>$I55+$K55+$M55+$O55</f>
        <v>0</v>
      </c>
      <c r="R55" s="49">
        <f>IF($L55=0,0,(($N55-$L55)/$L55)*100)</f>
        <v>0</v>
      </c>
      <c r="S55" s="50">
        <f>IF($M55=0,0,(($O55-$M55)/$M55)*100)</f>
        <v>0</v>
      </c>
      <c r="T55" s="49">
        <f>IF($E55=0,0,($P55/$E55)*100)</f>
        <v>0</v>
      </c>
      <c r="U55" s="51">
        <f>IF($E55=0,0,($Q55/$E55)*100)</f>
        <v>0</v>
      </c>
      <c r="V55" s="94">
        <v>0</v>
      </c>
      <c r="W55" s="95"/>
    </row>
    <row r="56" spans="1:23" ht="12.75" customHeight="1">
      <c r="A56" s="56" t="s">
        <v>75</v>
      </c>
      <c r="B56" s="93">
        <v>0</v>
      </c>
      <c r="C56" s="93">
        <v>0</v>
      </c>
      <c r="D56" s="93"/>
      <c r="E56" s="93">
        <f>$B56+$C56+$D56</f>
        <v>0</v>
      </c>
      <c r="F56" s="94">
        <v>0</v>
      </c>
      <c r="G56" s="95">
        <v>0</v>
      </c>
      <c r="H56" s="94"/>
      <c r="I56" s="95"/>
      <c r="J56" s="94"/>
      <c r="K56" s="95"/>
      <c r="L56" s="94"/>
      <c r="M56" s="95"/>
      <c r="N56" s="94"/>
      <c r="O56" s="95"/>
      <c r="P56" s="94">
        <f>$H56+$J56+$L56+$N56</f>
        <v>0</v>
      </c>
      <c r="Q56" s="95">
        <f>$I56+$K56+$M56+$O56</f>
        <v>0</v>
      </c>
      <c r="R56" s="49">
        <f>IF($L56=0,0,(($N56-$L56)/$L56)*100)</f>
        <v>0</v>
      </c>
      <c r="S56" s="50">
        <f>IF($M56=0,0,(($O56-$M56)/$M56)*100)</f>
        <v>0</v>
      </c>
      <c r="T56" s="49">
        <f>IF($E56=0,0,($P56/$E56)*100)</f>
        <v>0</v>
      </c>
      <c r="U56" s="51">
        <f>IF($E56=0,0,($Q56/$E56)*100)</f>
        <v>0</v>
      </c>
      <c r="V56" s="94">
        <v>0</v>
      </c>
      <c r="W56" s="95"/>
    </row>
    <row r="57" spans="1:23" ht="12.75" customHeight="1" hidden="1">
      <c r="A57" s="56" t="s">
        <v>76</v>
      </c>
      <c r="B57" s="93">
        <v>0</v>
      </c>
      <c r="C57" s="93">
        <v>0</v>
      </c>
      <c r="D57" s="93"/>
      <c r="E57" s="93">
        <f>$B57+$C57+$D57</f>
        <v>0</v>
      </c>
      <c r="F57" s="94">
        <v>0</v>
      </c>
      <c r="G57" s="95">
        <v>0</v>
      </c>
      <c r="H57" s="94"/>
      <c r="I57" s="95"/>
      <c r="J57" s="94"/>
      <c r="K57" s="95"/>
      <c r="L57" s="94"/>
      <c r="M57" s="95"/>
      <c r="N57" s="94"/>
      <c r="O57" s="95"/>
      <c r="P57" s="94">
        <f>$H57+$J57+$L57+$N57</f>
        <v>0</v>
      </c>
      <c r="Q57" s="95">
        <f>$I57+$K57+$M57+$O57</f>
        <v>0</v>
      </c>
      <c r="R57" s="49">
        <f>IF($L57=0,0,(($N57-$L57)/$L57)*100)</f>
        <v>0</v>
      </c>
      <c r="S57" s="50">
        <f>IF($M57=0,0,(($O57-$M57)/$M57)*100)</f>
        <v>0</v>
      </c>
      <c r="T57" s="49">
        <f>IF($E57=0,0,($P57/$E57)*100)</f>
        <v>0</v>
      </c>
      <c r="U57" s="51">
        <f>IF($E57=0,0,($Q57/$E57)*100)</f>
        <v>0</v>
      </c>
      <c r="V57" s="94">
        <v>0</v>
      </c>
      <c r="W57" s="95"/>
    </row>
    <row r="58" spans="1:23" ht="12.75" customHeight="1" hidden="1">
      <c r="A58" s="48" t="s">
        <v>77</v>
      </c>
      <c r="B58" s="93">
        <v>0</v>
      </c>
      <c r="C58" s="93">
        <v>0</v>
      </c>
      <c r="D58" s="93"/>
      <c r="E58" s="93">
        <f>$B58+$C58+$D58</f>
        <v>0</v>
      </c>
      <c r="F58" s="94">
        <v>0</v>
      </c>
      <c r="G58" s="95">
        <v>0</v>
      </c>
      <c r="H58" s="94"/>
      <c r="I58" s="95"/>
      <c r="J58" s="94"/>
      <c r="K58" s="95"/>
      <c r="L58" s="94"/>
      <c r="M58" s="95"/>
      <c r="N58" s="94"/>
      <c r="O58" s="95"/>
      <c r="P58" s="94">
        <f>$H58+$J58+$L58+$N58</f>
        <v>0</v>
      </c>
      <c r="Q58" s="95">
        <f>$I58+$K58+$M58+$O58</f>
        <v>0</v>
      </c>
      <c r="R58" s="49">
        <f>IF($L58=0,0,(($N58-$L58)/$L58)*100)</f>
        <v>0</v>
      </c>
      <c r="S58" s="50">
        <f>IF($M58=0,0,(($O58-$M58)/$M58)*100)</f>
        <v>0</v>
      </c>
      <c r="T58" s="49">
        <f>IF($E58=0,0,($P58/$E58)*100)</f>
        <v>0</v>
      </c>
      <c r="U58" s="51">
        <f>IF($E58=0,0,($Q58/$E58)*100)</f>
        <v>0</v>
      </c>
      <c r="V58" s="94">
        <v>0</v>
      </c>
      <c r="W58" s="95"/>
    </row>
    <row r="59" spans="1:23" ht="12.75" customHeight="1">
      <c r="A59" s="57" t="s">
        <v>40</v>
      </c>
      <c r="B59" s="102">
        <f>SUM(B55:B58)</f>
        <v>0</v>
      </c>
      <c r="C59" s="102">
        <f>SUM(C55:C58)</f>
        <v>0</v>
      </c>
      <c r="D59" s="102"/>
      <c r="E59" s="102">
        <f>$B59+$C59+$D59</f>
        <v>0</v>
      </c>
      <c r="F59" s="103">
        <f aca="true" t="shared" si="32" ref="F59:O59">SUM(F55:F58)</f>
        <v>0</v>
      </c>
      <c r="G59" s="104">
        <f t="shared" si="32"/>
        <v>0</v>
      </c>
      <c r="H59" s="103">
        <f t="shared" si="32"/>
        <v>0</v>
      </c>
      <c r="I59" s="104">
        <f t="shared" si="32"/>
        <v>0</v>
      </c>
      <c r="J59" s="103">
        <f t="shared" si="32"/>
        <v>0</v>
      </c>
      <c r="K59" s="104">
        <f t="shared" si="32"/>
        <v>0</v>
      </c>
      <c r="L59" s="103">
        <f t="shared" si="32"/>
        <v>0</v>
      </c>
      <c r="M59" s="104">
        <f t="shared" si="32"/>
        <v>0</v>
      </c>
      <c r="N59" s="103">
        <f t="shared" si="32"/>
        <v>0</v>
      </c>
      <c r="O59" s="104">
        <f t="shared" si="32"/>
        <v>0</v>
      </c>
      <c r="P59" s="103">
        <f>$H59+$J59+$L59+$N59</f>
        <v>0</v>
      </c>
      <c r="Q59" s="104">
        <f>$I59+$K59+$M59+$O59</f>
        <v>0</v>
      </c>
      <c r="R59" s="58">
        <f>IF($L59=0,0,(($N59-$L59)/$L59)*100)</f>
        <v>0</v>
      </c>
      <c r="S59" s="59">
        <f>IF($M59=0,0,(($O59-$M59)/$M59)*100)</f>
        <v>0</v>
      </c>
      <c r="T59" s="58">
        <f>IF($E59=0,0,($P59/$E59)*100)</f>
        <v>0</v>
      </c>
      <c r="U59" s="60">
        <f>IF($E59=0,0,($Q59/$E59)*100)</f>
        <v>0</v>
      </c>
      <c r="V59" s="103">
        <f>SUM(V55:V58)</f>
        <v>0</v>
      </c>
      <c r="W59" s="104">
        <f>SUM(W55:W58)</f>
        <v>0</v>
      </c>
    </row>
    <row r="60" spans="1:23" ht="12.75" customHeight="1">
      <c r="A60" s="41" t="s">
        <v>78</v>
      </c>
      <c r="B60" s="99"/>
      <c r="C60" s="99"/>
      <c r="D60" s="99"/>
      <c r="E60" s="99"/>
      <c r="F60" s="100"/>
      <c r="G60" s="101"/>
      <c r="H60" s="100"/>
      <c r="I60" s="101"/>
      <c r="J60" s="100"/>
      <c r="K60" s="101"/>
      <c r="L60" s="100"/>
      <c r="M60" s="101"/>
      <c r="N60" s="100"/>
      <c r="O60" s="101"/>
      <c r="P60" s="100"/>
      <c r="Q60" s="101"/>
      <c r="R60" s="45"/>
      <c r="S60" s="46"/>
      <c r="T60" s="45"/>
      <c r="U60" s="47"/>
      <c r="V60" s="100"/>
      <c r="W60" s="101"/>
    </row>
    <row r="61" spans="1:23" ht="12.75" customHeight="1">
      <c r="A61" s="48" t="s">
        <v>79</v>
      </c>
      <c r="B61" s="93">
        <v>0</v>
      </c>
      <c r="C61" s="93">
        <v>0</v>
      </c>
      <c r="D61" s="93"/>
      <c r="E61" s="93">
        <f aca="true" t="shared" si="33" ref="E61:E67">$B61+$C61+$D61</f>
        <v>0</v>
      </c>
      <c r="F61" s="94">
        <v>0</v>
      </c>
      <c r="G61" s="95">
        <v>0</v>
      </c>
      <c r="H61" s="94"/>
      <c r="I61" s="95"/>
      <c r="J61" s="94"/>
      <c r="K61" s="95"/>
      <c r="L61" s="94"/>
      <c r="M61" s="95"/>
      <c r="N61" s="94"/>
      <c r="O61" s="95"/>
      <c r="P61" s="94">
        <f aca="true" t="shared" si="34" ref="P61:P67">$H61+$J61+$L61+$N61</f>
        <v>0</v>
      </c>
      <c r="Q61" s="95">
        <f aca="true" t="shared" si="35" ref="Q61:Q67">$I61+$K61+$M61+$O61</f>
        <v>0</v>
      </c>
      <c r="R61" s="49">
        <f aca="true" t="shared" si="36" ref="R61:R67">IF($L61=0,0,(($N61-$L61)/$L61)*100)</f>
        <v>0</v>
      </c>
      <c r="S61" s="50">
        <f aca="true" t="shared" si="37" ref="S61:S67">IF($M61=0,0,(($O61-$M61)/$M61)*100)</f>
        <v>0</v>
      </c>
      <c r="T61" s="49">
        <f>IF($E61=0,0,($P61/$E61)*100)</f>
        <v>0</v>
      </c>
      <c r="U61" s="51">
        <f>IF($E61=0,0,($Q61/$E61)*100)</f>
        <v>0</v>
      </c>
      <c r="V61" s="94">
        <v>0</v>
      </c>
      <c r="W61" s="95"/>
    </row>
    <row r="62" spans="1:23" ht="12.75" customHeight="1">
      <c r="A62" s="48" t="s">
        <v>80</v>
      </c>
      <c r="B62" s="93">
        <v>0</v>
      </c>
      <c r="C62" s="93">
        <v>0</v>
      </c>
      <c r="D62" s="93"/>
      <c r="E62" s="93">
        <f t="shared" si="33"/>
        <v>0</v>
      </c>
      <c r="F62" s="94">
        <v>0</v>
      </c>
      <c r="G62" s="95">
        <v>0</v>
      </c>
      <c r="H62" s="94"/>
      <c r="I62" s="95"/>
      <c r="J62" s="94"/>
      <c r="K62" s="95"/>
      <c r="L62" s="94"/>
      <c r="M62" s="95"/>
      <c r="N62" s="94"/>
      <c r="O62" s="95"/>
      <c r="P62" s="94">
        <f t="shared" si="34"/>
        <v>0</v>
      </c>
      <c r="Q62" s="95">
        <f t="shared" si="35"/>
        <v>0</v>
      </c>
      <c r="R62" s="49">
        <f t="shared" si="36"/>
        <v>0</v>
      </c>
      <c r="S62" s="50">
        <f t="shared" si="37"/>
        <v>0</v>
      </c>
      <c r="T62" s="49">
        <f>IF($E62=0,0,($P62/$E62)*100)</f>
        <v>0</v>
      </c>
      <c r="U62" s="51">
        <f>IF($E62=0,0,($Q62/$E62)*100)</f>
        <v>0</v>
      </c>
      <c r="V62" s="94">
        <v>0</v>
      </c>
      <c r="W62" s="95"/>
    </row>
    <row r="63" spans="1:23" ht="12.75" customHeight="1">
      <c r="A63" s="48" t="s">
        <v>81</v>
      </c>
      <c r="B63" s="93">
        <v>0</v>
      </c>
      <c r="C63" s="93">
        <v>0</v>
      </c>
      <c r="D63" s="93"/>
      <c r="E63" s="93">
        <f t="shared" si="33"/>
        <v>0</v>
      </c>
      <c r="F63" s="94">
        <v>0</v>
      </c>
      <c r="G63" s="95">
        <v>0</v>
      </c>
      <c r="H63" s="94"/>
      <c r="I63" s="95"/>
      <c r="J63" s="94"/>
      <c r="K63" s="95"/>
      <c r="L63" s="94"/>
      <c r="M63" s="95"/>
      <c r="N63" s="94"/>
      <c r="O63" s="95"/>
      <c r="P63" s="94">
        <f t="shared" si="34"/>
        <v>0</v>
      </c>
      <c r="Q63" s="95">
        <f t="shared" si="35"/>
        <v>0</v>
      </c>
      <c r="R63" s="49">
        <f t="shared" si="36"/>
        <v>0</v>
      </c>
      <c r="S63" s="50">
        <f t="shared" si="37"/>
        <v>0</v>
      </c>
      <c r="T63" s="49">
        <f>IF($E63=0,0,($P63/$E63)*100)</f>
        <v>0</v>
      </c>
      <c r="U63" s="51">
        <f>IF($E63=0,0,($Q63/$E63)*100)</f>
        <v>0</v>
      </c>
      <c r="V63" s="94">
        <v>0</v>
      </c>
      <c r="W63" s="95"/>
    </row>
    <row r="64" spans="1:23" ht="12.75" customHeight="1">
      <c r="A64" s="48" t="s">
        <v>82</v>
      </c>
      <c r="B64" s="93">
        <v>0</v>
      </c>
      <c r="C64" s="93">
        <v>0</v>
      </c>
      <c r="D64" s="93"/>
      <c r="E64" s="93">
        <f t="shared" si="33"/>
        <v>0</v>
      </c>
      <c r="F64" s="94">
        <v>0</v>
      </c>
      <c r="G64" s="95">
        <v>0</v>
      </c>
      <c r="H64" s="94"/>
      <c r="I64" s="95"/>
      <c r="J64" s="94"/>
      <c r="K64" s="95"/>
      <c r="L64" s="94"/>
      <c r="M64" s="95"/>
      <c r="N64" s="94"/>
      <c r="O64" s="95"/>
      <c r="P64" s="94">
        <f t="shared" si="34"/>
        <v>0</v>
      </c>
      <c r="Q64" s="95">
        <f t="shared" si="35"/>
        <v>0</v>
      </c>
      <c r="R64" s="49">
        <f t="shared" si="36"/>
        <v>0</v>
      </c>
      <c r="S64" s="50">
        <f t="shared" si="37"/>
        <v>0</v>
      </c>
      <c r="T64" s="49">
        <f>IF($E64=0,0,($P64/$E64)*100)</f>
        <v>0</v>
      </c>
      <c r="U64" s="51">
        <f>IF($E64=0,0,($Q64/$E64)*100)</f>
        <v>0</v>
      </c>
      <c r="V64" s="94">
        <v>0</v>
      </c>
      <c r="W64" s="95">
        <v>0</v>
      </c>
    </row>
    <row r="65" spans="1:23" ht="12.75" customHeight="1">
      <c r="A65" s="48" t="s">
        <v>83</v>
      </c>
      <c r="B65" s="93">
        <v>0</v>
      </c>
      <c r="C65" s="93">
        <v>0</v>
      </c>
      <c r="D65" s="93"/>
      <c r="E65" s="93">
        <f t="shared" si="33"/>
        <v>0</v>
      </c>
      <c r="F65" s="94">
        <v>0</v>
      </c>
      <c r="G65" s="95">
        <v>0</v>
      </c>
      <c r="H65" s="94"/>
      <c r="I65" s="95"/>
      <c r="J65" s="94"/>
      <c r="K65" s="95"/>
      <c r="L65" s="94"/>
      <c r="M65" s="95"/>
      <c r="N65" s="94"/>
      <c r="O65" s="95"/>
      <c r="P65" s="94">
        <f t="shared" si="34"/>
        <v>0</v>
      </c>
      <c r="Q65" s="95">
        <f t="shared" si="35"/>
        <v>0</v>
      </c>
      <c r="R65" s="49">
        <f t="shared" si="36"/>
        <v>0</v>
      </c>
      <c r="S65" s="50">
        <f t="shared" si="37"/>
        <v>0</v>
      </c>
      <c r="T65" s="49">
        <f>IF($E65=0,0,($P65/$E65)*100)</f>
        <v>0</v>
      </c>
      <c r="U65" s="51">
        <f>IF($E65=0,0,($Q65/$E65)*100)</f>
        <v>0</v>
      </c>
      <c r="V65" s="94">
        <v>0</v>
      </c>
      <c r="W65" s="95">
        <v>0</v>
      </c>
    </row>
    <row r="66" spans="1:23" ht="12.75" customHeight="1">
      <c r="A66" s="52" t="s">
        <v>40</v>
      </c>
      <c r="B66" s="96">
        <f>SUM(B61:B65)</f>
        <v>0</v>
      </c>
      <c r="C66" s="96">
        <f>SUM(C61:C65)</f>
        <v>0</v>
      </c>
      <c r="D66" s="96"/>
      <c r="E66" s="96">
        <f t="shared" si="33"/>
        <v>0</v>
      </c>
      <c r="F66" s="97">
        <f aca="true" t="shared" si="38" ref="F66:O66">SUM(F61:F65)</f>
        <v>0</v>
      </c>
      <c r="G66" s="98">
        <f t="shared" si="38"/>
        <v>0</v>
      </c>
      <c r="H66" s="97">
        <f t="shared" si="38"/>
        <v>0</v>
      </c>
      <c r="I66" s="98">
        <f t="shared" si="38"/>
        <v>0</v>
      </c>
      <c r="J66" s="97">
        <f t="shared" si="38"/>
        <v>0</v>
      </c>
      <c r="K66" s="98">
        <f t="shared" si="38"/>
        <v>0</v>
      </c>
      <c r="L66" s="97">
        <f t="shared" si="38"/>
        <v>0</v>
      </c>
      <c r="M66" s="98">
        <f t="shared" si="38"/>
        <v>0</v>
      </c>
      <c r="N66" s="97">
        <f t="shared" si="38"/>
        <v>0</v>
      </c>
      <c r="O66" s="98">
        <f t="shared" si="38"/>
        <v>0</v>
      </c>
      <c r="P66" s="97">
        <f t="shared" si="34"/>
        <v>0</v>
      </c>
      <c r="Q66" s="98">
        <f t="shared" si="35"/>
        <v>0</v>
      </c>
      <c r="R66" s="53">
        <f t="shared" si="36"/>
        <v>0</v>
      </c>
      <c r="S66" s="54">
        <f t="shared" si="37"/>
        <v>0</v>
      </c>
      <c r="T66" s="53">
        <f>IF((+$E61+$E63+$E64++$E65)=0,0,(P66/(+$E61+$E63+$E64+$E65))*100)</f>
        <v>0</v>
      </c>
      <c r="U66" s="55">
        <f>IF((+$E61+$E63+$E65)=0,0,(Q66/(+$E61+$E63+$E65))*100)</f>
        <v>0</v>
      </c>
      <c r="V66" s="97">
        <f>SUM(V61:V65)</f>
        <v>0</v>
      </c>
      <c r="W66" s="98">
        <f>SUM(W61:W65)</f>
        <v>0</v>
      </c>
    </row>
    <row r="67" spans="1:23" ht="12.75" customHeight="1">
      <c r="A67" s="61" t="s">
        <v>84</v>
      </c>
      <c r="B67" s="105">
        <f>SUM(B9:B15,B18:B23,B26:B29,B32,B35:B39,B42:B52,B55:B58,B61:B65)</f>
        <v>21672000</v>
      </c>
      <c r="C67" s="105">
        <f>SUM(C9:C15,C18:C23,C26:C29,C32,C35:C39,C42:C52,C55:C58,C61:C65)</f>
        <v>-15000000</v>
      </c>
      <c r="D67" s="105"/>
      <c r="E67" s="105">
        <f t="shared" si="33"/>
        <v>6672000</v>
      </c>
      <c r="F67" s="106">
        <f aca="true" t="shared" si="39" ref="F67:O67">SUM(F9:F15,F18:F23,F26:F29,F32,F35:F39,F42:F52,F55:F58,F61:F65)</f>
        <v>6672000</v>
      </c>
      <c r="G67" s="107">
        <f t="shared" si="39"/>
        <v>4872000</v>
      </c>
      <c r="H67" s="106">
        <f t="shared" si="39"/>
        <v>577000</v>
      </c>
      <c r="I67" s="107">
        <f t="shared" si="39"/>
        <v>285259</v>
      </c>
      <c r="J67" s="106">
        <f t="shared" si="39"/>
        <v>589000</v>
      </c>
      <c r="K67" s="107">
        <f t="shared" si="39"/>
        <v>485215</v>
      </c>
      <c r="L67" s="106">
        <f t="shared" si="39"/>
        <v>243000</v>
      </c>
      <c r="M67" s="107">
        <f t="shared" si="39"/>
        <v>1083167</v>
      </c>
      <c r="N67" s="106">
        <f t="shared" si="39"/>
        <v>501000</v>
      </c>
      <c r="O67" s="107">
        <f t="shared" si="39"/>
        <v>1875549</v>
      </c>
      <c r="P67" s="106">
        <f t="shared" si="34"/>
        <v>1910000</v>
      </c>
      <c r="Q67" s="107">
        <f t="shared" si="35"/>
        <v>3729190</v>
      </c>
      <c r="R67" s="62">
        <f t="shared" si="36"/>
        <v>106.17283950617285</v>
      </c>
      <c r="S67" s="63">
        <f t="shared" si="37"/>
        <v>73.15418582730086</v>
      </c>
      <c r="T67" s="62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33.09078309078309</v>
      </c>
      <c r="U67" s="62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64.60828135828136</v>
      </c>
      <c r="V67" s="106">
        <f>SUM(V9:V15,V18:V23,V26:V29,V32,V35:V39,V42:V52,V55:V58,V61:V65)</f>
        <v>0</v>
      </c>
      <c r="W67" s="107">
        <f>SUM(W9:W15,W18:W23,W26:W29,W32,W35:W39,W42:W52,W55:W58,W61:W65)</f>
        <v>0</v>
      </c>
    </row>
    <row r="68" spans="1:23" ht="12.75" customHeight="1">
      <c r="A68" s="41" t="s">
        <v>41</v>
      </c>
      <c r="B68" s="99"/>
      <c r="C68" s="99"/>
      <c r="D68" s="99"/>
      <c r="E68" s="99"/>
      <c r="F68" s="100"/>
      <c r="G68" s="101"/>
      <c r="H68" s="100"/>
      <c r="I68" s="101"/>
      <c r="J68" s="100"/>
      <c r="K68" s="101"/>
      <c r="L68" s="100"/>
      <c r="M68" s="101"/>
      <c r="N68" s="100"/>
      <c r="O68" s="101"/>
      <c r="P68" s="100"/>
      <c r="Q68" s="101"/>
      <c r="R68" s="45"/>
      <c r="S68" s="46"/>
      <c r="T68" s="45"/>
      <c r="U68" s="47"/>
      <c r="V68" s="100"/>
      <c r="W68" s="101"/>
    </row>
    <row r="69" spans="1:23" s="65" customFormat="1" ht="12.75" customHeight="1">
      <c r="A69" s="64" t="s">
        <v>85</v>
      </c>
      <c r="B69" s="93">
        <v>0</v>
      </c>
      <c r="C69" s="93">
        <v>0</v>
      </c>
      <c r="D69" s="93"/>
      <c r="E69" s="93">
        <f>$B69+$C69+$D69</f>
        <v>0</v>
      </c>
      <c r="F69" s="94">
        <v>0</v>
      </c>
      <c r="G69" s="95">
        <v>0</v>
      </c>
      <c r="H69" s="94"/>
      <c r="I69" s="95"/>
      <c r="J69" s="94"/>
      <c r="K69" s="95"/>
      <c r="L69" s="94"/>
      <c r="M69" s="95"/>
      <c r="N69" s="94"/>
      <c r="O69" s="95"/>
      <c r="P69" s="94">
        <f>$H69+$J69+$L69+$N69</f>
        <v>0</v>
      </c>
      <c r="Q69" s="95">
        <f>$I69+$K69+$M69+$O69</f>
        <v>0</v>
      </c>
      <c r="R69" s="49">
        <f>IF($L69=0,0,(($N69-$L69)/$L69)*100)</f>
        <v>0</v>
      </c>
      <c r="S69" s="50">
        <f>IF($M69=0,0,(($O69-$M69)/$M69)*100)</f>
        <v>0</v>
      </c>
      <c r="T69" s="49">
        <f>IF($E69=0,0,($P69/$E69)*100)</f>
        <v>0</v>
      </c>
      <c r="U69" s="51">
        <f>IF($E69=0,0,($Q69/$E69)*100)</f>
        <v>0</v>
      </c>
      <c r="V69" s="94">
        <v>0</v>
      </c>
      <c r="W69" s="95">
        <v>0</v>
      </c>
    </row>
    <row r="70" spans="1:23" ht="12.75" customHeight="1">
      <c r="A70" s="57" t="s">
        <v>40</v>
      </c>
      <c r="B70" s="102">
        <f>B69</f>
        <v>0</v>
      </c>
      <c r="C70" s="102">
        <f>C69</f>
        <v>0</v>
      </c>
      <c r="D70" s="102"/>
      <c r="E70" s="102">
        <f>$B70+$C70+$D70</f>
        <v>0</v>
      </c>
      <c r="F70" s="103">
        <f aca="true" t="shared" si="40" ref="F70:O70">F69</f>
        <v>0</v>
      </c>
      <c r="G70" s="104">
        <f t="shared" si="40"/>
        <v>0</v>
      </c>
      <c r="H70" s="103">
        <f t="shared" si="40"/>
        <v>0</v>
      </c>
      <c r="I70" s="104">
        <f t="shared" si="40"/>
        <v>0</v>
      </c>
      <c r="J70" s="103">
        <f t="shared" si="40"/>
        <v>0</v>
      </c>
      <c r="K70" s="104">
        <f t="shared" si="40"/>
        <v>0</v>
      </c>
      <c r="L70" s="103">
        <f t="shared" si="40"/>
        <v>0</v>
      </c>
      <c r="M70" s="104">
        <f t="shared" si="40"/>
        <v>0</v>
      </c>
      <c r="N70" s="103">
        <f t="shared" si="40"/>
        <v>0</v>
      </c>
      <c r="O70" s="104">
        <f t="shared" si="40"/>
        <v>0</v>
      </c>
      <c r="P70" s="103">
        <f>$H70+$J70+$L70+$N70</f>
        <v>0</v>
      </c>
      <c r="Q70" s="104">
        <f>$I70+$K70+$M70+$O70</f>
        <v>0</v>
      </c>
      <c r="R70" s="58">
        <f>IF($L70=0,0,(($N70-$L70)/$L70)*100)</f>
        <v>0</v>
      </c>
      <c r="S70" s="59">
        <f>IF($M70=0,0,(($O70-$M70)/$M70)*100)</f>
        <v>0</v>
      </c>
      <c r="T70" s="58">
        <f>IF($E70=0,0,($P70/$E70)*100)</f>
        <v>0</v>
      </c>
      <c r="U70" s="60">
        <f>IF($E70=0,0,($Q70/$E70)*100)</f>
        <v>0</v>
      </c>
      <c r="V70" s="103">
        <f>V69</f>
        <v>0</v>
      </c>
      <c r="W70" s="104">
        <f>W69</f>
        <v>0</v>
      </c>
    </row>
    <row r="71" spans="1:23" ht="12.75" customHeight="1">
      <c r="A71" s="61" t="s">
        <v>84</v>
      </c>
      <c r="B71" s="105">
        <f>B69</f>
        <v>0</v>
      </c>
      <c r="C71" s="105">
        <f>C69</f>
        <v>0</v>
      </c>
      <c r="D71" s="105"/>
      <c r="E71" s="105">
        <f>$B71+$C71+$D71</f>
        <v>0</v>
      </c>
      <c r="F71" s="106">
        <f aca="true" t="shared" si="41" ref="F71:O71">F69</f>
        <v>0</v>
      </c>
      <c r="G71" s="107">
        <f t="shared" si="41"/>
        <v>0</v>
      </c>
      <c r="H71" s="106">
        <f t="shared" si="41"/>
        <v>0</v>
      </c>
      <c r="I71" s="107">
        <f t="shared" si="41"/>
        <v>0</v>
      </c>
      <c r="J71" s="106">
        <f t="shared" si="41"/>
        <v>0</v>
      </c>
      <c r="K71" s="107">
        <f t="shared" si="41"/>
        <v>0</v>
      </c>
      <c r="L71" s="106">
        <f t="shared" si="41"/>
        <v>0</v>
      </c>
      <c r="M71" s="107">
        <f t="shared" si="41"/>
        <v>0</v>
      </c>
      <c r="N71" s="106">
        <f t="shared" si="41"/>
        <v>0</v>
      </c>
      <c r="O71" s="107">
        <f t="shared" si="41"/>
        <v>0</v>
      </c>
      <c r="P71" s="106">
        <f>$H71+$J71+$L71+$N71</f>
        <v>0</v>
      </c>
      <c r="Q71" s="107">
        <f>$I71+$K71+$M71+$O71</f>
        <v>0</v>
      </c>
      <c r="R71" s="62">
        <f>IF($L71=0,0,(($N71-$L71)/$L71)*100)</f>
        <v>0</v>
      </c>
      <c r="S71" s="63">
        <f>IF($M71=0,0,(($O71-$M71)/$M71)*100)</f>
        <v>0</v>
      </c>
      <c r="T71" s="62">
        <f>IF($E71=0,0,($P71/$E71)*100)</f>
        <v>0</v>
      </c>
      <c r="U71" s="66">
        <f>IF($E71=0,0,($Q71/$E71)*100)</f>
        <v>0</v>
      </c>
      <c r="V71" s="106">
        <f>V69</f>
        <v>0</v>
      </c>
      <c r="W71" s="107">
        <f>W69</f>
        <v>0</v>
      </c>
    </row>
    <row r="72" spans="1:23" ht="12.75" customHeight="1" thickBot="1">
      <c r="A72" s="61" t="s">
        <v>86</v>
      </c>
      <c r="B72" s="105">
        <f>SUM(B9:B15,B18:B23,B26:B29,B32,B35:B39,B42:B52,B55:B58,B61:B65,B69)</f>
        <v>21672000</v>
      </c>
      <c r="C72" s="105">
        <f>SUM(C9:C15,C18:C23,C26:C29,C32,C35:C39,C42:C52,C55:C58,C61:C65,C69)</f>
        <v>-15000000</v>
      </c>
      <c r="D72" s="105"/>
      <c r="E72" s="105">
        <f>$B72+$C72+$D72</f>
        <v>6672000</v>
      </c>
      <c r="F72" s="106">
        <f aca="true" t="shared" si="42" ref="F72:O72">SUM(F9:F15,F18:F23,F26:F29,F32,F35:F39,F42:F52,F55:F58,F61:F65,F69)</f>
        <v>6672000</v>
      </c>
      <c r="G72" s="107">
        <f t="shared" si="42"/>
        <v>4872000</v>
      </c>
      <c r="H72" s="106">
        <f t="shared" si="42"/>
        <v>577000</v>
      </c>
      <c r="I72" s="107">
        <f t="shared" si="42"/>
        <v>285259</v>
      </c>
      <c r="J72" s="106">
        <f t="shared" si="42"/>
        <v>589000</v>
      </c>
      <c r="K72" s="107">
        <f t="shared" si="42"/>
        <v>485215</v>
      </c>
      <c r="L72" s="106">
        <f t="shared" si="42"/>
        <v>243000</v>
      </c>
      <c r="M72" s="107">
        <f t="shared" si="42"/>
        <v>1083167</v>
      </c>
      <c r="N72" s="106">
        <f t="shared" si="42"/>
        <v>501000</v>
      </c>
      <c r="O72" s="107">
        <f t="shared" si="42"/>
        <v>1875549</v>
      </c>
      <c r="P72" s="106">
        <f>$H72+$J72+$L72+$N72</f>
        <v>1910000</v>
      </c>
      <c r="Q72" s="107">
        <f>$I72+$K72+$M72+$O72</f>
        <v>3729190</v>
      </c>
      <c r="R72" s="62">
        <f>IF($L72=0,0,(($N72-$L72)/$L72)*100)</f>
        <v>106.17283950617285</v>
      </c>
      <c r="S72" s="63">
        <f>IF($M72=0,0,(($O72-$M72)/$M72)*100)</f>
        <v>73.15418582730086</v>
      </c>
      <c r="T72" s="62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33.09078309078309</v>
      </c>
      <c r="U72" s="66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64.60828135828136</v>
      </c>
      <c r="V72" s="106">
        <f>SUM(V9:V15,V18:V23,V26:V29,V32,V35:V39,V42:V52,V55:V58,V61:V65,V69)</f>
        <v>0</v>
      </c>
      <c r="W72" s="107">
        <f>SUM(W9:W15,W18:W23,W26:W29,W32,W35:W39,W42:W52,W55:W58,W61:W65,W69)</f>
        <v>0</v>
      </c>
    </row>
    <row r="73" spans="1:23" ht="13.5" thickTop="1">
      <c r="A73" s="67"/>
      <c r="B73" s="68"/>
      <c r="C73" s="69"/>
      <c r="D73" s="69"/>
      <c r="E73" s="70"/>
      <c r="F73" s="68"/>
      <c r="G73" s="69"/>
      <c r="H73" s="69"/>
      <c r="I73" s="70"/>
      <c r="J73" s="69"/>
      <c r="K73" s="70"/>
      <c r="L73" s="69"/>
      <c r="M73" s="69"/>
      <c r="N73" s="69"/>
      <c r="O73" s="69"/>
      <c r="P73" s="69"/>
      <c r="Q73" s="69"/>
      <c r="R73" s="69"/>
      <c r="S73" s="69"/>
      <c r="T73" s="69"/>
      <c r="U73" s="70"/>
      <c r="V73" s="68"/>
      <c r="W73" s="70"/>
    </row>
    <row r="74" spans="1:23" ht="12.75">
      <c r="A74" s="13"/>
      <c r="B74" s="71"/>
      <c r="C74" s="72"/>
      <c r="D74" s="72"/>
      <c r="E74" s="73"/>
      <c r="F74" s="74" t="s">
        <v>3</v>
      </c>
      <c r="G74" s="75"/>
      <c r="H74" s="74" t="s">
        <v>4</v>
      </c>
      <c r="I74" s="76"/>
      <c r="J74" s="74" t="s">
        <v>5</v>
      </c>
      <c r="K74" s="76"/>
      <c r="L74" s="74" t="s">
        <v>6</v>
      </c>
      <c r="M74" s="74"/>
      <c r="N74" s="77" t="s">
        <v>7</v>
      </c>
      <c r="O74" s="74"/>
      <c r="P74" s="131" t="s">
        <v>8</v>
      </c>
      <c r="Q74" s="132"/>
      <c r="R74" s="133" t="s">
        <v>9</v>
      </c>
      <c r="S74" s="132"/>
      <c r="T74" s="133" t="s">
        <v>10</v>
      </c>
      <c r="U74" s="132"/>
      <c r="V74" s="131"/>
      <c r="W74" s="132"/>
    </row>
    <row r="75" spans="1:23" ht="51">
      <c r="A75" s="78" t="s">
        <v>87</v>
      </c>
      <c r="B75" s="79" t="s">
        <v>88</v>
      </c>
      <c r="C75" s="79" t="s">
        <v>89</v>
      </c>
      <c r="D75" s="80" t="s">
        <v>15</v>
      </c>
      <c r="E75" s="79" t="s">
        <v>16</v>
      </c>
      <c r="F75" s="79" t="s">
        <v>17</v>
      </c>
      <c r="G75" s="79" t="s">
        <v>90</v>
      </c>
      <c r="H75" s="79" t="s">
        <v>91</v>
      </c>
      <c r="I75" s="81" t="s">
        <v>20</v>
      </c>
      <c r="J75" s="79" t="s">
        <v>92</v>
      </c>
      <c r="K75" s="81" t="s">
        <v>22</v>
      </c>
      <c r="L75" s="79" t="s">
        <v>93</v>
      </c>
      <c r="M75" s="81" t="s">
        <v>24</v>
      </c>
      <c r="N75" s="79" t="s">
        <v>94</v>
      </c>
      <c r="O75" s="81" t="s">
        <v>26</v>
      </c>
      <c r="P75" s="81" t="s">
        <v>95</v>
      </c>
      <c r="Q75" s="82" t="s">
        <v>28</v>
      </c>
      <c r="R75" s="83" t="s">
        <v>95</v>
      </c>
      <c r="S75" s="84" t="s">
        <v>28</v>
      </c>
      <c r="T75" s="83" t="s">
        <v>96</v>
      </c>
      <c r="U75" s="80" t="s">
        <v>30</v>
      </c>
      <c r="V75" s="79"/>
      <c r="W75" s="81"/>
    </row>
    <row r="76" spans="1:23" ht="12.75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t="12.75" hidden="1">
      <c r="A77" s="4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9"/>
      <c r="N77" s="108"/>
      <c r="O77" s="109"/>
      <c r="P77" s="108"/>
      <c r="Q77" s="109"/>
      <c r="R77" s="5"/>
      <c r="S77" s="6"/>
      <c r="T77" s="5"/>
      <c r="U77" s="5"/>
      <c r="V77" s="108"/>
      <c r="W77" s="108"/>
    </row>
    <row r="78" spans="1:23" ht="12.75" hidden="1">
      <c r="A78" s="7" t="s">
        <v>118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1"/>
      <c r="N78" s="110"/>
      <c r="O78" s="111"/>
      <c r="P78" s="110"/>
      <c r="Q78" s="111"/>
      <c r="R78" s="8"/>
      <c r="S78" s="9"/>
      <c r="T78" s="8"/>
      <c r="U78" s="8"/>
      <c r="V78" s="110"/>
      <c r="W78" s="110"/>
    </row>
    <row r="79" spans="1:23" ht="12.75" hidden="1">
      <c r="A79" s="10" t="s">
        <v>119</v>
      </c>
      <c r="B79" s="112">
        <f>SUM(B80:B83)</f>
        <v>0</v>
      </c>
      <c r="C79" s="112">
        <f aca="true" t="shared" si="43" ref="C79:I79">SUM(C80:C83)</f>
        <v>0</v>
      </c>
      <c r="D79" s="112">
        <f t="shared" si="43"/>
        <v>0</v>
      </c>
      <c r="E79" s="112">
        <f t="shared" si="43"/>
        <v>0</v>
      </c>
      <c r="F79" s="112">
        <f t="shared" si="43"/>
        <v>0</v>
      </c>
      <c r="G79" s="112">
        <f t="shared" si="43"/>
        <v>0</v>
      </c>
      <c r="H79" s="112">
        <f t="shared" si="43"/>
        <v>0</v>
      </c>
      <c r="I79" s="112">
        <f t="shared" si="43"/>
        <v>0</v>
      </c>
      <c r="J79" s="112">
        <f>SUM(J80:J83)</f>
        <v>0</v>
      </c>
      <c r="K79" s="112">
        <f>SUM(K80:K83)</f>
        <v>0</v>
      </c>
      <c r="L79" s="112">
        <f>SUM(L80:L83)</f>
        <v>0</v>
      </c>
      <c r="M79" s="113">
        <f>SUM(M80:M83)</f>
        <v>0</v>
      </c>
      <c r="N79" s="112"/>
      <c r="O79" s="113"/>
      <c r="P79" s="112"/>
      <c r="Q79" s="113"/>
      <c r="R79" s="11"/>
      <c r="S79" s="12"/>
      <c r="T79" s="11"/>
      <c r="U79" s="11"/>
      <c r="V79" s="112">
        <f>SUM(V80:V83)</f>
        <v>0</v>
      </c>
      <c r="W79" s="112">
        <f>SUM(W80:W83)</f>
        <v>0</v>
      </c>
    </row>
    <row r="80" spans="1:23" ht="12.75" hidden="1">
      <c r="A80" s="13" t="s">
        <v>120</v>
      </c>
      <c r="B80" s="114"/>
      <c r="C80" s="114"/>
      <c r="D80" s="114"/>
      <c r="E80" s="114">
        <f>SUM(B80:D80)</f>
        <v>0</v>
      </c>
      <c r="F80" s="114"/>
      <c r="G80" s="114"/>
      <c r="H80" s="114"/>
      <c r="I80" s="115"/>
      <c r="J80" s="114"/>
      <c r="K80" s="115"/>
      <c r="L80" s="114"/>
      <c r="M80" s="116"/>
      <c r="N80" s="114"/>
      <c r="O80" s="116"/>
      <c r="P80" s="114"/>
      <c r="Q80" s="116"/>
      <c r="R80" s="14"/>
      <c r="S80" s="15"/>
      <c r="T80" s="14"/>
      <c r="U80" s="14"/>
      <c r="V80" s="114"/>
      <c r="W80" s="114"/>
    </row>
    <row r="81" spans="1:23" ht="12.75" hidden="1">
      <c r="A81" s="13" t="s">
        <v>121</v>
      </c>
      <c r="B81" s="114"/>
      <c r="C81" s="114"/>
      <c r="D81" s="114"/>
      <c r="E81" s="114">
        <f>SUM(B81:D81)</f>
        <v>0</v>
      </c>
      <c r="F81" s="114"/>
      <c r="G81" s="114"/>
      <c r="H81" s="114"/>
      <c r="I81" s="115"/>
      <c r="J81" s="114"/>
      <c r="K81" s="115"/>
      <c r="L81" s="114"/>
      <c r="M81" s="116"/>
      <c r="N81" s="114"/>
      <c r="O81" s="116"/>
      <c r="P81" s="114"/>
      <c r="Q81" s="116"/>
      <c r="R81" s="14"/>
      <c r="S81" s="15"/>
      <c r="T81" s="14"/>
      <c r="U81" s="14"/>
      <c r="V81" s="114"/>
      <c r="W81" s="114"/>
    </row>
    <row r="82" spans="1:23" ht="12.75" hidden="1">
      <c r="A82" s="13" t="s">
        <v>122</v>
      </c>
      <c r="B82" s="114"/>
      <c r="C82" s="114"/>
      <c r="D82" s="114"/>
      <c r="E82" s="114">
        <f>SUM(B82:D82)</f>
        <v>0</v>
      </c>
      <c r="F82" s="114"/>
      <c r="G82" s="114"/>
      <c r="H82" s="114"/>
      <c r="I82" s="115"/>
      <c r="J82" s="114"/>
      <c r="K82" s="115"/>
      <c r="L82" s="114"/>
      <c r="M82" s="116"/>
      <c r="N82" s="114"/>
      <c r="O82" s="116"/>
      <c r="P82" s="114"/>
      <c r="Q82" s="116"/>
      <c r="R82" s="14"/>
      <c r="S82" s="15"/>
      <c r="T82" s="14"/>
      <c r="U82" s="14"/>
      <c r="V82" s="114"/>
      <c r="W82" s="114"/>
    </row>
    <row r="83" spans="1:23" ht="12.75" hidden="1">
      <c r="A83" s="13" t="s">
        <v>123</v>
      </c>
      <c r="B83" s="114"/>
      <c r="C83" s="114"/>
      <c r="D83" s="114"/>
      <c r="E83" s="114">
        <f>SUM(B83:D83)</f>
        <v>0</v>
      </c>
      <c r="F83" s="114"/>
      <c r="G83" s="114"/>
      <c r="H83" s="114"/>
      <c r="I83" s="115"/>
      <c r="J83" s="114"/>
      <c r="K83" s="115"/>
      <c r="L83" s="114"/>
      <c r="M83" s="116"/>
      <c r="N83" s="114"/>
      <c r="O83" s="116"/>
      <c r="P83" s="114"/>
      <c r="Q83" s="116"/>
      <c r="R83" s="14"/>
      <c r="S83" s="15"/>
      <c r="T83" s="14"/>
      <c r="U83" s="14"/>
      <c r="V83" s="114"/>
      <c r="W83" s="114"/>
    </row>
    <row r="84" spans="1:23" ht="12.75" hidden="1">
      <c r="A84" s="13"/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6"/>
      <c r="N84" s="114"/>
      <c r="O84" s="116"/>
      <c r="P84" s="114"/>
      <c r="Q84" s="116"/>
      <c r="R84" s="14"/>
      <c r="S84" s="15"/>
      <c r="T84" s="14"/>
      <c r="U84" s="14"/>
      <c r="V84" s="114"/>
      <c r="W84" s="114"/>
    </row>
    <row r="85" spans="1:23" ht="12.75">
      <c r="A85" s="85" t="s">
        <v>97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8"/>
      <c r="R85" s="86"/>
      <c r="S85" s="86"/>
      <c r="T85" s="87"/>
      <c r="U85" s="88"/>
      <c r="V85" s="117"/>
      <c r="W85" s="117"/>
    </row>
    <row r="86" spans="1:23" ht="12.75">
      <c r="A86" s="89" t="s">
        <v>98</v>
      </c>
      <c r="B86" s="119">
        <v>0</v>
      </c>
      <c r="C86" s="119">
        <v>0</v>
      </c>
      <c r="D86" s="119"/>
      <c r="E86" s="119">
        <f aca="true" t="shared" si="44" ref="E86:E93">$B86+$C86+$D86</f>
        <v>0</v>
      </c>
      <c r="F86" s="119">
        <v>0</v>
      </c>
      <c r="G86" s="119">
        <v>0</v>
      </c>
      <c r="H86" s="119"/>
      <c r="I86" s="119"/>
      <c r="J86" s="119"/>
      <c r="K86" s="119"/>
      <c r="L86" s="119"/>
      <c r="M86" s="119"/>
      <c r="N86" s="119"/>
      <c r="O86" s="119"/>
      <c r="P86" s="119">
        <f aca="true" t="shared" si="45" ref="P86:P93">$H86+$J86+$L86+$N86</f>
        <v>0</v>
      </c>
      <c r="Q86" s="114">
        <f aca="true" t="shared" si="46" ref="Q86:Q93">$I86+$K86+$M86+$O86</f>
        <v>0</v>
      </c>
      <c r="R86" s="90">
        <f aca="true" t="shared" si="47" ref="R86:R93">IF($L86=0,0,(($N86-$L86)/$L86)*100)</f>
        <v>0</v>
      </c>
      <c r="S86" s="91">
        <f aca="true" t="shared" si="48" ref="S86:S93">IF($M86=0,0,(($O86-$M86)/$M86)*100)</f>
        <v>0</v>
      </c>
      <c r="T86" s="90">
        <f aca="true" t="shared" si="49" ref="T86:T93">IF($E86=0,0,($P86/$E86)*100)</f>
        <v>0</v>
      </c>
      <c r="U86" s="91">
        <f aca="true" t="shared" si="50" ref="U86:U93">IF($E86=0,0,($Q86/$E86)*100)</f>
        <v>0</v>
      </c>
      <c r="V86" s="119"/>
      <c r="W86" s="119"/>
    </row>
    <row r="87" spans="1:23" ht="12.75">
      <c r="A87" s="92" t="s">
        <v>99</v>
      </c>
      <c r="B87" s="114">
        <v>8769000</v>
      </c>
      <c r="C87" s="114">
        <v>0</v>
      </c>
      <c r="D87" s="114"/>
      <c r="E87" s="114">
        <f t="shared" si="44"/>
        <v>8769000</v>
      </c>
      <c r="F87" s="114">
        <v>0</v>
      </c>
      <c r="G87" s="114">
        <v>0</v>
      </c>
      <c r="H87" s="114"/>
      <c r="I87" s="114"/>
      <c r="J87" s="114"/>
      <c r="K87" s="114"/>
      <c r="L87" s="114"/>
      <c r="M87" s="114"/>
      <c r="N87" s="114"/>
      <c r="O87" s="114"/>
      <c r="P87" s="116">
        <f t="shared" si="45"/>
        <v>0</v>
      </c>
      <c r="Q87" s="116">
        <f t="shared" si="46"/>
        <v>0</v>
      </c>
      <c r="R87" s="90">
        <f t="shared" si="47"/>
        <v>0</v>
      </c>
      <c r="S87" s="91">
        <f t="shared" si="48"/>
        <v>0</v>
      </c>
      <c r="T87" s="90">
        <f t="shared" si="49"/>
        <v>0</v>
      </c>
      <c r="U87" s="91">
        <f t="shared" si="50"/>
        <v>0</v>
      </c>
      <c r="V87" s="114"/>
      <c r="W87" s="114"/>
    </row>
    <row r="88" spans="1:23" ht="12.75">
      <c r="A88" s="92" t="s">
        <v>100</v>
      </c>
      <c r="B88" s="114">
        <v>0</v>
      </c>
      <c r="C88" s="114">
        <v>0</v>
      </c>
      <c r="D88" s="114"/>
      <c r="E88" s="114">
        <f t="shared" si="44"/>
        <v>0</v>
      </c>
      <c r="F88" s="114">
        <v>0</v>
      </c>
      <c r="G88" s="114">
        <v>0</v>
      </c>
      <c r="H88" s="114"/>
      <c r="I88" s="114"/>
      <c r="J88" s="114"/>
      <c r="K88" s="114"/>
      <c r="L88" s="114"/>
      <c r="M88" s="114"/>
      <c r="N88" s="114"/>
      <c r="O88" s="114"/>
      <c r="P88" s="116">
        <f t="shared" si="45"/>
        <v>0</v>
      </c>
      <c r="Q88" s="116">
        <f t="shared" si="46"/>
        <v>0</v>
      </c>
      <c r="R88" s="90">
        <f t="shared" si="47"/>
        <v>0</v>
      </c>
      <c r="S88" s="91">
        <f t="shared" si="48"/>
        <v>0</v>
      </c>
      <c r="T88" s="90">
        <f t="shared" si="49"/>
        <v>0</v>
      </c>
      <c r="U88" s="91">
        <f t="shared" si="50"/>
        <v>0</v>
      </c>
      <c r="V88" s="114"/>
      <c r="W88" s="114"/>
    </row>
    <row r="89" spans="1:23" ht="12.75">
      <c r="A89" s="92" t="s">
        <v>101</v>
      </c>
      <c r="B89" s="114">
        <v>0</v>
      </c>
      <c r="C89" s="114">
        <v>0</v>
      </c>
      <c r="D89" s="114"/>
      <c r="E89" s="114">
        <f t="shared" si="44"/>
        <v>0</v>
      </c>
      <c r="F89" s="114">
        <v>0</v>
      </c>
      <c r="G89" s="114">
        <v>0</v>
      </c>
      <c r="H89" s="114"/>
      <c r="I89" s="114"/>
      <c r="J89" s="114"/>
      <c r="K89" s="114"/>
      <c r="L89" s="114"/>
      <c r="M89" s="114"/>
      <c r="N89" s="114"/>
      <c r="O89" s="114"/>
      <c r="P89" s="116">
        <f t="shared" si="45"/>
        <v>0</v>
      </c>
      <c r="Q89" s="116">
        <f t="shared" si="46"/>
        <v>0</v>
      </c>
      <c r="R89" s="90">
        <f t="shared" si="47"/>
        <v>0</v>
      </c>
      <c r="S89" s="91">
        <f t="shared" si="48"/>
        <v>0</v>
      </c>
      <c r="T89" s="90">
        <f t="shared" si="49"/>
        <v>0</v>
      </c>
      <c r="U89" s="91">
        <f t="shared" si="50"/>
        <v>0</v>
      </c>
      <c r="V89" s="114"/>
      <c r="W89" s="114"/>
    </row>
    <row r="90" spans="1:23" ht="12.75">
      <c r="A90" s="92" t="s">
        <v>102</v>
      </c>
      <c r="B90" s="114">
        <v>0</v>
      </c>
      <c r="C90" s="114">
        <v>0</v>
      </c>
      <c r="D90" s="114"/>
      <c r="E90" s="114">
        <f t="shared" si="44"/>
        <v>0</v>
      </c>
      <c r="F90" s="114">
        <v>0</v>
      </c>
      <c r="G90" s="114">
        <v>0</v>
      </c>
      <c r="H90" s="114"/>
      <c r="I90" s="114"/>
      <c r="J90" s="114"/>
      <c r="K90" s="114"/>
      <c r="L90" s="114"/>
      <c r="M90" s="114"/>
      <c r="N90" s="114"/>
      <c r="O90" s="114"/>
      <c r="P90" s="116">
        <f t="shared" si="45"/>
        <v>0</v>
      </c>
      <c r="Q90" s="116">
        <f t="shared" si="46"/>
        <v>0</v>
      </c>
      <c r="R90" s="90">
        <f t="shared" si="47"/>
        <v>0</v>
      </c>
      <c r="S90" s="91">
        <f t="shared" si="48"/>
        <v>0</v>
      </c>
      <c r="T90" s="90">
        <f t="shared" si="49"/>
        <v>0</v>
      </c>
      <c r="U90" s="91">
        <f t="shared" si="50"/>
        <v>0</v>
      </c>
      <c r="V90" s="114"/>
      <c r="W90" s="114"/>
    </row>
    <row r="91" spans="1:23" ht="12.75">
      <c r="A91" s="92" t="s">
        <v>103</v>
      </c>
      <c r="B91" s="114">
        <v>2515000</v>
      </c>
      <c r="C91" s="114">
        <v>0</v>
      </c>
      <c r="D91" s="114"/>
      <c r="E91" s="114">
        <f t="shared" si="44"/>
        <v>2515000</v>
      </c>
      <c r="F91" s="114">
        <v>0</v>
      </c>
      <c r="G91" s="114">
        <v>0</v>
      </c>
      <c r="H91" s="114"/>
      <c r="I91" s="114"/>
      <c r="J91" s="114"/>
      <c r="K91" s="114"/>
      <c r="L91" s="114"/>
      <c r="M91" s="114"/>
      <c r="N91" s="114"/>
      <c r="O91" s="114"/>
      <c r="P91" s="116">
        <f t="shared" si="45"/>
        <v>0</v>
      </c>
      <c r="Q91" s="116">
        <f t="shared" si="46"/>
        <v>0</v>
      </c>
      <c r="R91" s="90">
        <f t="shared" si="47"/>
        <v>0</v>
      </c>
      <c r="S91" s="91">
        <f t="shared" si="48"/>
        <v>0</v>
      </c>
      <c r="T91" s="90">
        <f t="shared" si="49"/>
        <v>0</v>
      </c>
      <c r="U91" s="91">
        <f t="shared" si="50"/>
        <v>0</v>
      </c>
      <c r="V91" s="114"/>
      <c r="W91" s="114"/>
    </row>
    <row r="92" spans="1:23" ht="12.75">
      <c r="A92" s="92" t="s">
        <v>104</v>
      </c>
      <c r="B92" s="114">
        <v>0</v>
      </c>
      <c r="C92" s="114">
        <v>0</v>
      </c>
      <c r="D92" s="114"/>
      <c r="E92" s="114">
        <f t="shared" si="44"/>
        <v>0</v>
      </c>
      <c r="F92" s="114">
        <v>0</v>
      </c>
      <c r="G92" s="114">
        <v>0</v>
      </c>
      <c r="H92" s="114"/>
      <c r="I92" s="114"/>
      <c r="J92" s="114"/>
      <c r="K92" s="114"/>
      <c r="L92" s="114"/>
      <c r="M92" s="114"/>
      <c r="N92" s="114"/>
      <c r="O92" s="114"/>
      <c r="P92" s="116">
        <f t="shared" si="45"/>
        <v>0</v>
      </c>
      <c r="Q92" s="116">
        <f t="shared" si="46"/>
        <v>0</v>
      </c>
      <c r="R92" s="90">
        <f t="shared" si="47"/>
        <v>0</v>
      </c>
      <c r="S92" s="91">
        <f t="shared" si="48"/>
        <v>0</v>
      </c>
      <c r="T92" s="90">
        <f t="shared" si="49"/>
        <v>0</v>
      </c>
      <c r="U92" s="91">
        <f t="shared" si="50"/>
        <v>0</v>
      </c>
      <c r="V92" s="114"/>
      <c r="W92" s="114"/>
    </row>
    <row r="93" spans="1:23" ht="12.75">
      <c r="A93" s="92" t="s">
        <v>105</v>
      </c>
      <c r="B93" s="114">
        <v>0</v>
      </c>
      <c r="C93" s="114">
        <v>0</v>
      </c>
      <c r="D93" s="114"/>
      <c r="E93" s="114">
        <f t="shared" si="44"/>
        <v>0</v>
      </c>
      <c r="F93" s="114">
        <v>0</v>
      </c>
      <c r="G93" s="114">
        <v>0</v>
      </c>
      <c r="H93" s="114"/>
      <c r="I93" s="114"/>
      <c r="J93" s="114"/>
      <c r="K93" s="114"/>
      <c r="L93" s="114"/>
      <c r="M93" s="114"/>
      <c r="N93" s="114"/>
      <c r="O93" s="114"/>
      <c r="P93" s="116">
        <f t="shared" si="45"/>
        <v>0</v>
      </c>
      <c r="Q93" s="116">
        <f t="shared" si="46"/>
        <v>0</v>
      </c>
      <c r="R93" s="90">
        <f t="shared" si="47"/>
        <v>0</v>
      </c>
      <c r="S93" s="91">
        <f t="shared" si="48"/>
        <v>0</v>
      </c>
      <c r="T93" s="90">
        <f t="shared" si="49"/>
        <v>0</v>
      </c>
      <c r="U93" s="91">
        <f t="shared" si="50"/>
        <v>0</v>
      </c>
      <c r="V93" s="114"/>
      <c r="W93" s="114"/>
    </row>
    <row r="94" spans="1:23" ht="12.75">
      <c r="A94" s="16" t="s">
        <v>106</v>
      </c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1"/>
      <c r="Q94" s="121"/>
      <c r="R94" s="17"/>
      <c r="S94" s="18"/>
      <c r="T94" s="17"/>
      <c r="U94" s="18"/>
      <c r="V94" s="120"/>
      <c r="W94" s="120"/>
    </row>
    <row r="95" spans="1:23" ht="20.25" hidden="1">
      <c r="A95" s="19" t="s">
        <v>124</v>
      </c>
      <c r="B95" s="122">
        <f aca="true" t="shared" si="51" ref="B95:I95">SUM(B96:B110)</f>
        <v>0</v>
      </c>
      <c r="C95" s="122">
        <f t="shared" si="51"/>
        <v>0</v>
      </c>
      <c r="D95" s="122">
        <f t="shared" si="51"/>
        <v>0</v>
      </c>
      <c r="E95" s="122">
        <f t="shared" si="51"/>
        <v>0</v>
      </c>
      <c r="F95" s="122">
        <f t="shared" si="51"/>
        <v>0</v>
      </c>
      <c r="G95" s="122">
        <f t="shared" si="51"/>
        <v>0</v>
      </c>
      <c r="H95" s="122">
        <f t="shared" si="51"/>
        <v>0</v>
      </c>
      <c r="I95" s="122">
        <f t="shared" si="51"/>
        <v>0</v>
      </c>
      <c r="J95" s="122">
        <f>SUM(J96:J110)</f>
        <v>0</v>
      </c>
      <c r="K95" s="122">
        <f>SUM(K96:K110)</f>
        <v>0</v>
      </c>
      <c r="L95" s="122">
        <f>SUM(L96:L110)</f>
        <v>0</v>
      </c>
      <c r="M95" s="123">
        <f>SUM(M96:M110)</f>
        <v>0</v>
      </c>
      <c r="N95" s="122"/>
      <c r="O95" s="123"/>
      <c r="P95" s="122"/>
      <c r="Q95" s="123"/>
      <c r="R95" s="20" t="str">
        <f aca="true" t="shared" si="52" ref="R95:S110">IF(L95=0," ",(N95-L95)/L95)</f>
        <v> </v>
      </c>
      <c r="S95" s="20" t="str">
        <f t="shared" si="52"/>
        <v> </v>
      </c>
      <c r="T95" s="20" t="str">
        <f aca="true" t="shared" si="53" ref="T95:T113">IF(E95=0," ",(P95/E95))</f>
        <v> </v>
      </c>
      <c r="U95" s="21" t="str">
        <f aca="true" t="shared" si="54" ref="U95:U113">IF(E95=0," ",(Q95/E95))</f>
        <v> </v>
      </c>
      <c r="V95" s="122">
        <f>SUM(V96:V110)</f>
        <v>0</v>
      </c>
      <c r="W95" s="122">
        <f>SUM(W96:W110)</f>
        <v>0</v>
      </c>
    </row>
    <row r="96" spans="1:23" ht="12.75" hidden="1">
      <c r="A96" s="22"/>
      <c r="B96" s="124"/>
      <c r="C96" s="124"/>
      <c r="D96" s="124"/>
      <c r="E96" s="125">
        <f>SUM(B96:D96)</f>
        <v>0</v>
      </c>
      <c r="F96" s="124"/>
      <c r="G96" s="124"/>
      <c r="H96" s="124"/>
      <c r="I96" s="124"/>
      <c r="J96" s="124"/>
      <c r="K96" s="124"/>
      <c r="L96" s="124"/>
      <c r="M96" s="126"/>
      <c r="N96" s="124"/>
      <c r="O96" s="126"/>
      <c r="P96" s="124"/>
      <c r="Q96" s="126"/>
      <c r="R96" s="23" t="str">
        <f t="shared" si="52"/>
        <v> </v>
      </c>
      <c r="S96" s="23" t="str">
        <f t="shared" si="52"/>
        <v> </v>
      </c>
      <c r="T96" s="23" t="str">
        <f t="shared" si="53"/>
        <v> </v>
      </c>
      <c r="U96" s="24" t="str">
        <f t="shared" si="54"/>
        <v> </v>
      </c>
      <c r="V96" s="124"/>
      <c r="W96" s="124"/>
    </row>
    <row r="97" spans="1:23" ht="12.75" hidden="1">
      <c r="A97" s="22"/>
      <c r="B97" s="124"/>
      <c r="C97" s="124"/>
      <c r="D97" s="124"/>
      <c r="E97" s="125">
        <f aca="true" t="shared" si="55" ref="E97:E110">SUM(B97:D97)</f>
        <v>0</v>
      </c>
      <c r="F97" s="124"/>
      <c r="G97" s="124"/>
      <c r="H97" s="124"/>
      <c r="I97" s="124"/>
      <c r="J97" s="124"/>
      <c r="K97" s="124"/>
      <c r="L97" s="124"/>
      <c r="M97" s="126"/>
      <c r="N97" s="124"/>
      <c r="O97" s="126"/>
      <c r="P97" s="124"/>
      <c r="Q97" s="126"/>
      <c r="R97" s="23" t="str">
        <f t="shared" si="52"/>
        <v> </v>
      </c>
      <c r="S97" s="23" t="str">
        <f t="shared" si="52"/>
        <v> </v>
      </c>
      <c r="T97" s="23" t="str">
        <f t="shared" si="53"/>
        <v> </v>
      </c>
      <c r="U97" s="24" t="str">
        <f t="shared" si="54"/>
        <v> </v>
      </c>
      <c r="V97" s="124"/>
      <c r="W97" s="124"/>
    </row>
    <row r="98" spans="1:23" ht="12.75" hidden="1">
      <c r="A98" s="22"/>
      <c r="B98" s="124"/>
      <c r="C98" s="124"/>
      <c r="D98" s="124"/>
      <c r="E98" s="125">
        <f t="shared" si="55"/>
        <v>0</v>
      </c>
      <c r="F98" s="124"/>
      <c r="G98" s="124"/>
      <c r="H98" s="124"/>
      <c r="I98" s="124"/>
      <c r="J98" s="124"/>
      <c r="K98" s="124"/>
      <c r="L98" s="124"/>
      <c r="M98" s="126"/>
      <c r="N98" s="124"/>
      <c r="O98" s="126"/>
      <c r="P98" s="124"/>
      <c r="Q98" s="126"/>
      <c r="R98" s="23" t="str">
        <f t="shared" si="52"/>
        <v> </v>
      </c>
      <c r="S98" s="23" t="str">
        <f t="shared" si="52"/>
        <v> </v>
      </c>
      <c r="T98" s="23" t="str">
        <f t="shared" si="53"/>
        <v> </v>
      </c>
      <c r="U98" s="24" t="str">
        <f t="shared" si="54"/>
        <v> </v>
      </c>
      <c r="V98" s="124"/>
      <c r="W98" s="124"/>
    </row>
    <row r="99" spans="1:23" ht="12.75" hidden="1">
      <c r="A99" s="22"/>
      <c r="B99" s="124"/>
      <c r="C99" s="124"/>
      <c r="D99" s="124"/>
      <c r="E99" s="125">
        <f t="shared" si="55"/>
        <v>0</v>
      </c>
      <c r="F99" s="124"/>
      <c r="G99" s="124"/>
      <c r="H99" s="124"/>
      <c r="I99" s="124"/>
      <c r="J99" s="124"/>
      <c r="K99" s="124"/>
      <c r="L99" s="124"/>
      <c r="M99" s="126"/>
      <c r="N99" s="124"/>
      <c r="O99" s="126"/>
      <c r="P99" s="124"/>
      <c r="Q99" s="126"/>
      <c r="R99" s="23" t="str">
        <f t="shared" si="52"/>
        <v> </v>
      </c>
      <c r="S99" s="23" t="str">
        <f t="shared" si="52"/>
        <v> </v>
      </c>
      <c r="T99" s="23" t="str">
        <f t="shared" si="53"/>
        <v> </v>
      </c>
      <c r="U99" s="24" t="str">
        <f t="shared" si="54"/>
        <v> </v>
      </c>
      <c r="V99" s="124"/>
      <c r="W99" s="124"/>
    </row>
    <row r="100" spans="1:23" ht="12.75" hidden="1">
      <c r="A100" s="22"/>
      <c r="B100" s="124"/>
      <c r="C100" s="124"/>
      <c r="D100" s="124"/>
      <c r="E100" s="125">
        <f t="shared" si="55"/>
        <v>0</v>
      </c>
      <c r="F100" s="124"/>
      <c r="G100" s="124"/>
      <c r="H100" s="124"/>
      <c r="I100" s="124"/>
      <c r="J100" s="124"/>
      <c r="K100" s="124"/>
      <c r="L100" s="124"/>
      <c r="M100" s="126"/>
      <c r="N100" s="124"/>
      <c r="O100" s="126"/>
      <c r="P100" s="124"/>
      <c r="Q100" s="126"/>
      <c r="R100" s="23" t="str">
        <f t="shared" si="52"/>
        <v> </v>
      </c>
      <c r="S100" s="23" t="str">
        <f t="shared" si="52"/>
        <v> </v>
      </c>
      <c r="T100" s="23" t="str">
        <f t="shared" si="53"/>
        <v> </v>
      </c>
      <c r="U100" s="24" t="str">
        <f t="shared" si="54"/>
        <v> </v>
      </c>
      <c r="V100" s="124"/>
      <c r="W100" s="124"/>
    </row>
    <row r="101" spans="1:23" ht="12.75" hidden="1">
      <c r="A101" s="22"/>
      <c r="B101" s="124"/>
      <c r="C101" s="124"/>
      <c r="D101" s="124"/>
      <c r="E101" s="125">
        <f t="shared" si="55"/>
        <v>0</v>
      </c>
      <c r="F101" s="124"/>
      <c r="G101" s="124"/>
      <c r="H101" s="124"/>
      <c r="I101" s="124"/>
      <c r="J101" s="124"/>
      <c r="K101" s="124"/>
      <c r="L101" s="124"/>
      <c r="M101" s="126"/>
      <c r="N101" s="124"/>
      <c r="O101" s="126"/>
      <c r="P101" s="124"/>
      <c r="Q101" s="126"/>
      <c r="R101" s="23" t="str">
        <f t="shared" si="52"/>
        <v> </v>
      </c>
      <c r="S101" s="23" t="str">
        <f t="shared" si="52"/>
        <v> </v>
      </c>
      <c r="T101" s="23" t="str">
        <f t="shared" si="53"/>
        <v> </v>
      </c>
      <c r="U101" s="24" t="str">
        <f t="shared" si="54"/>
        <v> </v>
      </c>
      <c r="V101" s="124"/>
      <c r="W101" s="124"/>
    </row>
    <row r="102" spans="1:23" ht="12.75" hidden="1">
      <c r="A102" s="22"/>
      <c r="B102" s="124"/>
      <c r="C102" s="124"/>
      <c r="D102" s="124"/>
      <c r="E102" s="125">
        <f t="shared" si="55"/>
        <v>0</v>
      </c>
      <c r="F102" s="124"/>
      <c r="G102" s="124"/>
      <c r="H102" s="124"/>
      <c r="I102" s="124"/>
      <c r="J102" s="124"/>
      <c r="K102" s="124"/>
      <c r="L102" s="124"/>
      <c r="M102" s="126"/>
      <c r="N102" s="124"/>
      <c r="O102" s="126"/>
      <c r="P102" s="124"/>
      <c r="Q102" s="126"/>
      <c r="R102" s="23" t="str">
        <f t="shared" si="52"/>
        <v> </v>
      </c>
      <c r="S102" s="23" t="str">
        <f t="shared" si="52"/>
        <v> </v>
      </c>
      <c r="T102" s="23" t="str">
        <f t="shared" si="53"/>
        <v> </v>
      </c>
      <c r="U102" s="24" t="str">
        <f t="shared" si="54"/>
        <v> </v>
      </c>
      <c r="V102" s="124"/>
      <c r="W102" s="124"/>
    </row>
    <row r="103" spans="1:23" ht="12.75" hidden="1">
      <c r="A103" s="22"/>
      <c r="B103" s="124"/>
      <c r="C103" s="124"/>
      <c r="D103" s="124"/>
      <c r="E103" s="125">
        <f t="shared" si="55"/>
        <v>0</v>
      </c>
      <c r="F103" s="124"/>
      <c r="G103" s="124"/>
      <c r="H103" s="124"/>
      <c r="I103" s="124"/>
      <c r="J103" s="124"/>
      <c r="K103" s="124"/>
      <c r="L103" s="124"/>
      <c r="M103" s="126"/>
      <c r="N103" s="124"/>
      <c r="O103" s="126"/>
      <c r="P103" s="124"/>
      <c r="Q103" s="126"/>
      <c r="R103" s="23" t="str">
        <f t="shared" si="52"/>
        <v> </v>
      </c>
      <c r="S103" s="23" t="str">
        <f t="shared" si="52"/>
        <v> </v>
      </c>
      <c r="T103" s="23" t="str">
        <f t="shared" si="53"/>
        <v> </v>
      </c>
      <c r="U103" s="24" t="str">
        <f t="shared" si="54"/>
        <v> </v>
      </c>
      <c r="V103" s="124"/>
      <c r="W103" s="124"/>
    </row>
    <row r="104" spans="1:23" ht="12.75" hidden="1">
      <c r="A104" s="22"/>
      <c r="B104" s="124"/>
      <c r="C104" s="124"/>
      <c r="D104" s="124"/>
      <c r="E104" s="125">
        <f t="shared" si="55"/>
        <v>0</v>
      </c>
      <c r="F104" s="124"/>
      <c r="G104" s="124"/>
      <c r="H104" s="124"/>
      <c r="I104" s="124"/>
      <c r="J104" s="124"/>
      <c r="K104" s="124"/>
      <c r="L104" s="124"/>
      <c r="M104" s="126"/>
      <c r="N104" s="124"/>
      <c r="O104" s="126"/>
      <c r="P104" s="124"/>
      <c r="Q104" s="126"/>
      <c r="R104" s="23" t="str">
        <f t="shared" si="52"/>
        <v> </v>
      </c>
      <c r="S104" s="23" t="str">
        <f t="shared" si="52"/>
        <v> </v>
      </c>
      <c r="T104" s="23" t="str">
        <f t="shared" si="53"/>
        <v> </v>
      </c>
      <c r="U104" s="24" t="str">
        <f t="shared" si="54"/>
        <v> </v>
      </c>
      <c r="V104" s="124"/>
      <c r="W104" s="124"/>
    </row>
    <row r="105" spans="1:23" ht="12.75" hidden="1">
      <c r="A105" s="22"/>
      <c r="B105" s="124"/>
      <c r="C105" s="124"/>
      <c r="D105" s="124"/>
      <c r="E105" s="125">
        <f t="shared" si="55"/>
        <v>0</v>
      </c>
      <c r="F105" s="124"/>
      <c r="G105" s="124"/>
      <c r="H105" s="124"/>
      <c r="I105" s="124"/>
      <c r="J105" s="124"/>
      <c r="K105" s="124"/>
      <c r="L105" s="124"/>
      <c r="M105" s="126"/>
      <c r="N105" s="124"/>
      <c r="O105" s="126"/>
      <c r="P105" s="124"/>
      <c r="Q105" s="126"/>
      <c r="R105" s="23" t="str">
        <f t="shared" si="52"/>
        <v> </v>
      </c>
      <c r="S105" s="23" t="str">
        <f t="shared" si="52"/>
        <v> </v>
      </c>
      <c r="T105" s="23" t="str">
        <f t="shared" si="53"/>
        <v> </v>
      </c>
      <c r="U105" s="24" t="str">
        <f t="shared" si="54"/>
        <v> </v>
      </c>
      <c r="V105" s="124"/>
      <c r="W105" s="124"/>
    </row>
    <row r="106" spans="1:23" ht="12.75" hidden="1">
      <c r="A106" s="22"/>
      <c r="B106" s="124"/>
      <c r="C106" s="124"/>
      <c r="D106" s="124"/>
      <c r="E106" s="125">
        <f t="shared" si="55"/>
        <v>0</v>
      </c>
      <c r="F106" s="124"/>
      <c r="G106" s="124"/>
      <c r="H106" s="124"/>
      <c r="I106" s="124"/>
      <c r="J106" s="124"/>
      <c r="K106" s="124"/>
      <c r="L106" s="124"/>
      <c r="M106" s="126"/>
      <c r="N106" s="124"/>
      <c r="O106" s="126"/>
      <c r="P106" s="124"/>
      <c r="Q106" s="126"/>
      <c r="R106" s="23" t="str">
        <f t="shared" si="52"/>
        <v> </v>
      </c>
      <c r="S106" s="23" t="str">
        <f t="shared" si="52"/>
        <v> </v>
      </c>
      <c r="T106" s="23" t="str">
        <f t="shared" si="53"/>
        <v> </v>
      </c>
      <c r="U106" s="24" t="str">
        <f t="shared" si="54"/>
        <v> </v>
      </c>
      <c r="V106" s="124"/>
      <c r="W106" s="124"/>
    </row>
    <row r="107" spans="1:23" ht="12.75" hidden="1">
      <c r="A107" s="22"/>
      <c r="B107" s="124"/>
      <c r="C107" s="124"/>
      <c r="D107" s="124"/>
      <c r="E107" s="125">
        <f t="shared" si="55"/>
        <v>0</v>
      </c>
      <c r="F107" s="124"/>
      <c r="G107" s="124"/>
      <c r="H107" s="124"/>
      <c r="I107" s="124"/>
      <c r="J107" s="124"/>
      <c r="K107" s="124"/>
      <c r="L107" s="124"/>
      <c r="M107" s="126"/>
      <c r="N107" s="124"/>
      <c r="O107" s="126"/>
      <c r="P107" s="124"/>
      <c r="Q107" s="126"/>
      <c r="R107" s="23" t="str">
        <f t="shared" si="52"/>
        <v> </v>
      </c>
      <c r="S107" s="23" t="str">
        <f t="shared" si="52"/>
        <v> </v>
      </c>
      <c r="T107" s="23" t="str">
        <f t="shared" si="53"/>
        <v> </v>
      </c>
      <c r="U107" s="24" t="str">
        <f t="shared" si="54"/>
        <v> </v>
      </c>
      <c r="V107" s="124"/>
      <c r="W107" s="124"/>
    </row>
    <row r="108" spans="1:23" ht="12.75" hidden="1">
      <c r="A108" s="22"/>
      <c r="B108" s="124"/>
      <c r="C108" s="124"/>
      <c r="D108" s="124"/>
      <c r="E108" s="125">
        <f t="shared" si="55"/>
        <v>0</v>
      </c>
      <c r="F108" s="124"/>
      <c r="G108" s="124"/>
      <c r="H108" s="126"/>
      <c r="I108" s="124"/>
      <c r="J108" s="126"/>
      <c r="K108" s="124"/>
      <c r="L108" s="126"/>
      <c r="M108" s="126"/>
      <c r="N108" s="126"/>
      <c r="O108" s="126"/>
      <c r="P108" s="126"/>
      <c r="Q108" s="126"/>
      <c r="R108" s="23" t="str">
        <f t="shared" si="52"/>
        <v> </v>
      </c>
      <c r="S108" s="23" t="str">
        <f t="shared" si="52"/>
        <v> </v>
      </c>
      <c r="T108" s="23" t="str">
        <f t="shared" si="53"/>
        <v> </v>
      </c>
      <c r="U108" s="24" t="str">
        <f t="shared" si="54"/>
        <v> </v>
      </c>
      <c r="V108" s="124"/>
      <c r="W108" s="124"/>
    </row>
    <row r="109" spans="1:23" ht="12.75" hidden="1">
      <c r="A109" s="22"/>
      <c r="B109" s="124"/>
      <c r="C109" s="124"/>
      <c r="D109" s="124"/>
      <c r="E109" s="125">
        <f t="shared" si="55"/>
        <v>0</v>
      </c>
      <c r="F109" s="124"/>
      <c r="G109" s="124"/>
      <c r="H109" s="126"/>
      <c r="I109" s="124"/>
      <c r="J109" s="126"/>
      <c r="K109" s="124"/>
      <c r="L109" s="126"/>
      <c r="M109" s="126"/>
      <c r="N109" s="126"/>
      <c r="O109" s="126"/>
      <c r="P109" s="126"/>
      <c r="Q109" s="126"/>
      <c r="R109" s="23" t="str">
        <f t="shared" si="52"/>
        <v> </v>
      </c>
      <c r="S109" s="23" t="str">
        <f t="shared" si="52"/>
        <v> </v>
      </c>
      <c r="T109" s="23" t="str">
        <f t="shared" si="53"/>
        <v> </v>
      </c>
      <c r="U109" s="24" t="str">
        <f t="shared" si="54"/>
        <v> </v>
      </c>
      <c r="V109" s="124"/>
      <c r="W109" s="124"/>
    </row>
    <row r="110" spans="1:23" ht="12.75" hidden="1">
      <c r="A110" s="22"/>
      <c r="B110" s="124"/>
      <c r="C110" s="124"/>
      <c r="D110" s="124"/>
      <c r="E110" s="125">
        <f t="shared" si="55"/>
        <v>0</v>
      </c>
      <c r="F110" s="124"/>
      <c r="G110" s="124"/>
      <c r="H110" s="126"/>
      <c r="I110" s="124"/>
      <c r="J110" s="126"/>
      <c r="K110" s="124"/>
      <c r="L110" s="126"/>
      <c r="M110" s="126"/>
      <c r="N110" s="126"/>
      <c r="O110" s="126"/>
      <c r="P110" s="126"/>
      <c r="Q110" s="126"/>
      <c r="R110" s="23" t="str">
        <f t="shared" si="52"/>
        <v> </v>
      </c>
      <c r="S110" s="23" t="str">
        <f t="shared" si="52"/>
        <v> </v>
      </c>
      <c r="T110" s="23" t="str">
        <f t="shared" si="53"/>
        <v> </v>
      </c>
      <c r="U110" s="24" t="str">
        <f t="shared" si="54"/>
        <v> </v>
      </c>
      <c r="V110" s="124"/>
      <c r="W110" s="124"/>
    </row>
    <row r="111" spans="1:23" ht="12.75" hidden="1">
      <c r="A111" s="25"/>
      <c r="B111" s="127"/>
      <c r="C111" s="128"/>
      <c r="D111" s="128"/>
      <c r="E111" s="128"/>
      <c r="F111" s="127"/>
      <c r="G111" s="128"/>
      <c r="H111" s="127"/>
      <c r="I111" s="128"/>
      <c r="J111" s="127"/>
      <c r="K111" s="128"/>
      <c r="L111" s="127"/>
      <c r="M111" s="127"/>
      <c r="N111" s="127"/>
      <c r="O111" s="127"/>
      <c r="P111" s="127"/>
      <c r="Q111" s="127"/>
      <c r="R111" s="20" t="str">
        <f aca="true" t="shared" si="56" ref="R111:S113">IF(L111=0," ",(N111-L111)/L111)</f>
        <v> </v>
      </c>
      <c r="S111" s="21" t="str">
        <f t="shared" si="56"/>
        <v> </v>
      </c>
      <c r="T111" s="20" t="str">
        <f t="shared" si="53"/>
        <v> </v>
      </c>
      <c r="U111" s="21" t="str">
        <f t="shared" si="54"/>
        <v> </v>
      </c>
      <c r="V111" s="127"/>
      <c r="W111" s="128"/>
    </row>
    <row r="112" spans="1:23" ht="12.75" hidden="1">
      <c r="A112" s="25" t="s">
        <v>84</v>
      </c>
      <c r="B112" s="127">
        <f aca="true" t="shared" si="57" ref="B112:Q112">B95+B85</f>
        <v>0</v>
      </c>
      <c r="C112" s="127">
        <f t="shared" si="57"/>
        <v>0</v>
      </c>
      <c r="D112" s="127">
        <f t="shared" si="57"/>
        <v>0</v>
      </c>
      <c r="E112" s="127">
        <f t="shared" si="57"/>
        <v>0</v>
      </c>
      <c r="F112" s="127">
        <f t="shared" si="57"/>
        <v>0</v>
      </c>
      <c r="G112" s="127">
        <f t="shared" si="57"/>
        <v>0</v>
      </c>
      <c r="H112" s="127">
        <f t="shared" si="57"/>
        <v>0</v>
      </c>
      <c r="I112" s="127">
        <f t="shared" si="57"/>
        <v>0</v>
      </c>
      <c r="J112" s="127">
        <f t="shared" si="57"/>
        <v>0</v>
      </c>
      <c r="K112" s="127">
        <f t="shared" si="57"/>
        <v>0</v>
      </c>
      <c r="L112" s="127">
        <f t="shared" si="57"/>
        <v>0</v>
      </c>
      <c r="M112" s="127">
        <f t="shared" si="57"/>
        <v>0</v>
      </c>
      <c r="N112" s="127">
        <f t="shared" si="57"/>
        <v>0</v>
      </c>
      <c r="O112" s="127">
        <f t="shared" si="57"/>
        <v>0</v>
      </c>
      <c r="P112" s="127">
        <f t="shared" si="57"/>
        <v>0</v>
      </c>
      <c r="Q112" s="127">
        <f t="shared" si="57"/>
        <v>0</v>
      </c>
      <c r="R112" s="20" t="str">
        <f t="shared" si="56"/>
        <v> </v>
      </c>
      <c r="S112" s="21" t="str">
        <f t="shared" si="56"/>
        <v> </v>
      </c>
      <c r="T112" s="20" t="str">
        <f t="shared" si="53"/>
        <v> </v>
      </c>
      <c r="U112" s="21" t="str">
        <f t="shared" si="54"/>
        <v> </v>
      </c>
      <c r="V112" s="127">
        <f>V95+V85</f>
        <v>0</v>
      </c>
      <c r="W112" s="127">
        <f>W95+W85</f>
        <v>0</v>
      </c>
    </row>
    <row r="113" spans="1:23" ht="12.75" hidden="1">
      <c r="A113" s="26" t="s">
        <v>125</v>
      </c>
      <c r="B113" s="129">
        <f>B85</f>
        <v>0</v>
      </c>
      <c r="C113" s="129">
        <f aca="true" t="shared" si="58" ref="C113:Q113">C85</f>
        <v>0</v>
      </c>
      <c r="D113" s="129">
        <f t="shared" si="58"/>
        <v>0</v>
      </c>
      <c r="E113" s="129">
        <f t="shared" si="58"/>
        <v>0</v>
      </c>
      <c r="F113" s="129">
        <f t="shared" si="58"/>
        <v>0</v>
      </c>
      <c r="G113" s="129">
        <f t="shared" si="58"/>
        <v>0</v>
      </c>
      <c r="H113" s="129">
        <f t="shared" si="58"/>
        <v>0</v>
      </c>
      <c r="I113" s="129">
        <f t="shared" si="58"/>
        <v>0</v>
      </c>
      <c r="J113" s="129">
        <f t="shared" si="58"/>
        <v>0</v>
      </c>
      <c r="K113" s="129">
        <f t="shared" si="58"/>
        <v>0</v>
      </c>
      <c r="L113" s="129">
        <f t="shared" si="58"/>
        <v>0</v>
      </c>
      <c r="M113" s="129">
        <f t="shared" si="58"/>
        <v>0</v>
      </c>
      <c r="N113" s="129">
        <f t="shared" si="58"/>
        <v>0</v>
      </c>
      <c r="O113" s="129">
        <f t="shared" si="58"/>
        <v>0</v>
      </c>
      <c r="P113" s="129">
        <f t="shared" si="58"/>
        <v>0</v>
      </c>
      <c r="Q113" s="129">
        <f t="shared" si="58"/>
        <v>0</v>
      </c>
      <c r="R113" s="20" t="str">
        <f t="shared" si="56"/>
        <v> </v>
      </c>
      <c r="S113" s="21" t="str">
        <f t="shared" si="56"/>
        <v> </v>
      </c>
      <c r="T113" s="20" t="str">
        <f t="shared" si="53"/>
        <v> </v>
      </c>
      <c r="U113" s="21" t="str">
        <f t="shared" si="54"/>
        <v> </v>
      </c>
      <c r="V113" s="129">
        <f>V85</f>
        <v>0</v>
      </c>
      <c r="W113" s="129">
        <f>W85</f>
        <v>0</v>
      </c>
    </row>
    <row r="114" spans="1:23" ht="12.75">
      <c r="A114" s="27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28"/>
      <c r="S114" s="28"/>
      <c r="T114" s="28"/>
      <c r="U114" s="28"/>
      <c r="V114" s="130"/>
      <c r="W114" s="130"/>
    </row>
    <row r="115" ht="12.75">
      <c r="A115" s="29" t="s">
        <v>126</v>
      </c>
    </row>
    <row r="116" ht="12.75">
      <c r="A116" s="29" t="s">
        <v>127</v>
      </c>
    </row>
    <row r="117" spans="1:22" ht="13.5">
      <c r="A117" s="29" t="s">
        <v>128</v>
      </c>
      <c r="B117" s="31"/>
      <c r="C117" s="31"/>
      <c r="D117" s="31"/>
      <c r="E117" s="31"/>
      <c r="F117" s="31"/>
      <c r="H117" s="31"/>
      <c r="I117" s="31"/>
      <c r="J117" s="31"/>
      <c r="K117" s="31"/>
      <c r="V117" s="31"/>
    </row>
    <row r="118" spans="1:22" ht="13.5">
      <c r="A118" s="29" t="s">
        <v>129</v>
      </c>
      <c r="B118" s="31"/>
      <c r="C118" s="31"/>
      <c r="D118" s="31"/>
      <c r="E118" s="31"/>
      <c r="F118" s="31"/>
      <c r="H118" s="31"/>
      <c r="I118" s="31"/>
      <c r="J118" s="31"/>
      <c r="K118" s="31"/>
      <c r="V118" s="31"/>
    </row>
    <row r="119" spans="1:22" ht="13.5">
      <c r="A119" s="29" t="s">
        <v>130</v>
      </c>
      <c r="B119" s="31"/>
      <c r="C119" s="31"/>
      <c r="D119" s="31"/>
      <c r="E119" s="31"/>
      <c r="F119" s="31"/>
      <c r="H119" s="31"/>
      <c r="I119" s="31"/>
      <c r="J119" s="31"/>
      <c r="K119" s="31"/>
      <c r="V119" s="31"/>
    </row>
    <row r="120" ht="12.75">
      <c r="A120" s="29" t="s">
        <v>131</v>
      </c>
    </row>
    <row r="123" spans="1:23" ht="13.5">
      <c r="A123" s="31"/>
      <c r="G123" s="31"/>
      <c r="W123" s="31"/>
    </row>
    <row r="124" spans="1:23" ht="13.5">
      <c r="A124" s="31"/>
      <c r="G124" s="31"/>
      <c r="W124" s="31"/>
    </row>
    <row r="125" spans="1:23" ht="13.5">
      <c r="A125" s="31"/>
      <c r="G125" s="31"/>
      <c r="W125" s="31"/>
    </row>
  </sheetData>
  <sheetProtection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fitToHeight="1" fitToWidth="1" horizontalDpi="600" verticalDpi="600" orientation="landscape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5"/>
  <sheetViews>
    <sheetView showGridLines="0" tabSelected="1" zoomScalePageLayoutView="0" workbookViewId="0" topLeftCell="A1">
      <selection activeCell="A6" sqref="A6"/>
    </sheetView>
  </sheetViews>
  <sheetFormatPr defaultColWidth="9.140625" defaultRowHeight="12.75"/>
  <cols>
    <col min="1" max="1" width="52.7109375" style="30" customWidth="1"/>
    <col min="2" max="23" width="13.7109375" style="30" customWidth="1"/>
    <col min="24" max="24" width="2.7109375" style="30" customWidth="1"/>
    <col min="25" max="16384" width="9.140625" style="30" customWidth="1"/>
  </cols>
  <sheetData>
    <row r="1" spans="1:23" ht="12.75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33"/>
      <c r="W1" s="33"/>
    </row>
    <row r="2" spans="1:23" ht="17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34"/>
      <c r="W2" s="34"/>
    </row>
    <row r="3" spans="1:23" ht="18" customHeight="1">
      <c r="A3" s="137" t="s">
        <v>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34"/>
      <c r="W3" s="34"/>
    </row>
    <row r="4" spans="1:23" ht="18" customHeight="1">
      <c r="A4" s="137" t="s">
        <v>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34"/>
      <c r="W4" s="34"/>
    </row>
    <row r="5" spans="1:23" ht="15" customHeight="1">
      <c r="A5" s="138" t="s">
        <v>108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35"/>
      <c r="W5" s="35"/>
    </row>
    <row r="6" spans="1:23" ht="12.75" customHeight="1">
      <c r="A6" s="32"/>
      <c r="B6" s="32"/>
      <c r="C6" s="32"/>
      <c r="D6" s="32"/>
      <c r="E6" s="36"/>
      <c r="F6" s="134" t="s">
        <v>3</v>
      </c>
      <c r="G6" s="135"/>
      <c r="H6" s="134" t="s">
        <v>4</v>
      </c>
      <c r="I6" s="135"/>
      <c r="J6" s="134" t="s">
        <v>5</v>
      </c>
      <c r="K6" s="135"/>
      <c r="L6" s="134" t="s">
        <v>6</v>
      </c>
      <c r="M6" s="135"/>
      <c r="N6" s="134" t="s">
        <v>7</v>
      </c>
      <c r="O6" s="135"/>
      <c r="P6" s="134" t="s">
        <v>8</v>
      </c>
      <c r="Q6" s="135"/>
      <c r="R6" s="134" t="s">
        <v>9</v>
      </c>
      <c r="S6" s="135"/>
      <c r="T6" s="134" t="s">
        <v>10</v>
      </c>
      <c r="U6" s="135"/>
      <c r="V6" s="134" t="s">
        <v>11</v>
      </c>
      <c r="W6" s="135"/>
    </row>
    <row r="7" spans="1:23" ht="82.5">
      <c r="A7" s="37" t="s">
        <v>12</v>
      </c>
      <c r="B7" s="38" t="s">
        <v>13</v>
      </c>
      <c r="C7" s="38" t="s">
        <v>14</v>
      </c>
      <c r="D7" s="38" t="s">
        <v>15</v>
      </c>
      <c r="E7" s="38" t="s">
        <v>16</v>
      </c>
      <c r="F7" s="39" t="s">
        <v>17</v>
      </c>
      <c r="G7" s="40" t="s">
        <v>18</v>
      </c>
      <c r="H7" s="39" t="s">
        <v>19</v>
      </c>
      <c r="I7" s="40" t="s">
        <v>20</v>
      </c>
      <c r="J7" s="39" t="s">
        <v>21</v>
      </c>
      <c r="K7" s="40" t="s">
        <v>22</v>
      </c>
      <c r="L7" s="39" t="s">
        <v>23</v>
      </c>
      <c r="M7" s="40" t="s">
        <v>24</v>
      </c>
      <c r="N7" s="39" t="s">
        <v>25</v>
      </c>
      <c r="O7" s="40" t="s">
        <v>26</v>
      </c>
      <c r="P7" s="39" t="s">
        <v>27</v>
      </c>
      <c r="Q7" s="40" t="s">
        <v>28</v>
      </c>
      <c r="R7" s="39" t="s">
        <v>27</v>
      </c>
      <c r="S7" s="40" t="s">
        <v>28</v>
      </c>
      <c r="T7" s="39" t="s">
        <v>29</v>
      </c>
      <c r="U7" s="40" t="s">
        <v>30</v>
      </c>
      <c r="V7" s="39" t="s">
        <v>16</v>
      </c>
      <c r="W7" s="40" t="s">
        <v>31</v>
      </c>
    </row>
    <row r="8" spans="1:23" ht="12.75" customHeight="1">
      <c r="A8" s="41" t="s">
        <v>32</v>
      </c>
      <c r="B8" s="42"/>
      <c r="C8" s="42"/>
      <c r="D8" s="42"/>
      <c r="E8" s="42"/>
      <c r="F8" s="43"/>
      <c r="G8" s="44"/>
      <c r="H8" s="43"/>
      <c r="I8" s="44"/>
      <c r="J8" s="43"/>
      <c r="K8" s="44"/>
      <c r="L8" s="43"/>
      <c r="M8" s="44"/>
      <c r="N8" s="43"/>
      <c r="O8" s="44"/>
      <c r="P8" s="43"/>
      <c r="Q8" s="44"/>
      <c r="R8" s="45"/>
      <c r="S8" s="46"/>
      <c r="T8" s="45"/>
      <c r="U8" s="47"/>
      <c r="V8" s="43"/>
      <c r="W8" s="44"/>
    </row>
    <row r="9" spans="1:23" ht="12.75" customHeight="1" hidden="1">
      <c r="A9" s="48" t="s">
        <v>33</v>
      </c>
      <c r="B9" s="93">
        <v>0</v>
      </c>
      <c r="C9" s="93">
        <v>0</v>
      </c>
      <c r="D9" s="93"/>
      <c r="E9" s="93">
        <f>$B9+$C9+$D9</f>
        <v>0</v>
      </c>
      <c r="F9" s="94">
        <v>0</v>
      </c>
      <c r="G9" s="95">
        <v>0</v>
      </c>
      <c r="H9" s="94"/>
      <c r="I9" s="95"/>
      <c r="J9" s="94"/>
      <c r="K9" s="95"/>
      <c r="L9" s="94"/>
      <c r="M9" s="95"/>
      <c r="N9" s="94"/>
      <c r="O9" s="95"/>
      <c r="P9" s="94">
        <f>$H9+$J9+$L9+$N9</f>
        <v>0</v>
      </c>
      <c r="Q9" s="95">
        <f>$I9+$K9+$M9+$O9</f>
        <v>0</v>
      </c>
      <c r="R9" s="49">
        <f>IF($L9=0,0,(($N9-$L9)/$L9)*100)</f>
        <v>0</v>
      </c>
      <c r="S9" s="50">
        <f>IF($M9=0,0,(($O9-$M9)/$M9)*100)</f>
        <v>0</v>
      </c>
      <c r="T9" s="49">
        <f>IF($E9=0,0,($P9/$E9)*100)</f>
        <v>0</v>
      </c>
      <c r="U9" s="51">
        <f>IF($E9=0,0,($Q9/$E9)*100)</f>
        <v>0</v>
      </c>
      <c r="V9" s="94">
        <v>0</v>
      </c>
      <c r="W9" s="95"/>
    </row>
    <row r="10" spans="1:23" ht="12.75" customHeight="1">
      <c r="A10" s="48" t="s">
        <v>34</v>
      </c>
      <c r="B10" s="93">
        <v>1000000</v>
      </c>
      <c r="C10" s="93">
        <v>0</v>
      </c>
      <c r="D10" s="93"/>
      <c r="E10" s="93">
        <f aca="true" t="shared" si="0" ref="E10:E16">$B10+$C10+$D10</f>
        <v>1000000</v>
      </c>
      <c r="F10" s="94">
        <v>1000000</v>
      </c>
      <c r="G10" s="95">
        <v>1000000</v>
      </c>
      <c r="H10" s="94"/>
      <c r="I10" s="95"/>
      <c r="J10" s="94"/>
      <c r="K10" s="95"/>
      <c r="L10" s="94">
        <v>54000</v>
      </c>
      <c r="M10" s="95">
        <v>56775</v>
      </c>
      <c r="N10" s="94">
        <v>127000</v>
      </c>
      <c r="O10" s="95"/>
      <c r="P10" s="94">
        <f aca="true" t="shared" si="1" ref="P10:P16">$H10+$J10+$L10+$N10</f>
        <v>181000</v>
      </c>
      <c r="Q10" s="95">
        <f aca="true" t="shared" si="2" ref="Q10:Q16">$I10+$K10+$M10+$O10</f>
        <v>56775</v>
      </c>
      <c r="R10" s="49">
        <f aca="true" t="shared" si="3" ref="R10:R16">IF($L10=0,0,(($N10-$L10)/$L10)*100)</f>
        <v>135.1851851851852</v>
      </c>
      <c r="S10" s="50">
        <f aca="true" t="shared" si="4" ref="S10:S16">IF($M10=0,0,(($O10-$M10)/$M10)*100)</f>
        <v>-100</v>
      </c>
      <c r="T10" s="49">
        <f aca="true" t="shared" si="5" ref="T10:T15">IF($E10=0,0,($P10/$E10)*100)</f>
        <v>18.099999999999998</v>
      </c>
      <c r="U10" s="51">
        <f aca="true" t="shared" si="6" ref="U10:U15">IF($E10=0,0,($Q10/$E10)*100)</f>
        <v>5.6775</v>
      </c>
      <c r="V10" s="94">
        <v>0</v>
      </c>
      <c r="W10" s="95">
        <v>0</v>
      </c>
    </row>
    <row r="11" spans="1:23" ht="12.75" customHeight="1">
      <c r="A11" s="48" t="s">
        <v>35</v>
      </c>
      <c r="B11" s="93">
        <v>0</v>
      </c>
      <c r="C11" s="93">
        <v>0</v>
      </c>
      <c r="D11" s="93"/>
      <c r="E11" s="93">
        <f t="shared" si="0"/>
        <v>0</v>
      </c>
      <c r="F11" s="94">
        <v>0</v>
      </c>
      <c r="G11" s="95">
        <v>0</v>
      </c>
      <c r="H11" s="94"/>
      <c r="I11" s="95"/>
      <c r="J11" s="94"/>
      <c r="K11" s="95"/>
      <c r="L11" s="94"/>
      <c r="M11" s="95"/>
      <c r="N11" s="94"/>
      <c r="O11" s="95"/>
      <c r="P11" s="94">
        <f t="shared" si="1"/>
        <v>0</v>
      </c>
      <c r="Q11" s="95">
        <f t="shared" si="2"/>
        <v>0</v>
      </c>
      <c r="R11" s="49">
        <f t="shared" si="3"/>
        <v>0</v>
      </c>
      <c r="S11" s="50">
        <f t="shared" si="4"/>
        <v>0</v>
      </c>
      <c r="T11" s="49">
        <f t="shared" si="5"/>
        <v>0</v>
      </c>
      <c r="U11" s="51">
        <f t="shared" si="6"/>
        <v>0</v>
      </c>
      <c r="V11" s="94">
        <v>0</v>
      </c>
      <c r="W11" s="95">
        <v>0</v>
      </c>
    </row>
    <row r="12" spans="1:23" ht="12.75" customHeight="1">
      <c r="A12" s="48" t="s">
        <v>36</v>
      </c>
      <c r="B12" s="93">
        <v>0</v>
      </c>
      <c r="C12" s="93">
        <v>0</v>
      </c>
      <c r="D12" s="93"/>
      <c r="E12" s="93">
        <f t="shared" si="0"/>
        <v>0</v>
      </c>
      <c r="F12" s="94">
        <v>0</v>
      </c>
      <c r="G12" s="95">
        <v>0</v>
      </c>
      <c r="H12" s="94"/>
      <c r="I12" s="95"/>
      <c r="J12" s="94"/>
      <c r="K12" s="95"/>
      <c r="L12" s="94"/>
      <c r="M12" s="95"/>
      <c r="N12" s="94"/>
      <c r="O12" s="95"/>
      <c r="P12" s="94">
        <f t="shared" si="1"/>
        <v>0</v>
      </c>
      <c r="Q12" s="95">
        <f t="shared" si="2"/>
        <v>0</v>
      </c>
      <c r="R12" s="49">
        <f t="shared" si="3"/>
        <v>0</v>
      </c>
      <c r="S12" s="50">
        <f t="shared" si="4"/>
        <v>0</v>
      </c>
      <c r="T12" s="49">
        <f t="shared" si="5"/>
        <v>0</v>
      </c>
      <c r="U12" s="51">
        <f t="shared" si="6"/>
        <v>0</v>
      </c>
      <c r="V12" s="94">
        <v>0</v>
      </c>
      <c r="W12" s="95">
        <v>0</v>
      </c>
    </row>
    <row r="13" spans="1:23" ht="12.75" customHeight="1">
      <c r="A13" s="48" t="s">
        <v>37</v>
      </c>
      <c r="B13" s="93">
        <v>12000000</v>
      </c>
      <c r="C13" s="93">
        <v>-12000000</v>
      </c>
      <c r="D13" s="93"/>
      <c r="E13" s="93">
        <f t="shared" si="0"/>
        <v>0</v>
      </c>
      <c r="F13" s="94">
        <v>0</v>
      </c>
      <c r="G13" s="95">
        <v>0</v>
      </c>
      <c r="H13" s="94"/>
      <c r="I13" s="95"/>
      <c r="J13" s="94"/>
      <c r="K13" s="95"/>
      <c r="L13" s="94"/>
      <c r="M13" s="95"/>
      <c r="N13" s="94"/>
      <c r="O13" s="95"/>
      <c r="P13" s="94">
        <f t="shared" si="1"/>
        <v>0</v>
      </c>
      <c r="Q13" s="95">
        <f t="shared" si="2"/>
        <v>0</v>
      </c>
      <c r="R13" s="49">
        <f t="shared" si="3"/>
        <v>0</v>
      </c>
      <c r="S13" s="50">
        <f t="shared" si="4"/>
        <v>0</v>
      </c>
      <c r="T13" s="49">
        <f t="shared" si="5"/>
        <v>0</v>
      </c>
      <c r="U13" s="51">
        <f t="shared" si="6"/>
        <v>0</v>
      </c>
      <c r="V13" s="94">
        <v>0</v>
      </c>
      <c r="W13" s="95">
        <v>0</v>
      </c>
    </row>
    <row r="14" spans="1:23" ht="12.75" customHeight="1">
      <c r="A14" s="48" t="s">
        <v>38</v>
      </c>
      <c r="B14" s="93">
        <v>500000</v>
      </c>
      <c r="C14" s="93">
        <v>0</v>
      </c>
      <c r="D14" s="93"/>
      <c r="E14" s="93">
        <f t="shared" si="0"/>
        <v>500000</v>
      </c>
      <c r="F14" s="94">
        <v>500000</v>
      </c>
      <c r="G14" s="95">
        <v>0</v>
      </c>
      <c r="H14" s="94"/>
      <c r="I14" s="95"/>
      <c r="J14" s="94"/>
      <c r="K14" s="95"/>
      <c r="L14" s="94"/>
      <c r="M14" s="95"/>
      <c r="N14" s="94"/>
      <c r="O14" s="95"/>
      <c r="P14" s="94">
        <f t="shared" si="1"/>
        <v>0</v>
      </c>
      <c r="Q14" s="95">
        <f t="shared" si="2"/>
        <v>0</v>
      </c>
      <c r="R14" s="49">
        <f t="shared" si="3"/>
        <v>0</v>
      </c>
      <c r="S14" s="50">
        <f t="shared" si="4"/>
        <v>0</v>
      </c>
      <c r="T14" s="49">
        <f t="shared" si="5"/>
        <v>0</v>
      </c>
      <c r="U14" s="51">
        <f t="shared" si="6"/>
        <v>0</v>
      </c>
      <c r="V14" s="94">
        <v>0</v>
      </c>
      <c r="W14" s="95">
        <v>0</v>
      </c>
    </row>
    <row r="15" spans="1:23" ht="12.75" customHeight="1">
      <c r="A15" s="48" t="s">
        <v>39</v>
      </c>
      <c r="B15" s="93">
        <v>0</v>
      </c>
      <c r="C15" s="93">
        <v>0</v>
      </c>
      <c r="D15" s="93"/>
      <c r="E15" s="93">
        <f t="shared" si="0"/>
        <v>0</v>
      </c>
      <c r="F15" s="94">
        <v>0</v>
      </c>
      <c r="G15" s="95">
        <v>0</v>
      </c>
      <c r="H15" s="94"/>
      <c r="I15" s="95"/>
      <c r="J15" s="94"/>
      <c r="K15" s="95"/>
      <c r="L15" s="94"/>
      <c r="M15" s="95"/>
      <c r="N15" s="94"/>
      <c r="O15" s="95"/>
      <c r="P15" s="94">
        <f t="shared" si="1"/>
        <v>0</v>
      </c>
      <c r="Q15" s="95">
        <f t="shared" si="2"/>
        <v>0</v>
      </c>
      <c r="R15" s="49">
        <f t="shared" si="3"/>
        <v>0</v>
      </c>
      <c r="S15" s="50">
        <f t="shared" si="4"/>
        <v>0</v>
      </c>
      <c r="T15" s="49">
        <f t="shared" si="5"/>
        <v>0</v>
      </c>
      <c r="U15" s="51">
        <f t="shared" si="6"/>
        <v>0</v>
      </c>
      <c r="V15" s="94">
        <v>0</v>
      </c>
      <c r="W15" s="95">
        <v>0</v>
      </c>
    </row>
    <row r="16" spans="1:23" ht="12.75" customHeight="1">
      <c r="A16" s="52" t="s">
        <v>40</v>
      </c>
      <c r="B16" s="96">
        <f>SUM(B9:B15)</f>
        <v>13500000</v>
      </c>
      <c r="C16" s="96">
        <f>SUM(C9:C15)</f>
        <v>-12000000</v>
      </c>
      <c r="D16" s="96"/>
      <c r="E16" s="96">
        <f t="shared" si="0"/>
        <v>1500000</v>
      </c>
      <c r="F16" s="97">
        <f aca="true" t="shared" si="7" ref="F16:O16">SUM(F9:F15)</f>
        <v>1500000</v>
      </c>
      <c r="G16" s="98">
        <f t="shared" si="7"/>
        <v>1000000</v>
      </c>
      <c r="H16" s="97">
        <f t="shared" si="7"/>
        <v>0</v>
      </c>
      <c r="I16" s="98">
        <f t="shared" si="7"/>
        <v>0</v>
      </c>
      <c r="J16" s="97">
        <f t="shared" si="7"/>
        <v>0</v>
      </c>
      <c r="K16" s="98">
        <f t="shared" si="7"/>
        <v>0</v>
      </c>
      <c r="L16" s="97">
        <f t="shared" si="7"/>
        <v>54000</v>
      </c>
      <c r="M16" s="98">
        <f t="shared" si="7"/>
        <v>56775</v>
      </c>
      <c r="N16" s="97">
        <f t="shared" si="7"/>
        <v>127000</v>
      </c>
      <c r="O16" s="98">
        <f t="shared" si="7"/>
        <v>0</v>
      </c>
      <c r="P16" s="97">
        <f t="shared" si="1"/>
        <v>181000</v>
      </c>
      <c r="Q16" s="98">
        <f t="shared" si="2"/>
        <v>56775</v>
      </c>
      <c r="R16" s="53">
        <f t="shared" si="3"/>
        <v>135.1851851851852</v>
      </c>
      <c r="S16" s="54">
        <f t="shared" si="4"/>
        <v>-100</v>
      </c>
      <c r="T16" s="53">
        <f>IF((SUM($E9:$E13)+$E15)=0,0,(P16/(SUM($E9:$E13)+$E15)*100))</f>
        <v>18.099999999999998</v>
      </c>
      <c r="U16" s="55">
        <f>IF((SUM($E9:$E13)+$E15)=0,0,(Q16/(SUM($E9:$E13)+$E15)*100))</f>
        <v>5.6775</v>
      </c>
      <c r="V16" s="97">
        <f>SUM(V9:V15)</f>
        <v>0</v>
      </c>
      <c r="W16" s="98">
        <f>SUM(W9:W15)</f>
        <v>0</v>
      </c>
    </row>
    <row r="17" spans="1:23" ht="12.75" customHeight="1">
      <c r="A17" s="41" t="s">
        <v>41</v>
      </c>
      <c r="B17" s="99"/>
      <c r="C17" s="99"/>
      <c r="D17" s="99"/>
      <c r="E17" s="99"/>
      <c r="F17" s="100"/>
      <c r="G17" s="101"/>
      <c r="H17" s="100"/>
      <c r="I17" s="101"/>
      <c r="J17" s="100"/>
      <c r="K17" s="101"/>
      <c r="L17" s="100"/>
      <c r="M17" s="101"/>
      <c r="N17" s="100"/>
      <c r="O17" s="101"/>
      <c r="P17" s="100"/>
      <c r="Q17" s="101"/>
      <c r="R17" s="45"/>
      <c r="S17" s="46"/>
      <c r="T17" s="45"/>
      <c r="U17" s="47"/>
      <c r="V17" s="100"/>
      <c r="W17" s="101"/>
    </row>
    <row r="18" spans="1:23" ht="12.75" customHeight="1">
      <c r="A18" s="48" t="s">
        <v>42</v>
      </c>
      <c r="B18" s="93">
        <v>900000</v>
      </c>
      <c r="C18" s="93">
        <v>0</v>
      </c>
      <c r="D18" s="93"/>
      <c r="E18" s="93">
        <f aca="true" t="shared" si="8" ref="E18:E24">$B18+$C18+$D18</f>
        <v>900000</v>
      </c>
      <c r="F18" s="94">
        <v>900000</v>
      </c>
      <c r="G18" s="95">
        <v>0</v>
      </c>
      <c r="H18" s="94"/>
      <c r="I18" s="95"/>
      <c r="J18" s="94"/>
      <c r="K18" s="95"/>
      <c r="L18" s="94"/>
      <c r="M18" s="95"/>
      <c r="N18" s="94"/>
      <c r="O18" s="95"/>
      <c r="P18" s="94">
        <f aca="true" t="shared" si="9" ref="P18:P24">$H18+$J18+$L18+$N18</f>
        <v>0</v>
      </c>
      <c r="Q18" s="95">
        <f aca="true" t="shared" si="10" ref="Q18:Q24">$I18+$K18+$M18+$O18</f>
        <v>0</v>
      </c>
      <c r="R18" s="49">
        <f aca="true" t="shared" si="11" ref="R18:R24">IF($L18=0,0,(($N18-$L18)/$L18)*100)</f>
        <v>0</v>
      </c>
      <c r="S18" s="50">
        <f aca="true" t="shared" si="12" ref="S18:S24">IF($M18=0,0,(($O18-$M18)/$M18)*100)</f>
        <v>0</v>
      </c>
      <c r="T18" s="49">
        <f aca="true" t="shared" si="13" ref="T18:T23">IF($E18=0,0,($P18/$E18)*100)</f>
        <v>0</v>
      </c>
      <c r="U18" s="51">
        <f aca="true" t="shared" si="14" ref="U18:U23">IF($E18=0,0,($Q18/$E18)*100)</f>
        <v>0</v>
      </c>
      <c r="V18" s="94">
        <v>0</v>
      </c>
      <c r="W18" s="95">
        <v>0</v>
      </c>
    </row>
    <row r="19" spans="1:23" ht="12.75" customHeight="1">
      <c r="A19" s="48" t="s">
        <v>43</v>
      </c>
      <c r="B19" s="93">
        <v>900000</v>
      </c>
      <c r="C19" s="93">
        <v>0</v>
      </c>
      <c r="D19" s="93"/>
      <c r="E19" s="93">
        <f t="shared" si="8"/>
        <v>900000</v>
      </c>
      <c r="F19" s="94">
        <v>900000</v>
      </c>
      <c r="G19" s="95">
        <v>0</v>
      </c>
      <c r="H19" s="94"/>
      <c r="I19" s="95"/>
      <c r="J19" s="94"/>
      <c r="K19" s="95"/>
      <c r="L19" s="94"/>
      <c r="M19" s="95"/>
      <c r="N19" s="94"/>
      <c r="O19" s="95"/>
      <c r="P19" s="94">
        <f t="shared" si="9"/>
        <v>0</v>
      </c>
      <c r="Q19" s="95">
        <f t="shared" si="10"/>
        <v>0</v>
      </c>
      <c r="R19" s="49">
        <f t="shared" si="11"/>
        <v>0</v>
      </c>
      <c r="S19" s="50">
        <f t="shared" si="12"/>
        <v>0</v>
      </c>
      <c r="T19" s="49">
        <f t="shared" si="13"/>
        <v>0</v>
      </c>
      <c r="U19" s="51">
        <f t="shared" si="14"/>
        <v>0</v>
      </c>
      <c r="V19" s="94">
        <v>0</v>
      </c>
      <c r="W19" s="95">
        <v>0</v>
      </c>
    </row>
    <row r="20" spans="1:23" ht="12.75" customHeight="1">
      <c r="A20" s="48" t="s">
        <v>44</v>
      </c>
      <c r="B20" s="93">
        <v>119000</v>
      </c>
      <c r="C20" s="93">
        <v>0</v>
      </c>
      <c r="D20" s="93"/>
      <c r="E20" s="93">
        <f t="shared" si="8"/>
        <v>119000</v>
      </c>
      <c r="F20" s="94">
        <v>119000</v>
      </c>
      <c r="G20" s="95">
        <v>119000</v>
      </c>
      <c r="H20" s="94">
        <v>76000</v>
      </c>
      <c r="I20" s="95"/>
      <c r="J20" s="94"/>
      <c r="K20" s="95"/>
      <c r="L20" s="94"/>
      <c r="M20" s="95"/>
      <c r="N20" s="94"/>
      <c r="O20" s="95"/>
      <c r="P20" s="94">
        <f t="shared" si="9"/>
        <v>76000</v>
      </c>
      <c r="Q20" s="95">
        <f t="shared" si="10"/>
        <v>0</v>
      </c>
      <c r="R20" s="49">
        <f t="shared" si="11"/>
        <v>0</v>
      </c>
      <c r="S20" s="50">
        <f t="shared" si="12"/>
        <v>0</v>
      </c>
      <c r="T20" s="49">
        <f t="shared" si="13"/>
        <v>63.86554621848739</v>
      </c>
      <c r="U20" s="51">
        <f t="shared" si="14"/>
        <v>0</v>
      </c>
      <c r="V20" s="94">
        <v>0</v>
      </c>
      <c r="W20" s="95">
        <v>0</v>
      </c>
    </row>
    <row r="21" spans="1:23" ht="12.75" customHeight="1">
      <c r="A21" s="48" t="s">
        <v>45</v>
      </c>
      <c r="B21" s="93">
        <v>0</v>
      </c>
      <c r="C21" s="93">
        <v>0</v>
      </c>
      <c r="D21" s="93"/>
      <c r="E21" s="93">
        <f t="shared" si="8"/>
        <v>0</v>
      </c>
      <c r="F21" s="94">
        <v>0</v>
      </c>
      <c r="G21" s="95">
        <v>0</v>
      </c>
      <c r="H21" s="94"/>
      <c r="I21" s="95"/>
      <c r="J21" s="94"/>
      <c r="K21" s="95"/>
      <c r="L21" s="94"/>
      <c r="M21" s="95"/>
      <c r="N21" s="94"/>
      <c r="O21" s="95"/>
      <c r="P21" s="94">
        <f t="shared" si="9"/>
        <v>0</v>
      </c>
      <c r="Q21" s="95">
        <f t="shared" si="10"/>
        <v>0</v>
      </c>
      <c r="R21" s="49">
        <f t="shared" si="11"/>
        <v>0</v>
      </c>
      <c r="S21" s="50">
        <f t="shared" si="12"/>
        <v>0</v>
      </c>
      <c r="T21" s="49">
        <f t="shared" si="13"/>
        <v>0</v>
      </c>
      <c r="U21" s="51">
        <f t="shared" si="14"/>
        <v>0</v>
      </c>
      <c r="V21" s="94">
        <v>0</v>
      </c>
      <c r="W21" s="95">
        <v>0</v>
      </c>
    </row>
    <row r="22" spans="1:23" ht="12.75" customHeight="1">
      <c r="A22" s="48" t="s">
        <v>46</v>
      </c>
      <c r="B22" s="93">
        <v>0</v>
      </c>
      <c r="C22" s="93">
        <v>0</v>
      </c>
      <c r="D22" s="93"/>
      <c r="E22" s="93">
        <f t="shared" si="8"/>
        <v>0</v>
      </c>
      <c r="F22" s="94">
        <v>0</v>
      </c>
      <c r="G22" s="95">
        <v>0</v>
      </c>
      <c r="H22" s="94"/>
      <c r="I22" s="95"/>
      <c r="J22" s="94"/>
      <c r="K22" s="95"/>
      <c r="L22" s="94"/>
      <c r="M22" s="95"/>
      <c r="N22" s="94"/>
      <c r="O22" s="95"/>
      <c r="P22" s="94">
        <f t="shared" si="9"/>
        <v>0</v>
      </c>
      <c r="Q22" s="95">
        <f t="shared" si="10"/>
        <v>0</v>
      </c>
      <c r="R22" s="49">
        <f t="shared" si="11"/>
        <v>0</v>
      </c>
      <c r="S22" s="50">
        <f t="shared" si="12"/>
        <v>0</v>
      </c>
      <c r="T22" s="49">
        <f t="shared" si="13"/>
        <v>0</v>
      </c>
      <c r="U22" s="51">
        <f t="shared" si="14"/>
        <v>0</v>
      </c>
      <c r="V22" s="94">
        <v>0</v>
      </c>
      <c r="W22" s="95">
        <v>0</v>
      </c>
    </row>
    <row r="23" spans="1:23" ht="12.75" customHeight="1">
      <c r="A23" s="48" t="s">
        <v>47</v>
      </c>
      <c r="B23" s="93">
        <v>0</v>
      </c>
      <c r="C23" s="93">
        <v>0</v>
      </c>
      <c r="D23" s="93"/>
      <c r="E23" s="93">
        <f t="shared" si="8"/>
        <v>0</v>
      </c>
      <c r="F23" s="94">
        <v>0</v>
      </c>
      <c r="G23" s="95">
        <v>0</v>
      </c>
      <c r="H23" s="94"/>
      <c r="I23" s="95"/>
      <c r="J23" s="94"/>
      <c r="K23" s="95"/>
      <c r="L23" s="94"/>
      <c r="M23" s="95"/>
      <c r="N23" s="94"/>
      <c r="O23" s="95"/>
      <c r="P23" s="94">
        <f t="shared" si="9"/>
        <v>0</v>
      </c>
      <c r="Q23" s="95">
        <f t="shared" si="10"/>
        <v>0</v>
      </c>
      <c r="R23" s="49">
        <f t="shared" si="11"/>
        <v>0</v>
      </c>
      <c r="S23" s="50">
        <f t="shared" si="12"/>
        <v>0</v>
      </c>
      <c r="T23" s="49">
        <f t="shared" si="13"/>
        <v>0</v>
      </c>
      <c r="U23" s="51">
        <f t="shared" si="14"/>
        <v>0</v>
      </c>
      <c r="V23" s="94">
        <v>0</v>
      </c>
      <c r="W23" s="95"/>
    </row>
    <row r="24" spans="1:23" ht="12.75" customHeight="1">
      <c r="A24" s="52" t="s">
        <v>40</v>
      </c>
      <c r="B24" s="96">
        <f>SUM(B18:B23)</f>
        <v>1919000</v>
      </c>
      <c r="C24" s="96">
        <f>SUM(C18:C23)</f>
        <v>0</v>
      </c>
      <c r="D24" s="96"/>
      <c r="E24" s="96">
        <f t="shared" si="8"/>
        <v>1919000</v>
      </c>
      <c r="F24" s="97">
        <f aca="true" t="shared" si="15" ref="F24:O24">SUM(F18:F23)</f>
        <v>1919000</v>
      </c>
      <c r="G24" s="98">
        <f t="shared" si="15"/>
        <v>119000</v>
      </c>
      <c r="H24" s="97">
        <f t="shared" si="15"/>
        <v>76000</v>
      </c>
      <c r="I24" s="98">
        <f t="shared" si="15"/>
        <v>0</v>
      </c>
      <c r="J24" s="97">
        <f t="shared" si="15"/>
        <v>0</v>
      </c>
      <c r="K24" s="98">
        <f t="shared" si="15"/>
        <v>0</v>
      </c>
      <c r="L24" s="97">
        <f t="shared" si="15"/>
        <v>0</v>
      </c>
      <c r="M24" s="98">
        <f t="shared" si="15"/>
        <v>0</v>
      </c>
      <c r="N24" s="97">
        <f t="shared" si="15"/>
        <v>0</v>
      </c>
      <c r="O24" s="98">
        <f t="shared" si="15"/>
        <v>0</v>
      </c>
      <c r="P24" s="97">
        <f t="shared" si="9"/>
        <v>76000</v>
      </c>
      <c r="Q24" s="98">
        <f t="shared" si="10"/>
        <v>0</v>
      </c>
      <c r="R24" s="53">
        <f t="shared" si="11"/>
        <v>0</v>
      </c>
      <c r="S24" s="54">
        <f t="shared" si="12"/>
        <v>0</v>
      </c>
      <c r="T24" s="53">
        <f>IF(($E24-$E19-$E23)=0,0,($P24/($E24-$E19-$E23))*100)</f>
        <v>7.45829244357213</v>
      </c>
      <c r="U24" s="55">
        <f>IF(($E24-$E19-$E23)=0,0,($Q24/($E24-$E19-$E23))*100)</f>
        <v>0</v>
      </c>
      <c r="V24" s="97">
        <f>SUM(V18:V23)</f>
        <v>0</v>
      </c>
      <c r="W24" s="98">
        <f>SUM(W18:W23)</f>
        <v>0</v>
      </c>
    </row>
    <row r="25" spans="1:23" ht="12.75" customHeight="1">
      <c r="A25" s="41" t="s">
        <v>48</v>
      </c>
      <c r="B25" s="99"/>
      <c r="C25" s="99"/>
      <c r="D25" s="99"/>
      <c r="E25" s="99"/>
      <c r="F25" s="100"/>
      <c r="G25" s="101"/>
      <c r="H25" s="100"/>
      <c r="I25" s="101"/>
      <c r="J25" s="100"/>
      <c r="K25" s="101"/>
      <c r="L25" s="100"/>
      <c r="M25" s="101"/>
      <c r="N25" s="100"/>
      <c r="O25" s="101"/>
      <c r="P25" s="100"/>
      <c r="Q25" s="101"/>
      <c r="R25" s="45"/>
      <c r="S25" s="46"/>
      <c r="T25" s="45"/>
      <c r="U25" s="47"/>
      <c r="V25" s="100"/>
      <c r="W25" s="101"/>
    </row>
    <row r="26" spans="1:23" ht="12.75" customHeight="1">
      <c r="A26" s="48" t="s">
        <v>49</v>
      </c>
      <c r="B26" s="93">
        <v>0</v>
      </c>
      <c r="C26" s="93">
        <v>0</v>
      </c>
      <c r="D26" s="93"/>
      <c r="E26" s="93">
        <f>$B26+$C26+$D26</f>
        <v>0</v>
      </c>
      <c r="F26" s="94">
        <v>0</v>
      </c>
      <c r="G26" s="95">
        <v>0</v>
      </c>
      <c r="H26" s="94"/>
      <c r="I26" s="95"/>
      <c r="J26" s="94"/>
      <c r="K26" s="95"/>
      <c r="L26" s="94"/>
      <c r="M26" s="95"/>
      <c r="N26" s="94"/>
      <c r="O26" s="95"/>
      <c r="P26" s="94">
        <f>$H26+$J26+$L26+$N26</f>
        <v>0</v>
      </c>
      <c r="Q26" s="95">
        <f>$I26+$K26+$M26+$O26</f>
        <v>0</v>
      </c>
      <c r="R26" s="49">
        <f>IF($L26=0,0,(($N26-$L26)/$L26)*100)</f>
        <v>0</v>
      </c>
      <c r="S26" s="50">
        <f>IF($M26=0,0,(($O26-$M26)/$M26)*100)</f>
        <v>0</v>
      </c>
      <c r="T26" s="49">
        <f>IF($E26=0,0,($P26/$E26)*100)</f>
        <v>0</v>
      </c>
      <c r="U26" s="51">
        <f>IF($E26=0,0,($Q26/$E26)*100)</f>
        <v>0</v>
      </c>
      <c r="V26" s="94">
        <v>0</v>
      </c>
      <c r="W26" s="95"/>
    </row>
    <row r="27" spans="1:23" ht="12.75" customHeight="1">
      <c r="A27" s="48" t="s">
        <v>50</v>
      </c>
      <c r="B27" s="93">
        <v>0</v>
      </c>
      <c r="C27" s="93">
        <v>0</v>
      </c>
      <c r="D27" s="93"/>
      <c r="E27" s="93">
        <f>$B27+$C27+$D27</f>
        <v>0</v>
      </c>
      <c r="F27" s="94">
        <v>0</v>
      </c>
      <c r="G27" s="95">
        <v>0</v>
      </c>
      <c r="H27" s="94"/>
      <c r="I27" s="95"/>
      <c r="J27" s="94"/>
      <c r="K27" s="95"/>
      <c r="L27" s="94"/>
      <c r="M27" s="95"/>
      <c r="N27" s="94"/>
      <c r="O27" s="95"/>
      <c r="P27" s="94">
        <f>$H27+$J27+$L27+$N27</f>
        <v>0</v>
      </c>
      <c r="Q27" s="95">
        <f>$I27+$K27+$M27+$O27</f>
        <v>0</v>
      </c>
      <c r="R27" s="49">
        <f>IF($L27=0,0,(($N27-$L27)/$L27)*100)</f>
        <v>0</v>
      </c>
      <c r="S27" s="50">
        <f>IF($M27=0,0,(($O27-$M27)/$M27)*100)</f>
        <v>0</v>
      </c>
      <c r="T27" s="49">
        <f>IF($E27=0,0,($P27/$E27)*100)</f>
        <v>0</v>
      </c>
      <c r="U27" s="51">
        <f>IF($E27=0,0,($Q27/$E27)*100)</f>
        <v>0</v>
      </c>
      <c r="V27" s="94">
        <v>0</v>
      </c>
      <c r="W27" s="95"/>
    </row>
    <row r="28" spans="1:23" ht="12.75" customHeight="1">
      <c r="A28" s="48" t="s">
        <v>51</v>
      </c>
      <c r="B28" s="93">
        <v>0</v>
      </c>
      <c r="C28" s="93">
        <v>0</v>
      </c>
      <c r="D28" s="93"/>
      <c r="E28" s="93">
        <f>$B28+$C28+$D28</f>
        <v>0</v>
      </c>
      <c r="F28" s="94">
        <v>0</v>
      </c>
      <c r="G28" s="95">
        <v>0</v>
      </c>
      <c r="H28" s="94"/>
      <c r="I28" s="95"/>
      <c r="J28" s="94"/>
      <c r="K28" s="95"/>
      <c r="L28" s="94"/>
      <c r="M28" s="95"/>
      <c r="N28" s="94"/>
      <c r="O28" s="95"/>
      <c r="P28" s="94">
        <f>$H28+$J28+$L28+$N28</f>
        <v>0</v>
      </c>
      <c r="Q28" s="95">
        <f>$I28+$K28+$M28+$O28</f>
        <v>0</v>
      </c>
      <c r="R28" s="49">
        <f>IF($L28=0,0,(($N28-$L28)/$L28)*100)</f>
        <v>0</v>
      </c>
      <c r="S28" s="50">
        <f>IF($M28=0,0,(($O28-$M28)/$M28)*100)</f>
        <v>0</v>
      </c>
      <c r="T28" s="49">
        <f>IF($E28=0,0,($P28/$E28)*100)</f>
        <v>0</v>
      </c>
      <c r="U28" s="51">
        <f>IF($E28=0,0,($Q28/$E28)*100)</f>
        <v>0</v>
      </c>
      <c r="V28" s="94">
        <v>0</v>
      </c>
      <c r="W28" s="95">
        <v>0</v>
      </c>
    </row>
    <row r="29" spans="1:23" ht="12.75" customHeight="1">
      <c r="A29" s="48" t="s">
        <v>52</v>
      </c>
      <c r="B29" s="93">
        <v>2748000</v>
      </c>
      <c r="C29" s="93">
        <v>0</v>
      </c>
      <c r="D29" s="93"/>
      <c r="E29" s="93">
        <f>$B29+$C29+$D29</f>
        <v>2748000</v>
      </c>
      <c r="F29" s="94">
        <v>2748000</v>
      </c>
      <c r="G29" s="95">
        <v>2748000</v>
      </c>
      <c r="H29" s="94">
        <v>570000</v>
      </c>
      <c r="I29" s="95"/>
      <c r="J29" s="94">
        <v>556000</v>
      </c>
      <c r="K29" s="95"/>
      <c r="L29" s="94">
        <v>323000</v>
      </c>
      <c r="M29" s="95"/>
      <c r="N29" s="94">
        <v>634000</v>
      </c>
      <c r="O29" s="95"/>
      <c r="P29" s="94">
        <f>$H29+$J29+$L29+$N29</f>
        <v>2083000</v>
      </c>
      <c r="Q29" s="95">
        <f>$I29+$K29+$M29+$O29</f>
        <v>0</v>
      </c>
      <c r="R29" s="49">
        <f>IF($L29=0,0,(($N29-$L29)/$L29)*100)</f>
        <v>96.28482972136223</v>
      </c>
      <c r="S29" s="50">
        <f>IF($M29=0,0,(($O29-$M29)/$M29)*100)</f>
        <v>0</v>
      </c>
      <c r="T29" s="49">
        <f>IF($E29=0,0,($P29/$E29)*100)</f>
        <v>75.80058224163028</v>
      </c>
      <c r="U29" s="51">
        <f>IF($E29=0,0,($Q29/$E29)*100)</f>
        <v>0</v>
      </c>
      <c r="V29" s="94">
        <v>0</v>
      </c>
      <c r="W29" s="95">
        <v>0</v>
      </c>
    </row>
    <row r="30" spans="1:23" ht="12.75" customHeight="1">
      <c r="A30" s="52" t="s">
        <v>40</v>
      </c>
      <c r="B30" s="96">
        <f>SUM(B26:B29)</f>
        <v>2748000</v>
      </c>
      <c r="C30" s="96">
        <f>SUM(C26:C29)</f>
        <v>0</v>
      </c>
      <c r="D30" s="96"/>
      <c r="E30" s="96">
        <f>$B30+$C30+$D30</f>
        <v>2748000</v>
      </c>
      <c r="F30" s="97">
        <f aca="true" t="shared" si="16" ref="F30:O30">SUM(F26:F29)</f>
        <v>2748000</v>
      </c>
      <c r="G30" s="98">
        <f t="shared" si="16"/>
        <v>2748000</v>
      </c>
      <c r="H30" s="97">
        <f t="shared" si="16"/>
        <v>570000</v>
      </c>
      <c r="I30" s="98">
        <f t="shared" si="16"/>
        <v>0</v>
      </c>
      <c r="J30" s="97">
        <f t="shared" si="16"/>
        <v>556000</v>
      </c>
      <c r="K30" s="98">
        <f t="shared" si="16"/>
        <v>0</v>
      </c>
      <c r="L30" s="97">
        <f t="shared" si="16"/>
        <v>323000</v>
      </c>
      <c r="M30" s="98">
        <f t="shared" si="16"/>
        <v>0</v>
      </c>
      <c r="N30" s="97">
        <f t="shared" si="16"/>
        <v>634000</v>
      </c>
      <c r="O30" s="98">
        <f t="shared" si="16"/>
        <v>0</v>
      </c>
      <c r="P30" s="97">
        <f>$H30+$J30+$L30+$N30</f>
        <v>2083000</v>
      </c>
      <c r="Q30" s="98">
        <f>$I30+$K30+$M30+$O30</f>
        <v>0</v>
      </c>
      <c r="R30" s="53">
        <f>IF($L30=0,0,(($N30-$L30)/$L30)*100)</f>
        <v>96.28482972136223</v>
      </c>
      <c r="S30" s="54">
        <f>IF($M30=0,0,(($O30-$M30)/$M30)*100)</f>
        <v>0</v>
      </c>
      <c r="T30" s="53">
        <f>IF($E30=0,0,($P30/$E30)*100)</f>
        <v>75.80058224163028</v>
      </c>
      <c r="U30" s="55">
        <f>IF($E30=0,0,($Q30/$E30)*100)</f>
        <v>0</v>
      </c>
      <c r="V30" s="97">
        <f>SUM(V26:V29)</f>
        <v>0</v>
      </c>
      <c r="W30" s="98">
        <f>SUM(W26:W29)</f>
        <v>0</v>
      </c>
    </row>
    <row r="31" spans="1:23" ht="12.75" customHeight="1">
      <c r="A31" s="41" t="s">
        <v>53</v>
      </c>
      <c r="B31" s="99"/>
      <c r="C31" s="99"/>
      <c r="D31" s="99"/>
      <c r="E31" s="99"/>
      <c r="F31" s="100"/>
      <c r="G31" s="101"/>
      <c r="H31" s="100"/>
      <c r="I31" s="101"/>
      <c r="J31" s="100"/>
      <c r="K31" s="101"/>
      <c r="L31" s="100"/>
      <c r="M31" s="101"/>
      <c r="N31" s="100"/>
      <c r="O31" s="101"/>
      <c r="P31" s="100"/>
      <c r="Q31" s="101"/>
      <c r="R31" s="45"/>
      <c r="S31" s="46"/>
      <c r="T31" s="45"/>
      <c r="U31" s="47"/>
      <c r="V31" s="100"/>
      <c r="W31" s="101"/>
    </row>
    <row r="32" spans="1:23" ht="12.75" customHeight="1">
      <c r="A32" s="48" t="s">
        <v>54</v>
      </c>
      <c r="B32" s="93">
        <v>1080000</v>
      </c>
      <c r="C32" s="93">
        <v>0</v>
      </c>
      <c r="D32" s="93"/>
      <c r="E32" s="93">
        <f>$B32+$C32+$D32</f>
        <v>1080000</v>
      </c>
      <c r="F32" s="94">
        <v>1080000</v>
      </c>
      <c r="G32" s="95">
        <v>1080000</v>
      </c>
      <c r="H32" s="94"/>
      <c r="I32" s="95"/>
      <c r="J32" s="94">
        <v>115000</v>
      </c>
      <c r="K32" s="95">
        <v>379900</v>
      </c>
      <c r="L32" s="94">
        <v>517000</v>
      </c>
      <c r="M32" s="95">
        <v>371300</v>
      </c>
      <c r="N32" s="94">
        <v>228000</v>
      </c>
      <c r="O32" s="95">
        <v>441772</v>
      </c>
      <c r="P32" s="94">
        <f>$H32+$J32+$L32+$N32</f>
        <v>860000</v>
      </c>
      <c r="Q32" s="95">
        <f>$I32+$K32+$M32+$O32</f>
        <v>1192972</v>
      </c>
      <c r="R32" s="49">
        <f>IF($L32=0,0,(($N32-$L32)/$L32)*100)</f>
        <v>-55.89941972920697</v>
      </c>
      <c r="S32" s="50">
        <f>IF($M32=0,0,(($O32-$M32)/$M32)*100)</f>
        <v>18.979800700242393</v>
      </c>
      <c r="T32" s="49">
        <f>IF($E32=0,0,($P32/$E32)*100)</f>
        <v>79.62962962962963</v>
      </c>
      <c r="U32" s="51">
        <f>IF($E32=0,0,($Q32/$E32)*100)</f>
        <v>110.46037037037037</v>
      </c>
      <c r="V32" s="94">
        <v>0</v>
      </c>
      <c r="W32" s="95">
        <v>0</v>
      </c>
    </row>
    <row r="33" spans="1:23" ht="12.75" customHeight="1">
      <c r="A33" s="52" t="s">
        <v>40</v>
      </c>
      <c r="B33" s="96">
        <f>B32</f>
        <v>1080000</v>
      </c>
      <c r="C33" s="96">
        <f>C32</f>
        <v>0</v>
      </c>
      <c r="D33" s="96"/>
      <c r="E33" s="96">
        <f>$B33+$C33+$D33</f>
        <v>1080000</v>
      </c>
      <c r="F33" s="97">
        <f aca="true" t="shared" si="17" ref="F33:O33">F32</f>
        <v>1080000</v>
      </c>
      <c r="G33" s="98">
        <f t="shared" si="17"/>
        <v>1080000</v>
      </c>
      <c r="H33" s="97">
        <f t="shared" si="17"/>
        <v>0</v>
      </c>
      <c r="I33" s="98">
        <f t="shared" si="17"/>
        <v>0</v>
      </c>
      <c r="J33" s="97">
        <f t="shared" si="17"/>
        <v>115000</v>
      </c>
      <c r="K33" s="98">
        <f t="shared" si="17"/>
        <v>379900</v>
      </c>
      <c r="L33" s="97">
        <f t="shared" si="17"/>
        <v>517000</v>
      </c>
      <c r="M33" s="98">
        <f t="shared" si="17"/>
        <v>371300</v>
      </c>
      <c r="N33" s="97">
        <f t="shared" si="17"/>
        <v>228000</v>
      </c>
      <c r="O33" s="98">
        <f t="shared" si="17"/>
        <v>441772</v>
      </c>
      <c r="P33" s="97">
        <f>$H33+$J33+$L33+$N33</f>
        <v>860000</v>
      </c>
      <c r="Q33" s="98">
        <f>$I33+$K33+$M33+$O33</f>
        <v>1192972</v>
      </c>
      <c r="R33" s="53">
        <f>IF($L33=0,0,(($N33-$L33)/$L33)*100)</f>
        <v>-55.89941972920697</v>
      </c>
      <c r="S33" s="54">
        <f>IF($M33=0,0,(($O33-$M33)/$M33)*100)</f>
        <v>18.979800700242393</v>
      </c>
      <c r="T33" s="53">
        <f>IF($E33=0,0,($P33/$E33)*100)</f>
        <v>79.62962962962963</v>
      </c>
      <c r="U33" s="55">
        <f>IF($E33=0,0,($Q33/$E33)*100)</f>
        <v>110.46037037037037</v>
      </c>
      <c r="V33" s="97">
        <f>V32</f>
        <v>0</v>
      </c>
      <c r="W33" s="98">
        <f>W32</f>
        <v>0</v>
      </c>
    </row>
    <row r="34" spans="1:23" ht="12.75" customHeight="1">
      <c r="A34" s="41" t="s">
        <v>55</v>
      </c>
      <c r="B34" s="99"/>
      <c r="C34" s="99"/>
      <c r="D34" s="99"/>
      <c r="E34" s="99"/>
      <c r="F34" s="100"/>
      <c r="G34" s="101"/>
      <c r="H34" s="100"/>
      <c r="I34" s="101"/>
      <c r="J34" s="100"/>
      <c r="K34" s="101"/>
      <c r="L34" s="100"/>
      <c r="M34" s="101"/>
      <c r="N34" s="100"/>
      <c r="O34" s="101"/>
      <c r="P34" s="100"/>
      <c r="Q34" s="101"/>
      <c r="R34" s="45"/>
      <c r="S34" s="46"/>
      <c r="T34" s="45"/>
      <c r="U34" s="47"/>
      <c r="V34" s="100"/>
      <c r="W34" s="101"/>
    </row>
    <row r="35" spans="1:23" ht="12.75" customHeight="1">
      <c r="A35" s="48" t="s">
        <v>56</v>
      </c>
      <c r="B35" s="93">
        <v>0</v>
      </c>
      <c r="C35" s="93">
        <v>0</v>
      </c>
      <c r="D35" s="93"/>
      <c r="E35" s="93">
        <f aca="true" t="shared" si="18" ref="E35:E40">$B35+$C35+$D35</f>
        <v>0</v>
      </c>
      <c r="F35" s="94">
        <v>0</v>
      </c>
      <c r="G35" s="95">
        <v>0</v>
      </c>
      <c r="H35" s="94"/>
      <c r="I35" s="95"/>
      <c r="J35" s="94"/>
      <c r="K35" s="95"/>
      <c r="L35" s="94"/>
      <c r="M35" s="95"/>
      <c r="N35" s="94"/>
      <c r="O35" s="95"/>
      <c r="P35" s="94">
        <f aca="true" t="shared" si="19" ref="P35:P40">$H35+$J35+$L35+$N35</f>
        <v>0</v>
      </c>
      <c r="Q35" s="95">
        <f aca="true" t="shared" si="20" ref="Q35:Q40">$I35+$K35+$M35+$O35</f>
        <v>0</v>
      </c>
      <c r="R35" s="49">
        <f aca="true" t="shared" si="21" ref="R35:R40">IF($L35=0,0,(($N35-$L35)/$L35)*100)</f>
        <v>0</v>
      </c>
      <c r="S35" s="50">
        <f aca="true" t="shared" si="22" ref="S35:S40">IF($M35=0,0,(($O35-$M35)/$M35)*100)</f>
        <v>0</v>
      </c>
      <c r="T35" s="49">
        <f>IF($E35=0,0,($P35/$E35)*100)</f>
        <v>0</v>
      </c>
      <c r="U35" s="51">
        <f>IF($E35=0,0,($Q35/$E35)*100)</f>
        <v>0</v>
      </c>
      <c r="V35" s="94">
        <v>0</v>
      </c>
      <c r="W35" s="95">
        <v>0</v>
      </c>
    </row>
    <row r="36" spans="1:23" ht="12.75" customHeight="1">
      <c r="A36" s="48" t="s">
        <v>57</v>
      </c>
      <c r="B36" s="93">
        <v>0</v>
      </c>
      <c r="C36" s="93">
        <v>0</v>
      </c>
      <c r="D36" s="93"/>
      <c r="E36" s="93">
        <f t="shared" si="18"/>
        <v>0</v>
      </c>
      <c r="F36" s="94">
        <v>0</v>
      </c>
      <c r="G36" s="95">
        <v>0</v>
      </c>
      <c r="H36" s="94"/>
      <c r="I36" s="95"/>
      <c r="J36" s="94"/>
      <c r="K36" s="95"/>
      <c r="L36" s="94"/>
      <c r="M36" s="95"/>
      <c r="N36" s="94"/>
      <c r="O36" s="95"/>
      <c r="P36" s="94">
        <f t="shared" si="19"/>
        <v>0</v>
      </c>
      <c r="Q36" s="95">
        <f t="shared" si="20"/>
        <v>0</v>
      </c>
      <c r="R36" s="49">
        <f t="shared" si="21"/>
        <v>0</v>
      </c>
      <c r="S36" s="50">
        <f t="shared" si="22"/>
        <v>0</v>
      </c>
      <c r="T36" s="49">
        <f>IF($E36=0,0,($P36/$E36)*100)</f>
        <v>0</v>
      </c>
      <c r="U36" s="51">
        <f>IF($E36=0,0,($Q36/$E36)*100)</f>
        <v>0</v>
      </c>
      <c r="V36" s="94">
        <v>0</v>
      </c>
      <c r="W36" s="95">
        <v>0</v>
      </c>
    </row>
    <row r="37" spans="1:23" ht="12.75" customHeight="1">
      <c r="A37" s="48" t="s">
        <v>58</v>
      </c>
      <c r="B37" s="93">
        <v>0</v>
      </c>
      <c r="C37" s="93">
        <v>0</v>
      </c>
      <c r="D37" s="93"/>
      <c r="E37" s="93">
        <f t="shared" si="18"/>
        <v>0</v>
      </c>
      <c r="F37" s="94">
        <v>0</v>
      </c>
      <c r="G37" s="95">
        <v>0</v>
      </c>
      <c r="H37" s="94"/>
      <c r="I37" s="95"/>
      <c r="J37" s="94"/>
      <c r="K37" s="95"/>
      <c r="L37" s="94"/>
      <c r="M37" s="95"/>
      <c r="N37" s="94"/>
      <c r="O37" s="95"/>
      <c r="P37" s="94">
        <f t="shared" si="19"/>
        <v>0</v>
      </c>
      <c r="Q37" s="95">
        <f t="shared" si="20"/>
        <v>0</v>
      </c>
      <c r="R37" s="49">
        <f t="shared" si="21"/>
        <v>0</v>
      </c>
      <c r="S37" s="50">
        <f t="shared" si="22"/>
        <v>0</v>
      </c>
      <c r="T37" s="49">
        <f>IF($E37=0,0,($P37/$E37)*100)</f>
        <v>0</v>
      </c>
      <c r="U37" s="51">
        <f>IF($E37=0,0,($Q37/$E37)*100)</f>
        <v>0</v>
      </c>
      <c r="V37" s="94">
        <v>0</v>
      </c>
      <c r="W37" s="95"/>
    </row>
    <row r="38" spans="1:23" ht="12.75" customHeight="1">
      <c r="A38" s="48" t="s">
        <v>59</v>
      </c>
      <c r="B38" s="93">
        <v>0</v>
      </c>
      <c r="C38" s="93">
        <v>0</v>
      </c>
      <c r="D38" s="93"/>
      <c r="E38" s="93">
        <f t="shared" si="18"/>
        <v>0</v>
      </c>
      <c r="F38" s="94">
        <v>0</v>
      </c>
      <c r="G38" s="95">
        <v>0</v>
      </c>
      <c r="H38" s="94"/>
      <c r="I38" s="95"/>
      <c r="J38" s="94"/>
      <c r="K38" s="95"/>
      <c r="L38" s="94"/>
      <c r="M38" s="95"/>
      <c r="N38" s="94"/>
      <c r="O38" s="95"/>
      <c r="P38" s="94">
        <f t="shared" si="19"/>
        <v>0</v>
      </c>
      <c r="Q38" s="95">
        <f t="shared" si="20"/>
        <v>0</v>
      </c>
      <c r="R38" s="49">
        <f t="shared" si="21"/>
        <v>0</v>
      </c>
      <c r="S38" s="50">
        <f t="shared" si="22"/>
        <v>0</v>
      </c>
      <c r="T38" s="49">
        <f>IF($E38=0,0,($P38/$E38)*100)</f>
        <v>0</v>
      </c>
      <c r="U38" s="51">
        <f>IF($E38=0,0,($Q38/$E38)*100)</f>
        <v>0</v>
      </c>
      <c r="V38" s="94">
        <v>0</v>
      </c>
      <c r="W38" s="95">
        <v>0</v>
      </c>
    </row>
    <row r="39" spans="1:23" ht="12.75" customHeight="1">
      <c r="A39" s="48" t="s">
        <v>60</v>
      </c>
      <c r="B39" s="93">
        <v>0</v>
      </c>
      <c r="C39" s="93">
        <v>0</v>
      </c>
      <c r="D39" s="93"/>
      <c r="E39" s="93">
        <f t="shared" si="18"/>
        <v>0</v>
      </c>
      <c r="F39" s="94">
        <v>0</v>
      </c>
      <c r="G39" s="95">
        <v>0</v>
      </c>
      <c r="H39" s="94"/>
      <c r="I39" s="95"/>
      <c r="J39" s="94"/>
      <c r="K39" s="95"/>
      <c r="L39" s="94"/>
      <c r="M39" s="95"/>
      <c r="N39" s="94"/>
      <c r="O39" s="95"/>
      <c r="P39" s="94">
        <f t="shared" si="19"/>
        <v>0</v>
      </c>
      <c r="Q39" s="95">
        <f t="shared" si="20"/>
        <v>0</v>
      </c>
      <c r="R39" s="49">
        <f t="shared" si="21"/>
        <v>0</v>
      </c>
      <c r="S39" s="50">
        <f t="shared" si="22"/>
        <v>0</v>
      </c>
      <c r="T39" s="49">
        <f>IF($E39=0,0,($P39/$E39)*100)</f>
        <v>0</v>
      </c>
      <c r="U39" s="51">
        <f>IF($E39=0,0,($Q39/$E39)*100)</f>
        <v>0</v>
      </c>
      <c r="V39" s="94">
        <v>0</v>
      </c>
      <c r="W39" s="95"/>
    </row>
    <row r="40" spans="1:23" ht="12.75" customHeight="1">
      <c r="A40" s="52" t="s">
        <v>40</v>
      </c>
      <c r="B40" s="96">
        <f>SUM(B35:B39)</f>
        <v>0</v>
      </c>
      <c r="C40" s="96">
        <f>SUM(C35:C39)</f>
        <v>0</v>
      </c>
      <c r="D40" s="96"/>
      <c r="E40" s="96">
        <f t="shared" si="18"/>
        <v>0</v>
      </c>
      <c r="F40" s="97">
        <f aca="true" t="shared" si="23" ref="F40:O40">SUM(F35:F39)</f>
        <v>0</v>
      </c>
      <c r="G40" s="98">
        <f t="shared" si="23"/>
        <v>0</v>
      </c>
      <c r="H40" s="97">
        <f t="shared" si="23"/>
        <v>0</v>
      </c>
      <c r="I40" s="98">
        <f t="shared" si="23"/>
        <v>0</v>
      </c>
      <c r="J40" s="97">
        <f t="shared" si="23"/>
        <v>0</v>
      </c>
      <c r="K40" s="98">
        <f t="shared" si="23"/>
        <v>0</v>
      </c>
      <c r="L40" s="97">
        <f t="shared" si="23"/>
        <v>0</v>
      </c>
      <c r="M40" s="98">
        <f t="shared" si="23"/>
        <v>0</v>
      </c>
      <c r="N40" s="97">
        <f t="shared" si="23"/>
        <v>0</v>
      </c>
      <c r="O40" s="98">
        <f t="shared" si="23"/>
        <v>0</v>
      </c>
      <c r="P40" s="97">
        <f t="shared" si="19"/>
        <v>0</v>
      </c>
      <c r="Q40" s="98">
        <f t="shared" si="20"/>
        <v>0</v>
      </c>
      <c r="R40" s="53">
        <f t="shared" si="21"/>
        <v>0</v>
      </c>
      <c r="S40" s="54">
        <f t="shared" si="22"/>
        <v>0</v>
      </c>
      <c r="T40" s="53">
        <f>IF((+$E35+$E38)=0,0,(P40/(+$E35+$E38))*100)</f>
        <v>0</v>
      </c>
      <c r="U40" s="55">
        <f>IF((+$E35+$E38)=0,0,(Q40/(+$E35+$E38))*100)</f>
        <v>0</v>
      </c>
      <c r="V40" s="97">
        <f>SUM(V35:V39)</f>
        <v>0</v>
      </c>
      <c r="W40" s="98">
        <f>SUM(W35:W39)</f>
        <v>0</v>
      </c>
    </row>
    <row r="41" spans="1:23" ht="12.75" customHeight="1">
      <c r="A41" s="41" t="s">
        <v>61</v>
      </c>
      <c r="B41" s="99"/>
      <c r="C41" s="99"/>
      <c r="D41" s="99"/>
      <c r="E41" s="99"/>
      <c r="F41" s="100"/>
      <c r="G41" s="101"/>
      <c r="H41" s="100"/>
      <c r="I41" s="101"/>
      <c r="J41" s="100"/>
      <c r="K41" s="101"/>
      <c r="L41" s="100"/>
      <c r="M41" s="101"/>
      <c r="N41" s="100"/>
      <c r="O41" s="101"/>
      <c r="P41" s="100"/>
      <c r="Q41" s="101"/>
      <c r="R41" s="45"/>
      <c r="S41" s="46"/>
      <c r="T41" s="45"/>
      <c r="U41" s="47"/>
      <c r="V41" s="100"/>
      <c r="W41" s="101"/>
    </row>
    <row r="42" spans="1:23" ht="12.75" customHeight="1">
      <c r="A42" s="48" t="s">
        <v>62</v>
      </c>
      <c r="B42" s="93">
        <v>0</v>
      </c>
      <c r="C42" s="93">
        <v>0</v>
      </c>
      <c r="D42" s="93"/>
      <c r="E42" s="93">
        <f aca="true" t="shared" si="24" ref="E42:E53">$B42+$C42+$D42</f>
        <v>0</v>
      </c>
      <c r="F42" s="94">
        <v>0</v>
      </c>
      <c r="G42" s="95">
        <v>0</v>
      </c>
      <c r="H42" s="94"/>
      <c r="I42" s="95"/>
      <c r="J42" s="94"/>
      <c r="K42" s="95"/>
      <c r="L42" s="94"/>
      <c r="M42" s="95"/>
      <c r="N42" s="94"/>
      <c r="O42" s="95"/>
      <c r="P42" s="94">
        <f aca="true" t="shared" si="25" ref="P42:P53">$H42+$J42+$L42+$N42</f>
        <v>0</v>
      </c>
      <c r="Q42" s="95">
        <f aca="true" t="shared" si="26" ref="Q42:Q53">$I42+$K42+$M42+$O42</f>
        <v>0</v>
      </c>
      <c r="R42" s="49">
        <f aca="true" t="shared" si="27" ref="R42:R53">IF($L42=0,0,(($N42-$L42)/$L42)*100)</f>
        <v>0</v>
      </c>
      <c r="S42" s="50">
        <f aca="true" t="shared" si="28" ref="S42:S53">IF($M42=0,0,(($O42-$M42)/$M42)*100)</f>
        <v>0</v>
      </c>
      <c r="T42" s="49">
        <f aca="true" t="shared" si="29" ref="T42:T52">IF($E42=0,0,($P42/$E42)*100)</f>
        <v>0</v>
      </c>
      <c r="U42" s="51">
        <f aca="true" t="shared" si="30" ref="U42:U52">IF($E42=0,0,($Q42/$E42)*100)</f>
        <v>0</v>
      </c>
      <c r="V42" s="94">
        <v>0</v>
      </c>
      <c r="W42" s="95"/>
    </row>
    <row r="43" spans="1:23" ht="12.75" customHeight="1">
      <c r="A43" s="48" t="s">
        <v>63</v>
      </c>
      <c r="B43" s="93">
        <v>0</v>
      </c>
      <c r="C43" s="93">
        <v>0</v>
      </c>
      <c r="D43" s="93"/>
      <c r="E43" s="93">
        <f t="shared" si="24"/>
        <v>0</v>
      </c>
      <c r="F43" s="94">
        <v>0</v>
      </c>
      <c r="G43" s="95">
        <v>0</v>
      </c>
      <c r="H43" s="94"/>
      <c r="I43" s="95"/>
      <c r="J43" s="94"/>
      <c r="K43" s="95"/>
      <c r="L43" s="94"/>
      <c r="M43" s="95"/>
      <c r="N43" s="94"/>
      <c r="O43" s="95"/>
      <c r="P43" s="94">
        <f t="shared" si="25"/>
        <v>0</v>
      </c>
      <c r="Q43" s="95">
        <f t="shared" si="26"/>
        <v>0</v>
      </c>
      <c r="R43" s="49">
        <f t="shared" si="27"/>
        <v>0</v>
      </c>
      <c r="S43" s="50">
        <f t="shared" si="28"/>
        <v>0</v>
      </c>
      <c r="T43" s="49">
        <f t="shared" si="29"/>
        <v>0</v>
      </c>
      <c r="U43" s="51">
        <f t="shared" si="30"/>
        <v>0</v>
      </c>
      <c r="V43" s="94">
        <v>0</v>
      </c>
      <c r="W43" s="95">
        <v>0</v>
      </c>
    </row>
    <row r="44" spans="1:23" ht="12.75" customHeight="1">
      <c r="A44" s="48" t="s">
        <v>64</v>
      </c>
      <c r="B44" s="93">
        <v>0</v>
      </c>
      <c r="C44" s="93">
        <v>0</v>
      </c>
      <c r="D44" s="93"/>
      <c r="E44" s="93">
        <f t="shared" si="24"/>
        <v>0</v>
      </c>
      <c r="F44" s="94">
        <v>0</v>
      </c>
      <c r="G44" s="95">
        <v>0</v>
      </c>
      <c r="H44" s="94"/>
      <c r="I44" s="95"/>
      <c r="J44" s="94"/>
      <c r="K44" s="95"/>
      <c r="L44" s="94"/>
      <c r="M44" s="95"/>
      <c r="N44" s="94"/>
      <c r="O44" s="95"/>
      <c r="P44" s="94">
        <f t="shared" si="25"/>
        <v>0</v>
      </c>
      <c r="Q44" s="95">
        <f t="shared" si="26"/>
        <v>0</v>
      </c>
      <c r="R44" s="49">
        <f t="shared" si="27"/>
        <v>0</v>
      </c>
      <c r="S44" s="50">
        <f t="shared" si="28"/>
        <v>0</v>
      </c>
      <c r="T44" s="49">
        <f t="shared" si="29"/>
        <v>0</v>
      </c>
      <c r="U44" s="51">
        <f t="shared" si="30"/>
        <v>0</v>
      </c>
      <c r="V44" s="94">
        <v>0</v>
      </c>
      <c r="W44" s="95">
        <v>0</v>
      </c>
    </row>
    <row r="45" spans="1:23" ht="12.75" customHeight="1">
      <c r="A45" s="48" t="s">
        <v>65</v>
      </c>
      <c r="B45" s="93">
        <v>0</v>
      </c>
      <c r="C45" s="93">
        <v>0</v>
      </c>
      <c r="D45" s="93"/>
      <c r="E45" s="93">
        <f t="shared" si="24"/>
        <v>0</v>
      </c>
      <c r="F45" s="94">
        <v>0</v>
      </c>
      <c r="G45" s="95">
        <v>0</v>
      </c>
      <c r="H45" s="94"/>
      <c r="I45" s="95"/>
      <c r="J45" s="94"/>
      <c r="K45" s="95"/>
      <c r="L45" s="94"/>
      <c r="M45" s="95"/>
      <c r="N45" s="94"/>
      <c r="O45" s="95"/>
      <c r="P45" s="94">
        <f t="shared" si="25"/>
        <v>0</v>
      </c>
      <c r="Q45" s="95">
        <f t="shared" si="26"/>
        <v>0</v>
      </c>
      <c r="R45" s="49">
        <f t="shared" si="27"/>
        <v>0</v>
      </c>
      <c r="S45" s="50">
        <f t="shared" si="28"/>
        <v>0</v>
      </c>
      <c r="T45" s="49">
        <f t="shared" si="29"/>
        <v>0</v>
      </c>
      <c r="U45" s="51">
        <f t="shared" si="30"/>
        <v>0</v>
      </c>
      <c r="V45" s="94">
        <v>0</v>
      </c>
      <c r="W45" s="95"/>
    </row>
    <row r="46" spans="1:23" ht="12.75" customHeight="1">
      <c r="A46" s="48" t="s">
        <v>66</v>
      </c>
      <c r="B46" s="93">
        <v>0</v>
      </c>
      <c r="C46" s="93">
        <v>0</v>
      </c>
      <c r="D46" s="93"/>
      <c r="E46" s="93">
        <f t="shared" si="24"/>
        <v>0</v>
      </c>
      <c r="F46" s="94">
        <v>0</v>
      </c>
      <c r="G46" s="95">
        <v>0</v>
      </c>
      <c r="H46" s="94"/>
      <c r="I46" s="95"/>
      <c r="J46" s="94"/>
      <c r="K46" s="95"/>
      <c r="L46" s="94"/>
      <c r="M46" s="95"/>
      <c r="N46" s="94"/>
      <c r="O46" s="95"/>
      <c r="P46" s="94">
        <f t="shared" si="25"/>
        <v>0</v>
      </c>
      <c r="Q46" s="95">
        <f t="shared" si="26"/>
        <v>0</v>
      </c>
      <c r="R46" s="49">
        <f t="shared" si="27"/>
        <v>0</v>
      </c>
      <c r="S46" s="50">
        <f t="shared" si="28"/>
        <v>0</v>
      </c>
      <c r="T46" s="49">
        <f t="shared" si="29"/>
        <v>0</v>
      </c>
      <c r="U46" s="51">
        <f t="shared" si="30"/>
        <v>0</v>
      </c>
      <c r="V46" s="94">
        <v>0</v>
      </c>
      <c r="W46" s="95"/>
    </row>
    <row r="47" spans="1:23" ht="12.75" customHeight="1" hidden="1">
      <c r="A47" s="48" t="s">
        <v>67</v>
      </c>
      <c r="B47" s="93">
        <v>0</v>
      </c>
      <c r="C47" s="93">
        <v>0</v>
      </c>
      <c r="D47" s="93"/>
      <c r="E47" s="93">
        <f t="shared" si="24"/>
        <v>0</v>
      </c>
      <c r="F47" s="94">
        <v>0</v>
      </c>
      <c r="G47" s="95">
        <v>0</v>
      </c>
      <c r="H47" s="94"/>
      <c r="I47" s="95"/>
      <c r="J47" s="94"/>
      <c r="K47" s="95"/>
      <c r="L47" s="94"/>
      <c r="M47" s="95"/>
      <c r="N47" s="94"/>
      <c r="O47" s="95"/>
      <c r="P47" s="94">
        <f t="shared" si="25"/>
        <v>0</v>
      </c>
      <c r="Q47" s="95">
        <f t="shared" si="26"/>
        <v>0</v>
      </c>
      <c r="R47" s="49">
        <f t="shared" si="27"/>
        <v>0</v>
      </c>
      <c r="S47" s="50">
        <f t="shared" si="28"/>
        <v>0</v>
      </c>
      <c r="T47" s="49">
        <f t="shared" si="29"/>
        <v>0</v>
      </c>
      <c r="U47" s="51">
        <f t="shared" si="30"/>
        <v>0</v>
      </c>
      <c r="V47" s="94">
        <v>0</v>
      </c>
      <c r="W47" s="95">
        <v>0</v>
      </c>
    </row>
    <row r="48" spans="1:23" ht="12.75" customHeight="1">
      <c r="A48" s="48" t="s">
        <v>68</v>
      </c>
      <c r="B48" s="93">
        <v>0</v>
      </c>
      <c r="C48" s="93">
        <v>0</v>
      </c>
      <c r="D48" s="93"/>
      <c r="E48" s="93">
        <f t="shared" si="24"/>
        <v>0</v>
      </c>
      <c r="F48" s="94">
        <v>0</v>
      </c>
      <c r="G48" s="95">
        <v>0</v>
      </c>
      <c r="H48" s="94"/>
      <c r="I48" s="95"/>
      <c r="J48" s="94"/>
      <c r="K48" s="95"/>
      <c r="L48" s="94"/>
      <c r="M48" s="95"/>
      <c r="N48" s="94"/>
      <c r="O48" s="95"/>
      <c r="P48" s="94">
        <f t="shared" si="25"/>
        <v>0</v>
      </c>
      <c r="Q48" s="95">
        <f t="shared" si="26"/>
        <v>0</v>
      </c>
      <c r="R48" s="49">
        <f t="shared" si="27"/>
        <v>0</v>
      </c>
      <c r="S48" s="50">
        <f t="shared" si="28"/>
        <v>0</v>
      </c>
      <c r="T48" s="49">
        <f t="shared" si="29"/>
        <v>0</v>
      </c>
      <c r="U48" s="51">
        <f t="shared" si="30"/>
        <v>0</v>
      </c>
      <c r="V48" s="94">
        <v>0</v>
      </c>
      <c r="W48" s="95"/>
    </row>
    <row r="49" spans="1:23" ht="12.75" customHeight="1">
      <c r="A49" s="48" t="s">
        <v>69</v>
      </c>
      <c r="B49" s="93">
        <v>0</v>
      </c>
      <c r="C49" s="93">
        <v>0</v>
      </c>
      <c r="D49" s="93"/>
      <c r="E49" s="93">
        <f t="shared" si="24"/>
        <v>0</v>
      </c>
      <c r="F49" s="94">
        <v>0</v>
      </c>
      <c r="G49" s="95">
        <v>0</v>
      </c>
      <c r="H49" s="94"/>
      <c r="I49" s="95"/>
      <c r="J49" s="94"/>
      <c r="K49" s="95"/>
      <c r="L49" s="94"/>
      <c r="M49" s="95"/>
      <c r="N49" s="94"/>
      <c r="O49" s="95"/>
      <c r="P49" s="94">
        <f t="shared" si="25"/>
        <v>0</v>
      </c>
      <c r="Q49" s="95">
        <f t="shared" si="26"/>
        <v>0</v>
      </c>
      <c r="R49" s="49">
        <f t="shared" si="27"/>
        <v>0</v>
      </c>
      <c r="S49" s="50">
        <f t="shared" si="28"/>
        <v>0</v>
      </c>
      <c r="T49" s="49">
        <f t="shared" si="29"/>
        <v>0</v>
      </c>
      <c r="U49" s="51">
        <f t="shared" si="30"/>
        <v>0</v>
      </c>
      <c r="V49" s="94">
        <v>0</v>
      </c>
      <c r="W49" s="95"/>
    </row>
    <row r="50" spans="1:23" ht="12.75" customHeight="1">
      <c r="A50" s="48" t="s">
        <v>70</v>
      </c>
      <c r="B50" s="93">
        <v>0</v>
      </c>
      <c r="C50" s="93">
        <v>0</v>
      </c>
      <c r="D50" s="93"/>
      <c r="E50" s="93">
        <f t="shared" si="24"/>
        <v>0</v>
      </c>
      <c r="F50" s="94">
        <v>0</v>
      </c>
      <c r="G50" s="95">
        <v>0</v>
      </c>
      <c r="H50" s="94"/>
      <c r="I50" s="95"/>
      <c r="J50" s="94"/>
      <c r="K50" s="95"/>
      <c r="L50" s="94"/>
      <c r="M50" s="95"/>
      <c r="N50" s="94"/>
      <c r="O50" s="95"/>
      <c r="P50" s="94">
        <f t="shared" si="25"/>
        <v>0</v>
      </c>
      <c r="Q50" s="95">
        <f t="shared" si="26"/>
        <v>0</v>
      </c>
      <c r="R50" s="49">
        <f t="shared" si="27"/>
        <v>0</v>
      </c>
      <c r="S50" s="50">
        <f t="shared" si="28"/>
        <v>0</v>
      </c>
      <c r="T50" s="49">
        <f t="shared" si="29"/>
        <v>0</v>
      </c>
      <c r="U50" s="51">
        <f t="shared" si="30"/>
        <v>0</v>
      </c>
      <c r="V50" s="94">
        <v>0</v>
      </c>
      <c r="W50" s="95">
        <v>0</v>
      </c>
    </row>
    <row r="51" spans="1:23" ht="12.75" customHeight="1">
      <c r="A51" s="48" t="s">
        <v>71</v>
      </c>
      <c r="B51" s="93">
        <v>0</v>
      </c>
      <c r="C51" s="93">
        <v>0</v>
      </c>
      <c r="D51" s="93"/>
      <c r="E51" s="93">
        <f t="shared" si="24"/>
        <v>0</v>
      </c>
      <c r="F51" s="94">
        <v>0</v>
      </c>
      <c r="G51" s="95">
        <v>0</v>
      </c>
      <c r="H51" s="94"/>
      <c r="I51" s="95"/>
      <c r="J51" s="94"/>
      <c r="K51" s="95"/>
      <c r="L51" s="94"/>
      <c r="M51" s="95"/>
      <c r="N51" s="94"/>
      <c r="O51" s="95"/>
      <c r="P51" s="94">
        <f t="shared" si="25"/>
        <v>0</v>
      </c>
      <c r="Q51" s="95">
        <f t="shared" si="26"/>
        <v>0</v>
      </c>
      <c r="R51" s="49">
        <f t="shared" si="27"/>
        <v>0</v>
      </c>
      <c r="S51" s="50">
        <f t="shared" si="28"/>
        <v>0</v>
      </c>
      <c r="T51" s="49">
        <f t="shared" si="29"/>
        <v>0</v>
      </c>
      <c r="U51" s="51">
        <f t="shared" si="30"/>
        <v>0</v>
      </c>
      <c r="V51" s="94">
        <v>0</v>
      </c>
      <c r="W51" s="95">
        <v>0</v>
      </c>
    </row>
    <row r="52" spans="1:23" ht="12.75" customHeight="1">
      <c r="A52" s="48" t="s">
        <v>72</v>
      </c>
      <c r="B52" s="93">
        <v>0</v>
      </c>
      <c r="C52" s="93">
        <v>0</v>
      </c>
      <c r="D52" s="93"/>
      <c r="E52" s="93">
        <f t="shared" si="24"/>
        <v>0</v>
      </c>
      <c r="F52" s="94">
        <v>0</v>
      </c>
      <c r="G52" s="95">
        <v>0</v>
      </c>
      <c r="H52" s="94"/>
      <c r="I52" s="95"/>
      <c r="J52" s="94"/>
      <c r="K52" s="95"/>
      <c r="L52" s="94"/>
      <c r="M52" s="95"/>
      <c r="N52" s="94"/>
      <c r="O52" s="95"/>
      <c r="P52" s="94">
        <f t="shared" si="25"/>
        <v>0</v>
      </c>
      <c r="Q52" s="95">
        <f t="shared" si="26"/>
        <v>0</v>
      </c>
      <c r="R52" s="49">
        <f t="shared" si="27"/>
        <v>0</v>
      </c>
      <c r="S52" s="50">
        <f t="shared" si="28"/>
        <v>0</v>
      </c>
      <c r="T52" s="49">
        <f t="shared" si="29"/>
        <v>0</v>
      </c>
      <c r="U52" s="51">
        <f t="shared" si="30"/>
        <v>0</v>
      </c>
      <c r="V52" s="94">
        <v>0</v>
      </c>
      <c r="W52" s="95">
        <v>0</v>
      </c>
    </row>
    <row r="53" spans="1:23" ht="12.75" customHeight="1">
      <c r="A53" s="52" t="s">
        <v>40</v>
      </c>
      <c r="B53" s="96">
        <f>SUM(B42:B52)</f>
        <v>0</v>
      </c>
      <c r="C53" s="96">
        <f>SUM(C42:C52)</f>
        <v>0</v>
      </c>
      <c r="D53" s="96"/>
      <c r="E53" s="96">
        <f t="shared" si="24"/>
        <v>0</v>
      </c>
      <c r="F53" s="97">
        <f aca="true" t="shared" si="31" ref="F53:O53">SUM(F42:F52)</f>
        <v>0</v>
      </c>
      <c r="G53" s="98">
        <f t="shared" si="31"/>
        <v>0</v>
      </c>
      <c r="H53" s="97">
        <f t="shared" si="31"/>
        <v>0</v>
      </c>
      <c r="I53" s="98">
        <f t="shared" si="31"/>
        <v>0</v>
      </c>
      <c r="J53" s="97">
        <f t="shared" si="31"/>
        <v>0</v>
      </c>
      <c r="K53" s="98">
        <f t="shared" si="31"/>
        <v>0</v>
      </c>
      <c r="L53" s="97">
        <f t="shared" si="31"/>
        <v>0</v>
      </c>
      <c r="M53" s="98">
        <f t="shared" si="31"/>
        <v>0</v>
      </c>
      <c r="N53" s="97">
        <f t="shared" si="31"/>
        <v>0</v>
      </c>
      <c r="O53" s="98">
        <f t="shared" si="31"/>
        <v>0</v>
      </c>
      <c r="P53" s="97">
        <f t="shared" si="25"/>
        <v>0</v>
      </c>
      <c r="Q53" s="98">
        <f t="shared" si="26"/>
        <v>0</v>
      </c>
      <c r="R53" s="53">
        <f t="shared" si="27"/>
        <v>0</v>
      </c>
      <c r="S53" s="54">
        <f t="shared" si="28"/>
        <v>0</v>
      </c>
      <c r="T53" s="53">
        <f>IF((+$E43+$E45+$E47+$E48+$E51)=0,0,(P53/(+$E43+$E45+$E47+$E48+$E51))*100)</f>
        <v>0</v>
      </c>
      <c r="U53" s="55">
        <f>IF((+$E43+$E45+$E47+$E48+$E51)=0,0,(Q53/(+$E43+$E45+$E47+$E48+$E51))*100)</f>
        <v>0</v>
      </c>
      <c r="V53" s="97">
        <f>SUM(V42:V52)</f>
        <v>0</v>
      </c>
      <c r="W53" s="98">
        <f>SUM(W42:W52)</f>
        <v>0</v>
      </c>
    </row>
    <row r="54" spans="1:23" ht="12.75" customHeight="1">
      <c r="A54" s="41" t="s">
        <v>73</v>
      </c>
      <c r="B54" s="99"/>
      <c r="C54" s="99"/>
      <c r="D54" s="99"/>
      <c r="E54" s="99"/>
      <c r="F54" s="100"/>
      <c r="G54" s="101"/>
      <c r="H54" s="100"/>
      <c r="I54" s="101"/>
      <c r="J54" s="100"/>
      <c r="K54" s="101"/>
      <c r="L54" s="100"/>
      <c r="M54" s="101"/>
      <c r="N54" s="100"/>
      <c r="O54" s="101"/>
      <c r="P54" s="100"/>
      <c r="Q54" s="101"/>
      <c r="R54" s="45"/>
      <c r="S54" s="46"/>
      <c r="T54" s="45"/>
      <c r="U54" s="47"/>
      <c r="V54" s="100"/>
      <c r="W54" s="101"/>
    </row>
    <row r="55" spans="1:23" ht="12.75" customHeight="1">
      <c r="A55" s="56" t="s">
        <v>74</v>
      </c>
      <c r="B55" s="93">
        <v>0</v>
      </c>
      <c r="C55" s="93">
        <v>0</v>
      </c>
      <c r="D55" s="93"/>
      <c r="E55" s="93">
        <f>$B55+$C55+$D55</f>
        <v>0</v>
      </c>
      <c r="F55" s="94">
        <v>0</v>
      </c>
      <c r="G55" s="95">
        <v>0</v>
      </c>
      <c r="H55" s="94"/>
      <c r="I55" s="95"/>
      <c r="J55" s="94"/>
      <c r="K55" s="95"/>
      <c r="L55" s="94"/>
      <c r="M55" s="95"/>
      <c r="N55" s="94"/>
      <c r="O55" s="95"/>
      <c r="P55" s="94">
        <f>$H55+$J55+$L55+$N55</f>
        <v>0</v>
      </c>
      <c r="Q55" s="95">
        <f>$I55+$K55+$M55+$O55</f>
        <v>0</v>
      </c>
      <c r="R55" s="49">
        <f>IF($L55=0,0,(($N55-$L55)/$L55)*100)</f>
        <v>0</v>
      </c>
      <c r="S55" s="50">
        <f>IF($M55=0,0,(($O55-$M55)/$M55)*100)</f>
        <v>0</v>
      </c>
      <c r="T55" s="49">
        <f>IF($E55=0,0,($P55/$E55)*100)</f>
        <v>0</v>
      </c>
      <c r="U55" s="51">
        <f>IF($E55=0,0,($Q55/$E55)*100)</f>
        <v>0</v>
      </c>
      <c r="V55" s="94">
        <v>0</v>
      </c>
      <c r="W55" s="95"/>
    </row>
    <row r="56" spans="1:23" ht="12.75" customHeight="1">
      <c r="A56" s="56" t="s">
        <v>75</v>
      </c>
      <c r="B56" s="93">
        <v>0</v>
      </c>
      <c r="C56" s="93">
        <v>0</v>
      </c>
      <c r="D56" s="93"/>
      <c r="E56" s="93">
        <f>$B56+$C56+$D56</f>
        <v>0</v>
      </c>
      <c r="F56" s="94">
        <v>0</v>
      </c>
      <c r="G56" s="95">
        <v>0</v>
      </c>
      <c r="H56" s="94"/>
      <c r="I56" s="95"/>
      <c r="J56" s="94"/>
      <c r="K56" s="95"/>
      <c r="L56" s="94"/>
      <c r="M56" s="95"/>
      <c r="N56" s="94"/>
      <c r="O56" s="95"/>
      <c r="P56" s="94">
        <f>$H56+$J56+$L56+$N56</f>
        <v>0</v>
      </c>
      <c r="Q56" s="95">
        <f>$I56+$K56+$M56+$O56</f>
        <v>0</v>
      </c>
      <c r="R56" s="49">
        <f>IF($L56=0,0,(($N56-$L56)/$L56)*100)</f>
        <v>0</v>
      </c>
      <c r="S56" s="50">
        <f>IF($M56=0,0,(($O56-$M56)/$M56)*100)</f>
        <v>0</v>
      </c>
      <c r="T56" s="49">
        <f>IF($E56=0,0,($P56/$E56)*100)</f>
        <v>0</v>
      </c>
      <c r="U56" s="51">
        <f>IF($E56=0,0,($Q56/$E56)*100)</f>
        <v>0</v>
      </c>
      <c r="V56" s="94">
        <v>0</v>
      </c>
      <c r="W56" s="95"/>
    </row>
    <row r="57" spans="1:23" ht="12.75" customHeight="1" hidden="1">
      <c r="A57" s="56" t="s">
        <v>76</v>
      </c>
      <c r="B57" s="93">
        <v>0</v>
      </c>
      <c r="C57" s="93">
        <v>0</v>
      </c>
      <c r="D57" s="93"/>
      <c r="E57" s="93">
        <f>$B57+$C57+$D57</f>
        <v>0</v>
      </c>
      <c r="F57" s="94">
        <v>0</v>
      </c>
      <c r="G57" s="95">
        <v>0</v>
      </c>
      <c r="H57" s="94"/>
      <c r="I57" s="95"/>
      <c r="J57" s="94"/>
      <c r="K57" s="95"/>
      <c r="L57" s="94"/>
      <c r="M57" s="95"/>
      <c r="N57" s="94"/>
      <c r="O57" s="95"/>
      <c r="P57" s="94">
        <f>$H57+$J57+$L57+$N57</f>
        <v>0</v>
      </c>
      <c r="Q57" s="95">
        <f>$I57+$K57+$M57+$O57</f>
        <v>0</v>
      </c>
      <c r="R57" s="49">
        <f>IF($L57=0,0,(($N57-$L57)/$L57)*100)</f>
        <v>0</v>
      </c>
      <c r="S57" s="50">
        <f>IF($M57=0,0,(($O57-$M57)/$M57)*100)</f>
        <v>0</v>
      </c>
      <c r="T57" s="49">
        <f>IF($E57=0,0,($P57/$E57)*100)</f>
        <v>0</v>
      </c>
      <c r="U57" s="51">
        <f>IF($E57=0,0,($Q57/$E57)*100)</f>
        <v>0</v>
      </c>
      <c r="V57" s="94">
        <v>0</v>
      </c>
      <c r="W57" s="95"/>
    </row>
    <row r="58" spans="1:23" ht="12.75" customHeight="1" hidden="1">
      <c r="A58" s="48" t="s">
        <v>77</v>
      </c>
      <c r="B58" s="93">
        <v>0</v>
      </c>
      <c r="C58" s="93">
        <v>0</v>
      </c>
      <c r="D58" s="93"/>
      <c r="E58" s="93">
        <f>$B58+$C58+$D58</f>
        <v>0</v>
      </c>
      <c r="F58" s="94">
        <v>0</v>
      </c>
      <c r="G58" s="95">
        <v>0</v>
      </c>
      <c r="H58" s="94"/>
      <c r="I58" s="95"/>
      <c r="J58" s="94"/>
      <c r="K58" s="95"/>
      <c r="L58" s="94"/>
      <c r="M58" s="95"/>
      <c r="N58" s="94"/>
      <c r="O58" s="95"/>
      <c r="P58" s="94">
        <f>$H58+$J58+$L58+$N58</f>
        <v>0</v>
      </c>
      <c r="Q58" s="95">
        <f>$I58+$K58+$M58+$O58</f>
        <v>0</v>
      </c>
      <c r="R58" s="49">
        <f>IF($L58=0,0,(($N58-$L58)/$L58)*100)</f>
        <v>0</v>
      </c>
      <c r="S58" s="50">
        <f>IF($M58=0,0,(($O58-$M58)/$M58)*100)</f>
        <v>0</v>
      </c>
      <c r="T58" s="49">
        <f>IF($E58=0,0,($P58/$E58)*100)</f>
        <v>0</v>
      </c>
      <c r="U58" s="51">
        <f>IF($E58=0,0,($Q58/$E58)*100)</f>
        <v>0</v>
      </c>
      <c r="V58" s="94">
        <v>0</v>
      </c>
      <c r="W58" s="95"/>
    </row>
    <row r="59" spans="1:23" ht="12.75" customHeight="1">
      <c r="A59" s="57" t="s">
        <v>40</v>
      </c>
      <c r="B59" s="102">
        <f>SUM(B55:B58)</f>
        <v>0</v>
      </c>
      <c r="C59" s="102">
        <f>SUM(C55:C58)</f>
        <v>0</v>
      </c>
      <c r="D59" s="102"/>
      <c r="E59" s="102">
        <f>$B59+$C59+$D59</f>
        <v>0</v>
      </c>
      <c r="F59" s="103">
        <f aca="true" t="shared" si="32" ref="F59:O59">SUM(F55:F58)</f>
        <v>0</v>
      </c>
      <c r="G59" s="104">
        <f t="shared" si="32"/>
        <v>0</v>
      </c>
      <c r="H59" s="103">
        <f t="shared" si="32"/>
        <v>0</v>
      </c>
      <c r="I59" s="104">
        <f t="shared" si="32"/>
        <v>0</v>
      </c>
      <c r="J59" s="103">
        <f t="shared" si="32"/>
        <v>0</v>
      </c>
      <c r="K59" s="104">
        <f t="shared" si="32"/>
        <v>0</v>
      </c>
      <c r="L59" s="103">
        <f t="shared" si="32"/>
        <v>0</v>
      </c>
      <c r="M59" s="104">
        <f t="shared" si="32"/>
        <v>0</v>
      </c>
      <c r="N59" s="103">
        <f t="shared" si="32"/>
        <v>0</v>
      </c>
      <c r="O59" s="104">
        <f t="shared" si="32"/>
        <v>0</v>
      </c>
      <c r="P59" s="103">
        <f>$H59+$J59+$L59+$N59</f>
        <v>0</v>
      </c>
      <c r="Q59" s="104">
        <f>$I59+$K59+$M59+$O59</f>
        <v>0</v>
      </c>
      <c r="R59" s="58">
        <f>IF($L59=0,0,(($N59-$L59)/$L59)*100)</f>
        <v>0</v>
      </c>
      <c r="S59" s="59">
        <f>IF($M59=0,0,(($O59-$M59)/$M59)*100)</f>
        <v>0</v>
      </c>
      <c r="T59" s="58">
        <f>IF($E59=0,0,($P59/$E59)*100)</f>
        <v>0</v>
      </c>
      <c r="U59" s="60">
        <f>IF($E59=0,0,($Q59/$E59)*100)</f>
        <v>0</v>
      </c>
      <c r="V59" s="103">
        <f>SUM(V55:V58)</f>
        <v>0</v>
      </c>
      <c r="W59" s="104">
        <f>SUM(W55:W58)</f>
        <v>0</v>
      </c>
    </row>
    <row r="60" spans="1:23" ht="12.75" customHeight="1">
      <c r="A60" s="41" t="s">
        <v>78</v>
      </c>
      <c r="B60" s="99"/>
      <c r="C60" s="99"/>
      <c r="D60" s="99"/>
      <c r="E60" s="99"/>
      <c r="F60" s="100"/>
      <c r="G60" s="101"/>
      <c r="H60" s="100"/>
      <c r="I60" s="101"/>
      <c r="J60" s="100"/>
      <c r="K60" s="101"/>
      <c r="L60" s="100"/>
      <c r="M60" s="101"/>
      <c r="N60" s="100"/>
      <c r="O60" s="101"/>
      <c r="P60" s="100"/>
      <c r="Q60" s="101"/>
      <c r="R60" s="45"/>
      <c r="S60" s="46"/>
      <c r="T60" s="45"/>
      <c r="U60" s="47"/>
      <c r="V60" s="100"/>
      <c r="W60" s="101"/>
    </row>
    <row r="61" spans="1:23" ht="12.75" customHeight="1">
      <c r="A61" s="48" t="s">
        <v>79</v>
      </c>
      <c r="B61" s="93">
        <v>0</v>
      </c>
      <c r="C61" s="93">
        <v>0</v>
      </c>
      <c r="D61" s="93"/>
      <c r="E61" s="93">
        <f aca="true" t="shared" si="33" ref="E61:E67">$B61+$C61+$D61</f>
        <v>0</v>
      </c>
      <c r="F61" s="94">
        <v>0</v>
      </c>
      <c r="G61" s="95">
        <v>0</v>
      </c>
      <c r="H61" s="94"/>
      <c r="I61" s="95"/>
      <c r="J61" s="94"/>
      <c r="K61" s="95"/>
      <c r="L61" s="94"/>
      <c r="M61" s="95"/>
      <c r="N61" s="94"/>
      <c r="O61" s="95"/>
      <c r="P61" s="94">
        <f aca="true" t="shared" si="34" ref="P61:P67">$H61+$J61+$L61+$N61</f>
        <v>0</v>
      </c>
      <c r="Q61" s="95">
        <f aca="true" t="shared" si="35" ref="Q61:Q67">$I61+$K61+$M61+$O61</f>
        <v>0</v>
      </c>
      <c r="R61" s="49">
        <f aca="true" t="shared" si="36" ref="R61:R67">IF($L61=0,0,(($N61-$L61)/$L61)*100)</f>
        <v>0</v>
      </c>
      <c r="S61" s="50">
        <f aca="true" t="shared" si="37" ref="S61:S67">IF($M61=0,0,(($O61-$M61)/$M61)*100)</f>
        <v>0</v>
      </c>
      <c r="T61" s="49">
        <f>IF($E61=0,0,($P61/$E61)*100)</f>
        <v>0</v>
      </c>
      <c r="U61" s="51">
        <f>IF($E61=0,0,($Q61/$E61)*100)</f>
        <v>0</v>
      </c>
      <c r="V61" s="94">
        <v>0</v>
      </c>
      <c r="W61" s="95"/>
    </row>
    <row r="62" spans="1:23" ht="12.75" customHeight="1">
      <c r="A62" s="48" t="s">
        <v>80</v>
      </c>
      <c r="B62" s="93">
        <v>0</v>
      </c>
      <c r="C62" s="93">
        <v>0</v>
      </c>
      <c r="D62" s="93"/>
      <c r="E62" s="93">
        <f t="shared" si="33"/>
        <v>0</v>
      </c>
      <c r="F62" s="94">
        <v>0</v>
      </c>
      <c r="G62" s="95">
        <v>0</v>
      </c>
      <c r="H62" s="94"/>
      <c r="I62" s="95"/>
      <c r="J62" s="94"/>
      <c r="K62" s="95"/>
      <c r="L62" s="94"/>
      <c r="M62" s="95"/>
      <c r="N62" s="94"/>
      <c r="O62" s="95"/>
      <c r="P62" s="94">
        <f t="shared" si="34"/>
        <v>0</v>
      </c>
      <c r="Q62" s="95">
        <f t="shared" si="35"/>
        <v>0</v>
      </c>
      <c r="R62" s="49">
        <f t="shared" si="36"/>
        <v>0</v>
      </c>
      <c r="S62" s="50">
        <f t="shared" si="37"/>
        <v>0</v>
      </c>
      <c r="T62" s="49">
        <f>IF($E62=0,0,($P62/$E62)*100)</f>
        <v>0</v>
      </c>
      <c r="U62" s="51">
        <f>IF($E62=0,0,($Q62/$E62)*100)</f>
        <v>0</v>
      </c>
      <c r="V62" s="94">
        <v>0</v>
      </c>
      <c r="W62" s="95"/>
    </row>
    <row r="63" spans="1:23" ht="12.75" customHeight="1">
      <c r="A63" s="48" t="s">
        <v>81</v>
      </c>
      <c r="B63" s="93">
        <v>0</v>
      </c>
      <c r="C63" s="93">
        <v>0</v>
      </c>
      <c r="D63" s="93"/>
      <c r="E63" s="93">
        <f t="shared" si="33"/>
        <v>0</v>
      </c>
      <c r="F63" s="94">
        <v>0</v>
      </c>
      <c r="G63" s="95">
        <v>0</v>
      </c>
      <c r="H63" s="94"/>
      <c r="I63" s="95"/>
      <c r="J63" s="94"/>
      <c r="K63" s="95"/>
      <c r="L63" s="94"/>
      <c r="M63" s="95"/>
      <c r="N63" s="94"/>
      <c r="O63" s="95"/>
      <c r="P63" s="94">
        <f t="shared" si="34"/>
        <v>0</v>
      </c>
      <c r="Q63" s="95">
        <f t="shared" si="35"/>
        <v>0</v>
      </c>
      <c r="R63" s="49">
        <f t="shared" si="36"/>
        <v>0</v>
      </c>
      <c r="S63" s="50">
        <f t="shared" si="37"/>
        <v>0</v>
      </c>
      <c r="T63" s="49">
        <f>IF($E63=0,0,($P63/$E63)*100)</f>
        <v>0</v>
      </c>
      <c r="U63" s="51">
        <f>IF($E63=0,0,($Q63/$E63)*100)</f>
        <v>0</v>
      </c>
      <c r="V63" s="94">
        <v>0</v>
      </c>
      <c r="W63" s="95"/>
    </row>
    <row r="64" spans="1:23" ht="12.75" customHeight="1">
      <c r="A64" s="48" t="s">
        <v>82</v>
      </c>
      <c r="B64" s="93">
        <v>0</v>
      </c>
      <c r="C64" s="93">
        <v>0</v>
      </c>
      <c r="D64" s="93"/>
      <c r="E64" s="93">
        <f t="shared" si="33"/>
        <v>0</v>
      </c>
      <c r="F64" s="94">
        <v>0</v>
      </c>
      <c r="G64" s="95">
        <v>0</v>
      </c>
      <c r="H64" s="94"/>
      <c r="I64" s="95"/>
      <c r="J64" s="94"/>
      <c r="K64" s="95"/>
      <c r="L64" s="94"/>
      <c r="M64" s="95"/>
      <c r="N64" s="94"/>
      <c r="O64" s="95"/>
      <c r="P64" s="94">
        <f t="shared" si="34"/>
        <v>0</v>
      </c>
      <c r="Q64" s="95">
        <f t="shared" si="35"/>
        <v>0</v>
      </c>
      <c r="R64" s="49">
        <f t="shared" si="36"/>
        <v>0</v>
      </c>
      <c r="S64" s="50">
        <f t="shared" si="37"/>
        <v>0</v>
      </c>
      <c r="T64" s="49">
        <f>IF($E64=0,0,($P64/$E64)*100)</f>
        <v>0</v>
      </c>
      <c r="U64" s="51">
        <f>IF($E64=0,0,($Q64/$E64)*100)</f>
        <v>0</v>
      </c>
      <c r="V64" s="94">
        <v>0</v>
      </c>
      <c r="W64" s="95">
        <v>0</v>
      </c>
    </row>
    <row r="65" spans="1:23" ht="12.75" customHeight="1">
      <c r="A65" s="48" t="s">
        <v>83</v>
      </c>
      <c r="B65" s="93">
        <v>0</v>
      </c>
      <c r="C65" s="93">
        <v>0</v>
      </c>
      <c r="D65" s="93"/>
      <c r="E65" s="93">
        <f t="shared" si="33"/>
        <v>0</v>
      </c>
      <c r="F65" s="94">
        <v>0</v>
      </c>
      <c r="G65" s="95">
        <v>0</v>
      </c>
      <c r="H65" s="94"/>
      <c r="I65" s="95"/>
      <c r="J65" s="94"/>
      <c r="K65" s="95"/>
      <c r="L65" s="94"/>
      <c r="M65" s="95"/>
      <c r="N65" s="94"/>
      <c r="O65" s="95"/>
      <c r="P65" s="94">
        <f t="shared" si="34"/>
        <v>0</v>
      </c>
      <c r="Q65" s="95">
        <f t="shared" si="35"/>
        <v>0</v>
      </c>
      <c r="R65" s="49">
        <f t="shared" si="36"/>
        <v>0</v>
      </c>
      <c r="S65" s="50">
        <f t="shared" si="37"/>
        <v>0</v>
      </c>
      <c r="T65" s="49">
        <f>IF($E65=0,0,($P65/$E65)*100)</f>
        <v>0</v>
      </c>
      <c r="U65" s="51">
        <f>IF($E65=0,0,($Q65/$E65)*100)</f>
        <v>0</v>
      </c>
      <c r="V65" s="94">
        <v>0</v>
      </c>
      <c r="W65" s="95">
        <v>0</v>
      </c>
    </row>
    <row r="66" spans="1:23" ht="12.75" customHeight="1">
      <c r="A66" s="52" t="s">
        <v>40</v>
      </c>
      <c r="B66" s="96">
        <f>SUM(B61:B65)</f>
        <v>0</v>
      </c>
      <c r="C66" s="96">
        <f>SUM(C61:C65)</f>
        <v>0</v>
      </c>
      <c r="D66" s="96"/>
      <c r="E66" s="96">
        <f t="shared" si="33"/>
        <v>0</v>
      </c>
      <c r="F66" s="97">
        <f aca="true" t="shared" si="38" ref="F66:O66">SUM(F61:F65)</f>
        <v>0</v>
      </c>
      <c r="G66" s="98">
        <f t="shared" si="38"/>
        <v>0</v>
      </c>
      <c r="H66" s="97">
        <f t="shared" si="38"/>
        <v>0</v>
      </c>
      <c r="I66" s="98">
        <f t="shared" si="38"/>
        <v>0</v>
      </c>
      <c r="J66" s="97">
        <f t="shared" si="38"/>
        <v>0</v>
      </c>
      <c r="K66" s="98">
        <f t="shared" si="38"/>
        <v>0</v>
      </c>
      <c r="L66" s="97">
        <f t="shared" si="38"/>
        <v>0</v>
      </c>
      <c r="M66" s="98">
        <f t="shared" si="38"/>
        <v>0</v>
      </c>
      <c r="N66" s="97">
        <f t="shared" si="38"/>
        <v>0</v>
      </c>
      <c r="O66" s="98">
        <f t="shared" si="38"/>
        <v>0</v>
      </c>
      <c r="P66" s="97">
        <f t="shared" si="34"/>
        <v>0</v>
      </c>
      <c r="Q66" s="98">
        <f t="shared" si="35"/>
        <v>0</v>
      </c>
      <c r="R66" s="53">
        <f t="shared" si="36"/>
        <v>0</v>
      </c>
      <c r="S66" s="54">
        <f t="shared" si="37"/>
        <v>0</v>
      </c>
      <c r="T66" s="53">
        <f>IF((+$E61+$E63+$E64++$E65)=0,0,(P66/(+$E61+$E63+$E64+$E65))*100)</f>
        <v>0</v>
      </c>
      <c r="U66" s="55">
        <f>IF((+$E61+$E63+$E65)=0,0,(Q66/(+$E61+$E63+$E65))*100)</f>
        <v>0</v>
      </c>
      <c r="V66" s="97">
        <f>SUM(V61:V65)</f>
        <v>0</v>
      </c>
      <c r="W66" s="98">
        <f>SUM(W61:W65)</f>
        <v>0</v>
      </c>
    </row>
    <row r="67" spans="1:23" ht="12.75" customHeight="1">
      <c r="A67" s="61" t="s">
        <v>84</v>
      </c>
      <c r="B67" s="105">
        <f>SUM(B9:B15,B18:B23,B26:B29,B32,B35:B39,B42:B52,B55:B58,B61:B65)</f>
        <v>19247000</v>
      </c>
      <c r="C67" s="105">
        <f>SUM(C9:C15,C18:C23,C26:C29,C32,C35:C39,C42:C52,C55:C58,C61:C65)</f>
        <v>-12000000</v>
      </c>
      <c r="D67" s="105"/>
      <c r="E67" s="105">
        <f t="shared" si="33"/>
        <v>7247000</v>
      </c>
      <c r="F67" s="106">
        <f aca="true" t="shared" si="39" ref="F67:O67">SUM(F9:F15,F18:F23,F26:F29,F32,F35:F39,F42:F52,F55:F58,F61:F65)</f>
        <v>7247000</v>
      </c>
      <c r="G67" s="107">
        <f t="shared" si="39"/>
        <v>4947000</v>
      </c>
      <c r="H67" s="106">
        <f t="shared" si="39"/>
        <v>646000</v>
      </c>
      <c r="I67" s="107">
        <f t="shared" si="39"/>
        <v>0</v>
      </c>
      <c r="J67" s="106">
        <f t="shared" si="39"/>
        <v>671000</v>
      </c>
      <c r="K67" s="107">
        <f t="shared" si="39"/>
        <v>379900</v>
      </c>
      <c r="L67" s="106">
        <f t="shared" si="39"/>
        <v>894000</v>
      </c>
      <c r="M67" s="107">
        <f t="shared" si="39"/>
        <v>428075</v>
      </c>
      <c r="N67" s="106">
        <f t="shared" si="39"/>
        <v>989000</v>
      </c>
      <c r="O67" s="107">
        <f t="shared" si="39"/>
        <v>441772</v>
      </c>
      <c r="P67" s="106">
        <f t="shared" si="34"/>
        <v>3200000</v>
      </c>
      <c r="Q67" s="107">
        <f t="shared" si="35"/>
        <v>1249747</v>
      </c>
      <c r="R67" s="62">
        <f t="shared" si="36"/>
        <v>10.626398210290827</v>
      </c>
      <c r="S67" s="63">
        <f t="shared" si="37"/>
        <v>3.1996729545056355</v>
      </c>
      <c r="T67" s="62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54.728920814092696</v>
      </c>
      <c r="U67" s="62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21.374157687703097</v>
      </c>
      <c r="V67" s="106">
        <f>SUM(V9:V15,V18:V23,V26:V29,V32,V35:V39,V42:V52,V55:V58,V61:V65)</f>
        <v>0</v>
      </c>
      <c r="W67" s="107">
        <f>SUM(W9:W15,W18:W23,W26:W29,W32,W35:W39,W42:W52,W55:W58,W61:W65)</f>
        <v>0</v>
      </c>
    </row>
    <row r="68" spans="1:23" ht="12.75" customHeight="1">
      <c r="A68" s="41" t="s">
        <v>41</v>
      </c>
      <c r="B68" s="99"/>
      <c r="C68" s="99"/>
      <c r="D68" s="99"/>
      <c r="E68" s="99"/>
      <c r="F68" s="100"/>
      <c r="G68" s="101"/>
      <c r="H68" s="100"/>
      <c r="I68" s="101"/>
      <c r="J68" s="100"/>
      <c r="K68" s="101"/>
      <c r="L68" s="100"/>
      <c r="M68" s="101"/>
      <c r="N68" s="100"/>
      <c r="O68" s="101"/>
      <c r="P68" s="100"/>
      <c r="Q68" s="101"/>
      <c r="R68" s="45"/>
      <c r="S68" s="46"/>
      <c r="T68" s="45"/>
      <c r="U68" s="47"/>
      <c r="V68" s="100"/>
      <c r="W68" s="101"/>
    </row>
    <row r="69" spans="1:23" s="65" customFormat="1" ht="12.75" customHeight="1">
      <c r="A69" s="64" t="s">
        <v>85</v>
      </c>
      <c r="B69" s="93">
        <v>0</v>
      </c>
      <c r="C69" s="93">
        <v>0</v>
      </c>
      <c r="D69" s="93"/>
      <c r="E69" s="93">
        <f>$B69+$C69+$D69</f>
        <v>0</v>
      </c>
      <c r="F69" s="94">
        <v>0</v>
      </c>
      <c r="G69" s="95">
        <v>0</v>
      </c>
      <c r="H69" s="94"/>
      <c r="I69" s="95"/>
      <c r="J69" s="94"/>
      <c r="K69" s="95"/>
      <c r="L69" s="94"/>
      <c r="M69" s="95"/>
      <c r="N69" s="94"/>
      <c r="O69" s="95"/>
      <c r="P69" s="94">
        <f>$H69+$J69+$L69+$N69</f>
        <v>0</v>
      </c>
      <c r="Q69" s="95">
        <f>$I69+$K69+$M69+$O69</f>
        <v>0</v>
      </c>
      <c r="R69" s="49">
        <f>IF($L69=0,0,(($N69-$L69)/$L69)*100)</f>
        <v>0</v>
      </c>
      <c r="S69" s="50">
        <f>IF($M69=0,0,(($O69-$M69)/$M69)*100)</f>
        <v>0</v>
      </c>
      <c r="T69" s="49">
        <f>IF($E69=0,0,($P69/$E69)*100)</f>
        <v>0</v>
      </c>
      <c r="U69" s="51">
        <f>IF($E69=0,0,($Q69/$E69)*100)</f>
        <v>0</v>
      </c>
      <c r="V69" s="94">
        <v>0</v>
      </c>
      <c r="W69" s="95">
        <v>0</v>
      </c>
    </row>
    <row r="70" spans="1:23" ht="12.75" customHeight="1">
      <c r="A70" s="57" t="s">
        <v>40</v>
      </c>
      <c r="B70" s="102">
        <f>B69</f>
        <v>0</v>
      </c>
      <c r="C70" s="102">
        <f>C69</f>
        <v>0</v>
      </c>
      <c r="D70" s="102"/>
      <c r="E70" s="102">
        <f>$B70+$C70+$D70</f>
        <v>0</v>
      </c>
      <c r="F70" s="103">
        <f aca="true" t="shared" si="40" ref="F70:O70">F69</f>
        <v>0</v>
      </c>
      <c r="G70" s="104">
        <f t="shared" si="40"/>
        <v>0</v>
      </c>
      <c r="H70" s="103">
        <f t="shared" si="40"/>
        <v>0</v>
      </c>
      <c r="I70" s="104">
        <f t="shared" si="40"/>
        <v>0</v>
      </c>
      <c r="J70" s="103">
        <f t="shared" si="40"/>
        <v>0</v>
      </c>
      <c r="K70" s="104">
        <f t="shared" si="40"/>
        <v>0</v>
      </c>
      <c r="L70" s="103">
        <f t="shared" si="40"/>
        <v>0</v>
      </c>
      <c r="M70" s="104">
        <f t="shared" si="40"/>
        <v>0</v>
      </c>
      <c r="N70" s="103">
        <f t="shared" si="40"/>
        <v>0</v>
      </c>
      <c r="O70" s="104">
        <f t="shared" si="40"/>
        <v>0</v>
      </c>
      <c r="P70" s="103">
        <f>$H70+$J70+$L70+$N70</f>
        <v>0</v>
      </c>
      <c r="Q70" s="104">
        <f>$I70+$K70+$M70+$O70</f>
        <v>0</v>
      </c>
      <c r="R70" s="58">
        <f>IF($L70=0,0,(($N70-$L70)/$L70)*100)</f>
        <v>0</v>
      </c>
      <c r="S70" s="59">
        <f>IF($M70=0,0,(($O70-$M70)/$M70)*100)</f>
        <v>0</v>
      </c>
      <c r="T70" s="58">
        <f>IF($E70=0,0,($P70/$E70)*100)</f>
        <v>0</v>
      </c>
      <c r="U70" s="60">
        <f>IF($E70=0,0,($Q70/$E70)*100)</f>
        <v>0</v>
      </c>
      <c r="V70" s="103">
        <f>V69</f>
        <v>0</v>
      </c>
      <c r="W70" s="104">
        <f>W69</f>
        <v>0</v>
      </c>
    </row>
    <row r="71" spans="1:23" ht="12.75" customHeight="1">
      <c r="A71" s="61" t="s">
        <v>84</v>
      </c>
      <c r="B71" s="105">
        <f>B69</f>
        <v>0</v>
      </c>
      <c r="C71" s="105">
        <f>C69</f>
        <v>0</v>
      </c>
      <c r="D71" s="105"/>
      <c r="E71" s="105">
        <f>$B71+$C71+$D71</f>
        <v>0</v>
      </c>
      <c r="F71" s="106">
        <f aca="true" t="shared" si="41" ref="F71:O71">F69</f>
        <v>0</v>
      </c>
      <c r="G71" s="107">
        <f t="shared" si="41"/>
        <v>0</v>
      </c>
      <c r="H71" s="106">
        <f t="shared" si="41"/>
        <v>0</v>
      </c>
      <c r="I71" s="107">
        <f t="shared" si="41"/>
        <v>0</v>
      </c>
      <c r="J71" s="106">
        <f t="shared" si="41"/>
        <v>0</v>
      </c>
      <c r="K71" s="107">
        <f t="shared" si="41"/>
        <v>0</v>
      </c>
      <c r="L71" s="106">
        <f t="shared" si="41"/>
        <v>0</v>
      </c>
      <c r="M71" s="107">
        <f t="shared" si="41"/>
        <v>0</v>
      </c>
      <c r="N71" s="106">
        <f t="shared" si="41"/>
        <v>0</v>
      </c>
      <c r="O71" s="107">
        <f t="shared" si="41"/>
        <v>0</v>
      </c>
      <c r="P71" s="106">
        <f>$H71+$J71+$L71+$N71</f>
        <v>0</v>
      </c>
      <c r="Q71" s="107">
        <f>$I71+$K71+$M71+$O71</f>
        <v>0</v>
      </c>
      <c r="R71" s="62">
        <f>IF($L71=0,0,(($N71-$L71)/$L71)*100)</f>
        <v>0</v>
      </c>
      <c r="S71" s="63">
        <f>IF($M71=0,0,(($O71-$M71)/$M71)*100)</f>
        <v>0</v>
      </c>
      <c r="T71" s="62">
        <f>IF($E71=0,0,($P71/$E71)*100)</f>
        <v>0</v>
      </c>
      <c r="U71" s="66">
        <f>IF($E71=0,0,($Q71/$E71)*100)</f>
        <v>0</v>
      </c>
      <c r="V71" s="106">
        <f>V69</f>
        <v>0</v>
      </c>
      <c r="W71" s="107">
        <f>W69</f>
        <v>0</v>
      </c>
    </row>
    <row r="72" spans="1:23" ht="12.75" customHeight="1" thickBot="1">
      <c r="A72" s="61" t="s">
        <v>86</v>
      </c>
      <c r="B72" s="105">
        <f>SUM(B9:B15,B18:B23,B26:B29,B32,B35:B39,B42:B52,B55:B58,B61:B65,B69)</f>
        <v>19247000</v>
      </c>
      <c r="C72" s="105">
        <f>SUM(C9:C15,C18:C23,C26:C29,C32,C35:C39,C42:C52,C55:C58,C61:C65,C69)</f>
        <v>-12000000</v>
      </c>
      <c r="D72" s="105"/>
      <c r="E72" s="105">
        <f>$B72+$C72+$D72</f>
        <v>7247000</v>
      </c>
      <c r="F72" s="106">
        <f aca="true" t="shared" si="42" ref="F72:O72">SUM(F9:F15,F18:F23,F26:F29,F32,F35:F39,F42:F52,F55:F58,F61:F65,F69)</f>
        <v>7247000</v>
      </c>
      <c r="G72" s="107">
        <f t="shared" si="42"/>
        <v>4947000</v>
      </c>
      <c r="H72" s="106">
        <f t="shared" si="42"/>
        <v>646000</v>
      </c>
      <c r="I72" s="107">
        <f t="shared" si="42"/>
        <v>0</v>
      </c>
      <c r="J72" s="106">
        <f t="shared" si="42"/>
        <v>671000</v>
      </c>
      <c r="K72" s="107">
        <f t="shared" si="42"/>
        <v>379900</v>
      </c>
      <c r="L72" s="106">
        <f t="shared" si="42"/>
        <v>894000</v>
      </c>
      <c r="M72" s="107">
        <f t="shared" si="42"/>
        <v>428075</v>
      </c>
      <c r="N72" s="106">
        <f t="shared" si="42"/>
        <v>989000</v>
      </c>
      <c r="O72" s="107">
        <f t="shared" si="42"/>
        <v>441772</v>
      </c>
      <c r="P72" s="106">
        <f>$H72+$J72+$L72+$N72</f>
        <v>3200000</v>
      </c>
      <c r="Q72" s="107">
        <f>$I72+$K72+$M72+$O72</f>
        <v>1249747</v>
      </c>
      <c r="R72" s="62">
        <f>IF($L72=0,0,(($N72-$L72)/$L72)*100)</f>
        <v>10.626398210290827</v>
      </c>
      <c r="S72" s="63">
        <f>IF($M72=0,0,(($O72-$M72)/$M72)*100)</f>
        <v>3.1996729545056355</v>
      </c>
      <c r="T72" s="62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54.728920814092696</v>
      </c>
      <c r="U72" s="66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21.374157687703097</v>
      </c>
      <c r="V72" s="106">
        <f>SUM(V9:V15,V18:V23,V26:V29,V32,V35:V39,V42:V52,V55:V58,V61:V65,V69)</f>
        <v>0</v>
      </c>
      <c r="W72" s="107">
        <f>SUM(W9:W15,W18:W23,W26:W29,W32,W35:W39,W42:W52,W55:W58,W61:W65,W69)</f>
        <v>0</v>
      </c>
    </row>
    <row r="73" spans="1:23" ht="13.5" thickTop="1">
      <c r="A73" s="67"/>
      <c r="B73" s="68"/>
      <c r="C73" s="69"/>
      <c r="D73" s="69"/>
      <c r="E73" s="70"/>
      <c r="F73" s="68"/>
      <c r="G73" s="69"/>
      <c r="H73" s="69"/>
      <c r="I73" s="70"/>
      <c r="J73" s="69"/>
      <c r="K73" s="70"/>
      <c r="L73" s="69"/>
      <c r="M73" s="69"/>
      <c r="N73" s="69"/>
      <c r="O73" s="69"/>
      <c r="P73" s="69"/>
      <c r="Q73" s="69"/>
      <c r="R73" s="69"/>
      <c r="S73" s="69"/>
      <c r="T73" s="69"/>
      <c r="U73" s="70"/>
      <c r="V73" s="68"/>
      <c r="W73" s="70"/>
    </row>
    <row r="74" spans="1:23" ht="12.75">
      <c r="A74" s="13"/>
      <c r="B74" s="71"/>
      <c r="C74" s="72"/>
      <c r="D74" s="72"/>
      <c r="E74" s="73"/>
      <c r="F74" s="74" t="s">
        <v>3</v>
      </c>
      <c r="G74" s="75"/>
      <c r="H74" s="74" t="s">
        <v>4</v>
      </c>
      <c r="I74" s="76"/>
      <c r="J74" s="74" t="s">
        <v>5</v>
      </c>
      <c r="K74" s="76"/>
      <c r="L74" s="74" t="s">
        <v>6</v>
      </c>
      <c r="M74" s="74"/>
      <c r="N74" s="77" t="s">
        <v>7</v>
      </c>
      <c r="O74" s="74"/>
      <c r="P74" s="131" t="s">
        <v>8</v>
      </c>
      <c r="Q74" s="132"/>
      <c r="R74" s="133" t="s">
        <v>9</v>
      </c>
      <c r="S74" s="132"/>
      <c r="T74" s="133" t="s">
        <v>10</v>
      </c>
      <c r="U74" s="132"/>
      <c r="V74" s="131"/>
      <c r="W74" s="132"/>
    </row>
    <row r="75" spans="1:23" ht="51">
      <c r="A75" s="78" t="s">
        <v>87</v>
      </c>
      <c r="B75" s="79" t="s">
        <v>88</v>
      </c>
      <c r="C75" s="79" t="s">
        <v>89</v>
      </c>
      <c r="D75" s="80" t="s">
        <v>15</v>
      </c>
      <c r="E75" s="79" t="s">
        <v>16</v>
      </c>
      <c r="F75" s="79" t="s">
        <v>17</v>
      </c>
      <c r="G75" s="79" t="s">
        <v>90</v>
      </c>
      <c r="H75" s="79" t="s">
        <v>91</v>
      </c>
      <c r="I75" s="81" t="s">
        <v>20</v>
      </c>
      <c r="J75" s="79" t="s">
        <v>92</v>
      </c>
      <c r="K75" s="81" t="s">
        <v>22</v>
      </c>
      <c r="L75" s="79" t="s">
        <v>93</v>
      </c>
      <c r="M75" s="81" t="s">
        <v>24</v>
      </c>
      <c r="N75" s="79" t="s">
        <v>94</v>
      </c>
      <c r="O75" s="81" t="s">
        <v>26</v>
      </c>
      <c r="P75" s="81" t="s">
        <v>95</v>
      </c>
      <c r="Q75" s="82" t="s">
        <v>28</v>
      </c>
      <c r="R75" s="83" t="s">
        <v>95</v>
      </c>
      <c r="S75" s="84" t="s">
        <v>28</v>
      </c>
      <c r="T75" s="83" t="s">
        <v>96</v>
      </c>
      <c r="U75" s="80" t="s">
        <v>30</v>
      </c>
      <c r="V75" s="79"/>
      <c r="W75" s="81"/>
    </row>
    <row r="76" spans="1:23" ht="12.75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t="12.75" hidden="1">
      <c r="A77" s="4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9"/>
      <c r="N77" s="108"/>
      <c r="O77" s="109"/>
      <c r="P77" s="108"/>
      <c r="Q77" s="109"/>
      <c r="R77" s="5"/>
      <c r="S77" s="6"/>
      <c r="T77" s="5"/>
      <c r="U77" s="5"/>
      <c r="V77" s="108"/>
      <c r="W77" s="108"/>
    </row>
    <row r="78" spans="1:23" ht="12.75" hidden="1">
      <c r="A78" s="7" t="s">
        <v>118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1"/>
      <c r="N78" s="110"/>
      <c r="O78" s="111"/>
      <c r="P78" s="110"/>
      <c r="Q78" s="111"/>
      <c r="R78" s="8"/>
      <c r="S78" s="9"/>
      <c r="T78" s="8"/>
      <c r="U78" s="8"/>
      <c r="V78" s="110"/>
      <c r="W78" s="110"/>
    </row>
    <row r="79" spans="1:23" ht="12.75" hidden="1">
      <c r="A79" s="10" t="s">
        <v>119</v>
      </c>
      <c r="B79" s="112">
        <f>SUM(B80:B83)</f>
        <v>0</v>
      </c>
      <c r="C79" s="112">
        <f aca="true" t="shared" si="43" ref="C79:I79">SUM(C80:C83)</f>
        <v>0</v>
      </c>
      <c r="D79" s="112">
        <f t="shared" si="43"/>
        <v>0</v>
      </c>
      <c r="E79" s="112">
        <f t="shared" si="43"/>
        <v>0</v>
      </c>
      <c r="F79" s="112">
        <f t="shared" si="43"/>
        <v>0</v>
      </c>
      <c r="G79" s="112">
        <f t="shared" si="43"/>
        <v>0</v>
      </c>
      <c r="H79" s="112">
        <f t="shared" si="43"/>
        <v>0</v>
      </c>
      <c r="I79" s="112">
        <f t="shared" si="43"/>
        <v>0</v>
      </c>
      <c r="J79" s="112">
        <f>SUM(J80:J83)</f>
        <v>0</v>
      </c>
      <c r="K79" s="112">
        <f>SUM(K80:K83)</f>
        <v>0</v>
      </c>
      <c r="L79" s="112">
        <f>SUM(L80:L83)</f>
        <v>0</v>
      </c>
      <c r="M79" s="113">
        <f>SUM(M80:M83)</f>
        <v>0</v>
      </c>
      <c r="N79" s="112"/>
      <c r="O79" s="113"/>
      <c r="P79" s="112"/>
      <c r="Q79" s="113"/>
      <c r="R79" s="11"/>
      <c r="S79" s="12"/>
      <c r="T79" s="11"/>
      <c r="U79" s="11"/>
      <c r="V79" s="112">
        <f>SUM(V80:V83)</f>
        <v>0</v>
      </c>
      <c r="W79" s="112">
        <f>SUM(W80:W83)</f>
        <v>0</v>
      </c>
    </row>
    <row r="80" spans="1:23" ht="12.75" hidden="1">
      <c r="A80" s="13" t="s">
        <v>120</v>
      </c>
      <c r="B80" s="114"/>
      <c r="C80" s="114"/>
      <c r="D80" s="114"/>
      <c r="E80" s="114">
        <f>SUM(B80:D80)</f>
        <v>0</v>
      </c>
      <c r="F80" s="114"/>
      <c r="G80" s="114"/>
      <c r="H80" s="114"/>
      <c r="I80" s="115"/>
      <c r="J80" s="114"/>
      <c r="K80" s="115"/>
      <c r="L80" s="114"/>
      <c r="M80" s="116"/>
      <c r="N80" s="114"/>
      <c r="O80" s="116"/>
      <c r="P80" s="114"/>
      <c r="Q80" s="116"/>
      <c r="R80" s="14"/>
      <c r="S80" s="15"/>
      <c r="T80" s="14"/>
      <c r="U80" s="14"/>
      <c r="V80" s="114"/>
      <c r="W80" s="114"/>
    </row>
    <row r="81" spans="1:23" ht="12.75" hidden="1">
      <c r="A81" s="13" t="s">
        <v>121</v>
      </c>
      <c r="B81" s="114"/>
      <c r="C81" s="114"/>
      <c r="D81" s="114"/>
      <c r="E81" s="114">
        <f>SUM(B81:D81)</f>
        <v>0</v>
      </c>
      <c r="F81" s="114"/>
      <c r="G81" s="114"/>
      <c r="H81" s="114"/>
      <c r="I81" s="115"/>
      <c r="J81" s="114"/>
      <c r="K81" s="115"/>
      <c r="L81" s="114"/>
      <c r="M81" s="116"/>
      <c r="N81" s="114"/>
      <c r="O81" s="116"/>
      <c r="P81" s="114"/>
      <c r="Q81" s="116"/>
      <c r="R81" s="14"/>
      <c r="S81" s="15"/>
      <c r="T81" s="14"/>
      <c r="U81" s="14"/>
      <c r="V81" s="114"/>
      <c r="W81" s="114"/>
    </row>
    <row r="82" spans="1:23" ht="12.75" hidden="1">
      <c r="A82" s="13" t="s">
        <v>122</v>
      </c>
      <c r="B82" s="114"/>
      <c r="C82" s="114"/>
      <c r="D82" s="114"/>
      <c r="E82" s="114">
        <f>SUM(B82:D82)</f>
        <v>0</v>
      </c>
      <c r="F82" s="114"/>
      <c r="G82" s="114"/>
      <c r="H82" s="114"/>
      <c r="I82" s="115"/>
      <c r="J82" s="114"/>
      <c r="K82" s="115"/>
      <c r="L82" s="114"/>
      <c r="M82" s="116"/>
      <c r="N82" s="114"/>
      <c r="O82" s="116"/>
      <c r="P82" s="114"/>
      <c r="Q82" s="116"/>
      <c r="R82" s="14"/>
      <c r="S82" s="15"/>
      <c r="T82" s="14"/>
      <c r="U82" s="14"/>
      <c r="V82" s="114"/>
      <c r="W82" s="114"/>
    </row>
    <row r="83" spans="1:23" ht="12.75" hidden="1">
      <c r="A83" s="13" t="s">
        <v>123</v>
      </c>
      <c r="B83" s="114"/>
      <c r="C83" s="114"/>
      <c r="D83" s="114"/>
      <c r="E83" s="114">
        <f>SUM(B83:D83)</f>
        <v>0</v>
      </c>
      <c r="F83" s="114"/>
      <c r="G83" s="114"/>
      <c r="H83" s="114"/>
      <c r="I83" s="115"/>
      <c r="J83" s="114"/>
      <c r="K83" s="115"/>
      <c r="L83" s="114"/>
      <c r="M83" s="116"/>
      <c r="N83" s="114"/>
      <c r="O83" s="116"/>
      <c r="P83" s="114"/>
      <c r="Q83" s="116"/>
      <c r="R83" s="14"/>
      <c r="S83" s="15"/>
      <c r="T83" s="14"/>
      <c r="U83" s="14"/>
      <c r="V83" s="114"/>
      <c r="W83" s="114"/>
    </row>
    <row r="84" spans="1:23" ht="12.75" hidden="1">
      <c r="A84" s="13"/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6"/>
      <c r="N84" s="114"/>
      <c r="O84" s="116"/>
      <c r="P84" s="114"/>
      <c r="Q84" s="116"/>
      <c r="R84" s="14"/>
      <c r="S84" s="15"/>
      <c r="T84" s="14"/>
      <c r="U84" s="14"/>
      <c r="V84" s="114"/>
      <c r="W84" s="114"/>
    </row>
    <row r="85" spans="1:23" ht="12.75">
      <c r="A85" s="85" t="s">
        <v>97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8"/>
      <c r="R85" s="86"/>
      <c r="S85" s="86"/>
      <c r="T85" s="87"/>
      <c r="U85" s="88"/>
      <c r="V85" s="117"/>
      <c r="W85" s="117"/>
    </row>
    <row r="86" spans="1:23" ht="12.75">
      <c r="A86" s="89" t="s">
        <v>98</v>
      </c>
      <c r="B86" s="119">
        <v>0</v>
      </c>
      <c r="C86" s="119">
        <v>0</v>
      </c>
      <c r="D86" s="119"/>
      <c r="E86" s="119">
        <f aca="true" t="shared" si="44" ref="E86:E93">$B86+$C86+$D86</f>
        <v>0</v>
      </c>
      <c r="F86" s="119">
        <v>0</v>
      </c>
      <c r="G86" s="119">
        <v>0</v>
      </c>
      <c r="H86" s="119"/>
      <c r="I86" s="119"/>
      <c r="J86" s="119"/>
      <c r="K86" s="119"/>
      <c r="L86" s="119"/>
      <c r="M86" s="119"/>
      <c r="N86" s="119"/>
      <c r="O86" s="119"/>
      <c r="P86" s="119">
        <f aca="true" t="shared" si="45" ref="P86:P93">$H86+$J86+$L86+$N86</f>
        <v>0</v>
      </c>
      <c r="Q86" s="114">
        <f aca="true" t="shared" si="46" ref="Q86:Q93">$I86+$K86+$M86+$O86</f>
        <v>0</v>
      </c>
      <c r="R86" s="90">
        <f aca="true" t="shared" si="47" ref="R86:R93">IF($L86=0,0,(($N86-$L86)/$L86)*100)</f>
        <v>0</v>
      </c>
      <c r="S86" s="91">
        <f aca="true" t="shared" si="48" ref="S86:S93">IF($M86=0,0,(($O86-$M86)/$M86)*100)</f>
        <v>0</v>
      </c>
      <c r="T86" s="90">
        <f aca="true" t="shared" si="49" ref="T86:T93">IF($E86=0,0,($P86/$E86)*100)</f>
        <v>0</v>
      </c>
      <c r="U86" s="91">
        <f aca="true" t="shared" si="50" ref="U86:U93">IF($E86=0,0,($Q86/$E86)*100)</f>
        <v>0</v>
      </c>
      <c r="V86" s="119"/>
      <c r="W86" s="119"/>
    </row>
    <row r="87" spans="1:23" ht="12.75">
      <c r="A87" s="92" t="s">
        <v>99</v>
      </c>
      <c r="B87" s="114">
        <v>8248000</v>
      </c>
      <c r="C87" s="114">
        <v>0</v>
      </c>
      <c r="D87" s="114"/>
      <c r="E87" s="114">
        <f t="shared" si="44"/>
        <v>8248000</v>
      </c>
      <c r="F87" s="114">
        <v>0</v>
      </c>
      <c r="G87" s="114">
        <v>0</v>
      </c>
      <c r="H87" s="114"/>
      <c r="I87" s="114"/>
      <c r="J87" s="114"/>
      <c r="K87" s="114"/>
      <c r="L87" s="114"/>
      <c r="M87" s="114"/>
      <c r="N87" s="114"/>
      <c r="O87" s="114"/>
      <c r="P87" s="116">
        <f t="shared" si="45"/>
        <v>0</v>
      </c>
      <c r="Q87" s="116">
        <f t="shared" si="46"/>
        <v>0</v>
      </c>
      <c r="R87" s="90">
        <f t="shared" si="47"/>
        <v>0</v>
      </c>
      <c r="S87" s="91">
        <f t="shared" si="48"/>
        <v>0</v>
      </c>
      <c r="T87" s="90">
        <f t="shared" si="49"/>
        <v>0</v>
      </c>
      <c r="U87" s="91">
        <f t="shared" si="50"/>
        <v>0</v>
      </c>
      <c r="V87" s="114"/>
      <c r="W87" s="114"/>
    </row>
    <row r="88" spans="1:23" ht="12.75">
      <c r="A88" s="92" t="s">
        <v>100</v>
      </c>
      <c r="B88" s="114">
        <v>0</v>
      </c>
      <c r="C88" s="114">
        <v>0</v>
      </c>
      <c r="D88" s="114"/>
      <c r="E88" s="114">
        <f t="shared" si="44"/>
        <v>0</v>
      </c>
      <c r="F88" s="114">
        <v>0</v>
      </c>
      <c r="G88" s="114">
        <v>0</v>
      </c>
      <c r="H88" s="114"/>
      <c r="I88" s="114"/>
      <c r="J88" s="114"/>
      <c r="K88" s="114"/>
      <c r="L88" s="114"/>
      <c r="M88" s="114"/>
      <c r="N88" s="114"/>
      <c r="O88" s="114"/>
      <c r="P88" s="116">
        <f t="shared" si="45"/>
        <v>0</v>
      </c>
      <c r="Q88" s="116">
        <f t="shared" si="46"/>
        <v>0</v>
      </c>
      <c r="R88" s="90">
        <f t="shared" si="47"/>
        <v>0</v>
      </c>
      <c r="S88" s="91">
        <f t="shared" si="48"/>
        <v>0</v>
      </c>
      <c r="T88" s="90">
        <f t="shared" si="49"/>
        <v>0</v>
      </c>
      <c r="U88" s="91">
        <f t="shared" si="50"/>
        <v>0</v>
      </c>
      <c r="V88" s="114"/>
      <c r="W88" s="114"/>
    </row>
    <row r="89" spans="1:23" ht="12.75">
      <c r="A89" s="92" t="s">
        <v>101</v>
      </c>
      <c r="B89" s="114">
        <v>0</v>
      </c>
      <c r="C89" s="114">
        <v>0</v>
      </c>
      <c r="D89" s="114"/>
      <c r="E89" s="114">
        <f t="shared" si="44"/>
        <v>0</v>
      </c>
      <c r="F89" s="114">
        <v>0</v>
      </c>
      <c r="G89" s="114">
        <v>0</v>
      </c>
      <c r="H89" s="114"/>
      <c r="I89" s="114"/>
      <c r="J89" s="114"/>
      <c r="K89" s="114"/>
      <c r="L89" s="114"/>
      <c r="M89" s="114"/>
      <c r="N89" s="114"/>
      <c r="O89" s="114"/>
      <c r="P89" s="116">
        <f t="shared" si="45"/>
        <v>0</v>
      </c>
      <c r="Q89" s="116">
        <f t="shared" si="46"/>
        <v>0</v>
      </c>
      <c r="R89" s="90">
        <f t="shared" si="47"/>
        <v>0</v>
      </c>
      <c r="S89" s="91">
        <f t="shared" si="48"/>
        <v>0</v>
      </c>
      <c r="T89" s="90">
        <f t="shared" si="49"/>
        <v>0</v>
      </c>
      <c r="U89" s="91">
        <f t="shared" si="50"/>
        <v>0</v>
      </c>
      <c r="V89" s="114"/>
      <c r="W89" s="114"/>
    </row>
    <row r="90" spans="1:23" ht="12.75">
      <c r="A90" s="92" t="s">
        <v>102</v>
      </c>
      <c r="B90" s="114">
        <v>0</v>
      </c>
      <c r="C90" s="114">
        <v>0</v>
      </c>
      <c r="D90" s="114"/>
      <c r="E90" s="114">
        <f t="shared" si="44"/>
        <v>0</v>
      </c>
      <c r="F90" s="114">
        <v>0</v>
      </c>
      <c r="G90" s="114">
        <v>0</v>
      </c>
      <c r="H90" s="114"/>
      <c r="I90" s="114"/>
      <c r="J90" s="114"/>
      <c r="K90" s="114"/>
      <c r="L90" s="114"/>
      <c r="M90" s="114"/>
      <c r="N90" s="114"/>
      <c r="O90" s="114"/>
      <c r="P90" s="116">
        <f t="shared" si="45"/>
        <v>0</v>
      </c>
      <c r="Q90" s="116">
        <f t="shared" si="46"/>
        <v>0</v>
      </c>
      <c r="R90" s="90">
        <f t="shared" si="47"/>
        <v>0</v>
      </c>
      <c r="S90" s="91">
        <f t="shared" si="48"/>
        <v>0</v>
      </c>
      <c r="T90" s="90">
        <f t="shared" si="49"/>
        <v>0</v>
      </c>
      <c r="U90" s="91">
        <f t="shared" si="50"/>
        <v>0</v>
      </c>
      <c r="V90" s="114"/>
      <c r="W90" s="114"/>
    </row>
    <row r="91" spans="1:23" ht="12.75">
      <c r="A91" s="92" t="s">
        <v>103</v>
      </c>
      <c r="B91" s="114">
        <v>2800000</v>
      </c>
      <c r="C91" s="114">
        <v>0</v>
      </c>
      <c r="D91" s="114"/>
      <c r="E91" s="114">
        <f t="shared" si="44"/>
        <v>2800000</v>
      </c>
      <c r="F91" s="114">
        <v>0</v>
      </c>
      <c r="G91" s="114">
        <v>0</v>
      </c>
      <c r="H91" s="114"/>
      <c r="I91" s="114"/>
      <c r="J91" s="114"/>
      <c r="K91" s="114"/>
      <c r="L91" s="114"/>
      <c r="M91" s="114"/>
      <c r="N91" s="114"/>
      <c r="O91" s="114"/>
      <c r="P91" s="116">
        <f t="shared" si="45"/>
        <v>0</v>
      </c>
      <c r="Q91" s="116">
        <f t="shared" si="46"/>
        <v>0</v>
      </c>
      <c r="R91" s="90">
        <f t="shared" si="47"/>
        <v>0</v>
      </c>
      <c r="S91" s="91">
        <f t="shared" si="48"/>
        <v>0</v>
      </c>
      <c r="T91" s="90">
        <f t="shared" si="49"/>
        <v>0</v>
      </c>
      <c r="U91" s="91">
        <f t="shared" si="50"/>
        <v>0</v>
      </c>
      <c r="V91" s="114"/>
      <c r="W91" s="114"/>
    </row>
    <row r="92" spans="1:23" ht="12.75">
      <c r="A92" s="92" t="s">
        <v>104</v>
      </c>
      <c r="B92" s="114">
        <v>45500000</v>
      </c>
      <c r="C92" s="114">
        <v>0</v>
      </c>
      <c r="D92" s="114"/>
      <c r="E92" s="114">
        <f t="shared" si="44"/>
        <v>45500000</v>
      </c>
      <c r="F92" s="114">
        <v>0</v>
      </c>
      <c r="G92" s="114">
        <v>0</v>
      </c>
      <c r="H92" s="114">
        <v>5081000</v>
      </c>
      <c r="I92" s="114"/>
      <c r="J92" s="114"/>
      <c r="K92" s="114"/>
      <c r="L92" s="114"/>
      <c r="M92" s="114"/>
      <c r="N92" s="114"/>
      <c r="O92" s="114"/>
      <c r="P92" s="116">
        <f t="shared" si="45"/>
        <v>5081000</v>
      </c>
      <c r="Q92" s="116">
        <f t="shared" si="46"/>
        <v>0</v>
      </c>
      <c r="R92" s="90">
        <f t="shared" si="47"/>
        <v>0</v>
      </c>
      <c r="S92" s="91">
        <f t="shared" si="48"/>
        <v>0</v>
      </c>
      <c r="T92" s="90">
        <f t="shared" si="49"/>
        <v>11.167032967032966</v>
      </c>
      <c r="U92" s="91">
        <f t="shared" si="50"/>
        <v>0</v>
      </c>
      <c r="V92" s="114"/>
      <c r="W92" s="114"/>
    </row>
    <row r="93" spans="1:23" ht="12.75">
      <c r="A93" s="92" t="s">
        <v>105</v>
      </c>
      <c r="B93" s="114">
        <v>0</v>
      </c>
      <c r="C93" s="114">
        <v>0</v>
      </c>
      <c r="D93" s="114"/>
      <c r="E93" s="114">
        <f t="shared" si="44"/>
        <v>0</v>
      </c>
      <c r="F93" s="114">
        <v>0</v>
      </c>
      <c r="G93" s="114">
        <v>0</v>
      </c>
      <c r="H93" s="114"/>
      <c r="I93" s="114"/>
      <c r="J93" s="114"/>
      <c r="K93" s="114"/>
      <c r="L93" s="114"/>
      <c r="M93" s="114"/>
      <c r="N93" s="114"/>
      <c r="O93" s="114"/>
      <c r="P93" s="116">
        <f t="shared" si="45"/>
        <v>0</v>
      </c>
      <c r="Q93" s="116">
        <f t="shared" si="46"/>
        <v>0</v>
      </c>
      <c r="R93" s="90">
        <f t="shared" si="47"/>
        <v>0</v>
      </c>
      <c r="S93" s="91">
        <f t="shared" si="48"/>
        <v>0</v>
      </c>
      <c r="T93" s="90">
        <f t="shared" si="49"/>
        <v>0</v>
      </c>
      <c r="U93" s="91">
        <f t="shared" si="50"/>
        <v>0</v>
      </c>
      <c r="V93" s="114"/>
      <c r="W93" s="114"/>
    </row>
    <row r="94" spans="1:23" ht="12.75">
      <c r="A94" s="16" t="s">
        <v>106</v>
      </c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1"/>
      <c r="Q94" s="121"/>
      <c r="R94" s="17"/>
      <c r="S94" s="18"/>
      <c r="T94" s="17"/>
      <c r="U94" s="18"/>
      <c r="V94" s="120"/>
      <c r="W94" s="120"/>
    </row>
    <row r="95" spans="1:23" ht="20.25" hidden="1">
      <c r="A95" s="19" t="s">
        <v>124</v>
      </c>
      <c r="B95" s="122">
        <f aca="true" t="shared" si="51" ref="B95:I95">SUM(B96:B110)</f>
        <v>0</v>
      </c>
      <c r="C95" s="122">
        <f t="shared" si="51"/>
        <v>0</v>
      </c>
      <c r="D95" s="122">
        <f t="shared" si="51"/>
        <v>0</v>
      </c>
      <c r="E95" s="122">
        <f t="shared" si="51"/>
        <v>0</v>
      </c>
      <c r="F95" s="122">
        <f t="shared" si="51"/>
        <v>0</v>
      </c>
      <c r="G95" s="122">
        <f t="shared" si="51"/>
        <v>0</v>
      </c>
      <c r="H95" s="122">
        <f t="shared" si="51"/>
        <v>0</v>
      </c>
      <c r="I95" s="122">
        <f t="shared" si="51"/>
        <v>0</v>
      </c>
      <c r="J95" s="122">
        <f>SUM(J96:J110)</f>
        <v>0</v>
      </c>
      <c r="K95" s="122">
        <f>SUM(K96:K110)</f>
        <v>0</v>
      </c>
      <c r="L95" s="122">
        <f>SUM(L96:L110)</f>
        <v>0</v>
      </c>
      <c r="M95" s="123">
        <f>SUM(M96:M110)</f>
        <v>0</v>
      </c>
      <c r="N95" s="122"/>
      <c r="O95" s="123"/>
      <c r="P95" s="122"/>
      <c r="Q95" s="123"/>
      <c r="R95" s="20" t="str">
        <f aca="true" t="shared" si="52" ref="R95:S110">IF(L95=0," ",(N95-L95)/L95)</f>
        <v> </v>
      </c>
      <c r="S95" s="20" t="str">
        <f t="shared" si="52"/>
        <v> </v>
      </c>
      <c r="T95" s="20" t="str">
        <f aca="true" t="shared" si="53" ref="T95:T113">IF(E95=0," ",(P95/E95))</f>
        <v> </v>
      </c>
      <c r="U95" s="21" t="str">
        <f aca="true" t="shared" si="54" ref="U95:U113">IF(E95=0," ",(Q95/E95))</f>
        <v> </v>
      </c>
      <c r="V95" s="122">
        <f>SUM(V96:V110)</f>
        <v>0</v>
      </c>
      <c r="W95" s="122">
        <f>SUM(W96:W110)</f>
        <v>0</v>
      </c>
    </row>
    <row r="96" spans="1:23" ht="12.75" hidden="1">
      <c r="A96" s="22"/>
      <c r="B96" s="124"/>
      <c r="C96" s="124"/>
      <c r="D96" s="124"/>
      <c r="E96" s="125">
        <f>SUM(B96:D96)</f>
        <v>0</v>
      </c>
      <c r="F96" s="124"/>
      <c r="G96" s="124"/>
      <c r="H96" s="124"/>
      <c r="I96" s="124"/>
      <c r="J96" s="124"/>
      <c r="K96" s="124"/>
      <c r="L96" s="124"/>
      <c r="M96" s="126"/>
      <c r="N96" s="124"/>
      <c r="O96" s="126"/>
      <c r="P96" s="124"/>
      <c r="Q96" s="126"/>
      <c r="R96" s="23" t="str">
        <f t="shared" si="52"/>
        <v> </v>
      </c>
      <c r="S96" s="23" t="str">
        <f t="shared" si="52"/>
        <v> </v>
      </c>
      <c r="T96" s="23" t="str">
        <f t="shared" si="53"/>
        <v> </v>
      </c>
      <c r="U96" s="24" t="str">
        <f t="shared" si="54"/>
        <v> </v>
      </c>
      <c r="V96" s="124"/>
      <c r="W96" s="124"/>
    </row>
    <row r="97" spans="1:23" ht="12.75" hidden="1">
      <c r="A97" s="22"/>
      <c r="B97" s="124"/>
      <c r="C97" s="124"/>
      <c r="D97" s="124"/>
      <c r="E97" s="125">
        <f aca="true" t="shared" si="55" ref="E97:E110">SUM(B97:D97)</f>
        <v>0</v>
      </c>
      <c r="F97" s="124"/>
      <c r="G97" s="124"/>
      <c r="H97" s="124"/>
      <c r="I97" s="124"/>
      <c r="J97" s="124"/>
      <c r="K97" s="124"/>
      <c r="L97" s="124"/>
      <c r="M97" s="126"/>
      <c r="N97" s="124"/>
      <c r="O97" s="126"/>
      <c r="P97" s="124"/>
      <c r="Q97" s="126"/>
      <c r="R97" s="23" t="str">
        <f t="shared" si="52"/>
        <v> </v>
      </c>
      <c r="S97" s="23" t="str">
        <f t="shared" si="52"/>
        <v> </v>
      </c>
      <c r="T97" s="23" t="str">
        <f t="shared" si="53"/>
        <v> </v>
      </c>
      <c r="U97" s="24" t="str">
        <f t="shared" si="54"/>
        <v> </v>
      </c>
      <c r="V97" s="124"/>
      <c r="W97" s="124"/>
    </row>
    <row r="98" spans="1:23" ht="12.75" hidden="1">
      <c r="A98" s="22"/>
      <c r="B98" s="124"/>
      <c r="C98" s="124"/>
      <c r="D98" s="124"/>
      <c r="E98" s="125">
        <f t="shared" si="55"/>
        <v>0</v>
      </c>
      <c r="F98" s="124"/>
      <c r="G98" s="124"/>
      <c r="H98" s="124"/>
      <c r="I98" s="124"/>
      <c r="J98" s="124"/>
      <c r="K98" s="124"/>
      <c r="L98" s="124"/>
      <c r="M98" s="126"/>
      <c r="N98" s="124"/>
      <c r="O98" s="126"/>
      <c r="P98" s="124"/>
      <c r="Q98" s="126"/>
      <c r="R98" s="23" t="str">
        <f t="shared" si="52"/>
        <v> </v>
      </c>
      <c r="S98" s="23" t="str">
        <f t="shared" si="52"/>
        <v> </v>
      </c>
      <c r="T98" s="23" t="str">
        <f t="shared" si="53"/>
        <v> </v>
      </c>
      <c r="U98" s="24" t="str">
        <f t="shared" si="54"/>
        <v> </v>
      </c>
      <c r="V98" s="124"/>
      <c r="W98" s="124"/>
    </row>
    <row r="99" spans="1:23" ht="12.75" hidden="1">
      <c r="A99" s="22"/>
      <c r="B99" s="124"/>
      <c r="C99" s="124"/>
      <c r="D99" s="124"/>
      <c r="E99" s="125">
        <f t="shared" si="55"/>
        <v>0</v>
      </c>
      <c r="F99" s="124"/>
      <c r="G99" s="124"/>
      <c r="H99" s="124"/>
      <c r="I99" s="124"/>
      <c r="J99" s="124"/>
      <c r="K99" s="124"/>
      <c r="L99" s="124"/>
      <c r="M99" s="126"/>
      <c r="N99" s="124"/>
      <c r="O99" s="126"/>
      <c r="P99" s="124"/>
      <c r="Q99" s="126"/>
      <c r="R99" s="23" t="str">
        <f t="shared" si="52"/>
        <v> </v>
      </c>
      <c r="S99" s="23" t="str">
        <f t="shared" si="52"/>
        <v> </v>
      </c>
      <c r="T99" s="23" t="str">
        <f t="shared" si="53"/>
        <v> </v>
      </c>
      <c r="U99" s="24" t="str">
        <f t="shared" si="54"/>
        <v> </v>
      </c>
      <c r="V99" s="124"/>
      <c r="W99" s="124"/>
    </row>
    <row r="100" spans="1:23" ht="12.75" hidden="1">
      <c r="A100" s="22"/>
      <c r="B100" s="124"/>
      <c r="C100" s="124"/>
      <c r="D100" s="124"/>
      <c r="E100" s="125">
        <f t="shared" si="55"/>
        <v>0</v>
      </c>
      <c r="F100" s="124"/>
      <c r="G100" s="124"/>
      <c r="H100" s="124"/>
      <c r="I100" s="124"/>
      <c r="J100" s="124"/>
      <c r="K100" s="124"/>
      <c r="L100" s="124"/>
      <c r="M100" s="126"/>
      <c r="N100" s="124"/>
      <c r="O100" s="126"/>
      <c r="P100" s="124"/>
      <c r="Q100" s="126"/>
      <c r="R100" s="23" t="str">
        <f t="shared" si="52"/>
        <v> </v>
      </c>
      <c r="S100" s="23" t="str">
        <f t="shared" si="52"/>
        <v> </v>
      </c>
      <c r="T100" s="23" t="str">
        <f t="shared" si="53"/>
        <v> </v>
      </c>
      <c r="U100" s="24" t="str">
        <f t="shared" si="54"/>
        <v> </v>
      </c>
      <c r="V100" s="124"/>
      <c r="W100" s="124"/>
    </row>
    <row r="101" spans="1:23" ht="12.75" hidden="1">
      <c r="A101" s="22"/>
      <c r="B101" s="124"/>
      <c r="C101" s="124"/>
      <c r="D101" s="124"/>
      <c r="E101" s="125">
        <f t="shared" si="55"/>
        <v>0</v>
      </c>
      <c r="F101" s="124"/>
      <c r="G101" s="124"/>
      <c r="H101" s="124"/>
      <c r="I101" s="124"/>
      <c r="J101" s="124"/>
      <c r="K101" s="124"/>
      <c r="L101" s="124"/>
      <c r="M101" s="126"/>
      <c r="N101" s="124"/>
      <c r="O101" s="126"/>
      <c r="P101" s="124"/>
      <c r="Q101" s="126"/>
      <c r="R101" s="23" t="str">
        <f t="shared" si="52"/>
        <v> </v>
      </c>
      <c r="S101" s="23" t="str">
        <f t="shared" si="52"/>
        <v> </v>
      </c>
      <c r="T101" s="23" t="str">
        <f t="shared" si="53"/>
        <v> </v>
      </c>
      <c r="U101" s="24" t="str">
        <f t="shared" si="54"/>
        <v> </v>
      </c>
      <c r="V101" s="124"/>
      <c r="W101" s="124"/>
    </row>
    <row r="102" spans="1:23" ht="12.75" hidden="1">
      <c r="A102" s="22"/>
      <c r="B102" s="124"/>
      <c r="C102" s="124"/>
      <c r="D102" s="124"/>
      <c r="E102" s="125">
        <f t="shared" si="55"/>
        <v>0</v>
      </c>
      <c r="F102" s="124"/>
      <c r="G102" s="124"/>
      <c r="H102" s="124"/>
      <c r="I102" s="124"/>
      <c r="J102" s="124"/>
      <c r="K102" s="124"/>
      <c r="L102" s="124"/>
      <c r="M102" s="126"/>
      <c r="N102" s="124"/>
      <c r="O102" s="126"/>
      <c r="P102" s="124"/>
      <c r="Q102" s="126"/>
      <c r="R102" s="23" t="str">
        <f t="shared" si="52"/>
        <v> </v>
      </c>
      <c r="S102" s="23" t="str">
        <f t="shared" si="52"/>
        <v> </v>
      </c>
      <c r="T102" s="23" t="str">
        <f t="shared" si="53"/>
        <v> </v>
      </c>
      <c r="U102" s="24" t="str">
        <f t="shared" si="54"/>
        <v> </v>
      </c>
      <c r="V102" s="124"/>
      <c r="W102" s="124"/>
    </row>
    <row r="103" spans="1:23" ht="12.75" hidden="1">
      <c r="A103" s="22"/>
      <c r="B103" s="124"/>
      <c r="C103" s="124"/>
      <c r="D103" s="124"/>
      <c r="E103" s="125">
        <f t="shared" si="55"/>
        <v>0</v>
      </c>
      <c r="F103" s="124"/>
      <c r="G103" s="124"/>
      <c r="H103" s="124"/>
      <c r="I103" s="124"/>
      <c r="J103" s="124"/>
      <c r="K103" s="124"/>
      <c r="L103" s="124"/>
      <c r="M103" s="126"/>
      <c r="N103" s="124"/>
      <c r="O103" s="126"/>
      <c r="P103" s="124"/>
      <c r="Q103" s="126"/>
      <c r="R103" s="23" t="str">
        <f t="shared" si="52"/>
        <v> </v>
      </c>
      <c r="S103" s="23" t="str">
        <f t="shared" si="52"/>
        <v> </v>
      </c>
      <c r="T103" s="23" t="str">
        <f t="shared" si="53"/>
        <v> </v>
      </c>
      <c r="U103" s="24" t="str">
        <f t="shared" si="54"/>
        <v> </v>
      </c>
      <c r="V103" s="124"/>
      <c r="W103" s="124"/>
    </row>
    <row r="104" spans="1:23" ht="12.75" hidden="1">
      <c r="A104" s="22"/>
      <c r="B104" s="124"/>
      <c r="C104" s="124"/>
      <c r="D104" s="124"/>
      <c r="E104" s="125">
        <f t="shared" si="55"/>
        <v>0</v>
      </c>
      <c r="F104" s="124"/>
      <c r="G104" s="124"/>
      <c r="H104" s="124"/>
      <c r="I104" s="124"/>
      <c r="J104" s="124"/>
      <c r="K104" s="124"/>
      <c r="L104" s="124"/>
      <c r="M104" s="126"/>
      <c r="N104" s="124"/>
      <c r="O104" s="126"/>
      <c r="P104" s="124"/>
      <c r="Q104" s="126"/>
      <c r="R104" s="23" t="str">
        <f t="shared" si="52"/>
        <v> </v>
      </c>
      <c r="S104" s="23" t="str">
        <f t="shared" si="52"/>
        <v> </v>
      </c>
      <c r="T104" s="23" t="str">
        <f t="shared" si="53"/>
        <v> </v>
      </c>
      <c r="U104" s="24" t="str">
        <f t="shared" si="54"/>
        <v> </v>
      </c>
      <c r="V104" s="124"/>
      <c r="W104" s="124"/>
    </row>
    <row r="105" spans="1:23" ht="12.75" hidden="1">
      <c r="A105" s="22"/>
      <c r="B105" s="124"/>
      <c r="C105" s="124"/>
      <c r="D105" s="124"/>
      <c r="E105" s="125">
        <f t="shared" si="55"/>
        <v>0</v>
      </c>
      <c r="F105" s="124"/>
      <c r="G105" s="124"/>
      <c r="H105" s="124"/>
      <c r="I105" s="124"/>
      <c r="J105" s="124"/>
      <c r="K105" s="124"/>
      <c r="L105" s="124"/>
      <c r="M105" s="126"/>
      <c r="N105" s="124"/>
      <c r="O105" s="126"/>
      <c r="P105" s="124"/>
      <c r="Q105" s="126"/>
      <c r="R105" s="23" t="str">
        <f t="shared" si="52"/>
        <v> </v>
      </c>
      <c r="S105" s="23" t="str">
        <f t="shared" si="52"/>
        <v> </v>
      </c>
      <c r="T105" s="23" t="str">
        <f t="shared" si="53"/>
        <v> </v>
      </c>
      <c r="U105" s="24" t="str">
        <f t="shared" si="54"/>
        <v> </v>
      </c>
      <c r="V105" s="124"/>
      <c r="W105" s="124"/>
    </row>
    <row r="106" spans="1:23" ht="12.75" hidden="1">
      <c r="A106" s="22"/>
      <c r="B106" s="124"/>
      <c r="C106" s="124"/>
      <c r="D106" s="124"/>
      <c r="E106" s="125">
        <f t="shared" si="55"/>
        <v>0</v>
      </c>
      <c r="F106" s="124"/>
      <c r="G106" s="124"/>
      <c r="H106" s="124"/>
      <c r="I106" s="124"/>
      <c r="J106" s="124"/>
      <c r="K106" s="124"/>
      <c r="L106" s="124"/>
      <c r="M106" s="126"/>
      <c r="N106" s="124"/>
      <c r="O106" s="126"/>
      <c r="P106" s="124"/>
      <c r="Q106" s="126"/>
      <c r="R106" s="23" t="str">
        <f t="shared" si="52"/>
        <v> </v>
      </c>
      <c r="S106" s="23" t="str">
        <f t="shared" si="52"/>
        <v> </v>
      </c>
      <c r="T106" s="23" t="str">
        <f t="shared" si="53"/>
        <v> </v>
      </c>
      <c r="U106" s="24" t="str">
        <f t="shared" si="54"/>
        <v> </v>
      </c>
      <c r="V106" s="124"/>
      <c r="W106" s="124"/>
    </row>
    <row r="107" spans="1:23" ht="12.75" hidden="1">
      <c r="A107" s="22"/>
      <c r="B107" s="124"/>
      <c r="C107" s="124"/>
      <c r="D107" s="124"/>
      <c r="E107" s="125">
        <f t="shared" si="55"/>
        <v>0</v>
      </c>
      <c r="F107" s="124"/>
      <c r="G107" s="124"/>
      <c r="H107" s="124"/>
      <c r="I107" s="124"/>
      <c r="J107" s="124"/>
      <c r="K107" s="124"/>
      <c r="L107" s="124"/>
      <c r="M107" s="126"/>
      <c r="N107" s="124"/>
      <c r="O107" s="126"/>
      <c r="P107" s="124"/>
      <c r="Q107" s="126"/>
      <c r="R107" s="23" t="str">
        <f t="shared" si="52"/>
        <v> </v>
      </c>
      <c r="S107" s="23" t="str">
        <f t="shared" si="52"/>
        <v> </v>
      </c>
      <c r="T107" s="23" t="str">
        <f t="shared" si="53"/>
        <v> </v>
      </c>
      <c r="U107" s="24" t="str">
        <f t="shared" si="54"/>
        <v> </v>
      </c>
      <c r="V107" s="124"/>
      <c r="W107" s="124"/>
    </row>
    <row r="108" spans="1:23" ht="12.75" hidden="1">
      <c r="A108" s="22"/>
      <c r="B108" s="124"/>
      <c r="C108" s="124"/>
      <c r="D108" s="124"/>
      <c r="E108" s="125">
        <f t="shared" si="55"/>
        <v>0</v>
      </c>
      <c r="F108" s="124"/>
      <c r="G108" s="124"/>
      <c r="H108" s="126"/>
      <c r="I108" s="124"/>
      <c r="J108" s="126"/>
      <c r="K108" s="124"/>
      <c r="L108" s="126"/>
      <c r="M108" s="126"/>
      <c r="N108" s="126"/>
      <c r="O108" s="126"/>
      <c r="P108" s="126"/>
      <c r="Q108" s="126"/>
      <c r="R108" s="23" t="str">
        <f t="shared" si="52"/>
        <v> </v>
      </c>
      <c r="S108" s="23" t="str">
        <f t="shared" si="52"/>
        <v> </v>
      </c>
      <c r="T108" s="23" t="str">
        <f t="shared" si="53"/>
        <v> </v>
      </c>
      <c r="U108" s="24" t="str">
        <f t="shared" si="54"/>
        <v> </v>
      </c>
      <c r="V108" s="124"/>
      <c r="W108" s="124"/>
    </row>
    <row r="109" spans="1:23" ht="12.75" hidden="1">
      <c r="A109" s="22"/>
      <c r="B109" s="124"/>
      <c r="C109" s="124"/>
      <c r="D109" s="124"/>
      <c r="E109" s="125">
        <f t="shared" si="55"/>
        <v>0</v>
      </c>
      <c r="F109" s="124"/>
      <c r="G109" s="124"/>
      <c r="H109" s="126"/>
      <c r="I109" s="124"/>
      <c r="J109" s="126"/>
      <c r="K109" s="124"/>
      <c r="L109" s="126"/>
      <c r="M109" s="126"/>
      <c r="N109" s="126"/>
      <c r="O109" s="126"/>
      <c r="P109" s="126"/>
      <c r="Q109" s="126"/>
      <c r="R109" s="23" t="str">
        <f t="shared" si="52"/>
        <v> </v>
      </c>
      <c r="S109" s="23" t="str">
        <f t="shared" si="52"/>
        <v> </v>
      </c>
      <c r="T109" s="23" t="str">
        <f t="shared" si="53"/>
        <v> </v>
      </c>
      <c r="U109" s="24" t="str">
        <f t="shared" si="54"/>
        <v> </v>
      </c>
      <c r="V109" s="124"/>
      <c r="W109" s="124"/>
    </row>
    <row r="110" spans="1:23" ht="12.75" hidden="1">
      <c r="A110" s="22"/>
      <c r="B110" s="124"/>
      <c r="C110" s="124"/>
      <c r="D110" s="124"/>
      <c r="E110" s="125">
        <f t="shared" si="55"/>
        <v>0</v>
      </c>
      <c r="F110" s="124"/>
      <c r="G110" s="124"/>
      <c r="H110" s="126"/>
      <c r="I110" s="124"/>
      <c r="J110" s="126"/>
      <c r="K110" s="124"/>
      <c r="L110" s="126"/>
      <c r="M110" s="126"/>
      <c r="N110" s="126"/>
      <c r="O110" s="126"/>
      <c r="P110" s="126"/>
      <c r="Q110" s="126"/>
      <c r="R110" s="23" t="str">
        <f t="shared" si="52"/>
        <v> </v>
      </c>
      <c r="S110" s="23" t="str">
        <f t="shared" si="52"/>
        <v> </v>
      </c>
      <c r="T110" s="23" t="str">
        <f t="shared" si="53"/>
        <v> </v>
      </c>
      <c r="U110" s="24" t="str">
        <f t="shared" si="54"/>
        <v> </v>
      </c>
      <c r="V110" s="124"/>
      <c r="W110" s="124"/>
    </row>
    <row r="111" spans="1:23" ht="12.75" hidden="1">
      <c r="A111" s="25"/>
      <c r="B111" s="127"/>
      <c r="C111" s="128"/>
      <c r="D111" s="128"/>
      <c r="E111" s="128"/>
      <c r="F111" s="127"/>
      <c r="G111" s="128"/>
      <c r="H111" s="127"/>
      <c r="I111" s="128"/>
      <c r="J111" s="127"/>
      <c r="K111" s="128"/>
      <c r="L111" s="127"/>
      <c r="M111" s="127"/>
      <c r="N111" s="127"/>
      <c r="O111" s="127"/>
      <c r="P111" s="127"/>
      <c r="Q111" s="127"/>
      <c r="R111" s="20" t="str">
        <f aca="true" t="shared" si="56" ref="R111:S113">IF(L111=0," ",(N111-L111)/L111)</f>
        <v> </v>
      </c>
      <c r="S111" s="21" t="str">
        <f t="shared" si="56"/>
        <v> </v>
      </c>
      <c r="T111" s="20" t="str">
        <f t="shared" si="53"/>
        <v> </v>
      </c>
      <c r="U111" s="21" t="str">
        <f t="shared" si="54"/>
        <v> </v>
      </c>
      <c r="V111" s="127"/>
      <c r="W111" s="128"/>
    </row>
    <row r="112" spans="1:23" ht="12.75" hidden="1">
      <c r="A112" s="25" t="s">
        <v>84</v>
      </c>
      <c r="B112" s="127">
        <f aca="true" t="shared" si="57" ref="B112:Q112">B95+B85</f>
        <v>0</v>
      </c>
      <c r="C112" s="127">
        <f t="shared" si="57"/>
        <v>0</v>
      </c>
      <c r="D112" s="127">
        <f t="shared" si="57"/>
        <v>0</v>
      </c>
      <c r="E112" s="127">
        <f t="shared" si="57"/>
        <v>0</v>
      </c>
      <c r="F112" s="127">
        <f t="shared" si="57"/>
        <v>0</v>
      </c>
      <c r="G112" s="127">
        <f t="shared" si="57"/>
        <v>0</v>
      </c>
      <c r="H112" s="127">
        <f t="shared" si="57"/>
        <v>0</v>
      </c>
      <c r="I112" s="127">
        <f t="shared" si="57"/>
        <v>0</v>
      </c>
      <c r="J112" s="127">
        <f t="shared" si="57"/>
        <v>0</v>
      </c>
      <c r="K112" s="127">
        <f t="shared" si="57"/>
        <v>0</v>
      </c>
      <c r="L112" s="127">
        <f t="shared" si="57"/>
        <v>0</v>
      </c>
      <c r="M112" s="127">
        <f t="shared" si="57"/>
        <v>0</v>
      </c>
      <c r="N112" s="127">
        <f t="shared" si="57"/>
        <v>0</v>
      </c>
      <c r="O112" s="127">
        <f t="shared" si="57"/>
        <v>0</v>
      </c>
      <c r="P112" s="127">
        <f t="shared" si="57"/>
        <v>0</v>
      </c>
      <c r="Q112" s="127">
        <f t="shared" si="57"/>
        <v>0</v>
      </c>
      <c r="R112" s="20" t="str">
        <f t="shared" si="56"/>
        <v> </v>
      </c>
      <c r="S112" s="21" t="str">
        <f t="shared" si="56"/>
        <v> </v>
      </c>
      <c r="T112" s="20" t="str">
        <f t="shared" si="53"/>
        <v> </v>
      </c>
      <c r="U112" s="21" t="str">
        <f t="shared" si="54"/>
        <v> </v>
      </c>
      <c r="V112" s="127">
        <f>V95+V85</f>
        <v>0</v>
      </c>
      <c r="W112" s="127">
        <f>W95+W85</f>
        <v>0</v>
      </c>
    </row>
    <row r="113" spans="1:23" ht="12.75" hidden="1">
      <c r="A113" s="26" t="s">
        <v>125</v>
      </c>
      <c r="B113" s="129">
        <f>B85</f>
        <v>0</v>
      </c>
      <c r="C113" s="129">
        <f aca="true" t="shared" si="58" ref="C113:Q113">C85</f>
        <v>0</v>
      </c>
      <c r="D113" s="129">
        <f t="shared" si="58"/>
        <v>0</v>
      </c>
      <c r="E113" s="129">
        <f t="shared" si="58"/>
        <v>0</v>
      </c>
      <c r="F113" s="129">
        <f t="shared" si="58"/>
        <v>0</v>
      </c>
      <c r="G113" s="129">
        <f t="shared" si="58"/>
        <v>0</v>
      </c>
      <c r="H113" s="129">
        <f t="shared" si="58"/>
        <v>0</v>
      </c>
      <c r="I113" s="129">
        <f t="shared" si="58"/>
        <v>0</v>
      </c>
      <c r="J113" s="129">
        <f t="shared" si="58"/>
        <v>0</v>
      </c>
      <c r="K113" s="129">
        <f t="shared" si="58"/>
        <v>0</v>
      </c>
      <c r="L113" s="129">
        <f t="shared" si="58"/>
        <v>0</v>
      </c>
      <c r="M113" s="129">
        <f t="shared" si="58"/>
        <v>0</v>
      </c>
      <c r="N113" s="129">
        <f t="shared" si="58"/>
        <v>0</v>
      </c>
      <c r="O113" s="129">
        <f t="shared" si="58"/>
        <v>0</v>
      </c>
      <c r="P113" s="129">
        <f t="shared" si="58"/>
        <v>0</v>
      </c>
      <c r="Q113" s="129">
        <f t="shared" si="58"/>
        <v>0</v>
      </c>
      <c r="R113" s="20" t="str">
        <f t="shared" si="56"/>
        <v> </v>
      </c>
      <c r="S113" s="21" t="str">
        <f t="shared" si="56"/>
        <v> </v>
      </c>
      <c r="T113" s="20" t="str">
        <f t="shared" si="53"/>
        <v> </v>
      </c>
      <c r="U113" s="21" t="str">
        <f t="shared" si="54"/>
        <v> </v>
      </c>
      <c r="V113" s="129">
        <f>V85</f>
        <v>0</v>
      </c>
      <c r="W113" s="129">
        <f>W85</f>
        <v>0</v>
      </c>
    </row>
    <row r="114" spans="1:23" ht="12.75">
      <c r="A114" s="27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28"/>
      <c r="S114" s="28"/>
      <c r="T114" s="28"/>
      <c r="U114" s="28"/>
      <c r="V114" s="130"/>
      <c r="W114" s="130"/>
    </row>
    <row r="115" ht="12.75">
      <c r="A115" s="29" t="s">
        <v>126</v>
      </c>
    </row>
    <row r="116" ht="12.75">
      <c r="A116" s="29" t="s">
        <v>127</v>
      </c>
    </row>
    <row r="117" spans="1:22" ht="13.5">
      <c r="A117" s="29" t="s">
        <v>128</v>
      </c>
      <c r="B117" s="31"/>
      <c r="C117" s="31"/>
      <c r="D117" s="31"/>
      <c r="E117" s="31"/>
      <c r="F117" s="31"/>
      <c r="H117" s="31"/>
      <c r="I117" s="31"/>
      <c r="J117" s="31"/>
      <c r="K117" s="31"/>
      <c r="V117" s="31"/>
    </row>
    <row r="118" spans="1:22" ht="13.5">
      <c r="A118" s="29" t="s">
        <v>129</v>
      </c>
      <c r="B118" s="31"/>
      <c r="C118" s="31"/>
      <c r="D118" s="31"/>
      <c r="E118" s="31"/>
      <c r="F118" s="31"/>
      <c r="H118" s="31"/>
      <c r="I118" s="31"/>
      <c r="J118" s="31"/>
      <c r="K118" s="31"/>
      <c r="V118" s="31"/>
    </row>
    <row r="119" spans="1:22" ht="13.5">
      <c r="A119" s="29" t="s">
        <v>130</v>
      </c>
      <c r="B119" s="31"/>
      <c r="C119" s="31"/>
      <c r="D119" s="31"/>
      <c r="E119" s="31"/>
      <c r="F119" s="31"/>
      <c r="H119" s="31"/>
      <c r="I119" s="31"/>
      <c r="J119" s="31"/>
      <c r="K119" s="31"/>
      <c r="V119" s="31"/>
    </row>
    <row r="120" ht="12.75">
      <c r="A120" s="29" t="s">
        <v>131</v>
      </c>
    </row>
    <row r="123" spans="1:23" ht="13.5">
      <c r="A123" s="31"/>
      <c r="G123" s="31"/>
      <c r="W123" s="31"/>
    </row>
    <row r="124" spans="1:23" ht="13.5">
      <c r="A124" s="31"/>
      <c r="G124" s="31"/>
      <c r="W124" s="31"/>
    </row>
    <row r="125" spans="1:23" ht="13.5">
      <c r="A125" s="31"/>
      <c r="G125" s="31"/>
      <c r="W125" s="31"/>
    </row>
  </sheetData>
  <sheetProtection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fitToHeight="1" fitToWidth="1" horizontalDpi="600" verticalDpi="600" orientation="landscape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5"/>
  <sheetViews>
    <sheetView showGridLines="0" tabSelected="1" zoomScalePageLayoutView="0" workbookViewId="0" topLeftCell="A1">
      <selection activeCell="A6" sqref="A6"/>
    </sheetView>
  </sheetViews>
  <sheetFormatPr defaultColWidth="9.140625" defaultRowHeight="12.75"/>
  <cols>
    <col min="1" max="1" width="52.7109375" style="30" customWidth="1"/>
    <col min="2" max="23" width="13.7109375" style="30" customWidth="1"/>
    <col min="24" max="24" width="2.7109375" style="30" customWidth="1"/>
    <col min="25" max="16384" width="9.140625" style="30" customWidth="1"/>
  </cols>
  <sheetData>
    <row r="1" spans="1:23" ht="12.75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33"/>
      <c r="W1" s="33"/>
    </row>
    <row r="2" spans="1:23" ht="17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34"/>
      <c r="W2" s="34"/>
    </row>
    <row r="3" spans="1:23" ht="18" customHeight="1">
      <c r="A3" s="137" t="s">
        <v>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34"/>
      <c r="W3" s="34"/>
    </row>
    <row r="4" spans="1:23" ht="18" customHeight="1">
      <c r="A4" s="137" t="s">
        <v>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34"/>
      <c r="W4" s="34"/>
    </row>
    <row r="5" spans="1:23" ht="15" customHeight="1">
      <c r="A5" s="138" t="s">
        <v>109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35"/>
      <c r="W5" s="35"/>
    </row>
    <row r="6" spans="1:23" ht="12.75" customHeight="1">
      <c r="A6" s="32"/>
      <c r="B6" s="32"/>
      <c r="C6" s="32"/>
      <c r="D6" s="32"/>
      <c r="E6" s="36"/>
      <c r="F6" s="134" t="s">
        <v>3</v>
      </c>
      <c r="G6" s="135"/>
      <c r="H6" s="134" t="s">
        <v>4</v>
      </c>
      <c r="I6" s="135"/>
      <c r="J6" s="134" t="s">
        <v>5</v>
      </c>
      <c r="K6" s="135"/>
      <c r="L6" s="134" t="s">
        <v>6</v>
      </c>
      <c r="M6" s="135"/>
      <c r="N6" s="134" t="s">
        <v>7</v>
      </c>
      <c r="O6" s="135"/>
      <c r="P6" s="134" t="s">
        <v>8</v>
      </c>
      <c r="Q6" s="135"/>
      <c r="R6" s="134" t="s">
        <v>9</v>
      </c>
      <c r="S6" s="135"/>
      <c r="T6" s="134" t="s">
        <v>10</v>
      </c>
      <c r="U6" s="135"/>
      <c r="V6" s="134" t="s">
        <v>11</v>
      </c>
      <c r="W6" s="135"/>
    </row>
    <row r="7" spans="1:23" ht="82.5">
      <c r="A7" s="37" t="s">
        <v>12</v>
      </c>
      <c r="B7" s="38" t="s">
        <v>13</v>
      </c>
      <c r="C7" s="38" t="s">
        <v>14</v>
      </c>
      <c r="D7" s="38" t="s">
        <v>15</v>
      </c>
      <c r="E7" s="38" t="s">
        <v>16</v>
      </c>
      <c r="F7" s="39" t="s">
        <v>17</v>
      </c>
      <c r="G7" s="40" t="s">
        <v>18</v>
      </c>
      <c r="H7" s="39" t="s">
        <v>19</v>
      </c>
      <c r="I7" s="40" t="s">
        <v>20</v>
      </c>
      <c r="J7" s="39" t="s">
        <v>21</v>
      </c>
      <c r="K7" s="40" t="s">
        <v>22</v>
      </c>
      <c r="L7" s="39" t="s">
        <v>23</v>
      </c>
      <c r="M7" s="40" t="s">
        <v>24</v>
      </c>
      <c r="N7" s="39" t="s">
        <v>25</v>
      </c>
      <c r="O7" s="40" t="s">
        <v>26</v>
      </c>
      <c r="P7" s="39" t="s">
        <v>27</v>
      </c>
      <c r="Q7" s="40" t="s">
        <v>28</v>
      </c>
      <c r="R7" s="39" t="s">
        <v>27</v>
      </c>
      <c r="S7" s="40" t="s">
        <v>28</v>
      </c>
      <c r="T7" s="39" t="s">
        <v>29</v>
      </c>
      <c r="U7" s="40" t="s">
        <v>30</v>
      </c>
      <c r="V7" s="39" t="s">
        <v>16</v>
      </c>
      <c r="W7" s="40" t="s">
        <v>31</v>
      </c>
    </row>
    <row r="8" spans="1:23" ht="12.75" customHeight="1">
      <c r="A8" s="41" t="s">
        <v>32</v>
      </c>
      <c r="B8" s="42"/>
      <c r="C8" s="42"/>
      <c r="D8" s="42"/>
      <c r="E8" s="42"/>
      <c r="F8" s="43"/>
      <c r="G8" s="44"/>
      <c r="H8" s="43"/>
      <c r="I8" s="44"/>
      <c r="J8" s="43"/>
      <c r="K8" s="44"/>
      <c r="L8" s="43"/>
      <c r="M8" s="44"/>
      <c r="N8" s="43"/>
      <c r="O8" s="44"/>
      <c r="P8" s="43"/>
      <c r="Q8" s="44"/>
      <c r="R8" s="45"/>
      <c r="S8" s="46"/>
      <c r="T8" s="45"/>
      <c r="U8" s="47"/>
      <c r="V8" s="43"/>
      <c r="W8" s="44"/>
    </row>
    <row r="9" spans="1:23" ht="12.75" customHeight="1" hidden="1">
      <c r="A9" s="48" t="s">
        <v>33</v>
      </c>
      <c r="B9" s="93">
        <v>0</v>
      </c>
      <c r="C9" s="93">
        <v>0</v>
      </c>
      <c r="D9" s="93"/>
      <c r="E9" s="93">
        <f>$B9+$C9+$D9</f>
        <v>0</v>
      </c>
      <c r="F9" s="94">
        <v>0</v>
      </c>
      <c r="G9" s="95">
        <v>0</v>
      </c>
      <c r="H9" s="94"/>
      <c r="I9" s="95"/>
      <c r="J9" s="94"/>
      <c r="K9" s="95"/>
      <c r="L9" s="94"/>
      <c r="M9" s="95"/>
      <c r="N9" s="94"/>
      <c r="O9" s="95"/>
      <c r="P9" s="94">
        <f>$H9+$J9+$L9+$N9</f>
        <v>0</v>
      </c>
      <c r="Q9" s="95">
        <f>$I9+$K9+$M9+$O9</f>
        <v>0</v>
      </c>
      <c r="R9" s="49">
        <f>IF($L9=0,0,(($N9-$L9)/$L9)*100)</f>
        <v>0</v>
      </c>
      <c r="S9" s="50">
        <f>IF($M9=0,0,(($O9-$M9)/$M9)*100)</f>
        <v>0</v>
      </c>
      <c r="T9" s="49">
        <f>IF($E9=0,0,($P9/$E9)*100)</f>
        <v>0</v>
      </c>
      <c r="U9" s="51">
        <f>IF($E9=0,0,($Q9/$E9)*100)</f>
        <v>0</v>
      </c>
      <c r="V9" s="94">
        <v>0</v>
      </c>
      <c r="W9" s="95"/>
    </row>
    <row r="10" spans="1:23" ht="12.75" customHeight="1">
      <c r="A10" s="48" t="s">
        <v>34</v>
      </c>
      <c r="B10" s="93">
        <v>1000000</v>
      </c>
      <c r="C10" s="93">
        <v>0</v>
      </c>
      <c r="D10" s="93"/>
      <c r="E10" s="93">
        <f aca="true" t="shared" si="0" ref="E10:E16">$B10+$C10+$D10</f>
        <v>1000000</v>
      </c>
      <c r="F10" s="94">
        <v>1000000</v>
      </c>
      <c r="G10" s="95">
        <v>1000000</v>
      </c>
      <c r="H10" s="94">
        <v>117000</v>
      </c>
      <c r="I10" s="95">
        <v>117365</v>
      </c>
      <c r="J10" s="94">
        <v>325000</v>
      </c>
      <c r="K10" s="95">
        <v>325979</v>
      </c>
      <c r="L10" s="94">
        <v>344000</v>
      </c>
      <c r="M10" s="95">
        <v>286232</v>
      </c>
      <c r="N10" s="94">
        <v>142000</v>
      </c>
      <c r="O10" s="95">
        <v>200868</v>
      </c>
      <c r="P10" s="94">
        <f aca="true" t="shared" si="1" ref="P10:P16">$H10+$J10+$L10+$N10</f>
        <v>928000</v>
      </c>
      <c r="Q10" s="95">
        <f aca="true" t="shared" si="2" ref="Q10:Q16">$I10+$K10+$M10+$O10</f>
        <v>930444</v>
      </c>
      <c r="R10" s="49">
        <f aca="true" t="shared" si="3" ref="R10:R16">IF($L10=0,0,(($N10-$L10)/$L10)*100)</f>
        <v>-58.720930232558146</v>
      </c>
      <c r="S10" s="50">
        <f aca="true" t="shared" si="4" ref="S10:S16">IF($M10=0,0,(($O10-$M10)/$M10)*100)</f>
        <v>-29.823360071550354</v>
      </c>
      <c r="T10" s="49">
        <f aca="true" t="shared" si="5" ref="T10:T15">IF($E10=0,0,($P10/$E10)*100)</f>
        <v>92.80000000000001</v>
      </c>
      <c r="U10" s="51">
        <f aca="true" t="shared" si="6" ref="U10:U15">IF($E10=0,0,($Q10/$E10)*100)</f>
        <v>93.04440000000001</v>
      </c>
      <c r="V10" s="94">
        <v>396000</v>
      </c>
      <c r="W10" s="95">
        <v>0</v>
      </c>
    </row>
    <row r="11" spans="1:23" ht="12.75" customHeight="1">
      <c r="A11" s="48" t="s">
        <v>35</v>
      </c>
      <c r="B11" s="93">
        <v>0</v>
      </c>
      <c r="C11" s="93">
        <v>0</v>
      </c>
      <c r="D11" s="93"/>
      <c r="E11" s="93">
        <f t="shared" si="0"/>
        <v>0</v>
      </c>
      <c r="F11" s="94">
        <v>0</v>
      </c>
      <c r="G11" s="95">
        <v>0</v>
      </c>
      <c r="H11" s="94"/>
      <c r="I11" s="95"/>
      <c r="J11" s="94"/>
      <c r="K11" s="95"/>
      <c r="L11" s="94"/>
      <c r="M11" s="95"/>
      <c r="N11" s="94"/>
      <c r="O11" s="95"/>
      <c r="P11" s="94">
        <f t="shared" si="1"/>
        <v>0</v>
      </c>
      <c r="Q11" s="95">
        <f t="shared" si="2"/>
        <v>0</v>
      </c>
      <c r="R11" s="49">
        <f t="shared" si="3"/>
        <v>0</v>
      </c>
      <c r="S11" s="50">
        <f t="shared" si="4"/>
        <v>0</v>
      </c>
      <c r="T11" s="49">
        <f t="shared" si="5"/>
        <v>0</v>
      </c>
      <c r="U11" s="51">
        <f t="shared" si="6"/>
        <v>0</v>
      </c>
      <c r="V11" s="94">
        <v>0</v>
      </c>
      <c r="W11" s="95">
        <v>0</v>
      </c>
    </row>
    <row r="12" spans="1:23" ht="12.75" customHeight="1">
      <c r="A12" s="48" t="s">
        <v>36</v>
      </c>
      <c r="B12" s="93">
        <v>54295000</v>
      </c>
      <c r="C12" s="93">
        <v>0</v>
      </c>
      <c r="D12" s="93"/>
      <c r="E12" s="93">
        <f t="shared" si="0"/>
        <v>54295000</v>
      </c>
      <c r="F12" s="94">
        <v>0</v>
      </c>
      <c r="G12" s="95">
        <v>0</v>
      </c>
      <c r="H12" s="94"/>
      <c r="I12" s="95"/>
      <c r="J12" s="94"/>
      <c r="K12" s="95">
        <v>4468421</v>
      </c>
      <c r="L12" s="94"/>
      <c r="M12" s="95">
        <v>11520809</v>
      </c>
      <c r="N12" s="94"/>
      <c r="O12" s="95">
        <v>8224080</v>
      </c>
      <c r="P12" s="94">
        <f t="shared" si="1"/>
        <v>0</v>
      </c>
      <c r="Q12" s="95">
        <f t="shared" si="2"/>
        <v>24213310</v>
      </c>
      <c r="R12" s="49">
        <f t="shared" si="3"/>
        <v>0</v>
      </c>
      <c r="S12" s="50">
        <f t="shared" si="4"/>
        <v>-28.615429697688764</v>
      </c>
      <c r="T12" s="49">
        <f t="shared" si="5"/>
        <v>0</v>
      </c>
      <c r="U12" s="51">
        <f t="shared" si="6"/>
        <v>44.59583755410259</v>
      </c>
      <c r="V12" s="94">
        <v>0</v>
      </c>
      <c r="W12" s="95">
        <v>0</v>
      </c>
    </row>
    <row r="13" spans="1:23" ht="12.75" customHeight="1">
      <c r="A13" s="48" t="s">
        <v>37</v>
      </c>
      <c r="B13" s="93">
        <v>65000000</v>
      </c>
      <c r="C13" s="93">
        <v>29092000</v>
      </c>
      <c r="D13" s="93"/>
      <c r="E13" s="93">
        <f t="shared" si="0"/>
        <v>94092000</v>
      </c>
      <c r="F13" s="94">
        <v>94092000</v>
      </c>
      <c r="G13" s="95">
        <v>94092000</v>
      </c>
      <c r="H13" s="94">
        <v>30000</v>
      </c>
      <c r="I13" s="95"/>
      <c r="J13" s="94">
        <v>5423000</v>
      </c>
      <c r="K13" s="95">
        <v>10664613</v>
      </c>
      <c r="L13" s="94">
        <v>16764000</v>
      </c>
      <c r="M13" s="95">
        <v>19095704</v>
      </c>
      <c r="N13" s="94">
        <v>70029000</v>
      </c>
      <c r="O13" s="95">
        <v>13937648</v>
      </c>
      <c r="P13" s="94">
        <f t="shared" si="1"/>
        <v>92246000</v>
      </c>
      <c r="Q13" s="95">
        <f t="shared" si="2"/>
        <v>43697965</v>
      </c>
      <c r="R13" s="49">
        <f t="shared" si="3"/>
        <v>317.73443092340733</v>
      </c>
      <c r="S13" s="50">
        <f t="shared" si="4"/>
        <v>-27.01160428544556</v>
      </c>
      <c r="T13" s="49">
        <f t="shared" si="5"/>
        <v>98.03809037962846</v>
      </c>
      <c r="U13" s="51">
        <f t="shared" si="6"/>
        <v>46.4417431875186</v>
      </c>
      <c r="V13" s="94">
        <v>0</v>
      </c>
      <c r="W13" s="95">
        <v>0</v>
      </c>
    </row>
    <row r="14" spans="1:23" ht="12.75" customHeight="1">
      <c r="A14" s="48" t="s">
        <v>38</v>
      </c>
      <c r="B14" s="93">
        <v>3300000</v>
      </c>
      <c r="C14" s="93">
        <v>0</v>
      </c>
      <c r="D14" s="93"/>
      <c r="E14" s="93">
        <f t="shared" si="0"/>
        <v>3300000</v>
      </c>
      <c r="F14" s="94">
        <v>3300000</v>
      </c>
      <c r="G14" s="95">
        <v>0</v>
      </c>
      <c r="H14" s="94"/>
      <c r="I14" s="95"/>
      <c r="J14" s="94"/>
      <c r="K14" s="95"/>
      <c r="L14" s="94"/>
      <c r="M14" s="95"/>
      <c r="N14" s="94"/>
      <c r="O14" s="95"/>
      <c r="P14" s="94">
        <f t="shared" si="1"/>
        <v>0</v>
      </c>
      <c r="Q14" s="95">
        <f t="shared" si="2"/>
        <v>0</v>
      </c>
      <c r="R14" s="49">
        <f t="shared" si="3"/>
        <v>0</v>
      </c>
      <c r="S14" s="50">
        <f t="shared" si="4"/>
        <v>0</v>
      </c>
      <c r="T14" s="49">
        <f t="shared" si="5"/>
        <v>0</v>
      </c>
      <c r="U14" s="51">
        <f t="shared" si="6"/>
        <v>0</v>
      </c>
      <c r="V14" s="94">
        <v>0</v>
      </c>
      <c r="W14" s="95">
        <v>0</v>
      </c>
    </row>
    <row r="15" spans="1:23" ht="12.75" customHeight="1">
      <c r="A15" s="48" t="s">
        <v>39</v>
      </c>
      <c r="B15" s="93">
        <v>0</v>
      </c>
      <c r="C15" s="93">
        <v>0</v>
      </c>
      <c r="D15" s="93"/>
      <c r="E15" s="93">
        <f t="shared" si="0"/>
        <v>0</v>
      </c>
      <c r="F15" s="94">
        <v>0</v>
      </c>
      <c r="G15" s="95">
        <v>0</v>
      </c>
      <c r="H15" s="94"/>
      <c r="I15" s="95"/>
      <c r="J15" s="94"/>
      <c r="K15" s="95"/>
      <c r="L15" s="94"/>
      <c r="M15" s="95"/>
      <c r="N15" s="94"/>
      <c r="O15" s="95"/>
      <c r="P15" s="94">
        <f t="shared" si="1"/>
        <v>0</v>
      </c>
      <c r="Q15" s="95">
        <f t="shared" si="2"/>
        <v>0</v>
      </c>
      <c r="R15" s="49">
        <f t="shared" si="3"/>
        <v>0</v>
      </c>
      <c r="S15" s="50">
        <f t="shared" si="4"/>
        <v>0</v>
      </c>
      <c r="T15" s="49">
        <f t="shared" si="5"/>
        <v>0</v>
      </c>
      <c r="U15" s="51">
        <f t="shared" si="6"/>
        <v>0</v>
      </c>
      <c r="V15" s="94">
        <v>0</v>
      </c>
      <c r="W15" s="95">
        <v>0</v>
      </c>
    </row>
    <row r="16" spans="1:23" ht="12.75" customHeight="1">
      <c r="A16" s="52" t="s">
        <v>40</v>
      </c>
      <c r="B16" s="96">
        <f>SUM(B9:B15)</f>
        <v>123595000</v>
      </c>
      <c r="C16" s="96">
        <f>SUM(C9:C15)</f>
        <v>29092000</v>
      </c>
      <c r="D16" s="96"/>
      <c r="E16" s="96">
        <f t="shared" si="0"/>
        <v>152687000</v>
      </c>
      <c r="F16" s="97">
        <f aca="true" t="shared" si="7" ref="F16:O16">SUM(F9:F15)</f>
        <v>98392000</v>
      </c>
      <c r="G16" s="98">
        <f t="shared" si="7"/>
        <v>95092000</v>
      </c>
      <c r="H16" s="97">
        <f t="shared" si="7"/>
        <v>147000</v>
      </c>
      <c r="I16" s="98">
        <f t="shared" si="7"/>
        <v>117365</v>
      </c>
      <c r="J16" s="97">
        <f t="shared" si="7"/>
        <v>5748000</v>
      </c>
      <c r="K16" s="98">
        <f t="shared" si="7"/>
        <v>15459013</v>
      </c>
      <c r="L16" s="97">
        <f t="shared" si="7"/>
        <v>17108000</v>
      </c>
      <c r="M16" s="98">
        <f t="shared" si="7"/>
        <v>30902745</v>
      </c>
      <c r="N16" s="97">
        <f t="shared" si="7"/>
        <v>70171000</v>
      </c>
      <c r="O16" s="98">
        <f t="shared" si="7"/>
        <v>22362596</v>
      </c>
      <c r="P16" s="97">
        <f t="shared" si="1"/>
        <v>93174000</v>
      </c>
      <c r="Q16" s="98">
        <f t="shared" si="2"/>
        <v>68841719</v>
      </c>
      <c r="R16" s="53">
        <f t="shared" si="3"/>
        <v>310.16483516483515</v>
      </c>
      <c r="S16" s="54">
        <f t="shared" si="4"/>
        <v>-27.63556764941108</v>
      </c>
      <c r="T16" s="53">
        <f>IF((SUM($E9:$E13)+$E15)=0,0,(P16/(SUM($E9:$E13)+$E15)*100))</f>
        <v>62.37088903318227</v>
      </c>
      <c r="U16" s="55">
        <f>IF((SUM($E9:$E13)+$E15)=0,0,(Q16/(SUM($E9:$E13)+$E15)*100))</f>
        <v>46.082804393956636</v>
      </c>
      <c r="V16" s="97">
        <f>SUM(V9:V15)</f>
        <v>396000</v>
      </c>
      <c r="W16" s="98">
        <f>SUM(W9:W15)</f>
        <v>0</v>
      </c>
    </row>
    <row r="17" spans="1:23" ht="12.75" customHeight="1">
      <c r="A17" s="41" t="s">
        <v>41</v>
      </c>
      <c r="B17" s="99"/>
      <c r="C17" s="99"/>
      <c r="D17" s="99"/>
      <c r="E17" s="99"/>
      <c r="F17" s="100"/>
      <c r="G17" s="101"/>
      <c r="H17" s="100"/>
      <c r="I17" s="101"/>
      <c r="J17" s="100"/>
      <c r="K17" s="101"/>
      <c r="L17" s="100"/>
      <c r="M17" s="101"/>
      <c r="N17" s="100"/>
      <c r="O17" s="101"/>
      <c r="P17" s="100"/>
      <c r="Q17" s="101"/>
      <c r="R17" s="45"/>
      <c r="S17" s="46"/>
      <c r="T17" s="45"/>
      <c r="U17" s="47"/>
      <c r="V17" s="100"/>
      <c r="W17" s="101"/>
    </row>
    <row r="18" spans="1:23" ht="12.75" customHeight="1">
      <c r="A18" s="48" t="s">
        <v>42</v>
      </c>
      <c r="B18" s="93">
        <v>0</v>
      </c>
      <c r="C18" s="93">
        <v>0</v>
      </c>
      <c r="D18" s="93"/>
      <c r="E18" s="93">
        <f aca="true" t="shared" si="8" ref="E18:E24">$B18+$C18+$D18</f>
        <v>0</v>
      </c>
      <c r="F18" s="94">
        <v>0</v>
      </c>
      <c r="G18" s="95">
        <v>0</v>
      </c>
      <c r="H18" s="94"/>
      <c r="I18" s="95"/>
      <c r="J18" s="94"/>
      <c r="K18" s="95"/>
      <c r="L18" s="94"/>
      <c r="M18" s="95"/>
      <c r="N18" s="94"/>
      <c r="O18" s="95"/>
      <c r="P18" s="94">
        <f aca="true" t="shared" si="9" ref="P18:P24">$H18+$J18+$L18+$N18</f>
        <v>0</v>
      </c>
      <c r="Q18" s="95">
        <f aca="true" t="shared" si="10" ref="Q18:Q24">$I18+$K18+$M18+$O18</f>
        <v>0</v>
      </c>
      <c r="R18" s="49">
        <f aca="true" t="shared" si="11" ref="R18:R24">IF($L18=0,0,(($N18-$L18)/$L18)*100)</f>
        <v>0</v>
      </c>
      <c r="S18" s="50">
        <f aca="true" t="shared" si="12" ref="S18:S24">IF($M18=0,0,(($O18-$M18)/$M18)*100)</f>
        <v>0</v>
      </c>
      <c r="T18" s="49">
        <f aca="true" t="shared" si="13" ref="T18:T23">IF($E18=0,0,($P18/$E18)*100)</f>
        <v>0</v>
      </c>
      <c r="U18" s="51">
        <f aca="true" t="shared" si="14" ref="U18:U23">IF($E18=0,0,($Q18/$E18)*100)</f>
        <v>0</v>
      </c>
      <c r="V18" s="94">
        <v>0</v>
      </c>
      <c r="W18" s="95">
        <v>0</v>
      </c>
    </row>
    <row r="19" spans="1:23" ht="12.75" customHeight="1">
      <c r="A19" s="48" t="s">
        <v>43</v>
      </c>
      <c r="B19" s="93">
        <v>0</v>
      </c>
      <c r="C19" s="93">
        <v>0</v>
      </c>
      <c r="D19" s="93"/>
      <c r="E19" s="93">
        <f t="shared" si="8"/>
        <v>0</v>
      </c>
      <c r="F19" s="94">
        <v>0</v>
      </c>
      <c r="G19" s="95">
        <v>0</v>
      </c>
      <c r="H19" s="94"/>
      <c r="I19" s="95"/>
      <c r="J19" s="94"/>
      <c r="K19" s="95"/>
      <c r="L19" s="94"/>
      <c r="M19" s="95"/>
      <c r="N19" s="94"/>
      <c r="O19" s="95"/>
      <c r="P19" s="94">
        <f t="shared" si="9"/>
        <v>0</v>
      </c>
      <c r="Q19" s="95">
        <f t="shared" si="10"/>
        <v>0</v>
      </c>
      <c r="R19" s="49">
        <f t="shared" si="11"/>
        <v>0</v>
      </c>
      <c r="S19" s="50">
        <f t="shared" si="12"/>
        <v>0</v>
      </c>
      <c r="T19" s="49">
        <f t="shared" si="13"/>
        <v>0</v>
      </c>
      <c r="U19" s="51">
        <f t="shared" si="14"/>
        <v>0</v>
      </c>
      <c r="V19" s="94">
        <v>0</v>
      </c>
      <c r="W19" s="95">
        <v>0</v>
      </c>
    </row>
    <row r="20" spans="1:23" ht="12.75" customHeight="1">
      <c r="A20" s="48" t="s">
        <v>44</v>
      </c>
      <c r="B20" s="93">
        <v>0</v>
      </c>
      <c r="C20" s="93">
        <v>0</v>
      </c>
      <c r="D20" s="93"/>
      <c r="E20" s="93">
        <f t="shared" si="8"/>
        <v>0</v>
      </c>
      <c r="F20" s="94">
        <v>0</v>
      </c>
      <c r="G20" s="95">
        <v>0</v>
      </c>
      <c r="H20" s="94"/>
      <c r="I20" s="95"/>
      <c r="J20" s="94"/>
      <c r="K20" s="95"/>
      <c r="L20" s="94"/>
      <c r="M20" s="95"/>
      <c r="N20" s="94"/>
      <c r="O20" s="95"/>
      <c r="P20" s="94">
        <f t="shared" si="9"/>
        <v>0</v>
      </c>
      <c r="Q20" s="95">
        <f t="shared" si="10"/>
        <v>0</v>
      </c>
      <c r="R20" s="49">
        <f t="shared" si="11"/>
        <v>0</v>
      </c>
      <c r="S20" s="50">
        <f t="shared" si="12"/>
        <v>0</v>
      </c>
      <c r="T20" s="49">
        <f t="shared" si="13"/>
        <v>0</v>
      </c>
      <c r="U20" s="51">
        <f t="shared" si="14"/>
        <v>0</v>
      </c>
      <c r="V20" s="94">
        <v>0</v>
      </c>
      <c r="W20" s="95">
        <v>0</v>
      </c>
    </row>
    <row r="21" spans="1:23" ht="12.75" customHeight="1">
      <c r="A21" s="48" t="s">
        <v>45</v>
      </c>
      <c r="B21" s="93">
        <v>0</v>
      </c>
      <c r="C21" s="93">
        <v>0</v>
      </c>
      <c r="D21" s="93"/>
      <c r="E21" s="93">
        <f t="shared" si="8"/>
        <v>0</v>
      </c>
      <c r="F21" s="94">
        <v>0</v>
      </c>
      <c r="G21" s="95">
        <v>0</v>
      </c>
      <c r="H21" s="94"/>
      <c r="I21" s="95"/>
      <c r="J21" s="94"/>
      <c r="K21" s="95"/>
      <c r="L21" s="94"/>
      <c r="M21" s="95"/>
      <c r="N21" s="94"/>
      <c r="O21" s="95"/>
      <c r="P21" s="94">
        <f t="shared" si="9"/>
        <v>0</v>
      </c>
      <c r="Q21" s="95">
        <f t="shared" si="10"/>
        <v>0</v>
      </c>
      <c r="R21" s="49">
        <f t="shared" si="11"/>
        <v>0</v>
      </c>
      <c r="S21" s="50">
        <f t="shared" si="12"/>
        <v>0</v>
      </c>
      <c r="T21" s="49">
        <f t="shared" si="13"/>
        <v>0</v>
      </c>
      <c r="U21" s="51">
        <f t="shared" si="14"/>
        <v>0</v>
      </c>
      <c r="V21" s="94">
        <v>0</v>
      </c>
      <c r="W21" s="95">
        <v>0</v>
      </c>
    </row>
    <row r="22" spans="1:23" ht="12.75" customHeight="1">
      <c r="A22" s="48" t="s">
        <v>46</v>
      </c>
      <c r="B22" s="93">
        <v>0</v>
      </c>
      <c r="C22" s="93">
        <v>0</v>
      </c>
      <c r="D22" s="93"/>
      <c r="E22" s="93">
        <f t="shared" si="8"/>
        <v>0</v>
      </c>
      <c r="F22" s="94">
        <v>0</v>
      </c>
      <c r="G22" s="95">
        <v>0</v>
      </c>
      <c r="H22" s="94"/>
      <c r="I22" s="95"/>
      <c r="J22" s="94"/>
      <c r="K22" s="95"/>
      <c r="L22" s="94"/>
      <c r="M22" s="95"/>
      <c r="N22" s="94"/>
      <c r="O22" s="95"/>
      <c r="P22" s="94">
        <f t="shared" si="9"/>
        <v>0</v>
      </c>
      <c r="Q22" s="95">
        <f t="shared" si="10"/>
        <v>0</v>
      </c>
      <c r="R22" s="49">
        <f t="shared" si="11"/>
        <v>0</v>
      </c>
      <c r="S22" s="50">
        <f t="shared" si="12"/>
        <v>0</v>
      </c>
      <c r="T22" s="49">
        <f t="shared" si="13"/>
        <v>0</v>
      </c>
      <c r="U22" s="51">
        <f t="shared" si="14"/>
        <v>0</v>
      </c>
      <c r="V22" s="94">
        <v>0</v>
      </c>
      <c r="W22" s="95">
        <v>0</v>
      </c>
    </row>
    <row r="23" spans="1:23" ht="12.75" customHeight="1">
      <c r="A23" s="48" t="s">
        <v>47</v>
      </c>
      <c r="B23" s="93">
        <v>0</v>
      </c>
      <c r="C23" s="93">
        <v>0</v>
      </c>
      <c r="D23" s="93"/>
      <c r="E23" s="93">
        <f t="shared" si="8"/>
        <v>0</v>
      </c>
      <c r="F23" s="94">
        <v>0</v>
      </c>
      <c r="G23" s="95">
        <v>0</v>
      </c>
      <c r="H23" s="94"/>
      <c r="I23" s="95"/>
      <c r="J23" s="94"/>
      <c r="K23" s="95"/>
      <c r="L23" s="94"/>
      <c r="M23" s="95"/>
      <c r="N23" s="94"/>
      <c r="O23" s="95"/>
      <c r="P23" s="94">
        <f t="shared" si="9"/>
        <v>0</v>
      </c>
      <c r="Q23" s="95">
        <f t="shared" si="10"/>
        <v>0</v>
      </c>
      <c r="R23" s="49">
        <f t="shared" si="11"/>
        <v>0</v>
      </c>
      <c r="S23" s="50">
        <f t="shared" si="12"/>
        <v>0</v>
      </c>
      <c r="T23" s="49">
        <f t="shared" si="13"/>
        <v>0</v>
      </c>
      <c r="U23" s="51">
        <f t="shared" si="14"/>
        <v>0</v>
      </c>
      <c r="V23" s="94">
        <v>0</v>
      </c>
      <c r="W23" s="95"/>
    </row>
    <row r="24" spans="1:23" ht="12.75" customHeight="1">
      <c r="A24" s="52" t="s">
        <v>40</v>
      </c>
      <c r="B24" s="96">
        <f>SUM(B18:B23)</f>
        <v>0</v>
      </c>
      <c r="C24" s="96">
        <f>SUM(C18:C23)</f>
        <v>0</v>
      </c>
      <c r="D24" s="96"/>
      <c r="E24" s="96">
        <f t="shared" si="8"/>
        <v>0</v>
      </c>
      <c r="F24" s="97">
        <f aca="true" t="shared" si="15" ref="F24:O24">SUM(F18:F23)</f>
        <v>0</v>
      </c>
      <c r="G24" s="98">
        <f t="shared" si="15"/>
        <v>0</v>
      </c>
      <c r="H24" s="97">
        <f t="shared" si="15"/>
        <v>0</v>
      </c>
      <c r="I24" s="98">
        <f t="shared" si="15"/>
        <v>0</v>
      </c>
      <c r="J24" s="97">
        <f t="shared" si="15"/>
        <v>0</v>
      </c>
      <c r="K24" s="98">
        <f t="shared" si="15"/>
        <v>0</v>
      </c>
      <c r="L24" s="97">
        <f t="shared" si="15"/>
        <v>0</v>
      </c>
      <c r="M24" s="98">
        <f t="shared" si="15"/>
        <v>0</v>
      </c>
      <c r="N24" s="97">
        <f t="shared" si="15"/>
        <v>0</v>
      </c>
      <c r="O24" s="98">
        <f t="shared" si="15"/>
        <v>0</v>
      </c>
      <c r="P24" s="97">
        <f t="shared" si="9"/>
        <v>0</v>
      </c>
      <c r="Q24" s="98">
        <f t="shared" si="10"/>
        <v>0</v>
      </c>
      <c r="R24" s="53">
        <f t="shared" si="11"/>
        <v>0</v>
      </c>
      <c r="S24" s="54">
        <f t="shared" si="12"/>
        <v>0</v>
      </c>
      <c r="T24" s="53">
        <f>IF(($E24-$E19-$E23)=0,0,($P24/($E24-$E19-$E23))*100)</f>
        <v>0</v>
      </c>
      <c r="U24" s="55">
        <f>IF(($E24-$E19-$E23)=0,0,($Q24/($E24-$E19-$E23))*100)</f>
        <v>0</v>
      </c>
      <c r="V24" s="97">
        <f>SUM(V18:V23)</f>
        <v>0</v>
      </c>
      <c r="W24" s="98">
        <f>SUM(W18:W23)</f>
        <v>0</v>
      </c>
    </row>
    <row r="25" spans="1:23" ht="12.75" customHeight="1">
      <c r="A25" s="41" t="s">
        <v>48</v>
      </c>
      <c r="B25" s="99"/>
      <c r="C25" s="99"/>
      <c r="D25" s="99"/>
      <c r="E25" s="99"/>
      <c r="F25" s="100"/>
      <c r="G25" s="101"/>
      <c r="H25" s="100"/>
      <c r="I25" s="101"/>
      <c r="J25" s="100"/>
      <c r="K25" s="101"/>
      <c r="L25" s="100"/>
      <c r="M25" s="101"/>
      <c r="N25" s="100"/>
      <c r="O25" s="101"/>
      <c r="P25" s="100"/>
      <c r="Q25" s="101"/>
      <c r="R25" s="45"/>
      <c r="S25" s="46"/>
      <c r="T25" s="45"/>
      <c r="U25" s="47"/>
      <c r="V25" s="100"/>
      <c r="W25" s="101"/>
    </row>
    <row r="26" spans="1:23" ht="12.75" customHeight="1">
      <c r="A26" s="48" t="s">
        <v>49</v>
      </c>
      <c r="B26" s="93">
        <v>0</v>
      </c>
      <c r="C26" s="93">
        <v>0</v>
      </c>
      <c r="D26" s="93"/>
      <c r="E26" s="93">
        <f>$B26+$C26+$D26</f>
        <v>0</v>
      </c>
      <c r="F26" s="94">
        <v>0</v>
      </c>
      <c r="G26" s="95">
        <v>0</v>
      </c>
      <c r="H26" s="94"/>
      <c r="I26" s="95"/>
      <c r="J26" s="94"/>
      <c r="K26" s="95"/>
      <c r="L26" s="94"/>
      <c r="M26" s="95"/>
      <c r="N26" s="94"/>
      <c r="O26" s="95"/>
      <c r="P26" s="94">
        <f>$H26+$J26+$L26+$N26</f>
        <v>0</v>
      </c>
      <c r="Q26" s="95">
        <f>$I26+$K26+$M26+$O26</f>
        <v>0</v>
      </c>
      <c r="R26" s="49">
        <f>IF($L26=0,0,(($N26-$L26)/$L26)*100)</f>
        <v>0</v>
      </c>
      <c r="S26" s="50">
        <f>IF($M26=0,0,(($O26-$M26)/$M26)*100)</f>
        <v>0</v>
      </c>
      <c r="T26" s="49">
        <f>IF($E26=0,0,($P26/$E26)*100)</f>
        <v>0</v>
      </c>
      <c r="U26" s="51">
        <f>IF($E26=0,0,($Q26/$E26)*100)</f>
        <v>0</v>
      </c>
      <c r="V26" s="94">
        <v>0</v>
      </c>
      <c r="W26" s="95"/>
    </row>
    <row r="27" spans="1:23" ht="12.75" customHeight="1">
      <c r="A27" s="48" t="s">
        <v>50</v>
      </c>
      <c r="B27" s="93">
        <v>0</v>
      </c>
      <c r="C27" s="93">
        <v>0</v>
      </c>
      <c r="D27" s="93"/>
      <c r="E27" s="93">
        <f>$B27+$C27+$D27</f>
        <v>0</v>
      </c>
      <c r="F27" s="94">
        <v>0</v>
      </c>
      <c r="G27" s="95">
        <v>0</v>
      </c>
      <c r="H27" s="94"/>
      <c r="I27" s="95"/>
      <c r="J27" s="94"/>
      <c r="K27" s="95"/>
      <c r="L27" s="94"/>
      <c r="M27" s="95"/>
      <c r="N27" s="94"/>
      <c r="O27" s="95"/>
      <c r="P27" s="94">
        <f>$H27+$J27+$L27+$N27</f>
        <v>0</v>
      </c>
      <c r="Q27" s="95">
        <f>$I27+$K27+$M27+$O27</f>
        <v>0</v>
      </c>
      <c r="R27" s="49">
        <f>IF($L27=0,0,(($N27-$L27)/$L27)*100)</f>
        <v>0</v>
      </c>
      <c r="S27" s="50">
        <f>IF($M27=0,0,(($O27-$M27)/$M27)*100)</f>
        <v>0</v>
      </c>
      <c r="T27" s="49">
        <f>IF($E27=0,0,($P27/$E27)*100)</f>
        <v>0</v>
      </c>
      <c r="U27" s="51">
        <f>IF($E27=0,0,($Q27/$E27)*100)</f>
        <v>0</v>
      </c>
      <c r="V27" s="94">
        <v>0</v>
      </c>
      <c r="W27" s="95"/>
    </row>
    <row r="28" spans="1:23" ht="12.75" customHeight="1">
      <c r="A28" s="48" t="s">
        <v>51</v>
      </c>
      <c r="B28" s="93">
        <v>679153000</v>
      </c>
      <c r="C28" s="93">
        <v>0</v>
      </c>
      <c r="D28" s="93"/>
      <c r="E28" s="93">
        <f>$B28+$C28+$D28</f>
        <v>679153000</v>
      </c>
      <c r="F28" s="94">
        <v>679153000</v>
      </c>
      <c r="G28" s="95">
        <v>679153000</v>
      </c>
      <c r="H28" s="94">
        <v>133463000</v>
      </c>
      <c r="I28" s="95">
        <v>31422858</v>
      </c>
      <c r="J28" s="94">
        <v>225773000</v>
      </c>
      <c r="K28" s="95">
        <v>238450989</v>
      </c>
      <c r="L28" s="94">
        <v>208144000</v>
      </c>
      <c r="M28" s="95">
        <v>201410890</v>
      </c>
      <c r="N28" s="94">
        <v>60230000</v>
      </c>
      <c r="O28" s="95">
        <v>144970627</v>
      </c>
      <c r="P28" s="94">
        <f>$H28+$J28+$L28+$N28</f>
        <v>627610000</v>
      </c>
      <c r="Q28" s="95">
        <f>$I28+$K28+$M28+$O28</f>
        <v>616255364</v>
      </c>
      <c r="R28" s="49">
        <f>IF($L28=0,0,(($N28-$L28)/$L28)*100)</f>
        <v>-71.06330232915674</v>
      </c>
      <c r="S28" s="50">
        <f>IF($M28=0,0,(($O28-$M28)/$M28)*100)</f>
        <v>-28.022448537911725</v>
      </c>
      <c r="T28" s="49">
        <f>IF($E28=0,0,($P28/$E28)*100)</f>
        <v>92.41069390844184</v>
      </c>
      <c r="U28" s="51">
        <f>IF($E28=0,0,($Q28/$E28)*100)</f>
        <v>90.73881202026642</v>
      </c>
      <c r="V28" s="94">
        <v>0</v>
      </c>
      <c r="W28" s="95">
        <v>0</v>
      </c>
    </row>
    <row r="29" spans="1:23" ht="12.75" customHeight="1">
      <c r="A29" s="48" t="s">
        <v>52</v>
      </c>
      <c r="B29" s="93">
        <v>0</v>
      </c>
      <c r="C29" s="93">
        <v>0</v>
      </c>
      <c r="D29" s="93"/>
      <c r="E29" s="93">
        <f>$B29+$C29+$D29</f>
        <v>0</v>
      </c>
      <c r="F29" s="94">
        <v>0</v>
      </c>
      <c r="G29" s="95">
        <v>0</v>
      </c>
      <c r="H29" s="94"/>
      <c r="I29" s="95"/>
      <c r="J29" s="94"/>
      <c r="K29" s="95"/>
      <c r="L29" s="94"/>
      <c r="M29" s="95"/>
      <c r="N29" s="94"/>
      <c r="O29" s="95"/>
      <c r="P29" s="94">
        <f>$H29+$J29+$L29+$N29</f>
        <v>0</v>
      </c>
      <c r="Q29" s="95">
        <f>$I29+$K29+$M29+$O29</f>
        <v>0</v>
      </c>
      <c r="R29" s="49">
        <f>IF($L29=0,0,(($N29-$L29)/$L29)*100)</f>
        <v>0</v>
      </c>
      <c r="S29" s="50">
        <f>IF($M29=0,0,(($O29-$M29)/$M29)*100)</f>
        <v>0</v>
      </c>
      <c r="T29" s="49">
        <f>IF($E29=0,0,($P29/$E29)*100)</f>
        <v>0</v>
      </c>
      <c r="U29" s="51">
        <f>IF($E29=0,0,($Q29/$E29)*100)</f>
        <v>0</v>
      </c>
      <c r="V29" s="94">
        <v>0</v>
      </c>
      <c r="W29" s="95">
        <v>0</v>
      </c>
    </row>
    <row r="30" spans="1:23" ht="12.75" customHeight="1">
      <c r="A30" s="52" t="s">
        <v>40</v>
      </c>
      <c r="B30" s="96">
        <f>SUM(B26:B29)</f>
        <v>679153000</v>
      </c>
      <c r="C30" s="96">
        <f>SUM(C26:C29)</f>
        <v>0</v>
      </c>
      <c r="D30" s="96"/>
      <c r="E30" s="96">
        <f>$B30+$C30+$D30</f>
        <v>679153000</v>
      </c>
      <c r="F30" s="97">
        <f aca="true" t="shared" si="16" ref="F30:O30">SUM(F26:F29)</f>
        <v>679153000</v>
      </c>
      <c r="G30" s="98">
        <f t="shared" si="16"/>
        <v>679153000</v>
      </c>
      <c r="H30" s="97">
        <f t="shared" si="16"/>
        <v>133463000</v>
      </c>
      <c r="I30" s="98">
        <f t="shared" si="16"/>
        <v>31422858</v>
      </c>
      <c r="J30" s="97">
        <f t="shared" si="16"/>
        <v>225773000</v>
      </c>
      <c r="K30" s="98">
        <f t="shared" si="16"/>
        <v>238450989</v>
      </c>
      <c r="L30" s="97">
        <f t="shared" si="16"/>
        <v>208144000</v>
      </c>
      <c r="M30" s="98">
        <f t="shared" si="16"/>
        <v>201410890</v>
      </c>
      <c r="N30" s="97">
        <f t="shared" si="16"/>
        <v>60230000</v>
      </c>
      <c r="O30" s="98">
        <f t="shared" si="16"/>
        <v>144970627</v>
      </c>
      <c r="P30" s="97">
        <f>$H30+$J30+$L30+$N30</f>
        <v>627610000</v>
      </c>
      <c r="Q30" s="98">
        <f>$I30+$K30+$M30+$O30</f>
        <v>616255364</v>
      </c>
      <c r="R30" s="53">
        <f>IF($L30=0,0,(($N30-$L30)/$L30)*100)</f>
        <v>-71.06330232915674</v>
      </c>
      <c r="S30" s="54">
        <f>IF($M30=0,0,(($O30-$M30)/$M30)*100)</f>
        <v>-28.022448537911725</v>
      </c>
      <c r="T30" s="53">
        <f>IF($E30=0,0,($P30/$E30)*100)</f>
        <v>92.41069390844184</v>
      </c>
      <c r="U30" s="55">
        <f>IF($E30=0,0,($Q30/$E30)*100)</f>
        <v>90.73881202026642</v>
      </c>
      <c r="V30" s="97">
        <f>SUM(V26:V29)</f>
        <v>0</v>
      </c>
      <c r="W30" s="98">
        <f>SUM(W26:W29)</f>
        <v>0</v>
      </c>
    </row>
    <row r="31" spans="1:23" ht="12.75" customHeight="1">
      <c r="A31" s="41" t="s">
        <v>53</v>
      </c>
      <c r="B31" s="99"/>
      <c r="C31" s="99"/>
      <c r="D31" s="99"/>
      <c r="E31" s="99"/>
      <c r="F31" s="100"/>
      <c r="G31" s="101"/>
      <c r="H31" s="100"/>
      <c r="I31" s="101"/>
      <c r="J31" s="100"/>
      <c r="K31" s="101"/>
      <c r="L31" s="100"/>
      <c r="M31" s="101"/>
      <c r="N31" s="100"/>
      <c r="O31" s="101"/>
      <c r="P31" s="100"/>
      <c r="Q31" s="101"/>
      <c r="R31" s="45"/>
      <c r="S31" s="46"/>
      <c r="T31" s="45"/>
      <c r="U31" s="47"/>
      <c r="V31" s="100"/>
      <c r="W31" s="101"/>
    </row>
    <row r="32" spans="1:23" ht="12.75" customHeight="1">
      <c r="A32" s="48" t="s">
        <v>54</v>
      </c>
      <c r="B32" s="93">
        <v>22022000</v>
      </c>
      <c r="C32" s="93">
        <v>0</v>
      </c>
      <c r="D32" s="93"/>
      <c r="E32" s="93">
        <f>$B32+$C32+$D32</f>
        <v>22022000</v>
      </c>
      <c r="F32" s="94">
        <v>22022000</v>
      </c>
      <c r="G32" s="95">
        <v>22022000</v>
      </c>
      <c r="H32" s="94">
        <v>2762000</v>
      </c>
      <c r="I32" s="95">
        <v>2762203</v>
      </c>
      <c r="J32" s="94">
        <v>9033000</v>
      </c>
      <c r="K32" s="95">
        <v>9032798</v>
      </c>
      <c r="L32" s="94">
        <v>5936000</v>
      </c>
      <c r="M32" s="95">
        <v>6565850</v>
      </c>
      <c r="N32" s="94">
        <v>3000000</v>
      </c>
      <c r="O32" s="95">
        <v>3661150</v>
      </c>
      <c r="P32" s="94">
        <f>$H32+$J32+$L32+$N32</f>
        <v>20731000</v>
      </c>
      <c r="Q32" s="95">
        <f>$I32+$K32+$M32+$O32</f>
        <v>22022001</v>
      </c>
      <c r="R32" s="49">
        <f>IF($L32=0,0,(($N32-$L32)/$L32)*100)</f>
        <v>-49.46091644204852</v>
      </c>
      <c r="S32" s="50">
        <f>IF($M32=0,0,(($O32-$M32)/$M32)*100)</f>
        <v>-44.239512020530476</v>
      </c>
      <c r="T32" s="49">
        <f>IF($E32=0,0,($P32/$E32)*100)</f>
        <v>94.13768050131686</v>
      </c>
      <c r="U32" s="51">
        <f>IF($E32=0,0,($Q32/$E32)*100)</f>
        <v>100.00000454091362</v>
      </c>
      <c r="V32" s="94">
        <v>0</v>
      </c>
      <c r="W32" s="95">
        <v>0</v>
      </c>
    </row>
    <row r="33" spans="1:23" ht="12.75" customHeight="1">
      <c r="A33" s="52" t="s">
        <v>40</v>
      </c>
      <c r="B33" s="96">
        <f>B32</f>
        <v>22022000</v>
      </c>
      <c r="C33" s="96">
        <f>C32</f>
        <v>0</v>
      </c>
      <c r="D33" s="96"/>
      <c r="E33" s="96">
        <f>$B33+$C33+$D33</f>
        <v>22022000</v>
      </c>
      <c r="F33" s="97">
        <f aca="true" t="shared" si="17" ref="F33:O33">F32</f>
        <v>22022000</v>
      </c>
      <c r="G33" s="98">
        <f t="shared" si="17"/>
        <v>22022000</v>
      </c>
      <c r="H33" s="97">
        <f t="shared" si="17"/>
        <v>2762000</v>
      </c>
      <c r="I33" s="98">
        <f t="shared" si="17"/>
        <v>2762203</v>
      </c>
      <c r="J33" s="97">
        <f t="shared" si="17"/>
        <v>9033000</v>
      </c>
      <c r="K33" s="98">
        <f t="shared" si="17"/>
        <v>9032798</v>
      </c>
      <c r="L33" s="97">
        <f t="shared" si="17"/>
        <v>5936000</v>
      </c>
      <c r="M33" s="98">
        <f t="shared" si="17"/>
        <v>6565850</v>
      </c>
      <c r="N33" s="97">
        <f t="shared" si="17"/>
        <v>3000000</v>
      </c>
      <c r="O33" s="98">
        <f t="shared" si="17"/>
        <v>3661150</v>
      </c>
      <c r="P33" s="97">
        <f>$H33+$J33+$L33+$N33</f>
        <v>20731000</v>
      </c>
      <c r="Q33" s="98">
        <f>$I33+$K33+$M33+$O33</f>
        <v>22022001</v>
      </c>
      <c r="R33" s="53">
        <f>IF($L33=0,0,(($N33-$L33)/$L33)*100)</f>
        <v>-49.46091644204852</v>
      </c>
      <c r="S33" s="54">
        <f>IF($M33=0,0,(($O33-$M33)/$M33)*100)</f>
        <v>-44.239512020530476</v>
      </c>
      <c r="T33" s="53">
        <f>IF($E33=0,0,($P33/$E33)*100)</f>
        <v>94.13768050131686</v>
      </c>
      <c r="U33" s="55">
        <f>IF($E33=0,0,($Q33/$E33)*100)</f>
        <v>100.00000454091362</v>
      </c>
      <c r="V33" s="97">
        <f>V32</f>
        <v>0</v>
      </c>
      <c r="W33" s="98">
        <f>W32</f>
        <v>0</v>
      </c>
    </row>
    <row r="34" spans="1:23" ht="12.75" customHeight="1">
      <c r="A34" s="41" t="s">
        <v>55</v>
      </c>
      <c r="B34" s="99"/>
      <c r="C34" s="99"/>
      <c r="D34" s="99"/>
      <c r="E34" s="99"/>
      <c r="F34" s="100"/>
      <c r="G34" s="101"/>
      <c r="H34" s="100"/>
      <c r="I34" s="101"/>
      <c r="J34" s="100"/>
      <c r="K34" s="101"/>
      <c r="L34" s="100"/>
      <c r="M34" s="101"/>
      <c r="N34" s="100"/>
      <c r="O34" s="101"/>
      <c r="P34" s="100"/>
      <c r="Q34" s="101"/>
      <c r="R34" s="45"/>
      <c r="S34" s="46"/>
      <c r="T34" s="45"/>
      <c r="U34" s="47"/>
      <c r="V34" s="100"/>
      <c r="W34" s="101"/>
    </row>
    <row r="35" spans="1:23" ht="12.75" customHeight="1">
      <c r="A35" s="48" t="s">
        <v>56</v>
      </c>
      <c r="B35" s="93">
        <v>0</v>
      </c>
      <c r="C35" s="93">
        <v>0</v>
      </c>
      <c r="D35" s="93"/>
      <c r="E35" s="93">
        <f aca="true" t="shared" si="18" ref="E35:E40">$B35+$C35+$D35</f>
        <v>0</v>
      </c>
      <c r="F35" s="94">
        <v>0</v>
      </c>
      <c r="G35" s="95">
        <v>500000</v>
      </c>
      <c r="H35" s="94"/>
      <c r="I35" s="95"/>
      <c r="J35" s="94"/>
      <c r="K35" s="95"/>
      <c r="L35" s="94"/>
      <c r="M35" s="95"/>
      <c r="N35" s="94"/>
      <c r="O35" s="95"/>
      <c r="P35" s="94">
        <f aca="true" t="shared" si="19" ref="P35:P40">$H35+$J35+$L35+$N35</f>
        <v>0</v>
      </c>
      <c r="Q35" s="95">
        <f aca="true" t="shared" si="20" ref="Q35:Q40">$I35+$K35+$M35+$O35</f>
        <v>0</v>
      </c>
      <c r="R35" s="49">
        <f aca="true" t="shared" si="21" ref="R35:R40">IF($L35=0,0,(($N35-$L35)/$L35)*100)</f>
        <v>0</v>
      </c>
      <c r="S35" s="50">
        <f aca="true" t="shared" si="22" ref="S35:S40">IF($M35=0,0,(($O35-$M35)/$M35)*100)</f>
        <v>0</v>
      </c>
      <c r="T35" s="49">
        <f>IF($E35=0,0,($P35/$E35)*100)</f>
        <v>0</v>
      </c>
      <c r="U35" s="51">
        <f>IF($E35=0,0,($Q35/$E35)*100)</f>
        <v>0</v>
      </c>
      <c r="V35" s="94">
        <v>8302000</v>
      </c>
      <c r="W35" s="95">
        <v>0</v>
      </c>
    </row>
    <row r="36" spans="1:23" ht="12.75" customHeight="1">
      <c r="A36" s="48" t="s">
        <v>57</v>
      </c>
      <c r="B36" s="93">
        <v>108677000</v>
      </c>
      <c r="C36" s="93">
        <v>-10900000</v>
      </c>
      <c r="D36" s="93"/>
      <c r="E36" s="93">
        <f t="shared" si="18"/>
        <v>97777000</v>
      </c>
      <c r="F36" s="94">
        <v>97777000</v>
      </c>
      <c r="G36" s="95">
        <v>0</v>
      </c>
      <c r="H36" s="94"/>
      <c r="I36" s="95"/>
      <c r="J36" s="94"/>
      <c r="K36" s="95"/>
      <c r="L36" s="94"/>
      <c r="M36" s="95"/>
      <c r="N36" s="94"/>
      <c r="O36" s="95"/>
      <c r="P36" s="94">
        <f t="shared" si="19"/>
        <v>0</v>
      </c>
      <c r="Q36" s="95">
        <f t="shared" si="20"/>
        <v>0</v>
      </c>
      <c r="R36" s="49">
        <f t="shared" si="21"/>
        <v>0</v>
      </c>
      <c r="S36" s="50">
        <f t="shared" si="22"/>
        <v>0</v>
      </c>
      <c r="T36" s="49">
        <f>IF($E36=0,0,($P36/$E36)*100)</f>
        <v>0</v>
      </c>
      <c r="U36" s="51">
        <f>IF($E36=0,0,($Q36/$E36)*100)</f>
        <v>0</v>
      </c>
      <c r="V36" s="94">
        <v>0</v>
      </c>
      <c r="W36" s="95">
        <v>0</v>
      </c>
    </row>
    <row r="37" spans="1:23" ht="12.75" customHeight="1">
      <c r="A37" s="48" t="s">
        <v>58</v>
      </c>
      <c r="B37" s="93">
        <v>0</v>
      </c>
      <c r="C37" s="93">
        <v>0</v>
      </c>
      <c r="D37" s="93"/>
      <c r="E37" s="93">
        <f t="shared" si="18"/>
        <v>0</v>
      </c>
      <c r="F37" s="94">
        <v>0</v>
      </c>
      <c r="G37" s="95">
        <v>0</v>
      </c>
      <c r="H37" s="94"/>
      <c r="I37" s="95"/>
      <c r="J37" s="94"/>
      <c r="K37" s="95"/>
      <c r="L37" s="94"/>
      <c r="M37" s="95"/>
      <c r="N37" s="94"/>
      <c r="O37" s="95"/>
      <c r="P37" s="94">
        <f t="shared" si="19"/>
        <v>0</v>
      </c>
      <c r="Q37" s="95">
        <f t="shared" si="20"/>
        <v>0</v>
      </c>
      <c r="R37" s="49">
        <f t="shared" si="21"/>
        <v>0</v>
      </c>
      <c r="S37" s="50">
        <f t="shared" si="22"/>
        <v>0</v>
      </c>
      <c r="T37" s="49">
        <f>IF($E37=0,0,($P37/$E37)*100)</f>
        <v>0</v>
      </c>
      <c r="U37" s="51">
        <f>IF($E37=0,0,($Q37/$E37)*100)</f>
        <v>0</v>
      </c>
      <c r="V37" s="94">
        <v>0</v>
      </c>
      <c r="W37" s="95"/>
    </row>
    <row r="38" spans="1:23" ht="12.75" customHeight="1">
      <c r="A38" s="48" t="s">
        <v>59</v>
      </c>
      <c r="B38" s="93">
        <v>0</v>
      </c>
      <c r="C38" s="93">
        <v>0</v>
      </c>
      <c r="D38" s="93"/>
      <c r="E38" s="93">
        <f t="shared" si="18"/>
        <v>0</v>
      </c>
      <c r="F38" s="94">
        <v>0</v>
      </c>
      <c r="G38" s="95">
        <v>0</v>
      </c>
      <c r="H38" s="94"/>
      <c r="I38" s="95"/>
      <c r="J38" s="94"/>
      <c r="K38" s="95"/>
      <c r="L38" s="94"/>
      <c r="M38" s="95"/>
      <c r="N38" s="94"/>
      <c r="O38" s="95"/>
      <c r="P38" s="94">
        <f t="shared" si="19"/>
        <v>0</v>
      </c>
      <c r="Q38" s="95">
        <f t="shared" si="20"/>
        <v>0</v>
      </c>
      <c r="R38" s="49">
        <f t="shared" si="21"/>
        <v>0</v>
      </c>
      <c r="S38" s="50">
        <f t="shared" si="22"/>
        <v>0</v>
      </c>
      <c r="T38" s="49">
        <f>IF($E38=0,0,($P38/$E38)*100)</f>
        <v>0</v>
      </c>
      <c r="U38" s="51">
        <f>IF($E38=0,0,($Q38/$E38)*100)</f>
        <v>0</v>
      </c>
      <c r="V38" s="94">
        <v>0</v>
      </c>
      <c r="W38" s="95">
        <v>0</v>
      </c>
    </row>
    <row r="39" spans="1:23" ht="12.75" customHeight="1">
      <c r="A39" s="48" t="s">
        <v>60</v>
      </c>
      <c r="B39" s="93">
        <v>0</v>
      </c>
      <c r="C39" s="93">
        <v>0</v>
      </c>
      <c r="D39" s="93"/>
      <c r="E39" s="93">
        <f t="shared" si="18"/>
        <v>0</v>
      </c>
      <c r="F39" s="94">
        <v>0</v>
      </c>
      <c r="G39" s="95">
        <v>0</v>
      </c>
      <c r="H39" s="94"/>
      <c r="I39" s="95"/>
      <c r="J39" s="94"/>
      <c r="K39" s="95"/>
      <c r="L39" s="94"/>
      <c r="M39" s="95"/>
      <c r="N39" s="94"/>
      <c r="O39" s="95"/>
      <c r="P39" s="94">
        <f t="shared" si="19"/>
        <v>0</v>
      </c>
      <c r="Q39" s="95">
        <f t="shared" si="20"/>
        <v>0</v>
      </c>
      <c r="R39" s="49">
        <f t="shared" si="21"/>
        <v>0</v>
      </c>
      <c r="S39" s="50">
        <f t="shared" si="22"/>
        <v>0</v>
      </c>
      <c r="T39" s="49">
        <f>IF($E39=0,0,($P39/$E39)*100)</f>
        <v>0</v>
      </c>
      <c r="U39" s="51">
        <f>IF($E39=0,0,($Q39/$E39)*100)</f>
        <v>0</v>
      </c>
      <c r="V39" s="94">
        <v>0</v>
      </c>
      <c r="W39" s="95"/>
    </row>
    <row r="40" spans="1:23" ht="12.75" customHeight="1">
      <c r="A40" s="52" t="s">
        <v>40</v>
      </c>
      <c r="B40" s="96">
        <f>SUM(B35:B39)</f>
        <v>108677000</v>
      </c>
      <c r="C40" s="96">
        <f>SUM(C35:C39)</f>
        <v>-10900000</v>
      </c>
      <c r="D40" s="96"/>
      <c r="E40" s="96">
        <f t="shared" si="18"/>
        <v>97777000</v>
      </c>
      <c r="F40" s="97">
        <f aca="true" t="shared" si="23" ref="F40:O40">SUM(F35:F39)</f>
        <v>97777000</v>
      </c>
      <c r="G40" s="98">
        <f t="shared" si="23"/>
        <v>500000</v>
      </c>
      <c r="H40" s="97">
        <f t="shared" si="23"/>
        <v>0</v>
      </c>
      <c r="I40" s="98">
        <f t="shared" si="23"/>
        <v>0</v>
      </c>
      <c r="J40" s="97">
        <f t="shared" si="23"/>
        <v>0</v>
      </c>
      <c r="K40" s="98">
        <f t="shared" si="23"/>
        <v>0</v>
      </c>
      <c r="L40" s="97">
        <f t="shared" si="23"/>
        <v>0</v>
      </c>
      <c r="M40" s="98">
        <f t="shared" si="23"/>
        <v>0</v>
      </c>
      <c r="N40" s="97">
        <f t="shared" si="23"/>
        <v>0</v>
      </c>
      <c r="O40" s="98">
        <f t="shared" si="23"/>
        <v>0</v>
      </c>
      <c r="P40" s="97">
        <f t="shared" si="19"/>
        <v>0</v>
      </c>
      <c r="Q40" s="98">
        <f t="shared" si="20"/>
        <v>0</v>
      </c>
      <c r="R40" s="53">
        <f t="shared" si="21"/>
        <v>0</v>
      </c>
      <c r="S40" s="54">
        <f t="shared" si="22"/>
        <v>0</v>
      </c>
      <c r="T40" s="53">
        <f>IF((+$E35+$E38)=0,0,(P40/(+$E35+$E38))*100)</f>
        <v>0</v>
      </c>
      <c r="U40" s="55">
        <f>IF((+$E35+$E38)=0,0,(Q40/(+$E35+$E38))*100)</f>
        <v>0</v>
      </c>
      <c r="V40" s="97">
        <f>SUM(V35:V39)</f>
        <v>8302000</v>
      </c>
      <c r="W40" s="98">
        <f>SUM(W35:W39)</f>
        <v>0</v>
      </c>
    </row>
    <row r="41" spans="1:23" ht="12.75" customHeight="1">
      <c r="A41" s="41" t="s">
        <v>61</v>
      </c>
      <c r="B41" s="99"/>
      <c r="C41" s="99"/>
      <c r="D41" s="99"/>
      <c r="E41" s="99"/>
      <c r="F41" s="100"/>
      <c r="G41" s="101"/>
      <c r="H41" s="100"/>
      <c r="I41" s="101"/>
      <c r="J41" s="100"/>
      <c r="K41" s="101"/>
      <c r="L41" s="100"/>
      <c r="M41" s="101"/>
      <c r="N41" s="100"/>
      <c r="O41" s="101"/>
      <c r="P41" s="100"/>
      <c r="Q41" s="101"/>
      <c r="R41" s="45"/>
      <c r="S41" s="46"/>
      <c r="T41" s="45"/>
      <c r="U41" s="47"/>
      <c r="V41" s="100"/>
      <c r="W41" s="101"/>
    </row>
    <row r="42" spans="1:23" ht="12.75" customHeight="1">
      <c r="A42" s="48" t="s">
        <v>62</v>
      </c>
      <c r="B42" s="93">
        <v>0</v>
      </c>
      <c r="C42" s="93">
        <v>0</v>
      </c>
      <c r="D42" s="93"/>
      <c r="E42" s="93">
        <f aca="true" t="shared" si="24" ref="E42:E53">$B42+$C42+$D42</f>
        <v>0</v>
      </c>
      <c r="F42" s="94">
        <v>0</v>
      </c>
      <c r="G42" s="95">
        <v>0</v>
      </c>
      <c r="H42" s="94"/>
      <c r="I42" s="95"/>
      <c r="J42" s="94"/>
      <c r="K42" s="95"/>
      <c r="L42" s="94"/>
      <c r="M42" s="95"/>
      <c r="N42" s="94"/>
      <c r="O42" s="95"/>
      <c r="P42" s="94">
        <f aca="true" t="shared" si="25" ref="P42:P53">$H42+$J42+$L42+$N42</f>
        <v>0</v>
      </c>
      <c r="Q42" s="95">
        <f aca="true" t="shared" si="26" ref="Q42:Q53">$I42+$K42+$M42+$O42</f>
        <v>0</v>
      </c>
      <c r="R42" s="49">
        <f aca="true" t="shared" si="27" ref="R42:R53">IF($L42=0,0,(($N42-$L42)/$L42)*100)</f>
        <v>0</v>
      </c>
      <c r="S42" s="50">
        <f aca="true" t="shared" si="28" ref="S42:S53">IF($M42=0,0,(($O42-$M42)/$M42)*100)</f>
        <v>0</v>
      </c>
      <c r="T42" s="49">
        <f aca="true" t="shared" si="29" ref="T42:T52">IF($E42=0,0,($P42/$E42)*100)</f>
        <v>0</v>
      </c>
      <c r="U42" s="51">
        <f aca="true" t="shared" si="30" ref="U42:U52">IF($E42=0,0,($Q42/$E42)*100)</f>
        <v>0</v>
      </c>
      <c r="V42" s="94">
        <v>0</v>
      </c>
      <c r="W42" s="95"/>
    </row>
    <row r="43" spans="1:23" ht="12.75" customHeight="1">
      <c r="A43" s="48" t="s">
        <v>63</v>
      </c>
      <c r="B43" s="93">
        <v>0</v>
      </c>
      <c r="C43" s="93">
        <v>0</v>
      </c>
      <c r="D43" s="93"/>
      <c r="E43" s="93">
        <f t="shared" si="24"/>
        <v>0</v>
      </c>
      <c r="F43" s="94">
        <v>0</v>
      </c>
      <c r="G43" s="95">
        <v>0</v>
      </c>
      <c r="H43" s="94"/>
      <c r="I43" s="95"/>
      <c r="J43" s="94"/>
      <c r="K43" s="95"/>
      <c r="L43" s="94"/>
      <c r="M43" s="95"/>
      <c r="N43" s="94"/>
      <c r="O43" s="95"/>
      <c r="P43" s="94">
        <f t="shared" si="25"/>
        <v>0</v>
      </c>
      <c r="Q43" s="95">
        <f t="shared" si="26"/>
        <v>0</v>
      </c>
      <c r="R43" s="49">
        <f t="shared" si="27"/>
        <v>0</v>
      </c>
      <c r="S43" s="50">
        <f t="shared" si="28"/>
        <v>0</v>
      </c>
      <c r="T43" s="49">
        <f t="shared" si="29"/>
        <v>0</v>
      </c>
      <c r="U43" s="51">
        <f t="shared" si="30"/>
        <v>0</v>
      </c>
      <c r="V43" s="94">
        <v>0</v>
      </c>
      <c r="W43" s="95">
        <v>0</v>
      </c>
    </row>
    <row r="44" spans="1:23" ht="12.75" customHeight="1">
      <c r="A44" s="48" t="s">
        <v>64</v>
      </c>
      <c r="B44" s="93">
        <v>0</v>
      </c>
      <c r="C44" s="93">
        <v>0</v>
      </c>
      <c r="D44" s="93"/>
      <c r="E44" s="93">
        <f t="shared" si="24"/>
        <v>0</v>
      </c>
      <c r="F44" s="94">
        <v>0</v>
      </c>
      <c r="G44" s="95">
        <v>0</v>
      </c>
      <c r="H44" s="94"/>
      <c r="I44" s="95"/>
      <c r="J44" s="94"/>
      <c r="K44" s="95"/>
      <c r="L44" s="94"/>
      <c r="M44" s="95"/>
      <c r="N44" s="94"/>
      <c r="O44" s="95"/>
      <c r="P44" s="94">
        <f t="shared" si="25"/>
        <v>0</v>
      </c>
      <c r="Q44" s="95">
        <f t="shared" si="26"/>
        <v>0</v>
      </c>
      <c r="R44" s="49">
        <f t="shared" si="27"/>
        <v>0</v>
      </c>
      <c r="S44" s="50">
        <f t="shared" si="28"/>
        <v>0</v>
      </c>
      <c r="T44" s="49">
        <f t="shared" si="29"/>
        <v>0</v>
      </c>
      <c r="U44" s="51">
        <f t="shared" si="30"/>
        <v>0</v>
      </c>
      <c r="V44" s="94">
        <v>0</v>
      </c>
      <c r="W44" s="95">
        <v>0</v>
      </c>
    </row>
    <row r="45" spans="1:23" ht="12.75" customHeight="1">
      <c r="A45" s="48" t="s">
        <v>65</v>
      </c>
      <c r="B45" s="93">
        <v>0</v>
      </c>
      <c r="C45" s="93">
        <v>0</v>
      </c>
      <c r="D45" s="93"/>
      <c r="E45" s="93">
        <f t="shared" si="24"/>
        <v>0</v>
      </c>
      <c r="F45" s="94">
        <v>0</v>
      </c>
      <c r="G45" s="95">
        <v>0</v>
      </c>
      <c r="H45" s="94"/>
      <c r="I45" s="95"/>
      <c r="J45" s="94"/>
      <c r="K45" s="95"/>
      <c r="L45" s="94"/>
      <c r="M45" s="95"/>
      <c r="N45" s="94"/>
      <c r="O45" s="95"/>
      <c r="P45" s="94">
        <f t="shared" si="25"/>
        <v>0</v>
      </c>
      <c r="Q45" s="95">
        <f t="shared" si="26"/>
        <v>0</v>
      </c>
      <c r="R45" s="49">
        <f t="shared" si="27"/>
        <v>0</v>
      </c>
      <c r="S45" s="50">
        <f t="shared" si="28"/>
        <v>0</v>
      </c>
      <c r="T45" s="49">
        <f t="shared" si="29"/>
        <v>0</v>
      </c>
      <c r="U45" s="51">
        <f t="shared" si="30"/>
        <v>0</v>
      </c>
      <c r="V45" s="94">
        <v>0</v>
      </c>
      <c r="W45" s="95"/>
    </row>
    <row r="46" spans="1:23" ht="12.75" customHeight="1">
      <c r="A46" s="48" t="s">
        <v>66</v>
      </c>
      <c r="B46" s="93">
        <v>0</v>
      </c>
      <c r="C46" s="93">
        <v>0</v>
      </c>
      <c r="D46" s="93"/>
      <c r="E46" s="93">
        <f t="shared" si="24"/>
        <v>0</v>
      </c>
      <c r="F46" s="94">
        <v>0</v>
      </c>
      <c r="G46" s="95">
        <v>0</v>
      </c>
      <c r="H46" s="94"/>
      <c r="I46" s="95"/>
      <c r="J46" s="94"/>
      <c r="K46" s="95"/>
      <c r="L46" s="94"/>
      <c r="M46" s="95"/>
      <c r="N46" s="94"/>
      <c r="O46" s="95"/>
      <c r="P46" s="94">
        <f t="shared" si="25"/>
        <v>0</v>
      </c>
      <c r="Q46" s="95">
        <f t="shared" si="26"/>
        <v>0</v>
      </c>
      <c r="R46" s="49">
        <f t="shared" si="27"/>
        <v>0</v>
      </c>
      <c r="S46" s="50">
        <f t="shared" si="28"/>
        <v>0</v>
      </c>
      <c r="T46" s="49">
        <f t="shared" si="29"/>
        <v>0</v>
      </c>
      <c r="U46" s="51">
        <f t="shared" si="30"/>
        <v>0</v>
      </c>
      <c r="V46" s="94">
        <v>0</v>
      </c>
      <c r="W46" s="95"/>
    </row>
    <row r="47" spans="1:23" ht="12.75" customHeight="1" hidden="1">
      <c r="A47" s="48" t="s">
        <v>67</v>
      </c>
      <c r="B47" s="93">
        <v>0</v>
      </c>
      <c r="C47" s="93">
        <v>0</v>
      </c>
      <c r="D47" s="93"/>
      <c r="E47" s="93">
        <f t="shared" si="24"/>
        <v>0</v>
      </c>
      <c r="F47" s="94">
        <v>0</v>
      </c>
      <c r="G47" s="95">
        <v>0</v>
      </c>
      <c r="H47" s="94"/>
      <c r="I47" s="95"/>
      <c r="J47" s="94"/>
      <c r="K47" s="95"/>
      <c r="L47" s="94"/>
      <c r="M47" s="95"/>
      <c r="N47" s="94"/>
      <c r="O47" s="95"/>
      <c r="P47" s="94">
        <f t="shared" si="25"/>
        <v>0</v>
      </c>
      <c r="Q47" s="95">
        <f t="shared" si="26"/>
        <v>0</v>
      </c>
      <c r="R47" s="49">
        <f t="shared" si="27"/>
        <v>0</v>
      </c>
      <c r="S47" s="50">
        <f t="shared" si="28"/>
        <v>0</v>
      </c>
      <c r="T47" s="49">
        <f t="shared" si="29"/>
        <v>0</v>
      </c>
      <c r="U47" s="51">
        <f t="shared" si="30"/>
        <v>0</v>
      </c>
      <c r="V47" s="94">
        <v>0</v>
      </c>
      <c r="W47" s="95">
        <v>0</v>
      </c>
    </row>
    <row r="48" spans="1:23" ht="12.75" customHeight="1">
      <c r="A48" s="48" t="s">
        <v>68</v>
      </c>
      <c r="B48" s="93">
        <v>0</v>
      </c>
      <c r="C48" s="93">
        <v>0</v>
      </c>
      <c r="D48" s="93"/>
      <c r="E48" s="93">
        <f t="shared" si="24"/>
        <v>0</v>
      </c>
      <c r="F48" s="94">
        <v>0</v>
      </c>
      <c r="G48" s="95">
        <v>0</v>
      </c>
      <c r="H48" s="94"/>
      <c r="I48" s="95"/>
      <c r="J48" s="94"/>
      <c r="K48" s="95"/>
      <c r="L48" s="94"/>
      <c r="M48" s="95"/>
      <c r="N48" s="94"/>
      <c r="O48" s="95"/>
      <c r="P48" s="94">
        <f t="shared" si="25"/>
        <v>0</v>
      </c>
      <c r="Q48" s="95">
        <f t="shared" si="26"/>
        <v>0</v>
      </c>
      <c r="R48" s="49">
        <f t="shared" si="27"/>
        <v>0</v>
      </c>
      <c r="S48" s="50">
        <f t="shared" si="28"/>
        <v>0</v>
      </c>
      <c r="T48" s="49">
        <f t="shared" si="29"/>
        <v>0</v>
      </c>
      <c r="U48" s="51">
        <f t="shared" si="30"/>
        <v>0</v>
      </c>
      <c r="V48" s="94">
        <v>0</v>
      </c>
      <c r="W48" s="95"/>
    </row>
    <row r="49" spans="1:23" ht="12.75" customHeight="1">
      <c r="A49" s="48" t="s">
        <v>69</v>
      </c>
      <c r="B49" s="93">
        <v>0</v>
      </c>
      <c r="C49" s="93">
        <v>0</v>
      </c>
      <c r="D49" s="93"/>
      <c r="E49" s="93">
        <f t="shared" si="24"/>
        <v>0</v>
      </c>
      <c r="F49" s="94">
        <v>0</v>
      </c>
      <c r="G49" s="95">
        <v>0</v>
      </c>
      <c r="H49" s="94"/>
      <c r="I49" s="95"/>
      <c r="J49" s="94"/>
      <c r="K49" s="95"/>
      <c r="L49" s="94"/>
      <c r="M49" s="95"/>
      <c r="N49" s="94"/>
      <c r="O49" s="95"/>
      <c r="P49" s="94">
        <f t="shared" si="25"/>
        <v>0</v>
      </c>
      <c r="Q49" s="95">
        <f t="shared" si="26"/>
        <v>0</v>
      </c>
      <c r="R49" s="49">
        <f t="shared" si="27"/>
        <v>0</v>
      </c>
      <c r="S49" s="50">
        <f t="shared" si="28"/>
        <v>0</v>
      </c>
      <c r="T49" s="49">
        <f t="shared" si="29"/>
        <v>0</v>
      </c>
      <c r="U49" s="51">
        <f t="shared" si="30"/>
        <v>0</v>
      </c>
      <c r="V49" s="94">
        <v>0</v>
      </c>
      <c r="W49" s="95"/>
    </row>
    <row r="50" spans="1:23" ht="12.75" customHeight="1">
      <c r="A50" s="48" t="s">
        <v>70</v>
      </c>
      <c r="B50" s="93">
        <v>0</v>
      </c>
      <c r="C50" s="93">
        <v>0</v>
      </c>
      <c r="D50" s="93"/>
      <c r="E50" s="93">
        <f t="shared" si="24"/>
        <v>0</v>
      </c>
      <c r="F50" s="94">
        <v>0</v>
      </c>
      <c r="G50" s="95">
        <v>0</v>
      </c>
      <c r="H50" s="94"/>
      <c r="I50" s="95"/>
      <c r="J50" s="94"/>
      <c r="K50" s="95"/>
      <c r="L50" s="94"/>
      <c r="M50" s="95"/>
      <c r="N50" s="94"/>
      <c r="O50" s="95"/>
      <c r="P50" s="94">
        <f t="shared" si="25"/>
        <v>0</v>
      </c>
      <c r="Q50" s="95">
        <f t="shared" si="26"/>
        <v>0</v>
      </c>
      <c r="R50" s="49">
        <f t="shared" si="27"/>
        <v>0</v>
      </c>
      <c r="S50" s="50">
        <f t="shared" si="28"/>
        <v>0</v>
      </c>
      <c r="T50" s="49">
        <f t="shared" si="29"/>
        <v>0</v>
      </c>
      <c r="U50" s="51">
        <f t="shared" si="30"/>
        <v>0</v>
      </c>
      <c r="V50" s="94">
        <v>0</v>
      </c>
      <c r="W50" s="95">
        <v>0</v>
      </c>
    </row>
    <row r="51" spans="1:23" ht="12.75" customHeight="1">
      <c r="A51" s="48" t="s">
        <v>71</v>
      </c>
      <c r="B51" s="93">
        <v>0</v>
      </c>
      <c r="C51" s="93">
        <v>0</v>
      </c>
      <c r="D51" s="93"/>
      <c r="E51" s="93">
        <f t="shared" si="24"/>
        <v>0</v>
      </c>
      <c r="F51" s="94">
        <v>0</v>
      </c>
      <c r="G51" s="95">
        <v>0</v>
      </c>
      <c r="H51" s="94"/>
      <c r="I51" s="95"/>
      <c r="J51" s="94"/>
      <c r="K51" s="95"/>
      <c r="L51" s="94"/>
      <c r="M51" s="95"/>
      <c r="N51" s="94"/>
      <c r="O51" s="95"/>
      <c r="P51" s="94">
        <f t="shared" si="25"/>
        <v>0</v>
      </c>
      <c r="Q51" s="95">
        <f t="shared" si="26"/>
        <v>0</v>
      </c>
      <c r="R51" s="49">
        <f t="shared" si="27"/>
        <v>0</v>
      </c>
      <c r="S51" s="50">
        <f t="shared" si="28"/>
        <v>0</v>
      </c>
      <c r="T51" s="49">
        <f t="shared" si="29"/>
        <v>0</v>
      </c>
      <c r="U51" s="51">
        <f t="shared" si="30"/>
        <v>0</v>
      </c>
      <c r="V51" s="94">
        <v>0</v>
      </c>
      <c r="W51" s="95">
        <v>0</v>
      </c>
    </row>
    <row r="52" spans="1:23" ht="12.75" customHeight="1">
      <c r="A52" s="48" t="s">
        <v>72</v>
      </c>
      <c r="B52" s="93">
        <v>0</v>
      </c>
      <c r="C52" s="93">
        <v>0</v>
      </c>
      <c r="D52" s="93"/>
      <c r="E52" s="93">
        <f t="shared" si="24"/>
        <v>0</v>
      </c>
      <c r="F52" s="94">
        <v>0</v>
      </c>
      <c r="G52" s="95">
        <v>0</v>
      </c>
      <c r="H52" s="94"/>
      <c r="I52" s="95"/>
      <c r="J52" s="94"/>
      <c r="K52" s="95"/>
      <c r="L52" s="94"/>
      <c r="M52" s="95"/>
      <c r="N52" s="94"/>
      <c r="O52" s="95"/>
      <c r="P52" s="94">
        <f t="shared" si="25"/>
        <v>0</v>
      </c>
      <c r="Q52" s="95">
        <f t="shared" si="26"/>
        <v>0</v>
      </c>
      <c r="R52" s="49">
        <f t="shared" si="27"/>
        <v>0</v>
      </c>
      <c r="S52" s="50">
        <f t="shared" si="28"/>
        <v>0</v>
      </c>
      <c r="T52" s="49">
        <f t="shared" si="29"/>
        <v>0</v>
      </c>
      <c r="U52" s="51">
        <f t="shared" si="30"/>
        <v>0</v>
      </c>
      <c r="V52" s="94">
        <v>0</v>
      </c>
      <c r="W52" s="95">
        <v>0</v>
      </c>
    </row>
    <row r="53" spans="1:23" ht="12.75" customHeight="1">
      <c r="A53" s="52" t="s">
        <v>40</v>
      </c>
      <c r="B53" s="96">
        <f>SUM(B42:B52)</f>
        <v>0</v>
      </c>
      <c r="C53" s="96">
        <f>SUM(C42:C52)</f>
        <v>0</v>
      </c>
      <c r="D53" s="96"/>
      <c r="E53" s="96">
        <f t="shared" si="24"/>
        <v>0</v>
      </c>
      <c r="F53" s="97">
        <f aca="true" t="shared" si="31" ref="F53:O53">SUM(F42:F52)</f>
        <v>0</v>
      </c>
      <c r="G53" s="98">
        <f t="shared" si="31"/>
        <v>0</v>
      </c>
      <c r="H53" s="97">
        <f t="shared" si="31"/>
        <v>0</v>
      </c>
      <c r="I53" s="98">
        <f t="shared" si="31"/>
        <v>0</v>
      </c>
      <c r="J53" s="97">
        <f t="shared" si="31"/>
        <v>0</v>
      </c>
      <c r="K53" s="98">
        <f t="shared" si="31"/>
        <v>0</v>
      </c>
      <c r="L53" s="97">
        <f t="shared" si="31"/>
        <v>0</v>
      </c>
      <c r="M53" s="98">
        <f t="shared" si="31"/>
        <v>0</v>
      </c>
      <c r="N53" s="97">
        <f t="shared" si="31"/>
        <v>0</v>
      </c>
      <c r="O53" s="98">
        <f t="shared" si="31"/>
        <v>0</v>
      </c>
      <c r="P53" s="97">
        <f t="shared" si="25"/>
        <v>0</v>
      </c>
      <c r="Q53" s="98">
        <f t="shared" si="26"/>
        <v>0</v>
      </c>
      <c r="R53" s="53">
        <f t="shared" si="27"/>
        <v>0</v>
      </c>
      <c r="S53" s="54">
        <f t="shared" si="28"/>
        <v>0</v>
      </c>
      <c r="T53" s="53">
        <f>IF((+$E43+$E45+$E47+$E48+$E51)=0,0,(P53/(+$E43+$E45+$E47+$E48+$E51))*100)</f>
        <v>0</v>
      </c>
      <c r="U53" s="55">
        <f>IF((+$E43+$E45+$E47+$E48+$E51)=0,0,(Q53/(+$E43+$E45+$E47+$E48+$E51))*100)</f>
        <v>0</v>
      </c>
      <c r="V53" s="97">
        <f>SUM(V42:V52)</f>
        <v>0</v>
      </c>
      <c r="W53" s="98">
        <f>SUM(W42:W52)</f>
        <v>0</v>
      </c>
    </row>
    <row r="54" spans="1:23" ht="12.75" customHeight="1">
      <c r="A54" s="41" t="s">
        <v>73</v>
      </c>
      <c r="B54" s="99"/>
      <c r="C54" s="99"/>
      <c r="D54" s="99"/>
      <c r="E54" s="99"/>
      <c r="F54" s="100"/>
      <c r="G54" s="101"/>
      <c r="H54" s="100"/>
      <c r="I54" s="101"/>
      <c r="J54" s="100"/>
      <c r="K54" s="101"/>
      <c r="L54" s="100"/>
      <c r="M54" s="101"/>
      <c r="N54" s="100"/>
      <c r="O54" s="101"/>
      <c r="P54" s="100"/>
      <c r="Q54" s="101"/>
      <c r="R54" s="45"/>
      <c r="S54" s="46"/>
      <c r="T54" s="45"/>
      <c r="U54" s="47"/>
      <c r="V54" s="100"/>
      <c r="W54" s="101"/>
    </row>
    <row r="55" spans="1:23" ht="12.75" customHeight="1">
      <c r="A55" s="56" t="s">
        <v>74</v>
      </c>
      <c r="B55" s="93">
        <v>0</v>
      </c>
      <c r="C55" s="93">
        <v>0</v>
      </c>
      <c r="D55" s="93"/>
      <c r="E55" s="93">
        <f>$B55+$C55+$D55</f>
        <v>0</v>
      </c>
      <c r="F55" s="94">
        <v>0</v>
      </c>
      <c r="G55" s="95">
        <v>0</v>
      </c>
      <c r="H55" s="94"/>
      <c r="I55" s="95"/>
      <c r="J55" s="94"/>
      <c r="K55" s="95"/>
      <c r="L55" s="94"/>
      <c r="M55" s="95"/>
      <c r="N55" s="94"/>
      <c r="O55" s="95"/>
      <c r="P55" s="94">
        <f>$H55+$J55+$L55+$N55</f>
        <v>0</v>
      </c>
      <c r="Q55" s="95">
        <f>$I55+$K55+$M55+$O55</f>
        <v>0</v>
      </c>
      <c r="R55" s="49">
        <f>IF($L55=0,0,(($N55-$L55)/$L55)*100)</f>
        <v>0</v>
      </c>
      <c r="S55" s="50">
        <f>IF($M55=0,0,(($O55-$M55)/$M55)*100)</f>
        <v>0</v>
      </c>
      <c r="T55" s="49">
        <f>IF($E55=0,0,($P55/$E55)*100)</f>
        <v>0</v>
      </c>
      <c r="U55" s="51">
        <f>IF($E55=0,0,($Q55/$E55)*100)</f>
        <v>0</v>
      </c>
      <c r="V55" s="94">
        <v>0</v>
      </c>
      <c r="W55" s="95"/>
    </row>
    <row r="56" spans="1:23" ht="12.75" customHeight="1">
      <c r="A56" s="56" t="s">
        <v>75</v>
      </c>
      <c r="B56" s="93">
        <v>0</v>
      </c>
      <c r="C56" s="93">
        <v>0</v>
      </c>
      <c r="D56" s="93"/>
      <c r="E56" s="93">
        <f>$B56+$C56+$D56</f>
        <v>0</v>
      </c>
      <c r="F56" s="94">
        <v>0</v>
      </c>
      <c r="G56" s="95">
        <v>0</v>
      </c>
      <c r="H56" s="94"/>
      <c r="I56" s="95"/>
      <c r="J56" s="94"/>
      <c r="K56" s="95"/>
      <c r="L56" s="94"/>
      <c r="M56" s="95"/>
      <c r="N56" s="94"/>
      <c r="O56" s="95"/>
      <c r="P56" s="94">
        <f>$H56+$J56+$L56+$N56</f>
        <v>0</v>
      </c>
      <c r="Q56" s="95">
        <f>$I56+$K56+$M56+$O56</f>
        <v>0</v>
      </c>
      <c r="R56" s="49">
        <f>IF($L56=0,0,(($N56-$L56)/$L56)*100)</f>
        <v>0</v>
      </c>
      <c r="S56" s="50">
        <f>IF($M56=0,0,(($O56-$M56)/$M56)*100)</f>
        <v>0</v>
      </c>
      <c r="T56" s="49">
        <f>IF($E56=0,0,($P56/$E56)*100)</f>
        <v>0</v>
      </c>
      <c r="U56" s="51">
        <f>IF($E56=0,0,($Q56/$E56)*100)</f>
        <v>0</v>
      </c>
      <c r="V56" s="94">
        <v>0</v>
      </c>
      <c r="W56" s="95"/>
    </row>
    <row r="57" spans="1:23" ht="12.75" customHeight="1" hidden="1">
      <c r="A57" s="56" t="s">
        <v>76</v>
      </c>
      <c r="B57" s="93">
        <v>0</v>
      </c>
      <c r="C57" s="93">
        <v>0</v>
      </c>
      <c r="D57" s="93"/>
      <c r="E57" s="93">
        <f>$B57+$C57+$D57</f>
        <v>0</v>
      </c>
      <c r="F57" s="94">
        <v>0</v>
      </c>
      <c r="G57" s="95">
        <v>0</v>
      </c>
      <c r="H57" s="94"/>
      <c r="I57" s="95"/>
      <c r="J57" s="94"/>
      <c r="K57" s="95"/>
      <c r="L57" s="94"/>
      <c r="M57" s="95"/>
      <c r="N57" s="94"/>
      <c r="O57" s="95"/>
      <c r="P57" s="94">
        <f>$H57+$J57+$L57+$N57</f>
        <v>0</v>
      </c>
      <c r="Q57" s="95">
        <f>$I57+$K57+$M57+$O57</f>
        <v>0</v>
      </c>
      <c r="R57" s="49">
        <f>IF($L57=0,0,(($N57-$L57)/$L57)*100)</f>
        <v>0</v>
      </c>
      <c r="S57" s="50">
        <f>IF($M57=0,0,(($O57-$M57)/$M57)*100)</f>
        <v>0</v>
      </c>
      <c r="T57" s="49">
        <f>IF($E57=0,0,($P57/$E57)*100)</f>
        <v>0</v>
      </c>
      <c r="U57" s="51">
        <f>IF($E57=0,0,($Q57/$E57)*100)</f>
        <v>0</v>
      </c>
      <c r="V57" s="94">
        <v>0</v>
      </c>
      <c r="W57" s="95"/>
    </row>
    <row r="58" spans="1:23" ht="12.75" customHeight="1" hidden="1">
      <c r="A58" s="48" t="s">
        <v>77</v>
      </c>
      <c r="B58" s="93">
        <v>0</v>
      </c>
      <c r="C58" s="93">
        <v>0</v>
      </c>
      <c r="D58" s="93"/>
      <c r="E58" s="93">
        <f>$B58+$C58+$D58</f>
        <v>0</v>
      </c>
      <c r="F58" s="94">
        <v>0</v>
      </c>
      <c r="G58" s="95">
        <v>0</v>
      </c>
      <c r="H58" s="94"/>
      <c r="I58" s="95"/>
      <c r="J58" s="94"/>
      <c r="K58" s="95"/>
      <c r="L58" s="94"/>
      <c r="M58" s="95"/>
      <c r="N58" s="94"/>
      <c r="O58" s="95"/>
      <c r="P58" s="94">
        <f>$H58+$J58+$L58+$N58</f>
        <v>0</v>
      </c>
      <c r="Q58" s="95">
        <f>$I58+$K58+$M58+$O58</f>
        <v>0</v>
      </c>
      <c r="R58" s="49">
        <f>IF($L58=0,0,(($N58-$L58)/$L58)*100)</f>
        <v>0</v>
      </c>
      <c r="S58" s="50">
        <f>IF($M58=0,0,(($O58-$M58)/$M58)*100)</f>
        <v>0</v>
      </c>
      <c r="T58" s="49">
        <f>IF($E58=0,0,($P58/$E58)*100)</f>
        <v>0</v>
      </c>
      <c r="U58" s="51">
        <f>IF($E58=0,0,($Q58/$E58)*100)</f>
        <v>0</v>
      </c>
      <c r="V58" s="94">
        <v>0</v>
      </c>
      <c r="W58" s="95"/>
    </row>
    <row r="59" spans="1:23" ht="12.75" customHeight="1">
      <c r="A59" s="57" t="s">
        <v>40</v>
      </c>
      <c r="B59" s="102">
        <f>SUM(B55:B58)</f>
        <v>0</v>
      </c>
      <c r="C59" s="102">
        <f>SUM(C55:C58)</f>
        <v>0</v>
      </c>
      <c r="D59" s="102"/>
      <c r="E59" s="102">
        <f>$B59+$C59+$D59</f>
        <v>0</v>
      </c>
      <c r="F59" s="103">
        <f aca="true" t="shared" si="32" ref="F59:O59">SUM(F55:F58)</f>
        <v>0</v>
      </c>
      <c r="G59" s="104">
        <f t="shared" si="32"/>
        <v>0</v>
      </c>
      <c r="H59" s="103">
        <f t="shared" si="32"/>
        <v>0</v>
      </c>
      <c r="I59" s="104">
        <f t="shared" si="32"/>
        <v>0</v>
      </c>
      <c r="J59" s="103">
        <f t="shared" si="32"/>
        <v>0</v>
      </c>
      <c r="K59" s="104">
        <f t="shared" si="32"/>
        <v>0</v>
      </c>
      <c r="L59" s="103">
        <f t="shared" si="32"/>
        <v>0</v>
      </c>
      <c r="M59" s="104">
        <f t="shared" si="32"/>
        <v>0</v>
      </c>
      <c r="N59" s="103">
        <f t="shared" si="32"/>
        <v>0</v>
      </c>
      <c r="O59" s="104">
        <f t="shared" si="32"/>
        <v>0</v>
      </c>
      <c r="P59" s="103">
        <f>$H59+$J59+$L59+$N59</f>
        <v>0</v>
      </c>
      <c r="Q59" s="104">
        <f>$I59+$K59+$M59+$O59</f>
        <v>0</v>
      </c>
      <c r="R59" s="58">
        <f>IF($L59=0,0,(($N59-$L59)/$L59)*100)</f>
        <v>0</v>
      </c>
      <c r="S59" s="59">
        <f>IF($M59=0,0,(($O59-$M59)/$M59)*100)</f>
        <v>0</v>
      </c>
      <c r="T59" s="58">
        <f>IF($E59=0,0,($P59/$E59)*100)</f>
        <v>0</v>
      </c>
      <c r="U59" s="60">
        <f>IF($E59=0,0,($Q59/$E59)*100)</f>
        <v>0</v>
      </c>
      <c r="V59" s="103">
        <f>SUM(V55:V58)</f>
        <v>0</v>
      </c>
      <c r="W59" s="104">
        <f>SUM(W55:W58)</f>
        <v>0</v>
      </c>
    </row>
    <row r="60" spans="1:23" ht="12.75" customHeight="1">
      <c r="A60" s="41" t="s">
        <v>78</v>
      </c>
      <c r="B60" s="99"/>
      <c r="C60" s="99"/>
      <c r="D60" s="99"/>
      <c r="E60" s="99"/>
      <c r="F60" s="100"/>
      <c r="G60" s="101"/>
      <c r="H60" s="100"/>
      <c r="I60" s="101"/>
      <c r="J60" s="100"/>
      <c r="K60" s="101"/>
      <c r="L60" s="100"/>
      <c r="M60" s="101"/>
      <c r="N60" s="100"/>
      <c r="O60" s="101"/>
      <c r="P60" s="100"/>
      <c r="Q60" s="101"/>
      <c r="R60" s="45"/>
      <c r="S60" s="46"/>
      <c r="T60" s="45"/>
      <c r="U60" s="47"/>
      <c r="V60" s="100"/>
      <c r="W60" s="101"/>
    </row>
    <row r="61" spans="1:23" ht="12.75" customHeight="1">
      <c r="A61" s="48" t="s">
        <v>79</v>
      </c>
      <c r="B61" s="93">
        <v>0</v>
      </c>
      <c r="C61" s="93">
        <v>0</v>
      </c>
      <c r="D61" s="93"/>
      <c r="E61" s="93">
        <f aca="true" t="shared" si="33" ref="E61:E67">$B61+$C61+$D61</f>
        <v>0</v>
      </c>
      <c r="F61" s="94">
        <v>0</v>
      </c>
      <c r="G61" s="95">
        <v>0</v>
      </c>
      <c r="H61" s="94"/>
      <c r="I61" s="95"/>
      <c r="J61" s="94"/>
      <c r="K61" s="95"/>
      <c r="L61" s="94"/>
      <c r="M61" s="95"/>
      <c r="N61" s="94"/>
      <c r="O61" s="95"/>
      <c r="P61" s="94">
        <f aca="true" t="shared" si="34" ref="P61:P67">$H61+$J61+$L61+$N61</f>
        <v>0</v>
      </c>
      <c r="Q61" s="95">
        <f aca="true" t="shared" si="35" ref="Q61:Q67">$I61+$K61+$M61+$O61</f>
        <v>0</v>
      </c>
      <c r="R61" s="49">
        <f aca="true" t="shared" si="36" ref="R61:R67">IF($L61=0,0,(($N61-$L61)/$L61)*100)</f>
        <v>0</v>
      </c>
      <c r="S61" s="50">
        <f aca="true" t="shared" si="37" ref="S61:S67">IF($M61=0,0,(($O61-$M61)/$M61)*100)</f>
        <v>0</v>
      </c>
      <c r="T61" s="49">
        <f>IF($E61=0,0,($P61/$E61)*100)</f>
        <v>0</v>
      </c>
      <c r="U61" s="51">
        <f>IF($E61=0,0,($Q61/$E61)*100)</f>
        <v>0</v>
      </c>
      <c r="V61" s="94">
        <v>0</v>
      </c>
      <c r="W61" s="95"/>
    </row>
    <row r="62" spans="1:23" ht="12.75" customHeight="1">
      <c r="A62" s="48" t="s">
        <v>80</v>
      </c>
      <c r="B62" s="93">
        <v>0</v>
      </c>
      <c r="C62" s="93">
        <v>0</v>
      </c>
      <c r="D62" s="93"/>
      <c r="E62" s="93">
        <f t="shared" si="33"/>
        <v>0</v>
      </c>
      <c r="F62" s="94">
        <v>0</v>
      </c>
      <c r="G62" s="95">
        <v>0</v>
      </c>
      <c r="H62" s="94"/>
      <c r="I62" s="95"/>
      <c r="J62" s="94"/>
      <c r="K62" s="95"/>
      <c r="L62" s="94"/>
      <c r="M62" s="95"/>
      <c r="N62" s="94"/>
      <c r="O62" s="95"/>
      <c r="P62" s="94">
        <f t="shared" si="34"/>
        <v>0</v>
      </c>
      <c r="Q62" s="95">
        <f t="shared" si="35"/>
        <v>0</v>
      </c>
      <c r="R62" s="49">
        <f t="shared" si="36"/>
        <v>0</v>
      </c>
      <c r="S62" s="50">
        <f t="shared" si="37"/>
        <v>0</v>
      </c>
      <c r="T62" s="49">
        <f>IF($E62=0,0,($P62/$E62)*100)</f>
        <v>0</v>
      </c>
      <c r="U62" s="51">
        <f>IF($E62=0,0,($Q62/$E62)*100)</f>
        <v>0</v>
      </c>
      <c r="V62" s="94">
        <v>0</v>
      </c>
      <c r="W62" s="95"/>
    </row>
    <row r="63" spans="1:23" ht="12.75" customHeight="1">
      <c r="A63" s="48" t="s">
        <v>81</v>
      </c>
      <c r="B63" s="93">
        <v>0</v>
      </c>
      <c r="C63" s="93">
        <v>0</v>
      </c>
      <c r="D63" s="93"/>
      <c r="E63" s="93">
        <f t="shared" si="33"/>
        <v>0</v>
      </c>
      <c r="F63" s="94">
        <v>0</v>
      </c>
      <c r="G63" s="95">
        <v>0</v>
      </c>
      <c r="H63" s="94"/>
      <c r="I63" s="95"/>
      <c r="J63" s="94"/>
      <c r="K63" s="95"/>
      <c r="L63" s="94"/>
      <c r="M63" s="95"/>
      <c r="N63" s="94"/>
      <c r="O63" s="95"/>
      <c r="P63" s="94">
        <f t="shared" si="34"/>
        <v>0</v>
      </c>
      <c r="Q63" s="95">
        <f t="shared" si="35"/>
        <v>0</v>
      </c>
      <c r="R63" s="49">
        <f t="shared" si="36"/>
        <v>0</v>
      </c>
      <c r="S63" s="50">
        <f t="shared" si="37"/>
        <v>0</v>
      </c>
      <c r="T63" s="49">
        <f>IF($E63=0,0,($P63/$E63)*100)</f>
        <v>0</v>
      </c>
      <c r="U63" s="51">
        <f>IF($E63=0,0,($Q63/$E63)*100)</f>
        <v>0</v>
      </c>
      <c r="V63" s="94">
        <v>0</v>
      </c>
      <c r="W63" s="95"/>
    </row>
    <row r="64" spans="1:23" ht="12.75" customHeight="1">
      <c r="A64" s="48" t="s">
        <v>82</v>
      </c>
      <c r="B64" s="93">
        <v>0</v>
      </c>
      <c r="C64" s="93">
        <v>0</v>
      </c>
      <c r="D64" s="93"/>
      <c r="E64" s="93">
        <f t="shared" si="33"/>
        <v>0</v>
      </c>
      <c r="F64" s="94">
        <v>0</v>
      </c>
      <c r="G64" s="95">
        <v>0</v>
      </c>
      <c r="H64" s="94"/>
      <c r="I64" s="95"/>
      <c r="J64" s="94"/>
      <c r="K64" s="95"/>
      <c r="L64" s="94"/>
      <c r="M64" s="95"/>
      <c r="N64" s="94"/>
      <c r="O64" s="95"/>
      <c r="P64" s="94">
        <f t="shared" si="34"/>
        <v>0</v>
      </c>
      <c r="Q64" s="95">
        <f t="shared" si="35"/>
        <v>0</v>
      </c>
      <c r="R64" s="49">
        <f t="shared" si="36"/>
        <v>0</v>
      </c>
      <c r="S64" s="50">
        <f t="shared" si="37"/>
        <v>0</v>
      </c>
      <c r="T64" s="49">
        <f>IF($E64=0,0,($P64/$E64)*100)</f>
        <v>0</v>
      </c>
      <c r="U64" s="51">
        <f>IF($E64=0,0,($Q64/$E64)*100)</f>
        <v>0</v>
      </c>
      <c r="V64" s="94">
        <v>0</v>
      </c>
      <c r="W64" s="95">
        <v>0</v>
      </c>
    </row>
    <row r="65" spans="1:23" ht="12.75" customHeight="1">
      <c r="A65" s="48" t="s">
        <v>83</v>
      </c>
      <c r="B65" s="93">
        <v>0</v>
      </c>
      <c r="C65" s="93">
        <v>0</v>
      </c>
      <c r="D65" s="93"/>
      <c r="E65" s="93">
        <f t="shared" si="33"/>
        <v>0</v>
      </c>
      <c r="F65" s="94">
        <v>0</v>
      </c>
      <c r="G65" s="95">
        <v>0</v>
      </c>
      <c r="H65" s="94"/>
      <c r="I65" s="95"/>
      <c r="J65" s="94"/>
      <c r="K65" s="95"/>
      <c r="L65" s="94"/>
      <c r="M65" s="95"/>
      <c r="N65" s="94"/>
      <c r="O65" s="95"/>
      <c r="P65" s="94">
        <f t="shared" si="34"/>
        <v>0</v>
      </c>
      <c r="Q65" s="95">
        <f t="shared" si="35"/>
        <v>0</v>
      </c>
      <c r="R65" s="49">
        <f t="shared" si="36"/>
        <v>0</v>
      </c>
      <c r="S65" s="50">
        <f t="shared" si="37"/>
        <v>0</v>
      </c>
      <c r="T65" s="49">
        <f>IF($E65=0,0,($P65/$E65)*100)</f>
        <v>0</v>
      </c>
      <c r="U65" s="51">
        <f>IF($E65=0,0,($Q65/$E65)*100)</f>
        <v>0</v>
      </c>
      <c r="V65" s="94">
        <v>0</v>
      </c>
      <c r="W65" s="95">
        <v>0</v>
      </c>
    </row>
    <row r="66" spans="1:23" ht="12.75" customHeight="1">
      <c r="A66" s="52" t="s">
        <v>40</v>
      </c>
      <c r="B66" s="96">
        <f>SUM(B61:B65)</f>
        <v>0</v>
      </c>
      <c r="C66" s="96">
        <f>SUM(C61:C65)</f>
        <v>0</v>
      </c>
      <c r="D66" s="96"/>
      <c r="E66" s="96">
        <f t="shared" si="33"/>
        <v>0</v>
      </c>
      <c r="F66" s="97">
        <f aca="true" t="shared" si="38" ref="F66:O66">SUM(F61:F65)</f>
        <v>0</v>
      </c>
      <c r="G66" s="98">
        <f t="shared" si="38"/>
        <v>0</v>
      </c>
      <c r="H66" s="97">
        <f t="shared" si="38"/>
        <v>0</v>
      </c>
      <c r="I66" s="98">
        <f t="shared" si="38"/>
        <v>0</v>
      </c>
      <c r="J66" s="97">
        <f t="shared" si="38"/>
        <v>0</v>
      </c>
      <c r="K66" s="98">
        <f t="shared" si="38"/>
        <v>0</v>
      </c>
      <c r="L66" s="97">
        <f t="shared" si="38"/>
        <v>0</v>
      </c>
      <c r="M66" s="98">
        <f t="shared" si="38"/>
        <v>0</v>
      </c>
      <c r="N66" s="97">
        <f t="shared" si="38"/>
        <v>0</v>
      </c>
      <c r="O66" s="98">
        <f t="shared" si="38"/>
        <v>0</v>
      </c>
      <c r="P66" s="97">
        <f t="shared" si="34"/>
        <v>0</v>
      </c>
      <c r="Q66" s="98">
        <f t="shared" si="35"/>
        <v>0</v>
      </c>
      <c r="R66" s="53">
        <f t="shared" si="36"/>
        <v>0</v>
      </c>
      <c r="S66" s="54">
        <f t="shared" si="37"/>
        <v>0</v>
      </c>
      <c r="T66" s="53">
        <f>IF((+$E61+$E63+$E64++$E65)=0,0,(P66/(+$E61+$E63+$E64+$E65))*100)</f>
        <v>0</v>
      </c>
      <c r="U66" s="55">
        <f>IF((+$E61+$E63+$E65)=0,0,(Q66/(+$E61+$E63+$E65))*100)</f>
        <v>0</v>
      </c>
      <c r="V66" s="97">
        <f>SUM(V61:V65)</f>
        <v>0</v>
      </c>
      <c r="W66" s="98">
        <f>SUM(W61:W65)</f>
        <v>0</v>
      </c>
    </row>
    <row r="67" spans="1:23" ht="12.75" customHeight="1">
      <c r="A67" s="61" t="s">
        <v>84</v>
      </c>
      <c r="B67" s="105">
        <f>SUM(B9:B15,B18:B23,B26:B29,B32,B35:B39,B42:B52,B55:B58,B61:B65)</f>
        <v>933447000</v>
      </c>
      <c r="C67" s="105">
        <f>SUM(C9:C15,C18:C23,C26:C29,C32,C35:C39,C42:C52,C55:C58,C61:C65)</f>
        <v>18192000</v>
      </c>
      <c r="D67" s="105"/>
      <c r="E67" s="105">
        <f t="shared" si="33"/>
        <v>951639000</v>
      </c>
      <c r="F67" s="106">
        <f aca="true" t="shared" si="39" ref="F67:O67">SUM(F9:F15,F18:F23,F26:F29,F32,F35:F39,F42:F52,F55:F58,F61:F65)</f>
        <v>897344000</v>
      </c>
      <c r="G67" s="107">
        <f t="shared" si="39"/>
        <v>796767000</v>
      </c>
      <c r="H67" s="106">
        <f t="shared" si="39"/>
        <v>136372000</v>
      </c>
      <c r="I67" s="107">
        <f t="shared" si="39"/>
        <v>34302426</v>
      </c>
      <c r="J67" s="106">
        <f t="shared" si="39"/>
        <v>240554000</v>
      </c>
      <c r="K67" s="107">
        <f t="shared" si="39"/>
        <v>262942800</v>
      </c>
      <c r="L67" s="106">
        <f t="shared" si="39"/>
        <v>231188000</v>
      </c>
      <c r="M67" s="107">
        <f t="shared" si="39"/>
        <v>238879485</v>
      </c>
      <c r="N67" s="106">
        <f t="shared" si="39"/>
        <v>133401000</v>
      </c>
      <c r="O67" s="107">
        <f t="shared" si="39"/>
        <v>170994373</v>
      </c>
      <c r="P67" s="106">
        <f t="shared" si="34"/>
        <v>741515000</v>
      </c>
      <c r="Q67" s="107">
        <f t="shared" si="35"/>
        <v>707119084</v>
      </c>
      <c r="R67" s="62">
        <f t="shared" si="36"/>
        <v>-42.297610602626435</v>
      </c>
      <c r="S67" s="63">
        <f t="shared" si="37"/>
        <v>-28.418142311383498</v>
      </c>
      <c r="T67" s="62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87.17941784373156</v>
      </c>
      <c r="U67" s="62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83.13551322537333</v>
      </c>
      <c r="V67" s="106">
        <f>SUM(V9:V15,V18:V23,V26:V29,V32,V35:V39,V42:V52,V55:V58,V61:V65)</f>
        <v>8698000</v>
      </c>
      <c r="W67" s="107">
        <f>SUM(W9:W15,W18:W23,W26:W29,W32,W35:W39,W42:W52,W55:W58,W61:W65)</f>
        <v>0</v>
      </c>
    </row>
    <row r="68" spans="1:23" ht="12.75" customHeight="1">
      <c r="A68" s="41" t="s">
        <v>41</v>
      </c>
      <c r="B68" s="99"/>
      <c r="C68" s="99"/>
      <c r="D68" s="99"/>
      <c r="E68" s="99"/>
      <c r="F68" s="100"/>
      <c r="G68" s="101"/>
      <c r="H68" s="100"/>
      <c r="I68" s="101"/>
      <c r="J68" s="100"/>
      <c r="K68" s="101"/>
      <c r="L68" s="100"/>
      <c r="M68" s="101"/>
      <c r="N68" s="100"/>
      <c r="O68" s="101"/>
      <c r="P68" s="100"/>
      <c r="Q68" s="101"/>
      <c r="R68" s="45"/>
      <c r="S68" s="46"/>
      <c r="T68" s="45"/>
      <c r="U68" s="47"/>
      <c r="V68" s="100"/>
      <c r="W68" s="101"/>
    </row>
    <row r="69" spans="1:23" s="65" customFormat="1" ht="12.75" customHeight="1">
      <c r="A69" s="64" t="s">
        <v>85</v>
      </c>
      <c r="B69" s="93">
        <v>0</v>
      </c>
      <c r="C69" s="93">
        <v>0</v>
      </c>
      <c r="D69" s="93"/>
      <c r="E69" s="93">
        <f>$B69+$C69+$D69</f>
        <v>0</v>
      </c>
      <c r="F69" s="94">
        <v>0</v>
      </c>
      <c r="G69" s="95">
        <v>0</v>
      </c>
      <c r="H69" s="94"/>
      <c r="I69" s="95"/>
      <c r="J69" s="94"/>
      <c r="K69" s="95"/>
      <c r="L69" s="94"/>
      <c r="M69" s="95"/>
      <c r="N69" s="94"/>
      <c r="O69" s="95"/>
      <c r="P69" s="94">
        <f>$H69+$J69+$L69+$N69</f>
        <v>0</v>
      </c>
      <c r="Q69" s="95">
        <f>$I69+$K69+$M69+$O69</f>
        <v>0</v>
      </c>
      <c r="R69" s="49">
        <f>IF($L69=0,0,(($N69-$L69)/$L69)*100)</f>
        <v>0</v>
      </c>
      <c r="S69" s="50">
        <f>IF($M69=0,0,(($O69-$M69)/$M69)*100)</f>
        <v>0</v>
      </c>
      <c r="T69" s="49">
        <f>IF($E69=0,0,($P69/$E69)*100)</f>
        <v>0</v>
      </c>
      <c r="U69" s="51">
        <f>IF($E69=0,0,($Q69/$E69)*100)</f>
        <v>0</v>
      </c>
      <c r="V69" s="94">
        <v>0</v>
      </c>
      <c r="W69" s="95">
        <v>0</v>
      </c>
    </row>
    <row r="70" spans="1:23" ht="12.75" customHeight="1">
      <c r="A70" s="57" t="s">
        <v>40</v>
      </c>
      <c r="B70" s="102">
        <f>B69</f>
        <v>0</v>
      </c>
      <c r="C70" s="102">
        <f>C69</f>
        <v>0</v>
      </c>
      <c r="D70" s="102"/>
      <c r="E70" s="102">
        <f>$B70+$C70+$D70</f>
        <v>0</v>
      </c>
      <c r="F70" s="103">
        <f aca="true" t="shared" si="40" ref="F70:O70">F69</f>
        <v>0</v>
      </c>
      <c r="G70" s="104">
        <f t="shared" si="40"/>
        <v>0</v>
      </c>
      <c r="H70" s="103">
        <f t="shared" si="40"/>
        <v>0</v>
      </c>
      <c r="I70" s="104">
        <f t="shared" si="40"/>
        <v>0</v>
      </c>
      <c r="J70" s="103">
        <f t="shared" si="40"/>
        <v>0</v>
      </c>
      <c r="K70" s="104">
        <f t="shared" si="40"/>
        <v>0</v>
      </c>
      <c r="L70" s="103">
        <f t="shared" si="40"/>
        <v>0</v>
      </c>
      <c r="M70" s="104">
        <f t="shared" si="40"/>
        <v>0</v>
      </c>
      <c r="N70" s="103">
        <f t="shared" si="40"/>
        <v>0</v>
      </c>
      <c r="O70" s="104">
        <f t="shared" si="40"/>
        <v>0</v>
      </c>
      <c r="P70" s="103">
        <f>$H70+$J70+$L70+$N70</f>
        <v>0</v>
      </c>
      <c r="Q70" s="104">
        <f>$I70+$K70+$M70+$O70</f>
        <v>0</v>
      </c>
      <c r="R70" s="58">
        <f>IF($L70=0,0,(($N70-$L70)/$L70)*100)</f>
        <v>0</v>
      </c>
      <c r="S70" s="59">
        <f>IF($M70=0,0,(($O70-$M70)/$M70)*100)</f>
        <v>0</v>
      </c>
      <c r="T70" s="58">
        <f>IF($E70=0,0,($P70/$E70)*100)</f>
        <v>0</v>
      </c>
      <c r="U70" s="60">
        <f>IF($E70=0,0,($Q70/$E70)*100)</f>
        <v>0</v>
      </c>
      <c r="V70" s="103">
        <f>V69</f>
        <v>0</v>
      </c>
      <c r="W70" s="104">
        <f>W69</f>
        <v>0</v>
      </c>
    </row>
    <row r="71" spans="1:23" ht="12.75" customHeight="1">
      <c r="A71" s="61" t="s">
        <v>84</v>
      </c>
      <c r="B71" s="105">
        <f>B69</f>
        <v>0</v>
      </c>
      <c r="C71" s="105">
        <f>C69</f>
        <v>0</v>
      </c>
      <c r="D71" s="105"/>
      <c r="E71" s="105">
        <f>$B71+$C71+$D71</f>
        <v>0</v>
      </c>
      <c r="F71" s="106">
        <f aca="true" t="shared" si="41" ref="F71:O71">F69</f>
        <v>0</v>
      </c>
      <c r="G71" s="107">
        <f t="shared" si="41"/>
        <v>0</v>
      </c>
      <c r="H71" s="106">
        <f t="shared" si="41"/>
        <v>0</v>
      </c>
      <c r="I71" s="107">
        <f t="shared" si="41"/>
        <v>0</v>
      </c>
      <c r="J71" s="106">
        <f t="shared" si="41"/>
        <v>0</v>
      </c>
      <c r="K71" s="107">
        <f t="shared" si="41"/>
        <v>0</v>
      </c>
      <c r="L71" s="106">
        <f t="shared" si="41"/>
        <v>0</v>
      </c>
      <c r="M71" s="107">
        <f t="shared" si="41"/>
        <v>0</v>
      </c>
      <c r="N71" s="106">
        <f t="shared" si="41"/>
        <v>0</v>
      </c>
      <c r="O71" s="107">
        <f t="shared" si="41"/>
        <v>0</v>
      </c>
      <c r="P71" s="106">
        <f>$H71+$J71+$L71+$N71</f>
        <v>0</v>
      </c>
      <c r="Q71" s="107">
        <f>$I71+$K71+$M71+$O71</f>
        <v>0</v>
      </c>
      <c r="R71" s="62">
        <f>IF($L71=0,0,(($N71-$L71)/$L71)*100)</f>
        <v>0</v>
      </c>
      <c r="S71" s="63">
        <f>IF($M71=0,0,(($O71-$M71)/$M71)*100)</f>
        <v>0</v>
      </c>
      <c r="T71" s="62">
        <f>IF($E71=0,0,($P71/$E71)*100)</f>
        <v>0</v>
      </c>
      <c r="U71" s="66">
        <f>IF($E71=0,0,($Q71/$E71)*100)</f>
        <v>0</v>
      </c>
      <c r="V71" s="106">
        <f>V69</f>
        <v>0</v>
      </c>
      <c r="W71" s="107">
        <f>W69</f>
        <v>0</v>
      </c>
    </row>
    <row r="72" spans="1:23" ht="12.75" customHeight="1" thickBot="1">
      <c r="A72" s="61" t="s">
        <v>86</v>
      </c>
      <c r="B72" s="105">
        <f>SUM(B9:B15,B18:B23,B26:B29,B32,B35:B39,B42:B52,B55:B58,B61:B65,B69)</f>
        <v>933447000</v>
      </c>
      <c r="C72" s="105">
        <f>SUM(C9:C15,C18:C23,C26:C29,C32,C35:C39,C42:C52,C55:C58,C61:C65,C69)</f>
        <v>18192000</v>
      </c>
      <c r="D72" s="105"/>
      <c r="E72" s="105">
        <f>$B72+$C72+$D72</f>
        <v>951639000</v>
      </c>
      <c r="F72" s="106">
        <f aca="true" t="shared" si="42" ref="F72:O72">SUM(F9:F15,F18:F23,F26:F29,F32,F35:F39,F42:F52,F55:F58,F61:F65,F69)</f>
        <v>897344000</v>
      </c>
      <c r="G72" s="107">
        <f t="shared" si="42"/>
        <v>796767000</v>
      </c>
      <c r="H72" s="106">
        <f t="shared" si="42"/>
        <v>136372000</v>
      </c>
      <c r="I72" s="107">
        <f t="shared" si="42"/>
        <v>34302426</v>
      </c>
      <c r="J72" s="106">
        <f t="shared" si="42"/>
        <v>240554000</v>
      </c>
      <c r="K72" s="107">
        <f t="shared" si="42"/>
        <v>262942800</v>
      </c>
      <c r="L72" s="106">
        <f t="shared" si="42"/>
        <v>231188000</v>
      </c>
      <c r="M72" s="107">
        <f t="shared" si="42"/>
        <v>238879485</v>
      </c>
      <c r="N72" s="106">
        <f t="shared" si="42"/>
        <v>133401000</v>
      </c>
      <c r="O72" s="107">
        <f t="shared" si="42"/>
        <v>170994373</v>
      </c>
      <c r="P72" s="106">
        <f>$H72+$J72+$L72+$N72</f>
        <v>741515000</v>
      </c>
      <c r="Q72" s="107">
        <f>$I72+$K72+$M72+$O72</f>
        <v>707119084</v>
      </c>
      <c r="R72" s="62">
        <f>IF($L72=0,0,(($N72-$L72)/$L72)*100)</f>
        <v>-42.297610602626435</v>
      </c>
      <c r="S72" s="63">
        <f>IF($M72=0,0,(($O72-$M72)/$M72)*100)</f>
        <v>-28.418142311383498</v>
      </c>
      <c r="T72" s="62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87.17941784373156</v>
      </c>
      <c r="U72" s="66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83.13551322537333</v>
      </c>
      <c r="V72" s="106">
        <f>SUM(V9:V15,V18:V23,V26:V29,V32,V35:V39,V42:V52,V55:V58,V61:V65,V69)</f>
        <v>8698000</v>
      </c>
      <c r="W72" s="107">
        <f>SUM(W9:W15,W18:W23,W26:W29,W32,W35:W39,W42:W52,W55:W58,W61:W65,W69)</f>
        <v>0</v>
      </c>
    </row>
    <row r="73" spans="1:23" ht="13.5" thickTop="1">
      <c r="A73" s="67"/>
      <c r="B73" s="68"/>
      <c r="C73" s="69"/>
      <c r="D73" s="69"/>
      <c r="E73" s="70"/>
      <c r="F73" s="68"/>
      <c r="G73" s="69"/>
      <c r="H73" s="69"/>
      <c r="I73" s="70"/>
      <c r="J73" s="69"/>
      <c r="K73" s="70"/>
      <c r="L73" s="69"/>
      <c r="M73" s="69"/>
      <c r="N73" s="69"/>
      <c r="O73" s="69"/>
      <c r="P73" s="69"/>
      <c r="Q73" s="69"/>
      <c r="R73" s="69"/>
      <c r="S73" s="69"/>
      <c r="T73" s="69"/>
      <c r="U73" s="70"/>
      <c r="V73" s="68"/>
      <c r="W73" s="70"/>
    </row>
    <row r="74" spans="1:23" ht="12.75">
      <c r="A74" s="13"/>
      <c r="B74" s="71"/>
      <c r="C74" s="72"/>
      <c r="D74" s="72"/>
      <c r="E74" s="73"/>
      <c r="F74" s="74" t="s">
        <v>3</v>
      </c>
      <c r="G74" s="75"/>
      <c r="H74" s="74" t="s">
        <v>4</v>
      </c>
      <c r="I74" s="76"/>
      <c r="J74" s="74" t="s">
        <v>5</v>
      </c>
      <c r="K74" s="76"/>
      <c r="L74" s="74" t="s">
        <v>6</v>
      </c>
      <c r="M74" s="74"/>
      <c r="N74" s="77" t="s">
        <v>7</v>
      </c>
      <c r="O74" s="74"/>
      <c r="P74" s="131" t="s">
        <v>8</v>
      </c>
      <c r="Q74" s="132"/>
      <c r="R74" s="133" t="s">
        <v>9</v>
      </c>
      <c r="S74" s="132"/>
      <c r="T74" s="133" t="s">
        <v>10</v>
      </c>
      <c r="U74" s="132"/>
      <c r="V74" s="131"/>
      <c r="W74" s="132"/>
    </row>
    <row r="75" spans="1:23" ht="51">
      <c r="A75" s="78" t="s">
        <v>87</v>
      </c>
      <c r="B75" s="79" t="s">
        <v>88</v>
      </c>
      <c r="C75" s="79" t="s">
        <v>89</v>
      </c>
      <c r="D75" s="80" t="s">
        <v>15</v>
      </c>
      <c r="E75" s="79" t="s">
        <v>16</v>
      </c>
      <c r="F75" s="79" t="s">
        <v>17</v>
      </c>
      <c r="G75" s="79" t="s">
        <v>90</v>
      </c>
      <c r="H75" s="79" t="s">
        <v>91</v>
      </c>
      <c r="I75" s="81" t="s">
        <v>20</v>
      </c>
      <c r="J75" s="79" t="s">
        <v>92</v>
      </c>
      <c r="K75" s="81" t="s">
        <v>22</v>
      </c>
      <c r="L75" s="79" t="s">
        <v>93</v>
      </c>
      <c r="M75" s="81" t="s">
        <v>24</v>
      </c>
      <c r="N75" s="79" t="s">
        <v>94</v>
      </c>
      <c r="O75" s="81" t="s">
        <v>26</v>
      </c>
      <c r="P75" s="81" t="s">
        <v>95</v>
      </c>
      <c r="Q75" s="82" t="s">
        <v>28</v>
      </c>
      <c r="R75" s="83" t="s">
        <v>95</v>
      </c>
      <c r="S75" s="84" t="s">
        <v>28</v>
      </c>
      <c r="T75" s="83" t="s">
        <v>96</v>
      </c>
      <c r="U75" s="80" t="s">
        <v>30</v>
      </c>
      <c r="V75" s="79"/>
      <c r="W75" s="81"/>
    </row>
    <row r="76" spans="1:23" ht="12.75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t="12.75" hidden="1">
      <c r="A77" s="4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9"/>
      <c r="N77" s="108"/>
      <c r="O77" s="109"/>
      <c r="P77" s="108"/>
      <c r="Q77" s="109"/>
      <c r="R77" s="5"/>
      <c r="S77" s="6"/>
      <c r="T77" s="5"/>
      <c r="U77" s="5"/>
      <c r="V77" s="108"/>
      <c r="W77" s="108"/>
    </row>
    <row r="78" spans="1:23" ht="12.75" hidden="1">
      <c r="A78" s="7" t="s">
        <v>118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1"/>
      <c r="N78" s="110"/>
      <c r="O78" s="111"/>
      <c r="P78" s="110"/>
      <c r="Q78" s="111"/>
      <c r="R78" s="8"/>
      <c r="S78" s="9"/>
      <c r="T78" s="8"/>
      <c r="U78" s="8"/>
      <c r="V78" s="110"/>
      <c r="W78" s="110"/>
    </row>
    <row r="79" spans="1:23" ht="12.75" hidden="1">
      <c r="A79" s="10" t="s">
        <v>119</v>
      </c>
      <c r="B79" s="112">
        <f>SUM(B80:B83)</f>
        <v>0</v>
      </c>
      <c r="C79" s="112">
        <f aca="true" t="shared" si="43" ref="C79:I79">SUM(C80:C83)</f>
        <v>0</v>
      </c>
      <c r="D79" s="112">
        <f t="shared" si="43"/>
        <v>0</v>
      </c>
      <c r="E79" s="112">
        <f t="shared" si="43"/>
        <v>0</v>
      </c>
      <c r="F79" s="112">
        <f t="shared" si="43"/>
        <v>0</v>
      </c>
      <c r="G79" s="112">
        <f t="shared" si="43"/>
        <v>0</v>
      </c>
      <c r="H79" s="112">
        <f t="shared" si="43"/>
        <v>0</v>
      </c>
      <c r="I79" s="112">
        <f t="shared" si="43"/>
        <v>0</v>
      </c>
      <c r="J79" s="112">
        <f>SUM(J80:J83)</f>
        <v>0</v>
      </c>
      <c r="K79" s="112">
        <f>SUM(K80:K83)</f>
        <v>0</v>
      </c>
      <c r="L79" s="112">
        <f>SUM(L80:L83)</f>
        <v>0</v>
      </c>
      <c r="M79" s="113">
        <f>SUM(M80:M83)</f>
        <v>0</v>
      </c>
      <c r="N79" s="112"/>
      <c r="O79" s="113"/>
      <c r="P79" s="112"/>
      <c r="Q79" s="113"/>
      <c r="R79" s="11"/>
      <c r="S79" s="12"/>
      <c r="T79" s="11"/>
      <c r="U79" s="11"/>
      <c r="V79" s="112">
        <f>SUM(V80:V83)</f>
        <v>0</v>
      </c>
      <c r="W79" s="112">
        <f>SUM(W80:W83)</f>
        <v>0</v>
      </c>
    </row>
    <row r="80" spans="1:23" ht="12.75" hidden="1">
      <c r="A80" s="13" t="s">
        <v>120</v>
      </c>
      <c r="B80" s="114"/>
      <c r="C80" s="114"/>
      <c r="D80" s="114"/>
      <c r="E80" s="114">
        <f>SUM(B80:D80)</f>
        <v>0</v>
      </c>
      <c r="F80" s="114"/>
      <c r="G80" s="114"/>
      <c r="H80" s="114"/>
      <c r="I80" s="115"/>
      <c r="J80" s="114"/>
      <c r="K80" s="115"/>
      <c r="L80" s="114"/>
      <c r="M80" s="116"/>
      <c r="N80" s="114"/>
      <c r="O80" s="116"/>
      <c r="P80" s="114"/>
      <c r="Q80" s="116"/>
      <c r="R80" s="14"/>
      <c r="S80" s="15"/>
      <c r="T80" s="14"/>
      <c r="U80" s="14"/>
      <c r="V80" s="114"/>
      <c r="W80" s="114"/>
    </row>
    <row r="81" spans="1:23" ht="12.75" hidden="1">
      <c r="A81" s="13" t="s">
        <v>121</v>
      </c>
      <c r="B81" s="114"/>
      <c r="C81" s="114"/>
      <c r="D81" s="114"/>
      <c r="E81" s="114">
        <f>SUM(B81:D81)</f>
        <v>0</v>
      </c>
      <c r="F81" s="114"/>
      <c r="G81" s="114"/>
      <c r="H81" s="114"/>
      <c r="I81" s="115"/>
      <c r="J81" s="114"/>
      <c r="K81" s="115"/>
      <c r="L81" s="114"/>
      <c r="M81" s="116"/>
      <c r="N81" s="114"/>
      <c r="O81" s="116"/>
      <c r="P81" s="114"/>
      <c r="Q81" s="116"/>
      <c r="R81" s="14"/>
      <c r="S81" s="15"/>
      <c r="T81" s="14"/>
      <c r="U81" s="14"/>
      <c r="V81" s="114"/>
      <c r="W81" s="114"/>
    </row>
    <row r="82" spans="1:23" ht="12.75" hidden="1">
      <c r="A82" s="13" t="s">
        <v>122</v>
      </c>
      <c r="B82" s="114"/>
      <c r="C82" s="114"/>
      <c r="D82" s="114"/>
      <c r="E82" s="114">
        <f>SUM(B82:D82)</f>
        <v>0</v>
      </c>
      <c r="F82" s="114"/>
      <c r="G82" s="114"/>
      <c r="H82" s="114"/>
      <c r="I82" s="115"/>
      <c r="J82" s="114"/>
      <c r="K82" s="115"/>
      <c r="L82" s="114"/>
      <c r="M82" s="116"/>
      <c r="N82" s="114"/>
      <c r="O82" s="116"/>
      <c r="P82" s="114"/>
      <c r="Q82" s="116"/>
      <c r="R82" s="14"/>
      <c r="S82" s="15"/>
      <c r="T82" s="14"/>
      <c r="U82" s="14"/>
      <c r="V82" s="114"/>
      <c r="W82" s="114"/>
    </row>
    <row r="83" spans="1:23" ht="12.75" hidden="1">
      <c r="A83" s="13" t="s">
        <v>123</v>
      </c>
      <c r="B83" s="114"/>
      <c r="C83" s="114"/>
      <c r="D83" s="114"/>
      <c r="E83" s="114">
        <f>SUM(B83:D83)</f>
        <v>0</v>
      </c>
      <c r="F83" s="114"/>
      <c r="G83" s="114"/>
      <c r="H83" s="114"/>
      <c r="I83" s="115"/>
      <c r="J83" s="114"/>
      <c r="K83" s="115"/>
      <c r="L83" s="114"/>
      <c r="M83" s="116"/>
      <c r="N83" s="114"/>
      <c r="O83" s="116"/>
      <c r="P83" s="114"/>
      <c r="Q83" s="116"/>
      <c r="R83" s="14"/>
      <c r="S83" s="15"/>
      <c r="T83" s="14"/>
      <c r="U83" s="14"/>
      <c r="V83" s="114"/>
      <c r="W83" s="114"/>
    </row>
    <row r="84" spans="1:23" ht="12.75" hidden="1">
      <c r="A84" s="13"/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6"/>
      <c r="N84" s="114"/>
      <c r="O84" s="116"/>
      <c r="P84" s="114"/>
      <c r="Q84" s="116"/>
      <c r="R84" s="14"/>
      <c r="S84" s="15"/>
      <c r="T84" s="14"/>
      <c r="U84" s="14"/>
      <c r="V84" s="114"/>
      <c r="W84" s="114"/>
    </row>
    <row r="85" spans="1:23" ht="12.75">
      <c r="A85" s="85" t="s">
        <v>97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8"/>
      <c r="R85" s="86"/>
      <c r="S85" s="86"/>
      <c r="T85" s="87"/>
      <c r="U85" s="88"/>
      <c r="V85" s="117"/>
      <c r="W85" s="117"/>
    </row>
    <row r="86" spans="1:23" ht="12.75">
      <c r="A86" s="89" t="s">
        <v>98</v>
      </c>
      <c r="B86" s="119">
        <v>0</v>
      </c>
      <c r="C86" s="119">
        <v>0</v>
      </c>
      <c r="D86" s="119"/>
      <c r="E86" s="119">
        <f aca="true" t="shared" si="44" ref="E86:E93">$B86+$C86+$D86</f>
        <v>0</v>
      </c>
      <c r="F86" s="119">
        <v>0</v>
      </c>
      <c r="G86" s="119">
        <v>0</v>
      </c>
      <c r="H86" s="119"/>
      <c r="I86" s="119"/>
      <c r="J86" s="119"/>
      <c r="K86" s="119"/>
      <c r="L86" s="119"/>
      <c r="M86" s="119"/>
      <c r="N86" s="119"/>
      <c r="O86" s="119"/>
      <c r="P86" s="119">
        <f aca="true" t="shared" si="45" ref="P86:P93">$H86+$J86+$L86+$N86</f>
        <v>0</v>
      </c>
      <c r="Q86" s="114">
        <f aca="true" t="shared" si="46" ref="Q86:Q93">$I86+$K86+$M86+$O86</f>
        <v>0</v>
      </c>
      <c r="R86" s="90">
        <f aca="true" t="shared" si="47" ref="R86:R93">IF($L86=0,0,(($N86-$L86)/$L86)*100)</f>
        <v>0</v>
      </c>
      <c r="S86" s="91">
        <f aca="true" t="shared" si="48" ref="S86:S93">IF($M86=0,0,(($O86-$M86)/$M86)*100)</f>
        <v>0</v>
      </c>
      <c r="T86" s="90">
        <f aca="true" t="shared" si="49" ref="T86:T93">IF($E86=0,0,($P86/$E86)*100)</f>
        <v>0</v>
      </c>
      <c r="U86" s="91">
        <f aca="true" t="shared" si="50" ref="U86:U93">IF($E86=0,0,($Q86/$E86)*100)</f>
        <v>0</v>
      </c>
      <c r="V86" s="119"/>
      <c r="W86" s="119"/>
    </row>
    <row r="87" spans="1:23" ht="12.75">
      <c r="A87" s="92" t="s">
        <v>99</v>
      </c>
      <c r="B87" s="114">
        <v>337299000</v>
      </c>
      <c r="C87" s="114">
        <v>0</v>
      </c>
      <c r="D87" s="114"/>
      <c r="E87" s="114">
        <f t="shared" si="44"/>
        <v>337299000</v>
      </c>
      <c r="F87" s="114">
        <v>0</v>
      </c>
      <c r="G87" s="114">
        <v>0</v>
      </c>
      <c r="H87" s="114">
        <v>129172000</v>
      </c>
      <c r="I87" s="114"/>
      <c r="J87" s="114"/>
      <c r="K87" s="114"/>
      <c r="L87" s="114"/>
      <c r="M87" s="114"/>
      <c r="N87" s="114"/>
      <c r="O87" s="114"/>
      <c r="P87" s="116">
        <f t="shared" si="45"/>
        <v>129172000</v>
      </c>
      <c r="Q87" s="116">
        <f t="shared" si="46"/>
        <v>0</v>
      </c>
      <c r="R87" s="90">
        <f t="shared" si="47"/>
        <v>0</v>
      </c>
      <c r="S87" s="91">
        <f t="shared" si="48"/>
        <v>0</v>
      </c>
      <c r="T87" s="90">
        <f t="shared" si="49"/>
        <v>38.29599257631953</v>
      </c>
      <c r="U87" s="91">
        <f t="shared" si="50"/>
        <v>0</v>
      </c>
      <c r="V87" s="114"/>
      <c r="W87" s="114"/>
    </row>
    <row r="88" spans="1:23" ht="12.75">
      <c r="A88" s="92" t="s">
        <v>100</v>
      </c>
      <c r="B88" s="114">
        <v>0</v>
      </c>
      <c r="C88" s="114">
        <v>0</v>
      </c>
      <c r="D88" s="114"/>
      <c r="E88" s="114">
        <f t="shared" si="44"/>
        <v>0</v>
      </c>
      <c r="F88" s="114">
        <v>0</v>
      </c>
      <c r="G88" s="114">
        <v>0</v>
      </c>
      <c r="H88" s="114"/>
      <c r="I88" s="114"/>
      <c r="J88" s="114"/>
      <c r="K88" s="114"/>
      <c r="L88" s="114"/>
      <c r="M88" s="114"/>
      <c r="N88" s="114"/>
      <c r="O88" s="114"/>
      <c r="P88" s="116">
        <f t="shared" si="45"/>
        <v>0</v>
      </c>
      <c r="Q88" s="116">
        <f t="shared" si="46"/>
        <v>0</v>
      </c>
      <c r="R88" s="90">
        <f t="shared" si="47"/>
        <v>0</v>
      </c>
      <c r="S88" s="91">
        <f t="shared" si="48"/>
        <v>0</v>
      </c>
      <c r="T88" s="90">
        <f t="shared" si="49"/>
        <v>0</v>
      </c>
      <c r="U88" s="91">
        <f t="shared" si="50"/>
        <v>0</v>
      </c>
      <c r="V88" s="114"/>
      <c r="W88" s="114"/>
    </row>
    <row r="89" spans="1:23" ht="12.75">
      <c r="A89" s="92" t="s">
        <v>101</v>
      </c>
      <c r="B89" s="114">
        <v>0</v>
      </c>
      <c r="C89" s="114">
        <v>0</v>
      </c>
      <c r="D89" s="114"/>
      <c r="E89" s="114">
        <f t="shared" si="44"/>
        <v>0</v>
      </c>
      <c r="F89" s="114">
        <v>0</v>
      </c>
      <c r="G89" s="114">
        <v>0</v>
      </c>
      <c r="H89" s="114"/>
      <c r="I89" s="114"/>
      <c r="J89" s="114"/>
      <c r="K89" s="114"/>
      <c r="L89" s="114"/>
      <c r="M89" s="114"/>
      <c r="N89" s="114"/>
      <c r="O89" s="114"/>
      <c r="P89" s="116">
        <f t="shared" si="45"/>
        <v>0</v>
      </c>
      <c r="Q89" s="116">
        <f t="shared" si="46"/>
        <v>0</v>
      </c>
      <c r="R89" s="90">
        <f t="shared" si="47"/>
        <v>0</v>
      </c>
      <c r="S89" s="91">
        <f t="shared" si="48"/>
        <v>0</v>
      </c>
      <c r="T89" s="90">
        <f t="shared" si="49"/>
        <v>0</v>
      </c>
      <c r="U89" s="91">
        <f t="shared" si="50"/>
        <v>0</v>
      </c>
      <c r="V89" s="114"/>
      <c r="W89" s="114"/>
    </row>
    <row r="90" spans="1:23" ht="12.75">
      <c r="A90" s="92" t="s">
        <v>102</v>
      </c>
      <c r="B90" s="114">
        <v>0</v>
      </c>
      <c r="C90" s="114">
        <v>0</v>
      </c>
      <c r="D90" s="114"/>
      <c r="E90" s="114">
        <f t="shared" si="44"/>
        <v>0</v>
      </c>
      <c r="F90" s="114">
        <v>0</v>
      </c>
      <c r="G90" s="114">
        <v>0</v>
      </c>
      <c r="H90" s="114"/>
      <c r="I90" s="114"/>
      <c r="J90" s="114"/>
      <c r="K90" s="114"/>
      <c r="L90" s="114"/>
      <c r="M90" s="114"/>
      <c r="N90" s="114"/>
      <c r="O90" s="114"/>
      <c r="P90" s="116">
        <f t="shared" si="45"/>
        <v>0</v>
      </c>
      <c r="Q90" s="116">
        <f t="shared" si="46"/>
        <v>0</v>
      </c>
      <c r="R90" s="90">
        <f t="shared" si="47"/>
        <v>0</v>
      </c>
      <c r="S90" s="91">
        <f t="shared" si="48"/>
        <v>0</v>
      </c>
      <c r="T90" s="90">
        <f t="shared" si="49"/>
        <v>0</v>
      </c>
      <c r="U90" s="91">
        <f t="shared" si="50"/>
        <v>0</v>
      </c>
      <c r="V90" s="114"/>
      <c r="W90" s="114"/>
    </row>
    <row r="91" spans="1:23" ht="12.75">
      <c r="A91" s="92" t="s">
        <v>103</v>
      </c>
      <c r="B91" s="114">
        <v>18500000</v>
      </c>
      <c r="C91" s="114">
        <v>0</v>
      </c>
      <c r="D91" s="114"/>
      <c r="E91" s="114">
        <f t="shared" si="44"/>
        <v>18500000</v>
      </c>
      <c r="F91" s="114">
        <v>0</v>
      </c>
      <c r="G91" s="114">
        <v>0</v>
      </c>
      <c r="H91" s="114"/>
      <c r="I91" s="114"/>
      <c r="J91" s="114"/>
      <c r="K91" s="114"/>
      <c r="L91" s="114"/>
      <c r="M91" s="114"/>
      <c r="N91" s="114"/>
      <c r="O91" s="114"/>
      <c r="P91" s="116">
        <f t="shared" si="45"/>
        <v>0</v>
      </c>
      <c r="Q91" s="116">
        <f t="shared" si="46"/>
        <v>0</v>
      </c>
      <c r="R91" s="90">
        <f t="shared" si="47"/>
        <v>0</v>
      </c>
      <c r="S91" s="91">
        <f t="shared" si="48"/>
        <v>0</v>
      </c>
      <c r="T91" s="90">
        <f t="shared" si="49"/>
        <v>0</v>
      </c>
      <c r="U91" s="91">
        <f t="shared" si="50"/>
        <v>0</v>
      </c>
      <c r="V91" s="114"/>
      <c r="W91" s="114"/>
    </row>
    <row r="92" spans="1:23" ht="12.75">
      <c r="A92" s="92" t="s">
        <v>104</v>
      </c>
      <c r="B92" s="114">
        <v>270000000</v>
      </c>
      <c r="C92" s="114">
        <v>0</v>
      </c>
      <c r="D92" s="114"/>
      <c r="E92" s="114">
        <f t="shared" si="44"/>
        <v>270000000</v>
      </c>
      <c r="F92" s="114">
        <v>0</v>
      </c>
      <c r="G92" s="114">
        <v>0</v>
      </c>
      <c r="H92" s="114">
        <v>89016000</v>
      </c>
      <c r="I92" s="114"/>
      <c r="J92" s="114"/>
      <c r="K92" s="114"/>
      <c r="L92" s="114"/>
      <c r="M92" s="114"/>
      <c r="N92" s="114"/>
      <c r="O92" s="114"/>
      <c r="P92" s="116">
        <f t="shared" si="45"/>
        <v>89016000</v>
      </c>
      <c r="Q92" s="116">
        <f t="shared" si="46"/>
        <v>0</v>
      </c>
      <c r="R92" s="90">
        <f t="shared" si="47"/>
        <v>0</v>
      </c>
      <c r="S92" s="91">
        <f t="shared" si="48"/>
        <v>0</v>
      </c>
      <c r="T92" s="90">
        <f t="shared" si="49"/>
        <v>32.968888888888884</v>
      </c>
      <c r="U92" s="91">
        <f t="shared" si="50"/>
        <v>0</v>
      </c>
      <c r="V92" s="114"/>
      <c r="W92" s="114"/>
    </row>
    <row r="93" spans="1:23" ht="12.75">
      <c r="A93" s="92" t="s">
        <v>105</v>
      </c>
      <c r="B93" s="114">
        <v>0</v>
      </c>
      <c r="C93" s="114">
        <v>0</v>
      </c>
      <c r="D93" s="114"/>
      <c r="E93" s="114">
        <f t="shared" si="44"/>
        <v>0</v>
      </c>
      <c r="F93" s="114">
        <v>0</v>
      </c>
      <c r="G93" s="114">
        <v>0</v>
      </c>
      <c r="H93" s="114"/>
      <c r="I93" s="114"/>
      <c r="J93" s="114"/>
      <c r="K93" s="114"/>
      <c r="L93" s="114"/>
      <c r="M93" s="114"/>
      <c r="N93" s="114"/>
      <c r="O93" s="114"/>
      <c r="P93" s="116">
        <f t="shared" si="45"/>
        <v>0</v>
      </c>
      <c r="Q93" s="116">
        <f t="shared" si="46"/>
        <v>0</v>
      </c>
      <c r="R93" s="90">
        <f t="shared" si="47"/>
        <v>0</v>
      </c>
      <c r="S93" s="91">
        <f t="shared" si="48"/>
        <v>0</v>
      </c>
      <c r="T93" s="90">
        <f t="shared" si="49"/>
        <v>0</v>
      </c>
      <c r="U93" s="91">
        <f t="shared" si="50"/>
        <v>0</v>
      </c>
      <c r="V93" s="114"/>
      <c r="W93" s="114"/>
    </row>
    <row r="94" spans="1:23" ht="12.75">
      <c r="A94" s="16" t="s">
        <v>106</v>
      </c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1"/>
      <c r="Q94" s="121"/>
      <c r="R94" s="17"/>
      <c r="S94" s="18"/>
      <c r="T94" s="17"/>
      <c r="U94" s="18"/>
      <c r="V94" s="120"/>
      <c r="W94" s="120"/>
    </row>
    <row r="95" spans="1:23" ht="20.25" hidden="1">
      <c r="A95" s="19" t="s">
        <v>124</v>
      </c>
      <c r="B95" s="122">
        <f aca="true" t="shared" si="51" ref="B95:I95">SUM(B96:B110)</f>
        <v>0</v>
      </c>
      <c r="C95" s="122">
        <f t="shared" si="51"/>
        <v>0</v>
      </c>
      <c r="D95" s="122">
        <f t="shared" si="51"/>
        <v>0</v>
      </c>
      <c r="E95" s="122">
        <f t="shared" si="51"/>
        <v>0</v>
      </c>
      <c r="F95" s="122">
        <f t="shared" si="51"/>
        <v>0</v>
      </c>
      <c r="G95" s="122">
        <f t="shared" si="51"/>
        <v>0</v>
      </c>
      <c r="H95" s="122">
        <f t="shared" si="51"/>
        <v>0</v>
      </c>
      <c r="I95" s="122">
        <f t="shared" si="51"/>
        <v>0</v>
      </c>
      <c r="J95" s="122">
        <f>SUM(J96:J110)</f>
        <v>0</v>
      </c>
      <c r="K95" s="122">
        <f>SUM(K96:K110)</f>
        <v>0</v>
      </c>
      <c r="L95" s="122">
        <f>SUM(L96:L110)</f>
        <v>0</v>
      </c>
      <c r="M95" s="123">
        <f>SUM(M96:M110)</f>
        <v>0</v>
      </c>
      <c r="N95" s="122"/>
      <c r="O95" s="123"/>
      <c r="P95" s="122"/>
      <c r="Q95" s="123"/>
      <c r="R95" s="20" t="str">
        <f aca="true" t="shared" si="52" ref="R95:S110">IF(L95=0," ",(N95-L95)/L95)</f>
        <v> </v>
      </c>
      <c r="S95" s="20" t="str">
        <f t="shared" si="52"/>
        <v> </v>
      </c>
      <c r="T95" s="20" t="str">
        <f aca="true" t="shared" si="53" ref="T95:T113">IF(E95=0," ",(P95/E95))</f>
        <v> </v>
      </c>
      <c r="U95" s="21" t="str">
        <f aca="true" t="shared" si="54" ref="U95:U113">IF(E95=0," ",(Q95/E95))</f>
        <v> </v>
      </c>
      <c r="V95" s="122">
        <f>SUM(V96:V110)</f>
        <v>0</v>
      </c>
      <c r="W95" s="122">
        <f>SUM(W96:W110)</f>
        <v>0</v>
      </c>
    </row>
    <row r="96" spans="1:23" ht="12.75" hidden="1">
      <c r="A96" s="22"/>
      <c r="B96" s="124"/>
      <c r="C96" s="124"/>
      <c r="D96" s="124"/>
      <c r="E96" s="125">
        <f>SUM(B96:D96)</f>
        <v>0</v>
      </c>
      <c r="F96" s="124"/>
      <c r="G96" s="124"/>
      <c r="H96" s="124"/>
      <c r="I96" s="124"/>
      <c r="J96" s="124"/>
      <c r="K96" s="124"/>
      <c r="L96" s="124"/>
      <c r="M96" s="126"/>
      <c r="N96" s="124"/>
      <c r="O96" s="126"/>
      <c r="P96" s="124"/>
      <c r="Q96" s="126"/>
      <c r="R96" s="23" t="str">
        <f t="shared" si="52"/>
        <v> </v>
      </c>
      <c r="S96" s="23" t="str">
        <f t="shared" si="52"/>
        <v> </v>
      </c>
      <c r="T96" s="23" t="str">
        <f t="shared" si="53"/>
        <v> </v>
      </c>
      <c r="U96" s="24" t="str">
        <f t="shared" si="54"/>
        <v> </v>
      </c>
      <c r="V96" s="124"/>
      <c r="W96" s="124"/>
    </row>
    <row r="97" spans="1:23" ht="12.75" hidden="1">
      <c r="A97" s="22"/>
      <c r="B97" s="124"/>
      <c r="C97" s="124"/>
      <c r="D97" s="124"/>
      <c r="E97" s="125">
        <f aca="true" t="shared" si="55" ref="E97:E110">SUM(B97:D97)</f>
        <v>0</v>
      </c>
      <c r="F97" s="124"/>
      <c r="G97" s="124"/>
      <c r="H97" s="124"/>
      <c r="I97" s="124"/>
      <c r="J97" s="124"/>
      <c r="K97" s="124"/>
      <c r="L97" s="124"/>
      <c r="M97" s="126"/>
      <c r="N97" s="124"/>
      <c r="O97" s="126"/>
      <c r="P97" s="124"/>
      <c r="Q97" s="126"/>
      <c r="R97" s="23" t="str">
        <f t="shared" si="52"/>
        <v> </v>
      </c>
      <c r="S97" s="23" t="str">
        <f t="shared" si="52"/>
        <v> </v>
      </c>
      <c r="T97" s="23" t="str">
        <f t="shared" si="53"/>
        <v> </v>
      </c>
      <c r="U97" s="24" t="str">
        <f t="shared" si="54"/>
        <v> </v>
      </c>
      <c r="V97" s="124"/>
      <c r="W97" s="124"/>
    </row>
    <row r="98" spans="1:23" ht="12.75" hidden="1">
      <c r="A98" s="22"/>
      <c r="B98" s="124"/>
      <c r="C98" s="124"/>
      <c r="D98" s="124"/>
      <c r="E98" s="125">
        <f t="shared" si="55"/>
        <v>0</v>
      </c>
      <c r="F98" s="124"/>
      <c r="G98" s="124"/>
      <c r="H98" s="124"/>
      <c r="I98" s="124"/>
      <c r="J98" s="124"/>
      <c r="K98" s="124"/>
      <c r="L98" s="124"/>
      <c r="M98" s="126"/>
      <c r="N98" s="124"/>
      <c r="O98" s="126"/>
      <c r="P98" s="124"/>
      <c r="Q98" s="126"/>
      <c r="R98" s="23" t="str">
        <f t="shared" si="52"/>
        <v> </v>
      </c>
      <c r="S98" s="23" t="str">
        <f t="shared" si="52"/>
        <v> </v>
      </c>
      <c r="T98" s="23" t="str">
        <f t="shared" si="53"/>
        <v> </v>
      </c>
      <c r="U98" s="24" t="str">
        <f t="shared" si="54"/>
        <v> </v>
      </c>
      <c r="V98" s="124"/>
      <c r="W98" s="124"/>
    </row>
    <row r="99" spans="1:23" ht="12.75" hidden="1">
      <c r="A99" s="22"/>
      <c r="B99" s="124"/>
      <c r="C99" s="124"/>
      <c r="D99" s="124"/>
      <c r="E99" s="125">
        <f t="shared" si="55"/>
        <v>0</v>
      </c>
      <c r="F99" s="124"/>
      <c r="G99" s="124"/>
      <c r="H99" s="124"/>
      <c r="I99" s="124"/>
      <c r="J99" s="124"/>
      <c r="K99" s="124"/>
      <c r="L99" s="124"/>
      <c r="M99" s="126"/>
      <c r="N99" s="124"/>
      <c r="O99" s="126"/>
      <c r="P99" s="124"/>
      <c r="Q99" s="126"/>
      <c r="R99" s="23" t="str">
        <f t="shared" si="52"/>
        <v> </v>
      </c>
      <c r="S99" s="23" t="str">
        <f t="shared" si="52"/>
        <v> </v>
      </c>
      <c r="T99" s="23" t="str">
        <f t="shared" si="53"/>
        <v> </v>
      </c>
      <c r="U99" s="24" t="str">
        <f t="shared" si="54"/>
        <v> </v>
      </c>
      <c r="V99" s="124"/>
      <c r="W99" s="124"/>
    </row>
    <row r="100" spans="1:23" ht="12.75" hidden="1">
      <c r="A100" s="22"/>
      <c r="B100" s="124"/>
      <c r="C100" s="124"/>
      <c r="D100" s="124"/>
      <c r="E100" s="125">
        <f t="shared" si="55"/>
        <v>0</v>
      </c>
      <c r="F100" s="124"/>
      <c r="G100" s="124"/>
      <c r="H100" s="124"/>
      <c r="I100" s="124"/>
      <c r="J100" s="124"/>
      <c r="K100" s="124"/>
      <c r="L100" s="124"/>
      <c r="M100" s="126"/>
      <c r="N100" s="124"/>
      <c r="O100" s="126"/>
      <c r="P100" s="124"/>
      <c r="Q100" s="126"/>
      <c r="R100" s="23" t="str">
        <f t="shared" si="52"/>
        <v> </v>
      </c>
      <c r="S100" s="23" t="str">
        <f t="shared" si="52"/>
        <v> </v>
      </c>
      <c r="T100" s="23" t="str">
        <f t="shared" si="53"/>
        <v> </v>
      </c>
      <c r="U100" s="24" t="str">
        <f t="shared" si="54"/>
        <v> </v>
      </c>
      <c r="V100" s="124"/>
      <c r="W100" s="124"/>
    </row>
    <row r="101" spans="1:23" ht="12.75" hidden="1">
      <c r="A101" s="22"/>
      <c r="B101" s="124"/>
      <c r="C101" s="124"/>
      <c r="D101" s="124"/>
      <c r="E101" s="125">
        <f t="shared" si="55"/>
        <v>0</v>
      </c>
      <c r="F101" s="124"/>
      <c r="G101" s="124"/>
      <c r="H101" s="124"/>
      <c r="I101" s="124"/>
      <c r="J101" s="124"/>
      <c r="K101" s="124"/>
      <c r="L101" s="124"/>
      <c r="M101" s="126"/>
      <c r="N101" s="124"/>
      <c r="O101" s="126"/>
      <c r="P101" s="124"/>
      <c r="Q101" s="126"/>
      <c r="R101" s="23" t="str">
        <f t="shared" si="52"/>
        <v> </v>
      </c>
      <c r="S101" s="23" t="str">
        <f t="shared" si="52"/>
        <v> </v>
      </c>
      <c r="T101" s="23" t="str">
        <f t="shared" si="53"/>
        <v> </v>
      </c>
      <c r="U101" s="24" t="str">
        <f t="shared" si="54"/>
        <v> </v>
      </c>
      <c r="V101" s="124"/>
      <c r="W101" s="124"/>
    </row>
    <row r="102" spans="1:23" ht="12.75" hidden="1">
      <c r="A102" s="22"/>
      <c r="B102" s="124"/>
      <c r="C102" s="124"/>
      <c r="D102" s="124"/>
      <c r="E102" s="125">
        <f t="shared" si="55"/>
        <v>0</v>
      </c>
      <c r="F102" s="124"/>
      <c r="G102" s="124"/>
      <c r="H102" s="124"/>
      <c r="I102" s="124"/>
      <c r="J102" s="124"/>
      <c r="K102" s="124"/>
      <c r="L102" s="124"/>
      <c r="M102" s="126"/>
      <c r="N102" s="124"/>
      <c r="O102" s="126"/>
      <c r="P102" s="124"/>
      <c r="Q102" s="126"/>
      <c r="R102" s="23" t="str">
        <f t="shared" si="52"/>
        <v> </v>
      </c>
      <c r="S102" s="23" t="str">
        <f t="shared" si="52"/>
        <v> </v>
      </c>
      <c r="T102" s="23" t="str">
        <f t="shared" si="53"/>
        <v> </v>
      </c>
      <c r="U102" s="24" t="str">
        <f t="shared" si="54"/>
        <v> </v>
      </c>
      <c r="V102" s="124"/>
      <c r="W102" s="124"/>
    </row>
    <row r="103" spans="1:23" ht="12.75" hidden="1">
      <c r="A103" s="22"/>
      <c r="B103" s="124"/>
      <c r="C103" s="124"/>
      <c r="D103" s="124"/>
      <c r="E103" s="125">
        <f t="shared" si="55"/>
        <v>0</v>
      </c>
      <c r="F103" s="124"/>
      <c r="G103" s="124"/>
      <c r="H103" s="124"/>
      <c r="I103" s="124"/>
      <c r="J103" s="124"/>
      <c r="K103" s="124"/>
      <c r="L103" s="124"/>
      <c r="M103" s="126"/>
      <c r="N103" s="124"/>
      <c r="O103" s="126"/>
      <c r="P103" s="124"/>
      <c r="Q103" s="126"/>
      <c r="R103" s="23" t="str">
        <f t="shared" si="52"/>
        <v> </v>
      </c>
      <c r="S103" s="23" t="str">
        <f t="shared" si="52"/>
        <v> </v>
      </c>
      <c r="T103" s="23" t="str">
        <f t="shared" si="53"/>
        <v> </v>
      </c>
      <c r="U103" s="24" t="str">
        <f t="shared" si="54"/>
        <v> </v>
      </c>
      <c r="V103" s="124"/>
      <c r="W103" s="124"/>
    </row>
    <row r="104" spans="1:23" ht="12.75" hidden="1">
      <c r="A104" s="22"/>
      <c r="B104" s="124"/>
      <c r="C104" s="124"/>
      <c r="D104" s="124"/>
      <c r="E104" s="125">
        <f t="shared" si="55"/>
        <v>0</v>
      </c>
      <c r="F104" s="124"/>
      <c r="G104" s="124"/>
      <c r="H104" s="124"/>
      <c r="I104" s="124"/>
      <c r="J104" s="124"/>
      <c r="K104" s="124"/>
      <c r="L104" s="124"/>
      <c r="M104" s="126"/>
      <c r="N104" s="124"/>
      <c r="O104" s="126"/>
      <c r="P104" s="124"/>
      <c r="Q104" s="126"/>
      <c r="R104" s="23" t="str">
        <f t="shared" si="52"/>
        <v> </v>
      </c>
      <c r="S104" s="23" t="str">
        <f t="shared" si="52"/>
        <v> </v>
      </c>
      <c r="T104" s="23" t="str">
        <f t="shared" si="53"/>
        <v> </v>
      </c>
      <c r="U104" s="24" t="str">
        <f t="shared" si="54"/>
        <v> </v>
      </c>
      <c r="V104" s="124"/>
      <c r="W104" s="124"/>
    </row>
    <row r="105" spans="1:23" ht="12.75" hidden="1">
      <c r="A105" s="22"/>
      <c r="B105" s="124"/>
      <c r="C105" s="124"/>
      <c r="D105" s="124"/>
      <c r="E105" s="125">
        <f t="shared" si="55"/>
        <v>0</v>
      </c>
      <c r="F105" s="124"/>
      <c r="G105" s="124"/>
      <c r="H105" s="124"/>
      <c r="I105" s="124"/>
      <c r="J105" s="124"/>
      <c r="K105" s="124"/>
      <c r="L105" s="124"/>
      <c r="M105" s="126"/>
      <c r="N105" s="124"/>
      <c r="O105" s="126"/>
      <c r="P105" s="124"/>
      <c r="Q105" s="126"/>
      <c r="R105" s="23" t="str">
        <f t="shared" si="52"/>
        <v> </v>
      </c>
      <c r="S105" s="23" t="str">
        <f t="shared" si="52"/>
        <v> </v>
      </c>
      <c r="T105" s="23" t="str">
        <f t="shared" si="53"/>
        <v> </v>
      </c>
      <c r="U105" s="24" t="str">
        <f t="shared" si="54"/>
        <v> </v>
      </c>
      <c r="V105" s="124"/>
      <c r="W105" s="124"/>
    </row>
    <row r="106" spans="1:23" ht="12.75" hidden="1">
      <c r="A106" s="22"/>
      <c r="B106" s="124"/>
      <c r="C106" s="124"/>
      <c r="D106" s="124"/>
      <c r="E106" s="125">
        <f t="shared" si="55"/>
        <v>0</v>
      </c>
      <c r="F106" s="124"/>
      <c r="G106" s="124"/>
      <c r="H106" s="124"/>
      <c r="I106" s="124"/>
      <c r="J106" s="124"/>
      <c r="K106" s="124"/>
      <c r="L106" s="124"/>
      <c r="M106" s="126"/>
      <c r="N106" s="124"/>
      <c r="O106" s="126"/>
      <c r="P106" s="124"/>
      <c r="Q106" s="126"/>
      <c r="R106" s="23" t="str">
        <f t="shared" si="52"/>
        <v> </v>
      </c>
      <c r="S106" s="23" t="str">
        <f t="shared" si="52"/>
        <v> </v>
      </c>
      <c r="T106" s="23" t="str">
        <f t="shared" si="53"/>
        <v> </v>
      </c>
      <c r="U106" s="24" t="str">
        <f t="shared" si="54"/>
        <v> </v>
      </c>
      <c r="V106" s="124"/>
      <c r="W106" s="124"/>
    </row>
    <row r="107" spans="1:23" ht="12.75" hidden="1">
      <c r="A107" s="22"/>
      <c r="B107" s="124"/>
      <c r="C107" s="124"/>
      <c r="D107" s="124"/>
      <c r="E107" s="125">
        <f t="shared" si="55"/>
        <v>0</v>
      </c>
      <c r="F107" s="124"/>
      <c r="G107" s="124"/>
      <c r="H107" s="124"/>
      <c r="I107" s="124"/>
      <c r="J107" s="124"/>
      <c r="K107" s="124"/>
      <c r="L107" s="124"/>
      <c r="M107" s="126"/>
      <c r="N107" s="124"/>
      <c r="O107" s="126"/>
      <c r="P107" s="124"/>
      <c r="Q107" s="126"/>
      <c r="R107" s="23" t="str">
        <f t="shared" si="52"/>
        <v> </v>
      </c>
      <c r="S107" s="23" t="str">
        <f t="shared" si="52"/>
        <v> </v>
      </c>
      <c r="T107" s="23" t="str">
        <f t="shared" si="53"/>
        <v> </v>
      </c>
      <c r="U107" s="24" t="str">
        <f t="shared" si="54"/>
        <v> </v>
      </c>
      <c r="V107" s="124"/>
      <c r="W107" s="124"/>
    </row>
    <row r="108" spans="1:23" ht="12.75" hidden="1">
      <c r="A108" s="22"/>
      <c r="B108" s="124"/>
      <c r="C108" s="124"/>
      <c r="D108" s="124"/>
      <c r="E108" s="125">
        <f t="shared" si="55"/>
        <v>0</v>
      </c>
      <c r="F108" s="124"/>
      <c r="G108" s="124"/>
      <c r="H108" s="126"/>
      <c r="I108" s="124"/>
      <c r="J108" s="126"/>
      <c r="K108" s="124"/>
      <c r="L108" s="126"/>
      <c r="M108" s="126"/>
      <c r="N108" s="126"/>
      <c r="O108" s="126"/>
      <c r="P108" s="126"/>
      <c r="Q108" s="126"/>
      <c r="R108" s="23" t="str">
        <f t="shared" si="52"/>
        <v> </v>
      </c>
      <c r="S108" s="23" t="str">
        <f t="shared" si="52"/>
        <v> </v>
      </c>
      <c r="T108" s="23" t="str">
        <f t="shared" si="53"/>
        <v> </v>
      </c>
      <c r="U108" s="24" t="str">
        <f t="shared" si="54"/>
        <v> </v>
      </c>
      <c r="V108" s="124"/>
      <c r="W108" s="124"/>
    </row>
    <row r="109" spans="1:23" ht="12.75" hidden="1">
      <c r="A109" s="22"/>
      <c r="B109" s="124"/>
      <c r="C109" s="124"/>
      <c r="D109" s="124"/>
      <c r="E109" s="125">
        <f t="shared" si="55"/>
        <v>0</v>
      </c>
      <c r="F109" s="124"/>
      <c r="G109" s="124"/>
      <c r="H109" s="126"/>
      <c r="I109" s="124"/>
      <c r="J109" s="126"/>
      <c r="K109" s="124"/>
      <c r="L109" s="126"/>
      <c r="M109" s="126"/>
      <c r="N109" s="126"/>
      <c r="O109" s="126"/>
      <c r="P109" s="126"/>
      <c r="Q109" s="126"/>
      <c r="R109" s="23" t="str">
        <f t="shared" si="52"/>
        <v> </v>
      </c>
      <c r="S109" s="23" t="str">
        <f t="shared" si="52"/>
        <v> </v>
      </c>
      <c r="T109" s="23" t="str">
        <f t="shared" si="53"/>
        <v> </v>
      </c>
      <c r="U109" s="24" t="str">
        <f t="shared" si="54"/>
        <v> </v>
      </c>
      <c r="V109" s="124"/>
      <c r="W109" s="124"/>
    </row>
    <row r="110" spans="1:23" ht="12.75" hidden="1">
      <c r="A110" s="22"/>
      <c r="B110" s="124"/>
      <c r="C110" s="124"/>
      <c r="D110" s="124"/>
      <c r="E110" s="125">
        <f t="shared" si="55"/>
        <v>0</v>
      </c>
      <c r="F110" s="124"/>
      <c r="G110" s="124"/>
      <c r="H110" s="126"/>
      <c r="I110" s="124"/>
      <c r="J110" s="126"/>
      <c r="K110" s="124"/>
      <c r="L110" s="126"/>
      <c r="M110" s="126"/>
      <c r="N110" s="126"/>
      <c r="O110" s="126"/>
      <c r="P110" s="126"/>
      <c r="Q110" s="126"/>
      <c r="R110" s="23" t="str">
        <f t="shared" si="52"/>
        <v> </v>
      </c>
      <c r="S110" s="23" t="str">
        <f t="shared" si="52"/>
        <v> </v>
      </c>
      <c r="T110" s="23" t="str">
        <f t="shared" si="53"/>
        <v> </v>
      </c>
      <c r="U110" s="24" t="str">
        <f t="shared" si="54"/>
        <v> </v>
      </c>
      <c r="V110" s="124"/>
      <c r="W110" s="124"/>
    </row>
    <row r="111" spans="1:23" ht="12.75" hidden="1">
      <c r="A111" s="25"/>
      <c r="B111" s="127"/>
      <c r="C111" s="128"/>
      <c r="D111" s="128"/>
      <c r="E111" s="128"/>
      <c r="F111" s="127"/>
      <c r="G111" s="128"/>
      <c r="H111" s="127"/>
      <c r="I111" s="128"/>
      <c r="J111" s="127"/>
      <c r="K111" s="128"/>
      <c r="L111" s="127"/>
      <c r="M111" s="127"/>
      <c r="N111" s="127"/>
      <c r="O111" s="127"/>
      <c r="P111" s="127"/>
      <c r="Q111" s="127"/>
      <c r="R111" s="20" t="str">
        <f aca="true" t="shared" si="56" ref="R111:S113">IF(L111=0," ",(N111-L111)/L111)</f>
        <v> </v>
      </c>
      <c r="S111" s="21" t="str">
        <f t="shared" si="56"/>
        <v> </v>
      </c>
      <c r="T111" s="20" t="str">
        <f t="shared" si="53"/>
        <v> </v>
      </c>
      <c r="U111" s="21" t="str">
        <f t="shared" si="54"/>
        <v> </v>
      </c>
      <c r="V111" s="127"/>
      <c r="W111" s="128"/>
    </row>
    <row r="112" spans="1:23" ht="12.75" hidden="1">
      <c r="A112" s="25" t="s">
        <v>84</v>
      </c>
      <c r="B112" s="127">
        <f aca="true" t="shared" si="57" ref="B112:Q112">B95+B85</f>
        <v>0</v>
      </c>
      <c r="C112" s="127">
        <f t="shared" si="57"/>
        <v>0</v>
      </c>
      <c r="D112" s="127">
        <f t="shared" si="57"/>
        <v>0</v>
      </c>
      <c r="E112" s="127">
        <f t="shared" si="57"/>
        <v>0</v>
      </c>
      <c r="F112" s="127">
        <f t="shared" si="57"/>
        <v>0</v>
      </c>
      <c r="G112" s="127">
        <f t="shared" si="57"/>
        <v>0</v>
      </c>
      <c r="H112" s="127">
        <f t="shared" si="57"/>
        <v>0</v>
      </c>
      <c r="I112" s="127">
        <f t="shared" si="57"/>
        <v>0</v>
      </c>
      <c r="J112" s="127">
        <f t="shared" si="57"/>
        <v>0</v>
      </c>
      <c r="K112" s="127">
        <f t="shared" si="57"/>
        <v>0</v>
      </c>
      <c r="L112" s="127">
        <f t="shared" si="57"/>
        <v>0</v>
      </c>
      <c r="M112" s="127">
        <f t="shared" si="57"/>
        <v>0</v>
      </c>
      <c r="N112" s="127">
        <f t="shared" si="57"/>
        <v>0</v>
      </c>
      <c r="O112" s="127">
        <f t="shared" si="57"/>
        <v>0</v>
      </c>
      <c r="P112" s="127">
        <f t="shared" si="57"/>
        <v>0</v>
      </c>
      <c r="Q112" s="127">
        <f t="shared" si="57"/>
        <v>0</v>
      </c>
      <c r="R112" s="20" t="str">
        <f t="shared" si="56"/>
        <v> </v>
      </c>
      <c r="S112" s="21" t="str">
        <f t="shared" si="56"/>
        <v> </v>
      </c>
      <c r="T112" s="20" t="str">
        <f t="shared" si="53"/>
        <v> </v>
      </c>
      <c r="U112" s="21" t="str">
        <f t="shared" si="54"/>
        <v> </v>
      </c>
      <c r="V112" s="127">
        <f>V95+V85</f>
        <v>0</v>
      </c>
      <c r="W112" s="127">
        <f>W95+W85</f>
        <v>0</v>
      </c>
    </row>
    <row r="113" spans="1:23" ht="12.75" hidden="1">
      <c r="A113" s="26" t="s">
        <v>125</v>
      </c>
      <c r="B113" s="129">
        <f>B85</f>
        <v>0</v>
      </c>
      <c r="C113" s="129">
        <f aca="true" t="shared" si="58" ref="C113:Q113">C85</f>
        <v>0</v>
      </c>
      <c r="D113" s="129">
        <f t="shared" si="58"/>
        <v>0</v>
      </c>
      <c r="E113" s="129">
        <f t="shared" si="58"/>
        <v>0</v>
      </c>
      <c r="F113" s="129">
        <f t="shared" si="58"/>
        <v>0</v>
      </c>
      <c r="G113" s="129">
        <f t="shared" si="58"/>
        <v>0</v>
      </c>
      <c r="H113" s="129">
        <f t="shared" si="58"/>
        <v>0</v>
      </c>
      <c r="I113" s="129">
        <f t="shared" si="58"/>
        <v>0</v>
      </c>
      <c r="J113" s="129">
        <f t="shared" si="58"/>
        <v>0</v>
      </c>
      <c r="K113" s="129">
        <f t="shared" si="58"/>
        <v>0</v>
      </c>
      <c r="L113" s="129">
        <f t="shared" si="58"/>
        <v>0</v>
      </c>
      <c r="M113" s="129">
        <f t="shared" si="58"/>
        <v>0</v>
      </c>
      <c r="N113" s="129">
        <f t="shared" si="58"/>
        <v>0</v>
      </c>
      <c r="O113" s="129">
        <f t="shared" si="58"/>
        <v>0</v>
      </c>
      <c r="P113" s="129">
        <f t="shared" si="58"/>
        <v>0</v>
      </c>
      <c r="Q113" s="129">
        <f t="shared" si="58"/>
        <v>0</v>
      </c>
      <c r="R113" s="20" t="str">
        <f t="shared" si="56"/>
        <v> </v>
      </c>
      <c r="S113" s="21" t="str">
        <f t="shared" si="56"/>
        <v> </v>
      </c>
      <c r="T113" s="20" t="str">
        <f t="shared" si="53"/>
        <v> </v>
      </c>
      <c r="U113" s="21" t="str">
        <f t="shared" si="54"/>
        <v> </v>
      </c>
      <c r="V113" s="129">
        <f>V85</f>
        <v>0</v>
      </c>
      <c r="W113" s="129">
        <f>W85</f>
        <v>0</v>
      </c>
    </row>
    <row r="114" spans="1:23" ht="12.75">
      <c r="A114" s="27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28"/>
      <c r="S114" s="28"/>
      <c r="T114" s="28"/>
      <c r="U114" s="28"/>
      <c r="V114" s="130"/>
      <c r="W114" s="130"/>
    </row>
    <row r="115" ht="12.75">
      <c r="A115" s="29" t="s">
        <v>126</v>
      </c>
    </row>
    <row r="116" ht="12.75">
      <c r="A116" s="29" t="s">
        <v>127</v>
      </c>
    </row>
    <row r="117" spans="1:22" ht="13.5">
      <c r="A117" s="29" t="s">
        <v>128</v>
      </c>
      <c r="B117" s="31"/>
      <c r="C117" s="31"/>
      <c r="D117" s="31"/>
      <c r="E117" s="31"/>
      <c r="F117" s="31"/>
      <c r="H117" s="31"/>
      <c r="I117" s="31"/>
      <c r="J117" s="31"/>
      <c r="K117" s="31"/>
      <c r="V117" s="31"/>
    </row>
    <row r="118" spans="1:22" ht="13.5">
      <c r="A118" s="29" t="s">
        <v>129</v>
      </c>
      <c r="B118" s="31"/>
      <c r="C118" s="31"/>
      <c r="D118" s="31"/>
      <c r="E118" s="31"/>
      <c r="F118" s="31"/>
      <c r="H118" s="31"/>
      <c r="I118" s="31"/>
      <c r="J118" s="31"/>
      <c r="K118" s="31"/>
      <c r="V118" s="31"/>
    </row>
    <row r="119" spans="1:22" ht="13.5">
      <c r="A119" s="29" t="s">
        <v>130</v>
      </c>
      <c r="B119" s="31"/>
      <c r="C119" s="31"/>
      <c r="D119" s="31"/>
      <c r="E119" s="31"/>
      <c r="F119" s="31"/>
      <c r="H119" s="31"/>
      <c r="I119" s="31"/>
      <c r="J119" s="31"/>
      <c r="K119" s="31"/>
      <c r="V119" s="31"/>
    </row>
    <row r="120" ht="12.75">
      <c r="A120" s="29" t="s">
        <v>131</v>
      </c>
    </row>
    <row r="123" spans="1:23" ht="13.5">
      <c r="A123" s="31"/>
      <c r="G123" s="31"/>
      <c r="W123" s="31"/>
    </row>
    <row r="124" spans="1:23" ht="13.5">
      <c r="A124" s="31"/>
      <c r="G124" s="31"/>
      <c r="W124" s="31"/>
    </row>
    <row r="125" spans="1:23" ht="13.5">
      <c r="A125" s="31"/>
      <c r="G125" s="31"/>
      <c r="W125" s="31"/>
    </row>
  </sheetData>
  <sheetProtection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fitToHeight="1" fitToWidth="1" horizontalDpi="600" verticalDpi="600" orientation="landscape" paperSize="9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5"/>
  <sheetViews>
    <sheetView showGridLines="0" tabSelected="1" zoomScalePageLayoutView="0" workbookViewId="0" topLeftCell="A1">
      <selection activeCell="A6" sqref="A6"/>
    </sheetView>
  </sheetViews>
  <sheetFormatPr defaultColWidth="9.140625" defaultRowHeight="12.75"/>
  <cols>
    <col min="1" max="1" width="52.7109375" style="30" customWidth="1"/>
    <col min="2" max="23" width="13.7109375" style="30" customWidth="1"/>
    <col min="24" max="24" width="2.7109375" style="30" customWidth="1"/>
    <col min="25" max="16384" width="9.140625" style="30" customWidth="1"/>
  </cols>
  <sheetData>
    <row r="1" spans="1:23" ht="12.75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33"/>
      <c r="W1" s="33"/>
    </row>
    <row r="2" spans="1:23" ht="17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34"/>
      <c r="W2" s="34"/>
    </row>
    <row r="3" spans="1:23" ht="18" customHeight="1">
      <c r="A3" s="137" t="s">
        <v>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34"/>
      <c r="W3" s="34"/>
    </row>
    <row r="4" spans="1:23" ht="18" customHeight="1">
      <c r="A4" s="137" t="s">
        <v>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34"/>
      <c r="W4" s="34"/>
    </row>
    <row r="5" spans="1:23" ht="15" customHeight="1">
      <c r="A5" s="138" t="s">
        <v>110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35"/>
      <c r="W5" s="35"/>
    </row>
    <row r="6" spans="1:23" ht="12.75" customHeight="1">
      <c r="A6" s="32"/>
      <c r="B6" s="32"/>
      <c r="C6" s="32"/>
      <c r="D6" s="32"/>
      <c r="E6" s="36"/>
      <c r="F6" s="134" t="s">
        <v>3</v>
      </c>
      <c r="G6" s="135"/>
      <c r="H6" s="134" t="s">
        <v>4</v>
      </c>
      <c r="I6" s="135"/>
      <c r="J6" s="134" t="s">
        <v>5</v>
      </c>
      <c r="K6" s="135"/>
      <c r="L6" s="134" t="s">
        <v>6</v>
      </c>
      <c r="M6" s="135"/>
      <c r="N6" s="134" t="s">
        <v>7</v>
      </c>
      <c r="O6" s="135"/>
      <c r="P6" s="134" t="s">
        <v>8</v>
      </c>
      <c r="Q6" s="135"/>
      <c r="R6" s="134" t="s">
        <v>9</v>
      </c>
      <c r="S6" s="135"/>
      <c r="T6" s="134" t="s">
        <v>10</v>
      </c>
      <c r="U6" s="135"/>
      <c r="V6" s="134" t="s">
        <v>11</v>
      </c>
      <c r="W6" s="135"/>
    </row>
    <row r="7" spans="1:23" ht="82.5">
      <c r="A7" s="37" t="s">
        <v>12</v>
      </c>
      <c r="B7" s="38" t="s">
        <v>13</v>
      </c>
      <c r="C7" s="38" t="s">
        <v>14</v>
      </c>
      <c r="D7" s="38" t="s">
        <v>15</v>
      </c>
      <c r="E7" s="38" t="s">
        <v>16</v>
      </c>
      <c r="F7" s="39" t="s">
        <v>17</v>
      </c>
      <c r="G7" s="40" t="s">
        <v>18</v>
      </c>
      <c r="H7" s="39" t="s">
        <v>19</v>
      </c>
      <c r="I7" s="40" t="s">
        <v>20</v>
      </c>
      <c r="J7" s="39" t="s">
        <v>21</v>
      </c>
      <c r="K7" s="40" t="s">
        <v>22</v>
      </c>
      <c r="L7" s="39" t="s">
        <v>23</v>
      </c>
      <c r="M7" s="40" t="s">
        <v>24</v>
      </c>
      <c r="N7" s="39" t="s">
        <v>25</v>
      </c>
      <c r="O7" s="40" t="s">
        <v>26</v>
      </c>
      <c r="P7" s="39" t="s">
        <v>27</v>
      </c>
      <c r="Q7" s="40" t="s">
        <v>28</v>
      </c>
      <c r="R7" s="39" t="s">
        <v>27</v>
      </c>
      <c r="S7" s="40" t="s">
        <v>28</v>
      </c>
      <c r="T7" s="39" t="s">
        <v>29</v>
      </c>
      <c r="U7" s="40" t="s">
        <v>30</v>
      </c>
      <c r="V7" s="39" t="s">
        <v>16</v>
      </c>
      <c r="W7" s="40" t="s">
        <v>31</v>
      </c>
    </row>
    <row r="8" spans="1:23" ht="12.75" customHeight="1">
      <c r="A8" s="41" t="s">
        <v>32</v>
      </c>
      <c r="B8" s="42"/>
      <c r="C8" s="42"/>
      <c r="D8" s="42"/>
      <c r="E8" s="42"/>
      <c r="F8" s="43"/>
      <c r="G8" s="44"/>
      <c r="H8" s="43"/>
      <c r="I8" s="44"/>
      <c r="J8" s="43"/>
      <c r="K8" s="44"/>
      <c r="L8" s="43"/>
      <c r="M8" s="44"/>
      <c r="N8" s="43"/>
      <c r="O8" s="44"/>
      <c r="P8" s="43"/>
      <c r="Q8" s="44"/>
      <c r="R8" s="45"/>
      <c r="S8" s="46"/>
      <c r="T8" s="45"/>
      <c r="U8" s="47"/>
      <c r="V8" s="43"/>
      <c r="W8" s="44"/>
    </row>
    <row r="9" spans="1:23" ht="12.75" customHeight="1" hidden="1">
      <c r="A9" s="48" t="s">
        <v>33</v>
      </c>
      <c r="B9" s="93">
        <v>0</v>
      </c>
      <c r="C9" s="93">
        <v>0</v>
      </c>
      <c r="D9" s="93"/>
      <c r="E9" s="93">
        <f>$B9+$C9+$D9</f>
        <v>0</v>
      </c>
      <c r="F9" s="94">
        <v>0</v>
      </c>
      <c r="G9" s="95">
        <v>0</v>
      </c>
      <c r="H9" s="94"/>
      <c r="I9" s="95"/>
      <c r="J9" s="94"/>
      <c r="K9" s="95"/>
      <c r="L9" s="94"/>
      <c r="M9" s="95"/>
      <c r="N9" s="94"/>
      <c r="O9" s="95"/>
      <c r="P9" s="94">
        <f>$H9+$J9+$L9+$N9</f>
        <v>0</v>
      </c>
      <c r="Q9" s="95">
        <f>$I9+$K9+$M9+$O9</f>
        <v>0</v>
      </c>
      <c r="R9" s="49">
        <f>IF($L9=0,0,(($N9-$L9)/$L9)*100)</f>
        <v>0</v>
      </c>
      <c r="S9" s="50">
        <f>IF($M9=0,0,(($O9-$M9)/$M9)*100)</f>
        <v>0</v>
      </c>
      <c r="T9" s="49">
        <f>IF($E9=0,0,($P9/$E9)*100)</f>
        <v>0</v>
      </c>
      <c r="U9" s="51">
        <f>IF($E9=0,0,($Q9/$E9)*100)</f>
        <v>0</v>
      </c>
      <c r="V9" s="94">
        <v>0</v>
      </c>
      <c r="W9" s="95"/>
    </row>
    <row r="10" spans="1:23" ht="12.75" customHeight="1">
      <c r="A10" s="48" t="s">
        <v>34</v>
      </c>
      <c r="B10" s="93">
        <v>2015000</v>
      </c>
      <c r="C10" s="93">
        <v>0</v>
      </c>
      <c r="D10" s="93"/>
      <c r="E10" s="93">
        <f aca="true" t="shared" si="0" ref="E10:E16">$B10+$C10+$D10</f>
        <v>2015000</v>
      </c>
      <c r="F10" s="94">
        <v>2015000</v>
      </c>
      <c r="G10" s="95">
        <v>2015000</v>
      </c>
      <c r="H10" s="94">
        <v>221000</v>
      </c>
      <c r="I10" s="95">
        <v>209816</v>
      </c>
      <c r="J10" s="94">
        <v>139000</v>
      </c>
      <c r="K10" s="95">
        <v>138301</v>
      </c>
      <c r="L10" s="94">
        <v>178000</v>
      </c>
      <c r="M10" s="95">
        <v>221928</v>
      </c>
      <c r="N10" s="94">
        <v>102000</v>
      </c>
      <c r="O10" s="95">
        <v>129854</v>
      </c>
      <c r="P10" s="94">
        <f aca="true" t="shared" si="1" ref="P10:P16">$H10+$J10+$L10+$N10</f>
        <v>640000</v>
      </c>
      <c r="Q10" s="95">
        <f aca="true" t="shared" si="2" ref="Q10:Q16">$I10+$K10+$M10+$O10</f>
        <v>699899</v>
      </c>
      <c r="R10" s="49">
        <f aca="true" t="shared" si="3" ref="R10:R16">IF($L10=0,0,(($N10-$L10)/$L10)*100)</f>
        <v>-42.69662921348314</v>
      </c>
      <c r="S10" s="50">
        <f aca="true" t="shared" si="4" ref="S10:S16">IF($M10=0,0,(($O10-$M10)/$M10)*100)</f>
        <v>-41.4882304170722</v>
      </c>
      <c r="T10" s="49">
        <f aca="true" t="shared" si="5" ref="T10:T15">IF($E10=0,0,($P10/$E10)*100)</f>
        <v>31.76178660049628</v>
      </c>
      <c r="U10" s="51">
        <f aca="true" t="shared" si="6" ref="U10:U15">IF($E10=0,0,($Q10/$E10)*100)</f>
        <v>34.73444168734491</v>
      </c>
      <c r="V10" s="94">
        <v>0</v>
      </c>
      <c r="W10" s="95">
        <v>0</v>
      </c>
    </row>
    <row r="11" spans="1:23" ht="12.75" customHeight="1">
      <c r="A11" s="48" t="s">
        <v>35</v>
      </c>
      <c r="B11" s="93">
        <v>0</v>
      </c>
      <c r="C11" s="93">
        <v>0</v>
      </c>
      <c r="D11" s="93"/>
      <c r="E11" s="93">
        <f t="shared" si="0"/>
        <v>0</v>
      </c>
      <c r="F11" s="94">
        <v>0</v>
      </c>
      <c r="G11" s="95">
        <v>0</v>
      </c>
      <c r="H11" s="94"/>
      <c r="I11" s="95"/>
      <c r="J11" s="94"/>
      <c r="K11" s="95"/>
      <c r="L11" s="94"/>
      <c r="M11" s="95"/>
      <c r="N11" s="94"/>
      <c r="O11" s="95"/>
      <c r="P11" s="94">
        <f t="shared" si="1"/>
        <v>0</v>
      </c>
      <c r="Q11" s="95">
        <f t="shared" si="2"/>
        <v>0</v>
      </c>
      <c r="R11" s="49">
        <f t="shared" si="3"/>
        <v>0</v>
      </c>
      <c r="S11" s="50">
        <f t="shared" si="4"/>
        <v>0</v>
      </c>
      <c r="T11" s="49">
        <f t="shared" si="5"/>
        <v>0</v>
      </c>
      <c r="U11" s="51">
        <f t="shared" si="6"/>
        <v>0</v>
      </c>
      <c r="V11" s="94">
        <v>0</v>
      </c>
      <c r="W11" s="95">
        <v>0</v>
      </c>
    </row>
    <row r="12" spans="1:23" ht="12.75" customHeight="1">
      <c r="A12" s="48" t="s">
        <v>36</v>
      </c>
      <c r="B12" s="93">
        <v>0</v>
      </c>
      <c r="C12" s="93">
        <v>0</v>
      </c>
      <c r="D12" s="93"/>
      <c r="E12" s="93">
        <f t="shared" si="0"/>
        <v>0</v>
      </c>
      <c r="F12" s="94">
        <v>0</v>
      </c>
      <c r="G12" s="95">
        <v>0</v>
      </c>
      <c r="H12" s="94"/>
      <c r="I12" s="95"/>
      <c r="J12" s="94"/>
      <c r="K12" s="95"/>
      <c r="L12" s="94"/>
      <c r="M12" s="95"/>
      <c r="N12" s="94"/>
      <c r="O12" s="95"/>
      <c r="P12" s="94">
        <f t="shared" si="1"/>
        <v>0</v>
      </c>
      <c r="Q12" s="95">
        <f t="shared" si="2"/>
        <v>0</v>
      </c>
      <c r="R12" s="49">
        <f t="shared" si="3"/>
        <v>0</v>
      </c>
      <c r="S12" s="50">
        <f t="shared" si="4"/>
        <v>0</v>
      </c>
      <c r="T12" s="49">
        <f t="shared" si="5"/>
        <v>0</v>
      </c>
      <c r="U12" s="51">
        <f t="shared" si="6"/>
        <v>0</v>
      </c>
      <c r="V12" s="94">
        <v>0</v>
      </c>
      <c r="W12" s="95">
        <v>0</v>
      </c>
    </row>
    <row r="13" spans="1:23" ht="12.75" customHeight="1">
      <c r="A13" s="48" t="s">
        <v>37</v>
      </c>
      <c r="B13" s="93">
        <v>7500000</v>
      </c>
      <c r="C13" s="93">
        <v>-7500000</v>
      </c>
      <c r="D13" s="93"/>
      <c r="E13" s="93">
        <f t="shared" si="0"/>
        <v>0</v>
      </c>
      <c r="F13" s="94">
        <v>0</v>
      </c>
      <c r="G13" s="95">
        <v>0</v>
      </c>
      <c r="H13" s="94"/>
      <c r="I13" s="95"/>
      <c r="J13" s="94"/>
      <c r="K13" s="95"/>
      <c r="L13" s="94"/>
      <c r="M13" s="95"/>
      <c r="N13" s="94"/>
      <c r="O13" s="95"/>
      <c r="P13" s="94">
        <f t="shared" si="1"/>
        <v>0</v>
      </c>
      <c r="Q13" s="95">
        <f t="shared" si="2"/>
        <v>0</v>
      </c>
      <c r="R13" s="49">
        <f t="shared" si="3"/>
        <v>0</v>
      </c>
      <c r="S13" s="50">
        <f t="shared" si="4"/>
        <v>0</v>
      </c>
      <c r="T13" s="49">
        <f t="shared" si="5"/>
        <v>0</v>
      </c>
      <c r="U13" s="51">
        <f t="shared" si="6"/>
        <v>0</v>
      </c>
      <c r="V13" s="94">
        <v>0</v>
      </c>
      <c r="W13" s="95">
        <v>0</v>
      </c>
    </row>
    <row r="14" spans="1:23" ht="12.75" customHeight="1">
      <c r="A14" s="48" t="s">
        <v>38</v>
      </c>
      <c r="B14" s="93">
        <v>200000</v>
      </c>
      <c r="C14" s="93">
        <v>0</v>
      </c>
      <c r="D14" s="93"/>
      <c r="E14" s="93">
        <f t="shared" si="0"/>
        <v>200000</v>
      </c>
      <c r="F14" s="94">
        <v>200000</v>
      </c>
      <c r="G14" s="95">
        <v>0</v>
      </c>
      <c r="H14" s="94"/>
      <c r="I14" s="95"/>
      <c r="J14" s="94"/>
      <c r="K14" s="95"/>
      <c r="L14" s="94"/>
      <c r="M14" s="95"/>
      <c r="N14" s="94"/>
      <c r="O14" s="95"/>
      <c r="P14" s="94">
        <f t="shared" si="1"/>
        <v>0</v>
      </c>
      <c r="Q14" s="95">
        <f t="shared" si="2"/>
        <v>0</v>
      </c>
      <c r="R14" s="49">
        <f t="shared" si="3"/>
        <v>0</v>
      </c>
      <c r="S14" s="50">
        <f t="shared" si="4"/>
        <v>0</v>
      </c>
      <c r="T14" s="49">
        <f t="shared" si="5"/>
        <v>0</v>
      </c>
      <c r="U14" s="51">
        <f t="shared" si="6"/>
        <v>0</v>
      </c>
      <c r="V14" s="94">
        <v>0</v>
      </c>
      <c r="W14" s="95">
        <v>0</v>
      </c>
    </row>
    <row r="15" spans="1:23" ht="12.75" customHeight="1">
      <c r="A15" s="48" t="s">
        <v>39</v>
      </c>
      <c r="B15" s="93">
        <v>0</v>
      </c>
      <c r="C15" s="93">
        <v>0</v>
      </c>
      <c r="D15" s="93"/>
      <c r="E15" s="93">
        <f t="shared" si="0"/>
        <v>0</v>
      </c>
      <c r="F15" s="94">
        <v>0</v>
      </c>
      <c r="G15" s="95">
        <v>0</v>
      </c>
      <c r="H15" s="94"/>
      <c r="I15" s="95"/>
      <c r="J15" s="94"/>
      <c r="K15" s="95"/>
      <c r="L15" s="94"/>
      <c r="M15" s="95"/>
      <c r="N15" s="94"/>
      <c r="O15" s="95"/>
      <c r="P15" s="94">
        <f t="shared" si="1"/>
        <v>0</v>
      </c>
      <c r="Q15" s="95">
        <f t="shared" si="2"/>
        <v>0</v>
      </c>
      <c r="R15" s="49">
        <f t="shared" si="3"/>
        <v>0</v>
      </c>
      <c r="S15" s="50">
        <f t="shared" si="4"/>
        <v>0</v>
      </c>
      <c r="T15" s="49">
        <f t="shared" si="5"/>
        <v>0</v>
      </c>
      <c r="U15" s="51">
        <f t="shared" si="6"/>
        <v>0</v>
      </c>
      <c r="V15" s="94">
        <v>0</v>
      </c>
      <c r="W15" s="95">
        <v>0</v>
      </c>
    </row>
    <row r="16" spans="1:23" ht="12.75" customHeight="1">
      <c r="A16" s="52" t="s">
        <v>40</v>
      </c>
      <c r="B16" s="96">
        <f>SUM(B9:B15)</f>
        <v>9715000</v>
      </c>
      <c r="C16" s="96">
        <f>SUM(C9:C15)</f>
        <v>-7500000</v>
      </c>
      <c r="D16" s="96"/>
      <c r="E16" s="96">
        <f t="shared" si="0"/>
        <v>2215000</v>
      </c>
      <c r="F16" s="97">
        <f aca="true" t="shared" si="7" ref="F16:O16">SUM(F9:F15)</f>
        <v>2215000</v>
      </c>
      <c r="G16" s="98">
        <f t="shared" si="7"/>
        <v>2015000</v>
      </c>
      <c r="H16" s="97">
        <f t="shared" si="7"/>
        <v>221000</v>
      </c>
      <c r="I16" s="98">
        <f t="shared" si="7"/>
        <v>209816</v>
      </c>
      <c r="J16" s="97">
        <f t="shared" si="7"/>
        <v>139000</v>
      </c>
      <c r="K16" s="98">
        <f t="shared" si="7"/>
        <v>138301</v>
      </c>
      <c r="L16" s="97">
        <f t="shared" si="7"/>
        <v>178000</v>
      </c>
      <c r="M16" s="98">
        <f t="shared" si="7"/>
        <v>221928</v>
      </c>
      <c r="N16" s="97">
        <f t="shared" si="7"/>
        <v>102000</v>
      </c>
      <c r="O16" s="98">
        <f t="shared" si="7"/>
        <v>129854</v>
      </c>
      <c r="P16" s="97">
        <f t="shared" si="1"/>
        <v>640000</v>
      </c>
      <c r="Q16" s="98">
        <f t="shared" si="2"/>
        <v>699899</v>
      </c>
      <c r="R16" s="53">
        <f t="shared" si="3"/>
        <v>-42.69662921348314</v>
      </c>
      <c r="S16" s="54">
        <f t="shared" si="4"/>
        <v>-41.4882304170722</v>
      </c>
      <c r="T16" s="53">
        <f>IF((SUM($E9:$E13)+$E15)=0,0,(P16/(SUM($E9:$E13)+$E15)*100))</f>
        <v>31.76178660049628</v>
      </c>
      <c r="U16" s="55">
        <f>IF((SUM($E9:$E13)+$E15)=0,0,(Q16/(SUM($E9:$E13)+$E15)*100))</f>
        <v>34.73444168734491</v>
      </c>
      <c r="V16" s="97">
        <f>SUM(V9:V15)</f>
        <v>0</v>
      </c>
      <c r="W16" s="98">
        <f>SUM(W9:W15)</f>
        <v>0</v>
      </c>
    </row>
    <row r="17" spans="1:23" ht="12.75" customHeight="1">
      <c r="A17" s="41" t="s">
        <v>41</v>
      </c>
      <c r="B17" s="99"/>
      <c r="C17" s="99"/>
      <c r="D17" s="99"/>
      <c r="E17" s="99"/>
      <c r="F17" s="100"/>
      <c r="G17" s="101"/>
      <c r="H17" s="100"/>
      <c r="I17" s="101"/>
      <c r="J17" s="100"/>
      <c r="K17" s="101"/>
      <c r="L17" s="100"/>
      <c r="M17" s="101"/>
      <c r="N17" s="100"/>
      <c r="O17" s="101"/>
      <c r="P17" s="100"/>
      <c r="Q17" s="101"/>
      <c r="R17" s="45"/>
      <c r="S17" s="46"/>
      <c r="T17" s="45"/>
      <c r="U17" s="47"/>
      <c r="V17" s="100"/>
      <c r="W17" s="101"/>
    </row>
    <row r="18" spans="1:23" ht="12.75" customHeight="1">
      <c r="A18" s="48" t="s">
        <v>42</v>
      </c>
      <c r="B18" s="93">
        <v>2950000</v>
      </c>
      <c r="C18" s="93">
        <v>0</v>
      </c>
      <c r="D18" s="93"/>
      <c r="E18" s="93">
        <f aca="true" t="shared" si="8" ref="E18:E24">$B18+$C18+$D18</f>
        <v>2950000</v>
      </c>
      <c r="F18" s="94">
        <v>2950000</v>
      </c>
      <c r="G18" s="95">
        <v>0</v>
      </c>
      <c r="H18" s="94"/>
      <c r="I18" s="95"/>
      <c r="J18" s="94"/>
      <c r="K18" s="95"/>
      <c r="L18" s="94"/>
      <c r="M18" s="95"/>
      <c r="N18" s="94"/>
      <c r="O18" s="95"/>
      <c r="P18" s="94">
        <f aca="true" t="shared" si="9" ref="P18:P24">$H18+$J18+$L18+$N18</f>
        <v>0</v>
      </c>
      <c r="Q18" s="95">
        <f aca="true" t="shared" si="10" ref="Q18:Q24">$I18+$K18+$M18+$O18</f>
        <v>0</v>
      </c>
      <c r="R18" s="49">
        <f aca="true" t="shared" si="11" ref="R18:R24">IF($L18=0,0,(($N18-$L18)/$L18)*100)</f>
        <v>0</v>
      </c>
      <c r="S18" s="50">
        <f aca="true" t="shared" si="12" ref="S18:S24">IF($M18=0,0,(($O18-$M18)/$M18)*100)</f>
        <v>0</v>
      </c>
      <c r="T18" s="49">
        <f aca="true" t="shared" si="13" ref="T18:T23">IF($E18=0,0,($P18/$E18)*100)</f>
        <v>0</v>
      </c>
      <c r="U18" s="51">
        <f aca="true" t="shared" si="14" ref="U18:U23">IF($E18=0,0,($Q18/$E18)*100)</f>
        <v>0</v>
      </c>
      <c r="V18" s="94">
        <v>0</v>
      </c>
      <c r="W18" s="95">
        <v>0</v>
      </c>
    </row>
    <row r="19" spans="1:23" ht="12.75" customHeight="1">
      <c r="A19" s="48" t="s">
        <v>43</v>
      </c>
      <c r="B19" s="93">
        <v>2950000</v>
      </c>
      <c r="C19" s="93">
        <v>0</v>
      </c>
      <c r="D19" s="93"/>
      <c r="E19" s="93">
        <f t="shared" si="8"/>
        <v>2950000</v>
      </c>
      <c r="F19" s="94">
        <v>2950000</v>
      </c>
      <c r="G19" s="95">
        <v>0</v>
      </c>
      <c r="H19" s="94"/>
      <c r="I19" s="95"/>
      <c r="J19" s="94"/>
      <c r="K19" s="95"/>
      <c r="L19" s="94"/>
      <c r="M19" s="95"/>
      <c r="N19" s="94"/>
      <c r="O19" s="95"/>
      <c r="P19" s="94">
        <f t="shared" si="9"/>
        <v>0</v>
      </c>
      <c r="Q19" s="95">
        <f t="shared" si="10"/>
        <v>0</v>
      </c>
      <c r="R19" s="49">
        <f t="shared" si="11"/>
        <v>0</v>
      </c>
      <c r="S19" s="50">
        <f t="shared" si="12"/>
        <v>0</v>
      </c>
      <c r="T19" s="49">
        <f t="shared" si="13"/>
        <v>0</v>
      </c>
      <c r="U19" s="51">
        <f t="shared" si="14"/>
        <v>0</v>
      </c>
      <c r="V19" s="94">
        <v>0</v>
      </c>
      <c r="W19" s="95">
        <v>0</v>
      </c>
    </row>
    <row r="20" spans="1:23" ht="12.75" customHeight="1">
      <c r="A20" s="48" t="s">
        <v>44</v>
      </c>
      <c r="B20" s="93">
        <v>596000</v>
      </c>
      <c r="C20" s="93">
        <v>0</v>
      </c>
      <c r="D20" s="93"/>
      <c r="E20" s="93">
        <f t="shared" si="8"/>
        <v>596000</v>
      </c>
      <c r="F20" s="94">
        <v>596000</v>
      </c>
      <c r="G20" s="95">
        <v>596000</v>
      </c>
      <c r="H20" s="94"/>
      <c r="I20" s="95"/>
      <c r="J20" s="94"/>
      <c r="K20" s="95"/>
      <c r="L20" s="94"/>
      <c r="M20" s="95"/>
      <c r="N20" s="94"/>
      <c r="O20" s="95">
        <v>599700</v>
      </c>
      <c r="P20" s="94">
        <f t="shared" si="9"/>
        <v>0</v>
      </c>
      <c r="Q20" s="95">
        <f t="shared" si="10"/>
        <v>599700</v>
      </c>
      <c r="R20" s="49">
        <f t="shared" si="11"/>
        <v>0</v>
      </c>
      <c r="S20" s="50">
        <f t="shared" si="12"/>
        <v>0</v>
      </c>
      <c r="T20" s="49">
        <f t="shared" si="13"/>
        <v>0</v>
      </c>
      <c r="U20" s="51">
        <f t="shared" si="14"/>
        <v>100.62080536912752</v>
      </c>
      <c r="V20" s="94">
        <v>0</v>
      </c>
      <c r="W20" s="95">
        <v>0</v>
      </c>
    </row>
    <row r="21" spans="1:23" ht="12.75" customHeight="1">
      <c r="A21" s="48" t="s">
        <v>45</v>
      </c>
      <c r="B21" s="93">
        <v>0</v>
      </c>
      <c r="C21" s="93">
        <v>0</v>
      </c>
      <c r="D21" s="93"/>
      <c r="E21" s="93">
        <f t="shared" si="8"/>
        <v>0</v>
      </c>
      <c r="F21" s="94">
        <v>0</v>
      </c>
      <c r="G21" s="95">
        <v>0</v>
      </c>
      <c r="H21" s="94"/>
      <c r="I21" s="95"/>
      <c r="J21" s="94"/>
      <c r="K21" s="95"/>
      <c r="L21" s="94"/>
      <c r="M21" s="95"/>
      <c r="N21" s="94"/>
      <c r="O21" s="95"/>
      <c r="P21" s="94">
        <f t="shared" si="9"/>
        <v>0</v>
      </c>
      <c r="Q21" s="95">
        <f t="shared" si="10"/>
        <v>0</v>
      </c>
      <c r="R21" s="49">
        <f t="shared" si="11"/>
        <v>0</v>
      </c>
      <c r="S21" s="50">
        <f t="shared" si="12"/>
        <v>0</v>
      </c>
      <c r="T21" s="49">
        <f t="shared" si="13"/>
        <v>0</v>
      </c>
      <c r="U21" s="51">
        <f t="shared" si="14"/>
        <v>0</v>
      </c>
      <c r="V21" s="94">
        <v>0</v>
      </c>
      <c r="W21" s="95">
        <v>0</v>
      </c>
    </row>
    <row r="22" spans="1:23" ht="12.75" customHeight="1">
      <c r="A22" s="48" t="s">
        <v>46</v>
      </c>
      <c r="B22" s="93">
        <v>0</v>
      </c>
      <c r="C22" s="93">
        <v>0</v>
      </c>
      <c r="D22" s="93"/>
      <c r="E22" s="93">
        <f t="shared" si="8"/>
        <v>0</v>
      </c>
      <c r="F22" s="94">
        <v>0</v>
      </c>
      <c r="G22" s="95">
        <v>0</v>
      </c>
      <c r="H22" s="94"/>
      <c r="I22" s="95"/>
      <c r="J22" s="94"/>
      <c r="K22" s="95"/>
      <c r="L22" s="94"/>
      <c r="M22" s="95"/>
      <c r="N22" s="94"/>
      <c r="O22" s="95"/>
      <c r="P22" s="94">
        <f t="shared" si="9"/>
        <v>0</v>
      </c>
      <c r="Q22" s="95">
        <f t="shared" si="10"/>
        <v>0</v>
      </c>
      <c r="R22" s="49">
        <f t="shared" si="11"/>
        <v>0</v>
      </c>
      <c r="S22" s="50">
        <f t="shared" si="12"/>
        <v>0</v>
      </c>
      <c r="T22" s="49">
        <f t="shared" si="13"/>
        <v>0</v>
      </c>
      <c r="U22" s="51">
        <f t="shared" si="14"/>
        <v>0</v>
      </c>
      <c r="V22" s="94">
        <v>0</v>
      </c>
      <c r="W22" s="95">
        <v>0</v>
      </c>
    </row>
    <row r="23" spans="1:23" ht="12.75" customHeight="1">
      <c r="A23" s="48" t="s">
        <v>47</v>
      </c>
      <c r="B23" s="93">
        <v>0</v>
      </c>
      <c r="C23" s="93">
        <v>0</v>
      </c>
      <c r="D23" s="93"/>
      <c r="E23" s="93">
        <f t="shared" si="8"/>
        <v>0</v>
      </c>
      <c r="F23" s="94">
        <v>0</v>
      </c>
      <c r="G23" s="95">
        <v>0</v>
      </c>
      <c r="H23" s="94"/>
      <c r="I23" s="95"/>
      <c r="J23" s="94"/>
      <c r="K23" s="95"/>
      <c r="L23" s="94"/>
      <c r="M23" s="95"/>
      <c r="N23" s="94"/>
      <c r="O23" s="95"/>
      <c r="P23" s="94">
        <f t="shared" si="9"/>
        <v>0</v>
      </c>
      <c r="Q23" s="95">
        <f t="shared" si="10"/>
        <v>0</v>
      </c>
      <c r="R23" s="49">
        <f t="shared" si="11"/>
        <v>0</v>
      </c>
      <c r="S23" s="50">
        <f t="shared" si="12"/>
        <v>0</v>
      </c>
      <c r="T23" s="49">
        <f t="shared" si="13"/>
        <v>0</v>
      </c>
      <c r="U23" s="51">
        <f t="shared" si="14"/>
        <v>0</v>
      </c>
      <c r="V23" s="94">
        <v>0</v>
      </c>
      <c r="W23" s="95"/>
    </row>
    <row r="24" spans="1:23" ht="12.75" customHeight="1">
      <c r="A24" s="52" t="s">
        <v>40</v>
      </c>
      <c r="B24" s="96">
        <f>SUM(B18:B23)</f>
        <v>6496000</v>
      </c>
      <c r="C24" s="96">
        <f>SUM(C18:C23)</f>
        <v>0</v>
      </c>
      <c r="D24" s="96"/>
      <c r="E24" s="96">
        <f t="shared" si="8"/>
        <v>6496000</v>
      </c>
      <c r="F24" s="97">
        <f aca="true" t="shared" si="15" ref="F24:O24">SUM(F18:F23)</f>
        <v>6496000</v>
      </c>
      <c r="G24" s="98">
        <f t="shared" si="15"/>
        <v>596000</v>
      </c>
      <c r="H24" s="97">
        <f t="shared" si="15"/>
        <v>0</v>
      </c>
      <c r="I24" s="98">
        <f t="shared" si="15"/>
        <v>0</v>
      </c>
      <c r="J24" s="97">
        <f t="shared" si="15"/>
        <v>0</v>
      </c>
      <c r="K24" s="98">
        <f t="shared" si="15"/>
        <v>0</v>
      </c>
      <c r="L24" s="97">
        <f t="shared" si="15"/>
        <v>0</v>
      </c>
      <c r="M24" s="98">
        <f t="shared" si="15"/>
        <v>0</v>
      </c>
      <c r="N24" s="97">
        <f t="shared" si="15"/>
        <v>0</v>
      </c>
      <c r="O24" s="98">
        <f t="shared" si="15"/>
        <v>599700</v>
      </c>
      <c r="P24" s="97">
        <f t="shared" si="9"/>
        <v>0</v>
      </c>
      <c r="Q24" s="98">
        <f t="shared" si="10"/>
        <v>599700</v>
      </c>
      <c r="R24" s="53">
        <f t="shared" si="11"/>
        <v>0</v>
      </c>
      <c r="S24" s="54">
        <f t="shared" si="12"/>
        <v>0</v>
      </c>
      <c r="T24" s="53">
        <f>IF(($E24-$E19-$E23)=0,0,($P24/($E24-$E19-$E23))*100)</f>
        <v>0</v>
      </c>
      <c r="U24" s="55">
        <f>IF(($E24-$E19-$E23)=0,0,($Q24/($E24-$E19-$E23))*100)</f>
        <v>16.91201353637902</v>
      </c>
      <c r="V24" s="97">
        <f>SUM(V18:V23)</f>
        <v>0</v>
      </c>
      <c r="W24" s="98">
        <f>SUM(W18:W23)</f>
        <v>0</v>
      </c>
    </row>
    <row r="25" spans="1:23" ht="12.75" customHeight="1">
      <c r="A25" s="41" t="s">
        <v>48</v>
      </c>
      <c r="B25" s="99"/>
      <c r="C25" s="99"/>
      <c r="D25" s="99"/>
      <c r="E25" s="99"/>
      <c r="F25" s="100"/>
      <c r="G25" s="101"/>
      <c r="H25" s="100"/>
      <c r="I25" s="101"/>
      <c r="J25" s="100"/>
      <c r="K25" s="101"/>
      <c r="L25" s="100"/>
      <c r="M25" s="101"/>
      <c r="N25" s="100"/>
      <c r="O25" s="101"/>
      <c r="P25" s="100"/>
      <c r="Q25" s="101"/>
      <c r="R25" s="45"/>
      <c r="S25" s="46"/>
      <c r="T25" s="45"/>
      <c r="U25" s="47"/>
      <c r="V25" s="100"/>
      <c r="W25" s="101"/>
    </row>
    <row r="26" spans="1:23" ht="12.75" customHeight="1">
      <c r="A26" s="48" t="s">
        <v>49</v>
      </c>
      <c r="B26" s="93">
        <v>0</v>
      </c>
      <c r="C26" s="93">
        <v>0</v>
      </c>
      <c r="D26" s="93"/>
      <c r="E26" s="93">
        <f>$B26+$C26+$D26</f>
        <v>0</v>
      </c>
      <c r="F26" s="94">
        <v>0</v>
      </c>
      <c r="G26" s="95">
        <v>0</v>
      </c>
      <c r="H26" s="94"/>
      <c r="I26" s="95"/>
      <c r="J26" s="94"/>
      <c r="K26" s="95"/>
      <c r="L26" s="94"/>
      <c r="M26" s="95"/>
      <c r="N26" s="94"/>
      <c r="O26" s="95"/>
      <c r="P26" s="94">
        <f>$H26+$J26+$L26+$N26</f>
        <v>0</v>
      </c>
      <c r="Q26" s="95">
        <f>$I26+$K26+$M26+$O26</f>
        <v>0</v>
      </c>
      <c r="R26" s="49">
        <f>IF($L26=0,0,(($N26-$L26)/$L26)*100)</f>
        <v>0</v>
      </c>
      <c r="S26" s="50">
        <f>IF($M26=0,0,(($O26-$M26)/$M26)*100)</f>
        <v>0</v>
      </c>
      <c r="T26" s="49">
        <f>IF($E26=0,0,($P26/$E26)*100)</f>
        <v>0</v>
      </c>
      <c r="U26" s="51">
        <f>IF($E26=0,0,($Q26/$E26)*100)</f>
        <v>0</v>
      </c>
      <c r="V26" s="94">
        <v>0</v>
      </c>
      <c r="W26" s="95"/>
    </row>
    <row r="27" spans="1:23" ht="12.75" customHeight="1">
      <c r="A27" s="48" t="s">
        <v>50</v>
      </c>
      <c r="B27" s="93">
        <v>0</v>
      </c>
      <c r="C27" s="93">
        <v>0</v>
      </c>
      <c r="D27" s="93"/>
      <c r="E27" s="93">
        <f>$B27+$C27+$D27</f>
        <v>0</v>
      </c>
      <c r="F27" s="94">
        <v>0</v>
      </c>
      <c r="G27" s="95">
        <v>0</v>
      </c>
      <c r="H27" s="94"/>
      <c r="I27" s="95"/>
      <c r="J27" s="94"/>
      <c r="K27" s="95"/>
      <c r="L27" s="94"/>
      <c r="M27" s="95"/>
      <c r="N27" s="94"/>
      <c r="O27" s="95"/>
      <c r="P27" s="94">
        <f>$H27+$J27+$L27+$N27</f>
        <v>0</v>
      </c>
      <c r="Q27" s="95">
        <f>$I27+$K27+$M27+$O27</f>
        <v>0</v>
      </c>
      <c r="R27" s="49">
        <f>IF($L27=0,0,(($N27-$L27)/$L27)*100)</f>
        <v>0</v>
      </c>
      <c r="S27" s="50">
        <f>IF($M27=0,0,(($O27-$M27)/$M27)*100)</f>
        <v>0</v>
      </c>
      <c r="T27" s="49">
        <f>IF($E27=0,0,($P27/$E27)*100)</f>
        <v>0</v>
      </c>
      <c r="U27" s="51">
        <f>IF($E27=0,0,($Q27/$E27)*100)</f>
        <v>0</v>
      </c>
      <c r="V27" s="94">
        <v>0</v>
      </c>
      <c r="W27" s="95"/>
    </row>
    <row r="28" spans="1:23" ht="12.75" customHeight="1">
      <c r="A28" s="48" t="s">
        <v>51</v>
      </c>
      <c r="B28" s="93">
        <v>0</v>
      </c>
      <c r="C28" s="93">
        <v>0</v>
      </c>
      <c r="D28" s="93"/>
      <c r="E28" s="93">
        <f>$B28+$C28+$D28</f>
        <v>0</v>
      </c>
      <c r="F28" s="94">
        <v>0</v>
      </c>
      <c r="G28" s="95">
        <v>0</v>
      </c>
      <c r="H28" s="94"/>
      <c r="I28" s="95"/>
      <c r="J28" s="94"/>
      <c r="K28" s="95"/>
      <c r="L28" s="94"/>
      <c r="M28" s="95"/>
      <c r="N28" s="94"/>
      <c r="O28" s="95"/>
      <c r="P28" s="94">
        <f>$H28+$J28+$L28+$N28</f>
        <v>0</v>
      </c>
      <c r="Q28" s="95">
        <f>$I28+$K28+$M28+$O28</f>
        <v>0</v>
      </c>
      <c r="R28" s="49">
        <f>IF($L28=0,0,(($N28-$L28)/$L28)*100)</f>
        <v>0</v>
      </c>
      <c r="S28" s="50">
        <f>IF($M28=0,0,(($O28-$M28)/$M28)*100)</f>
        <v>0</v>
      </c>
      <c r="T28" s="49">
        <f>IF($E28=0,0,($P28/$E28)*100)</f>
        <v>0</v>
      </c>
      <c r="U28" s="51">
        <f>IF($E28=0,0,($Q28/$E28)*100)</f>
        <v>0</v>
      </c>
      <c r="V28" s="94">
        <v>0</v>
      </c>
      <c r="W28" s="95">
        <v>0</v>
      </c>
    </row>
    <row r="29" spans="1:23" ht="12.75" customHeight="1">
      <c r="A29" s="48" t="s">
        <v>52</v>
      </c>
      <c r="B29" s="93">
        <v>0</v>
      </c>
      <c r="C29" s="93">
        <v>0</v>
      </c>
      <c r="D29" s="93"/>
      <c r="E29" s="93">
        <f>$B29+$C29+$D29</f>
        <v>0</v>
      </c>
      <c r="F29" s="94">
        <v>0</v>
      </c>
      <c r="G29" s="95">
        <v>0</v>
      </c>
      <c r="H29" s="94"/>
      <c r="I29" s="95"/>
      <c r="J29" s="94"/>
      <c r="K29" s="95"/>
      <c r="L29" s="94"/>
      <c r="M29" s="95"/>
      <c r="N29" s="94"/>
      <c r="O29" s="95"/>
      <c r="P29" s="94">
        <f>$H29+$J29+$L29+$N29</f>
        <v>0</v>
      </c>
      <c r="Q29" s="95">
        <f>$I29+$K29+$M29+$O29</f>
        <v>0</v>
      </c>
      <c r="R29" s="49">
        <f>IF($L29=0,0,(($N29-$L29)/$L29)*100)</f>
        <v>0</v>
      </c>
      <c r="S29" s="50">
        <f>IF($M29=0,0,(($O29-$M29)/$M29)*100)</f>
        <v>0</v>
      </c>
      <c r="T29" s="49">
        <f>IF($E29=0,0,($P29/$E29)*100)</f>
        <v>0</v>
      </c>
      <c r="U29" s="51">
        <f>IF($E29=0,0,($Q29/$E29)*100)</f>
        <v>0</v>
      </c>
      <c r="V29" s="94">
        <v>0</v>
      </c>
      <c r="W29" s="95">
        <v>0</v>
      </c>
    </row>
    <row r="30" spans="1:23" ht="12.75" customHeight="1">
      <c r="A30" s="52" t="s">
        <v>40</v>
      </c>
      <c r="B30" s="96">
        <f>SUM(B26:B29)</f>
        <v>0</v>
      </c>
      <c r="C30" s="96">
        <f>SUM(C26:C29)</f>
        <v>0</v>
      </c>
      <c r="D30" s="96"/>
      <c r="E30" s="96">
        <f>$B30+$C30+$D30</f>
        <v>0</v>
      </c>
      <c r="F30" s="97">
        <f aca="true" t="shared" si="16" ref="F30:O30">SUM(F26:F29)</f>
        <v>0</v>
      </c>
      <c r="G30" s="98">
        <f t="shared" si="16"/>
        <v>0</v>
      </c>
      <c r="H30" s="97">
        <f t="shared" si="16"/>
        <v>0</v>
      </c>
      <c r="I30" s="98">
        <f t="shared" si="16"/>
        <v>0</v>
      </c>
      <c r="J30" s="97">
        <f t="shared" si="16"/>
        <v>0</v>
      </c>
      <c r="K30" s="98">
        <f t="shared" si="16"/>
        <v>0</v>
      </c>
      <c r="L30" s="97">
        <f t="shared" si="16"/>
        <v>0</v>
      </c>
      <c r="M30" s="98">
        <f t="shared" si="16"/>
        <v>0</v>
      </c>
      <c r="N30" s="97">
        <f t="shared" si="16"/>
        <v>0</v>
      </c>
      <c r="O30" s="98">
        <f t="shared" si="16"/>
        <v>0</v>
      </c>
      <c r="P30" s="97">
        <f>$H30+$J30+$L30+$N30</f>
        <v>0</v>
      </c>
      <c r="Q30" s="98">
        <f>$I30+$K30+$M30+$O30</f>
        <v>0</v>
      </c>
      <c r="R30" s="53">
        <f>IF($L30=0,0,(($N30-$L30)/$L30)*100)</f>
        <v>0</v>
      </c>
      <c r="S30" s="54">
        <f>IF($M30=0,0,(($O30-$M30)/$M30)*100)</f>
        <v>0</v>
      </c>
      <c r="T30" s="53">
        <f>IF($E30=0,0,($P30/$E30)*100)</f>
        <v>0</v>
      </c>
      <c r="U30" s="55">
        <f>IF($E30=0,0,($Q30/$E30)*100)</f>
        <v>0</v>
      </c>
      <c r="V30" s="97">
        <f>SUM(V26:V29)</f>
        <v>0</v>
      </c>
      <c r="W30" s="98">
        <f>SUM(W26:W29)</f>
        <v>0</v>
      </c>
    </row>
    <row r="31" spans="1:23" ht="12.75" customHeight="1">
      <c r="A31" s="41" t="s">
        <v>53</v>
      </c>
      <c r="B31" s="99"/>
      <c r="C31" s="99"/>
      <c r="D31" s="99"/>
      <c r="E31" s="99"/>
      <c r="F31" s="100"/>
      <c r="G31" s="101"/>
      <c r="H31" s="100"/>
      <c r="I31" s="101"/>
      <c r="J31" s="100"/>
      <c r="K31" s="101"/>
      <c r="L31" s="100"/>
      <c r="M31" s="101"/>
      <c r="N31" s="100"/>
      <c r="O31" s="101"/>
      <c r="P31" s="100"/>
      <c r="Q31" s="101"/>
      <c r="R31" s="45"/>
      <c r="S31" s="46"/>
      <c r="T31" s="45"/>
      <c r="U31" s="47"/>
      <c r="V31" s="100"/>
      <c r="W31" s="101"/>
    </row>
    <row r="32" spans="1:23" ht="12.75" customHeight="1">
      <c r="A32" s="48" t="s">
        <v>54</v>
      </c>
      <c r="B32" s="93">
        <v>3559000</v>
      </c>
      <c r="C32" s="93">
        <v>0</v>
      </c>
      <c r="D32" s="93"/>
      <c r="E32" s="93">
        <f>$B32+$C32+$D32</f>
        <v>3559000</v>
      </c>
      <c r="F32" s="94">
        <v>3559000</v>
      </c>
      <c r="G32" s="95">
        <v>3559000</v>
      </c>
      <c r="H32" s="94">
        <v>2889000</v>
      </c>
      <c r="I32" s="95">
        <v>159771</v>
      </c>
      <c r="J32" s="94"/>
      <c r="K32" s="95">
        <v>1446581</v>
      </c>
      <c r="L32" s="94">
        <v>670000</v>
      </c>
      <c r="M32" s="95">
        <v>1285676</v>
      </c>
      <c r="N32" s="94"/>
      <c r="O32" s="95">
        <v>553686</v>
      </c>
      <c r="P32" s="94">
        <f>$H32+$J32+$L32+$N32</f>
        <v>3559000</v>
      </c>
      <c r="Q32" s="95">
        <f>$I32+$K32+$M32+$O32</f>
        <v>3445714</v>
      </c>
      <c r="R32" s="49">
        <f>IF($L32=0,0,(($N32-$L32)/$L32)*100)</f>
        <v>-100</v>
      </c>
      <c r="S32" s="50">
        <f>IF($M32=0,0,(($O32-$M32)/$M32)*100)</f>
        <v>-56.93425093102772</v>
      </c>
      <c r="T32" s="49">
        <f>IF($E32=0,0,($P32/$E32)*100)</f>
        <v>100</v>
      </c>
      <c r="U32" s="51">
        <f>IF($E32=0,0,($Q32/$E32)*100)</f>
        <v>96.81691486372577</v>
      </c>
      <c r="V32" s="94">
        <v>0</v>
      </c>
      <c r="W32" s="95">
        <v>0</v>
      </c>
    </row>
    <row r="33" spans="1:23" ht="12.75" customHeight="1">
      <c r="A33" s="52" t="s">
        <v>40</v>
      </c>
      <c r="B33" s="96">
        <f>B32</f>
        <v>3559000</v>
      </c>
      <c r="C33" s="96">
        <f>C32</f>
        <v>0</v>
      </c>
      <c r="D33" s="96"/>
      <c r="E33" s="96">
        <f>$B33+$C33+$D33</f>
        <v>3559000</v>
      </c>
      <c r="F33" s="97">
        <f aca="true" t="shared" si="17" ref="F33:O33">F32</f>
        <v>3559000</v>
      </c>
      <c r="G33" s="98">
        <f t="shared" si="17"/>
        <v>3559000</v>
      </c>
      <c r="H33" s="97">
        <f t="shared" si="17"/>
        <v>2889000</v>
      </c>
      <c r="I33" s="98">
        <f t="shared" si="17"/>
        <v>159771</v>
      </c>
      <c r="J33" s="97">
        <f t="shared" si="17"/>
        <v>0</v>
      </c>
      <c r="K33" s="98">
        <f t="shared" si="17"/>
        <v>1446581</v>
      </c>
      <c r="L33" s="97">
        <f t="shared" si="17"/>
        <v>670000</v>
      </c>
      <c r="M33" s="98">
        <f t="shared" si="17"/>
        <v>1285676</v>
      </c>
      <c r="N33" s="97">
        <f t="shared" si="17"/>
        <v>0</v>
      </c>
      <c r="O33" s="98">
        <f t="shared" si="17"/>
        <v>553686</v>
      </c>
      <c r="P33" s="97">
        <f>$H33+$J33+$L33+$N33</f>
        <v>3559000</v>
      </c>
      <c r="Q33" s="98">
        <f>$I33+$K33+$M33+$O33</f>
        <v>3445714</v>
      </c>
      <c r="R33" s="53">
        <f>IF($L33=0,0,(($N33-$L33)/$L33)*100)</f>
        <v>-100</v>
      </c>
      <c r="S33" s="54">
        <f>IF($M33=0,0,(($O33-$M33)/$M33)*100)</f>
        <v>-56.93425093102772</v>
      </c>
      <c r="T33" s="53">
        <f>IF($E33=0,0,($P33/$E33)*100)</f>
        <v>100</v>
      </c>
      <c r="U33" s="55">
        <f>IF($E33=0,0,($Q33/$E33)*100)</f>
        <v>96.81691486372577</v>
      </c>
      <c r="V33" s="97">
        <f>V32</f>
        <v>0</v>
      </c>
      <c r="W33" s="98">
        <f>W32</f>
        <v>0</v>
      </c>
    </row>
    <row r="34" spans="1:23" ht="12.75" customHeight="1">
      <c r="A34" s="41" t="s">
        <v>55</v>
      </c>
      <c r="B34" s="99"/>
      <c r="C34" s="99"/>
      <c r="D34" s="99"/>
      <c r="E34" s="99"/>
      <c r="F34" s="100"/>
      <c r="G34" s="101"/>
      <c r="H34" s="100"/>
      <c r="I34" s="101"/>
      <c r="J34" s="100"/>
      <c r="K34" s="101"/>
      <c r="L34" s="100"/>
      <c r="M34" s="101"/>
      <c r="N34" s="100"/>
      <c r="O34" s="101"/>
      <c r="P34" s="100"/>
      <c r="Q34" s="101"/>
      <c r="R34" s="45"/>
      <c r="S34" s="46"/>
      <c r="T34" s="45"/>
      <c r="U34" s="47"/>
      <c r="V34" s="100"/>
      <c r="W34" s="101"/>
    </row>
    <row r="35" spans="1:23" ht="12.75" customHeight="1">
      <c r="A35" s="48" t="s">
        <v>56</v>
      </c>
      <c r="B35" s="93">
        <v>20000000</v>
      </c>
      <c r="C35" s="93">
        <v>-14000000</v>
      </c>
      <c r="D35" s="93"/>
      <c r="E35" s="93">
        <f aca="true" t="shared" si="18" ref="E35:E40">$B35+$C35+$D35</f>
        <v>6000000</v>
      </c>
      <c r="F35" s="94">
        <v>6000000</v>
      </c>
      <c r="G35" s="95">
        <v>6000000</v>
      </c>
      <c r="H35" s="94"/>
      <c r="I35" s="95"/>
      <c r="J35" s="94"/>
      <c r="K35" s="95"/>
      <c r="L35" s="94"/>
      <c r="M35" s="95"/>
      <c r="N35" s="94">
        <v>4883000</v>
      </c>
      <c r="O35" s="95">
        <v>4542629</v>
      </c>
      <c r="P35" s="94">
        <f aca="true" t="shared" si="19" ref="P35:P40">$H35+$J35+$L35+$N35</f>
        <v>4883000</v>
      </c>
      <c r="Q35" s="95">
        <f aca="true" t="shared" si="20" ref="Q35:Q40">$I35+$K35+$M35+$O35</f>
        <v>4542629</v>
      </c>
      <c r="R35" s="49">
        <f aca="true" t="shared" si="21" ref="R35:R40">IF($L35=0,0,(($N35-$L35)/$L35)*100)</f>
        <v>0</v>
      </c>
      <c r="S35" s="50">
        <f aca="true" t="shared" si="22" ref="S35:S40">IF($M35=0,0,(($O35-$M35)/$M35)*100)</f>
        <v>0</v>
      </c>
      <c r="T35" s="49">
        <f>IF($E35=0,0,($P35/$E35)*100)</f>
        <v>81.38333333333333</v>
      </c>
      <c r="U35" s="51">
        <f>IF($E35=0,0,($Q35/$E35)*100)</f>
        <v>75.71048333333333</v>
      </c>
      <c r="V35" s="94">
        <v>0</v>
      </c>
      <c r="W35" s="95">
        <v>0</v>
      </c>
    </row>
    <row r="36" spans="1:23" ht="12.75" customHeight="1">
      <c r="A36" s="48" t="s">
        <v>57</v>
      </c>
      <c r="B36" s="93">
        <v>24420000</v>
      </c>
      <c r="C36" s="93">
        <v>-10640000</v>
      </c>
      <c r="D36" s="93"/>
      <c r="E36" s="93">
        <f t="shared" si="18"/>
        <v>13780000</v>
      </c>
      <c r="F36" s="94">
        <v>13780000</v>
      </c>
      <c r="G36" s="95">
        <v>0</v>
      </c>
      <c r="H36" s="94"/>
      <c r="I36" s="95"/>
      <c r="J36" s="94"/>
      <c r="K36" s="95"/>
      <c r="L36" s="94"/>
      <c r="M36" s="95"/>
      <c r="N36" s="94"/>
      <c r="O36" s="95"/>
      <c r="P36" s="94">
        <f t="shared" si="19"/>
        <v>0</v>
      </c>
      <c r="Q36" s="95">
        <f t="shared" si="20"/>
        <v>0</v>
      </c>
      <c r="R36" s="49">
        <f t="shared" si="21"/>
        <v>0</v>
      </c>
      <c r="S36" s="50">
        <f t="shared" si="22"/>
        <v>0</v>
      </c>
      <c r="T36" s="49">
        <f>IF($E36=0,0,($P36/$E36)*100)</f>
        <v>0</v>
      </c>
      <c r="U36" s="51">
        <f>IF($E36=0,0,($Q36/$E36)*100)</f>
        <v>0</v>
      </c>
      <c r="V36" s="94">
        <v>0</v>
      </c>
      <c r="W36" s="95">
        <v>0</v>
      </c>
    </row>
    <row r="37" spans="1:23" ht="12.75" customHeight="1">
      <c r="A37" s="48" t="s">
        <v>58</v>
      </c>
      <c r="B37" s="93">
        <v>0</v>
      </c>
      <c r="C37" s="93">
        <v>0</v>
      </c>
      <c r="D37" s="93"/>
      <c r="E37" s="93">
        <f t="shared" si="18"/>
        <v>0</v>
      </c>
      <c r="F37" s="94">
        <v>0</v>
      </c>
      <c r="G37" s="95">
        <v>0</v>
      </c>
      <c r="H37" s="94"/>
      <c r="I37" s="95"/>
      <c r="J37" s="94"/>
      <c r="K37" s="95"/>
      <c r="L37" s="94"/>
      <c r="M37" s="95"/>
      <c r="N37" s="94"/>
      <c r="O37" s="95"/>
      <c r="P37" s="94">
        <f t="shared" si="19"/>
        <v>0</v>
      </c>
      <c r="Q37" s="95">
        <f t="shared" si="20"/>
        <v>0</v>
      </c>
      <c r="R37" s="49">
        <f t="shared" si="21"/>
        <v>0</v>
      </c>
      <c r="S37" s="50">
        <f t="shared" si="22"/>
        <v>0</v>
      </c>
      <c r="T37" s="49">
        <f>IF($E37=0,0,($P37/$E37)*100)</f>
        <v>0</v>
      </c>
      <c r="U37" s="51">
        <f>IF($E37=0,0,($Q37/$E37)*100)</f>
        <v>0</v>
      </c>
      <c r="V37" s="94">
        <v>0</v>
      </c>
      <c r="W37" s="95"/>
    </row>
    <row r="38" spans="1:23" ht="12.75" customHeight="1">
      <c r="A38" s="48" t="s">
        <v>59</v>
      </c>
      <c r="B38" s="93">
        <v>5000000</v>
      </c>
      <c r="C38" s="93">
        <v>0</v>
      </c>
      <c r="D38" s="93"/>
      <c r="E38" s="93">
        <f t="shared" si="18"/>
        <v>5000000</v>
      </c>
      <c r="F38" s="94">
        <v>5000000</v>
      </c>
      <c r="G38" s="95">
        <v>5000000</v>
      </c>
      <c r="H38" s="94"/>
      <c r="I38" s="95"/>
      <c r="J38" s="94"/>
      <c r="K38" s="95"/>
      <c r="L38" s="94"/>
      <c r="M38" s="95"/>
      <c r="N38" s="94">
        <v>5000000</v>
      </c>
      <c r="O38" s="95">
        <v>2511062</v>
      </c>
      <c r="P38" s="94">
        <f t="shared" si="19"/>
        <v>5000000</v>
      </c>
      <c r="Q38" s="95">
        <f t="shared" si="20"/>
        <v>2511062</v>
      </c>
      <c r="R38" s="49">
        <f t="shared" si="21"/>
        <v>0</v>
      </c>
      <c r="S38" s="50">
        <f t="shared" si="22"/>
        <v>0</v>
      </c>
      <c r="T38" s="49">
        <f>IF($E38=0,0,($P38/$E38)*100)</f>
        <v>100</v>
      </c>
      <c r="U38" s="51">
        <f>IF($E38=0,0,($Q38/$E38)*100)</f>
        <v>50.22124</v>
      </c>
      <c r="V38" s="94">
        <v>0</v>
      </c>
      <c r="W38" s="95">
        <v>0</v>
      </c>
    </row>
    <row r="39" spans="1:23" ht="12.75" customHeight="1">
      <c r="A39" s="48" t="s">
        <v>60</v>
      </c>
      <c r="B39" s="93">
        <v>0</v>
      </c>
      <c r="C39" s="93">
        <v>0</v>
      </c>
      <c r="D39" s="93"/>
      <c r="E39" s="93">
        <f t="shared" si="18"/>
        <v>0</v>
      </c>
      <c r="F39" s="94">
        <v>0</v>
      </c>
      <c r="G39" s="95">
        <v>0</v>
      </c>
      <c r="H39" s="94"/>
      <c r="I39" s="95"/>
      <c r="J39" s="94"/>
      <c r="K39" s="95"/>
      <c r="L39" s="94"/>
      <c r="M39" s="95"/>
      <c r="N39" s="94"/>
      <c r="O39" s="95"/>
      <c r="P39" s="94">
        <f t="shared" si="19"/>
        <v>0</v>
      </c>
      <c r="Q39" s="95">
        <f t="shared" si="20"/>
        <v>0</v>
      </c>
      <c r="R39" s="49">
        <f t="shared" si="21"/>
        <v>0</v>
      </c>
      <c r="S39" s="50">
        <f t="shared" si="22"/>
        <v>0</v>
      </c>
      <c r="T39" s="49">
        <f>IF($E39=0,0,($P39/$E39)*100)</f>
        <v>0</v>
      </c>
      <c r="U39" s="51">
        <f>IF($E39=0,0,($Q39/$E39)*100)</f>
        <v>0</v>
      </c>
      <c r="V39" s="94">
        <v>0</v>
      </c>
      <c r="W39" s="95"/>
    </row>
    <row r="40" spans="1:23" ht="12.75" customHeight="1">
      <c r="A40" s="52" t="s">
        <v>40</v>
      </c>
      <c r="B40" s="96">
        <f>SUM(B35:B39)</f>
        <v>49420000</v>
      </c>
      <c r="C40" s="96">
        <f>SUM(C35:C39)</f>
        <v>-24640000</v>
      </c>
      <c r="D40" s="96"/>
      <c r="E40" s="96">
        <f t="shared" si="18"/>
        <v>24780000</v>
      </c>
      <c r="F40" s="97">
        <f aca="true" t="shared" si="23" ref="F40:O40">SUM(F35:F39)</f>
        <v>24780000</v>
      </c>
      <c r="G40" s="98">
        <f t="shared" si="23"/>
        <v>11000000</v>
      </c>
      <c r="H40" s="97">
        <f t="shared" si="23"/>
        <v>0</v>
      </c>
      <c r="I40" s="98">
        <f t="shared" si="23"/>
        <v>0</v>
      </c>
      <c r="J40" s="97">
        <f t="shared" si="23"/>
        <v>0</v>
      </c>
      <c r="K40" s="98">
        <f t="shared" si="23"/>
        <v>0</v>
      </c>
      <c r="L40" s="97">
        <f t="shared" si="23"/>
        <v>0</v>
      </c>
      <c r="M40" s="98">
        <f t="shared" si="23"/>
        <v>0</v>
      </c>
      <c r="N40" s="97">
        <f t="shared" si="23"/>
        <v>9883000</v>
      </c>
      <c r="O40" s="98">
        <f t="shared" si="23"/>
        <v>7053691</v>
      </c>
      <c r="P40" s="97">
        <f t="shared" si="19"/>
        <v>9883000</v>
      </c>
      <c r="Q40" s="98">
        <f t="shared" si="20"/>
        <v>7053691</v>
      </c>
      <c r="R40" s="53">
        <f t="shared" si="21"/>
        <v>0</v>
      </c>
      <c r="S40" s="54">
        <f t="shared" si="22"/>
        <v>0</v>
      </c>
      <c r="T40" s="53">
        <f>IF((+$E35+$E38)=0,0,(P40/(+$E35+$E38))*100)</f>
        <v>89.84545454545454</v>
      </c>
      <c r="U40" s="55">
        <f>IF((+$E35+$E38)=0,0,(Q40/(+$E35+$E38))*100)</f>
        <v>64.12446363636364</v>
      </c>
      <c r="V40" s="97">
        <f>SUM(V35:V39)</f>
        <v>0</v>
      </c>
      <c r="W40" s="98">
        <f>SUM(W35:W39)</f>
        <v>0</v>
      </c>
    </row>
    <row r="41" spans="1:23" ht="12.75" customHeight="1">
      <c r="A41" s="41" t="s">
        <v>61</v>
      </c>
      <c r="B41" s="99"/>
      <c r="C41" s="99"/>
      <c r="D41" s="99"/>
      <c r="E41" s="99"/>
      <c r="F41" s="100"/>
      <c r="G41" s="101"/>
      <c r="H41" s="100"/>
      <c r="I41" s="101"/>
      <c r="J41" s="100"/>
      <c r="K41" s="101"/>
      <c r="L41" s="100"/>
      <c r="M41" s="101"/>
      <c r="N41" s="100"/>
      <c r="O41" s="101"/>
      <c r="P41" s="100"/>
      <c r="Q41" s="101"/>
      <c r="R41" s="45"/>
      <c r="S41" s="46"/>
      <c r="T41" s="45"/>
      <c r="U41" s="47"/>
      <c r="V41" s="100"/>
      <c r="W41" s="101"/>
    </row>
    <row r="42" spans="1:23" ht="12.75" customHeight="1">
      <c r="A42" s="48" t="s">
        <v>62</v>
      </c>
      <c r="B42" s="93">
        <v>0</v>
      </c>
      <c r="C42" s="93">
        <v>0</v>
      </c>
      <c r="D42" s="93"/>
      <c r="E42" s="93">
        <f aca="true" t="shared" si="24" ref="E42:E53">$B42+$C42+$D42</f>
        <v>0</v>
      </c>
      <c r="F42" s="94">
        <v>0</v>
      </c>
      <c r="G42" s="95">
        <v>0</v>
      </c>
      <c r="H42" s="94"/>
      <c r="I42" s="95"/>
      <c r="J42" s="94"/>
      <c r="K42" s="95"/>
      <c r="L42" s="94"/>
      <c r="M42" s="95"/>
      <c r="N42" s="94"/>
      <c r="O42" s="95"/>
      <c r="P42" s="94">
        <f aca="true" t="shared" si="25" ref="P42:P53">$H42+$J42+$L42+$N42</f>
        <v>0</v>
      </c>
      <c r="Q42" s="95">
        <f aca="true" t="shared" si="26" ref="Q42:Q53">$I42+$K42+$M42+$O42</f>
        <v>0</v>
      </c>
      <c r="R42" s="49">
        <f aca="true" t="shared" si="27" ref="R42:R53">IF($L42=0,0,(($N42-$L42)/$L42)*100)</f>
        <v>0</v>
      </c>
      <c r="S42" s="50">
        <f aca="true" t="shared" si="28" ref="S42:S53">IF($M42=0,0,(($O42-$M42)/$M42)*100)</f>
        <v>0</v>
      </c>
      <c r="T42" s="49">
        <f aca="true" t="shared" si="29" ref="T42:T52">IF($E42=0,0,($P42/$E42)*100)</f>
        <v>0</v>
      </c>
      <c r="U42" s="51">
        <f aca="true" t="shared" si="30" ref="U42:U52">IF($E42=0,0,($Q42/$E42)*100)</f>
        <v>0</v>
      </c>
      <c r="V42" s="94">
        <v>0</v>
      </c>
      <c r="W42" s="95"/>
    </row>
    <row r="43" spans="1:23" ht="12.75" customHeight="1">
      <c r="A43" s="48" t="s">
        <v>63</v>
      </c>
      <c r="B43" s="93">
        <v>0</v>
      </c>
      <c r="C43" s="93">
        <v>0</v>
      </c>
      <c r="D43" s="93"/>
      <c r="E43" s="93">
        <f t="shared" si="24"/>
        <v>0</v>
      </c>
      <c r="F43" s="94">
        <v>0</v>
      </c>
      <c r="G43" s="95">
        <v>0</v>
      </c>
      <c r="H43" s="94"/>
      <c r="I43" s="95"/>
      <c r="J43" s="94"/>
      <c r="K43" s="95"/>
      <c r="L43" s="94"/>
      <c r="M43" s="95"/>
      <c r="N43" s="94"/>
      <c r="O43" s="95"/>
      <c r="P43" s="94">
        <f t="shared" si="25"/>
        <v>0</v>
      </c>
      <c r="Q43" s="95">
        <f t="shared" si="26"/>
        <v>0</v>
      </c>
      <c r="R43" s="49">
        <f t="shared" si="27"/>
        <v>0</v>
      </c>
      <c r="S43" s="50">
        <f t="shared" si="28"/>
        <v>0</v>
      </c>
      <c r="T43" s="49">
        <f t="shared" si="29"/>
        <v>0</v>
      </c>
      <c r="U43" s="51">
        <f t="shared" si="30"/>
        <v>0</v>
      </c>
      <c r="V43" s="94">
        <v>0</v>
      </c>
      <c r="W43" s="95">
        <v>0</v>
      </c>
    </row>
    <row r="44" spans="1:23" ht="12.75" customHeight="1">
      <c r="A44" s="48" t="s">
        <v>64</v>
      </c>
      <c r="B44" s="93">
        <v>205712000</v>
      </c>
      <c r="C44" s="93">
        <v>409927000</v>
      </c>
      <c r="D44" s="93"/>
      <c r="E44" s="93">
        <f t="shared" si="24"/>
        <v>615639000</v>
      </c>
      <c r="F44" s="94">
        <v>615639000</v>
      </c>
      <c r="G44" s="95">
        <v>0</v>
      </c>
      <c r="H44" s="94"/>
      <c r="I44" s="95"/>
      <c r="J44" s="94"/>
      <c r="K44" s="95"/>
      <c r="L44" s="94"/>
      <c r="M44" s="95"/>
      <c r="N44" s="94"/>
      <c r="O44" s="95"/>
      <c r="P44" s="94">
        <f t="shared" si="25"/>
        <v>0</v>
      </c>
      <c r="Q44" s="95">
        <f t="shared" si="26"/>
        <v>0</v>
      </c>
      <c r="R44" s="49">
        <f t="shared" si="27"/>
        <v>0</v>
      </c>
      <c r="S44" s="50">
        <f t="shared" si="28"/>
        <v>0</v>
      </c>
      <c r="T44" s="49">
        <f t="shared" si="29"/>
        <v>0</v>
      </c>
      <c r="U44" s="51">
        <f t="shared" si="30"/>
        <v>0</v>
      </c>
      <c r="V44" s="94">
        <v>0</v>
      </c>
      <c r="W44" s="95">
        <v>0</v>
      </c>
    </row>
    <row r="45" spans="1:23" ht="12.75" customHeight="1">
      <c r="A45" s="48" t="s">
        <v>65</v>
      </c>
      <c r="B45" s="93">
        <v>0</v>
      </c>
      <c r="C45" s="93">
        <v>0</v>
      </c>
      <c r="D45" s="93"/>
      <c r="E45" s="93">
        <f t="shared" si="24"/>
        <v>0</v>
      </c>
      <c r="F45" s="94">
        <v>0</v>
      </c>
      <c r="G45" s="95">
        <v>0</v>
      </c>
      <c r="H45" s="94"/>
      <c r="I45" s="95"/>
      <c r="J45" s="94"/>
      <c r="K45" s="95"/>
      <c r="L45" s="94"/>
      <c r="M45" s="95"/>
      <c r="N45" s="94"/>
      <c r="O45" s="95"/>
      <c r="P45" s="94">
        <f t="shared" si="25"/>
        <v>0</v>
      </c>
      <c r="Q45" s="95">
        <f t="shared" si="26"/>
        <v>0</v>
      </c>
      <c r="R45" s="49">
        <f t="shared" si="27"/>
        <v>0</v>
      </c>
      <c r="S45" s="50">
        <f t="shared" si="28"/>
        <v>0</v>
      </c>
      <c r="T45" s="49">
        <f t="shared" si="29"/>
        <v>0</v>
      </c>
      <c r="U45" s="51">
        <f t="shared" si="30"/>
        <v>0</v>
      </c>
      <c r="V45" s="94">
        <v>0</v>
      </c>
      <c r="W45" s="95"/>
    </row>
    <row r="46" spans="1:23" ht="12.75" customHeight="1">
      <c r="A46" s="48" t="s">
        <v>66</v>
      </c>
      <c r="B46" s="93">
        <v>0</v>
      </c>
      <c r="C46" s="93">
        <v>0</v>
      </c>
      <c r="D46" s="93"/>
      <c r="E46" s="93">
        <f t="shared" si="24"/>
        <v>0</v>
      </c>
      <c r="F46" s="94">
        <v>0</v>
      </c>
      <c r="G46" s="95">
        <v>0</v>
      </c>
      <c r="H46" s="94"/>
      <c r="I46" s="95"/>
      <c r="J46" s="94"/>
      <c r="K46" s="95"/>
      <c r="L46" s="94"/>
      <c r="M46" s="95"/>
      <c r="N46" s="94"/>
      <c r="O46" s="95"/>
      <c r="P46" s="94">
        <f t="shared" si="25"/>
        <v>0</v>
      </c>
      <c r="Q46" s="95">
        <f t="shared" si="26"/>
        <v>0</v>
      </c>
      <c r="R46" s="49">
        <f t="shared" si="27"/>
        <v>0</v>
      </c>
      <c r="S46" s="50">
        <f t="shared" si="28"/>
        <v>0</v>
      </c>
      <c r="T46" s="49">
        <f t="shared" si="29"/>
        <v>0</v>
      </c>
      <c r="U46" s="51">
        <f t="shared" si="30"/>
        <v>0</v>
      </c>
      <c r="V46" s="94">
        <v>0</v>
      </c>
      <c r="W46" s="95"/>
    </row>
    <row r="47" spans="1:23" ht="12.75" customHeight="1" hidden="1">
      <c r="A47" s="48" t="s">
        <v>67</v>
      </c>
      <c r="B47" s="93">
        <v>0</v>
      </c>
      <c r="C47" s="93">
        <v>0</v>
      </c>
      <c r="D47" s="93"/>
      <c r="E47" s="93">
        <f t="shared" si="24"/>
        <v>0</v>
      </c>
      <c r="F47" s="94">
        <v>0</v>
      </c>
      <c r="G47" s="95">
        <v>0</v>
      </c>
      <c r="H47" s="94"/>
      <c r="I47" s="95"/>
      <c r="J47" s="94"/>
      <c r="K47" s="95"/>
      <c r="L47" s="94"/>
      <c r="M47" s="95"/>
      <c r="N47" s="94"/>
      <c r="O47" s="95"/>
      <c r="P47" s="94">
        <f t="shared" si="25"/>
        <v>0</v>
      </c>
      <c r="Q47" s="95">
        <f t="shared" si="26"/>
        <v>0</v>
      </c>
      <c r="R47" s="49">
        <f t="shared" si="27"/>
        <v>0</v>
      </c>
      <c r="S47" s="50">
        <f t="shared" si="28"/>
        <v>0</v>
      </c>
      <c r="T47" s="49">
        <f t="shared" si="29"/>
        <v>0</v>
      </c>
      <c r="U47" s="51">
        <f t="shared" si="30"/>
        <v>0</v>
      </c>
      <c r="V47" s="94">
        <v>0</v>
      </c>
      <c r="W47" s="95">
        <v>0</v>
      </c>
    </row>
    <row r="48" spans="1:23" ht="12.75" customHeight="1">
      <c r="A48" s="48" t="s">
        <v>68</v>
      </c>
      <c r="B48" s="93">
        <v>0</v>
      </c>
      <c r="C48" s="93">
        <v>0</v>
      </c>
      <c r="D48" s="93"/>
      <c r="E48" s="93">
        <f t="shared" si="24"/>
        <v>0</v>
      </c>
      <c r="F48" s="94">
        <v>0</v>
      </c>
      <c r="G48" s="95">
        <v>0</v>
      </c>
      <c r="H48" s="94"/>
      <c r="I48" s="95"/>
      <c r="J48" s="94"/>
      <c r="K48" s="95"/>
      <c r="L48" s="94"/>
      <c r="M48" s="95"/>
      <c r="N48" s="94"/>
      <c r="O48" s="95"/>
      <c r="P48" s="94">
        <f t="shared" si="25"/>
        <v>0</v>
      </c>
      <c r="Q48" s="95">
        <f t="shared" si="26"/>
        <v>0</v>
      </c>
      <c r="R48" s="49">
        <f t="shared" si="27"/>
        <v>0</v>
      </c>
      <c r="S48" s="50">
        <f t="shared" si="28"/>
        <v>0</v>
      </c>
      <c r="T48" s="49">
        <f t="shared" si="29"/>
        <v>0</v>
      </c>
      <c r="U48" s="51">
        <f t="shared" si="30"/>
        <v>0</v>
      </c>
      <c r="V48" s="94">
        <v>0</v>
      </c>
      <c r="W48" s="95"/>
    </row>
    <row r="49" spans="1:23" ht="12.75" customHeight="1">
      <c r="A49" s="48" t="s">
        <v>69</v>
      </c>
      <c r="B49" s="93">
        <v>0</v>
      </c>
      <c r="C49" s="93">
        <v>0</v>
      </c>
      <c r="D49" s="93"/>
      <c r="E49" s="93">
        <f t="shared" si="24"/>
        <v>0</v>
      </c>
      <c r="F49" s="94">
        <v>0</v>
      </c>
      <c r="G49" s="95">
        <v>0</v>
      </c>
      <c r="H49" s="94"/>
      <c r="I49" s="95"/>
      <c r="J49" s="94"/>
      <c r="K49" s="95"/>
      <c r="L49" s="94"/>
      <c r="M49" s="95"/>
      <c r="N49" s="94"/>
      <c r="O49" s="95"/>
      <c r="P49" s="94">
        <f t="shared" si="25"/>
        <v>0</v>
      </c>
      <c r="Q49" s="95">
        <f t="shared" si="26"/>
        <v>0</v>
      </c>
      <c r="R49" s="49">
        <f t="shared" si="27"/>
        <v>0</v>
      </c>
      <c r="S49" s="50">
        <f t="shared" si="28"/>
        <v>0</v>
      </c>
      <c r="T49" s="49">
        <f t="shared" si="29"/>
        <v>0</v>
      </c>
      <c r="U49" s="51">
        <f t="shared" si="30"/>
        <v>0</v>
      </c>
      <c r="V49" s="94">
        <v>0</v>
      </c>
      <c r="W49" s="95"/>
    </row>
    <row r="50" spans="1:23" ht="12.75" customHeight="1">
      <c r="A50" s="48" t="s">
        <v>70</v>
      </c>
      <c r="B50" s="93">
        <v>0</v>
      </c>
      <c r="C50" s="93">
        <v>0</v>
      </c>
      <c r="D50" s="93"/>
      <c r="E50" s="93">
        <f t="shared" si="24"/>
        <v>0</v>
      </c>
      <c r="F50" s="94">
        <v>0</v>
      </c>
      <c r="G50" s="95">
        <v>0</v>
      </c>
      <c r="H50" s="94"/>
      <c r="I50" s="95"/>
      <c r="J50" s="94"/>
      <c r="K50" s="95"/>
      <c r="L50" s="94"/>
      <c r="M50" s="95"/>
      <c r="N50" s="94"/>
      <c r="O50" s="95"/>
      <c r="P50" s="94">
        <f t="shared" si="25"/>
        <v>0</v>
      </c>
      <c r="Q50" s="95">
        <f t="shared" si="26"/>
        <v>0</v>
      </c>
      <c r="R50" s="49">
        <f t="shared" si="27"/>
        <v>0</v>
      </c>
      <c r="S50" s="50">
        <f t="shared" si="28"/>
        <v>0</v>
      </c>
      <c r="T50" s="49">
        <f t="shared" si="29"/>
        <v>0</v>
      </c>
      <c r="U50" s="51">
        <f t="shared" si="30"/>
        <v>0</v>
      </c>
      <c r="V50" s="94">
        <v>0</v>
      </c>
      <c r="W50" s="95">
        <v>0</v>
      </c>
    </row>
    <row r="51" spans="1:23" ht="12.75" customHeight="1">
      <c r="A51" s="48" t="s">
        <v>71</v>
      </c>
      <c r="B51" s="93">
        <v>0</v>
      </c>
      <c r="C51" s="93">
        <v>0</v>
      </c>
      <c r="D51" s="93"/>
      <c r="E51" s="93">
        <f t="shared" si="24"/>
        <v>0</v>
      </c>
      <c r="F51" s="94">
        <v>0</v>
      </c>
      <c r="G51" s="95">
        <v>0</v>
      </c>
      <c r="H51" s="94"/>
      <c r="I51" s="95"/>
      <c r="J51" s="94"/>
      <c r="K51" s="95"/>
      <c r="L51" s="94"/>
      <c r="M51" s="95"/>
      <c r="N51" s="94"/>
      <c r="O51" s="95"/>
      <c r="P51" s="94">
        <f t="shared" si="25"/>
        <v>0</v>
      </c>
      <c r="Q51" s="95">
        <f t="shared" si="26"/>
        <v>0</v>
      </c>
      <c r="R51" s="49">
        <f t="shared" si="27"/>
        <v>0</v>
      </c>
      <c r="S51" s="50">
        <f t="shared" si="28"/>
        <v>0</v>
      </c>
      <c r="T51" s="49">
        <f t="shared" si="29"/>
        <v>0</v>
      </c>
      <c r="U51" s="51">
        <f t="shared" si="30"/>
        <v>0</v>
      </c>
      <c r="V51" s="94">
        <v>1527000</v>
      </c>
      <c r="W51" s="95">
        <v>0</v>
      </c>
    </row>
    <row r="52" spans="1:23" ht="12.75" customHeight="1">
      <c r="A52" s="48" t="s">
        <v>72</v>
      </c>
      <c r="B52" s="93">
        <v>20000000</v>
      </c>
      <c r="C52" s="93">
        <v>-20000000</v>
      </c>
      <c r="D52" s="93"/>
      <c r="E52" s="93">
        <f t="shared" si="24"/>
        <v>0</v>
      </c>
      <c r="F52" s="94">
        <v>0</v>
      </c>
      <c r="G52" s="95">
        <v>0</v>
      </c>
      <c r="H52" s="94"/>
      <c r="I52" s="95"/>
      <c r="J52" s="94"/>
      <c r="K52" s="95"/>
      <c r="L52" s="94"/>
      <c r="M52" s="95"/>
      <c r="N52" s="94"/>
      <c r="O52" s="95"/>
      <c r="P52" s="94">
        <f t="shared" si="25"/>
        <v>0</v>
      </c>
      <c r="Q52" s="95">
        <f t="shared" si="26"/>
        <v>0</v>
      </c>
      <c r="R52" s="49">
        <f t="shared" si="27"/>
        <v>0</v>
      </c>
      <c r="S52" s="50">
        <f t="shared" si="28"/>
        <v>0</v>
      </c>
      <c r="T52" s="49">
        <f t="shared" si="29"/>
        <v>0</v>
      </c>
      <c r="U52" s="51">
        <f t="shared" si="30"/>
        <v>0</v>
      </c>
      <c r="V52" s="94">
        <v>0</v>
      </c>
      <c r="W52" s="95">
        <v>0</v>
      </c>
    </row>
    <row r="53" spans="1:23" ht="12.75" customHeight="1">
      <c r="A53" s="52" t="s">
        <v>40</v>
      </c>
      <c r="B53" s="96">
        <f>SUM(B42:B52)</f>
        <v>225712000</v>
      </c>
      <c r="C53" s="96">
        <f>SUM(C42:C52)</f>
        <v>389927000</v>
      </c>
      <c r="D53" s="96"/>
      <c r="E53" s="96">
        <f t="shared" si="24"/>
        <v>615639000</v>
      </c>
      <c r="F53" s="97">
        <f aca="true" t="shared" si="31" ref="F53:O53">SUM(F42:F52)</f>
        <v>615639000</v>
      </c>
      <c r="G53" s="98">
        <f t="shared" si="31"/>
        <v>0</v>
      </c>
      <c r="H53" s="97">
        <f t="shared" si="31"/>
        <v>0</v>
      </c>
      <c r="I53" s="98">
        <f t="shared" si="31"/>
        <v>0</v>
      </c>
      <c r="J53" s="97">
        <f t="shared" si="31"/>
        <v>0</v>
      </c>
      <c r="K53" s="98">
        <f t="shared" si="31"/>
        <v>0</v>
      </c>
      <c r="L53" s="97">
        <f t="shared" si="31"/>
        <v>0</v>
      </c>
      <c r="M53" s="98">
        <f t="shared" si="31"/>
        <v>0</v>
      </c>
      <c r="N53" s="97">
        <f t="shared" si="31"/>
        <v>0</v>
      </c>
      <c r="O53" s="98">
        <f t="shared" si="31"/>
        <v>0</v>
      </c>
      <c r="P53" s="97">
        <f t="shared" si="25"/>
        <v>0</v>
      </c>
      <c r="Q53" s="98">
        <f t="shared" si="26"/>
        <v>0</v>
      </c>
      <c r="R53" s="53">
        <f t="shared" si="27"/>
        <v>0</v>
      </c>
      <c r="S53" s="54">
        <f t="shared" si="28"/>
        <v>0</v>
      </c>
      <c r="T53" s="53">
        <f>IF((+$E43+$E45+$E47+$E48+$E51)=0,0,(P53/(+$E43+$E45+$E47+$E48+$E51))*100)</f>
        <v>0</v>
      </c>
      <c r="U53" s="55">
        <f>IF((+$E43+$E45+$E47+$E48+$E51)=0,0,(Q53/(+$E43+$E45+$E47+$E48+$E51))*100)</f>
        <v>0</v>
      </c>
      <c r="V53" s="97">
        <f>SUM(V42:V52)</f>
        <v>1527000</v>
      </c>
      <c r="W53" s="98">
        <f>SUM(W42:W52)</f>
        <v>0</v>
      </c>
    </row>
    <row r="54" spans="1:23" ht="12.75" customHeight="1">
      <c r="A54" s="41" t="s">
        <v>73</v>
      </c>
      <c r="B54" s="99"/>
      <c r="C54" s="99"/>
      <c r="D54" s="99"/>
      <c r="E54" s="99"/>
      <c r="F54" s="100"/>
      <c r="G54" s="101"/>
      <c r="H54" s="100"/>
      <c r="I54" s="101"/>
      <c r="J54" s="100"/>
      <c r="K54" s="101"/>
      <c r="L54" s="100"/>
      <c r="M54" s="101"/>
      <c r="N54" s="100"/>
      <c r="O54" s="101"/>
      <c r="P54" s="100"/>
      <c r="Q54" s="101"/>
      <c r="R54" s="45"/>
      <c r="S54" s="46"/>
      <c r="T54" s="45"/>
      <c r="U54" s="47"/>
      <c r="V54" s="100"/>
      <c r="W54" s="101"/>
    </row>
    <row r="55" spans="1:23" ht="12.75" customHeight="1">
      <c r="A55" s="56" t="s">
        <v>74</v>
      </c>
      <c r="B55" s="93">
        <v>0</v>
      </c>
      <c r="C55" s="93">
        <v>0</v>
      </c>
      <c r="D55" s="93"/>
      <c r="E55" s="93">
        <f>$B55+$C55+$D55</f>
        <v>0</v>
      </c>
      <c r="F55" s="94">
        <v>0</v>
      </c>
      <c r="G55" s="95">
        <v>0</v>
      </c>
      <c r="H55" s="94"/>
      <c r="I55" s="95"/>
      <c r="J55" s="94"/>
      <c r="K55" s="95"/>
      <c r="L55" s="94"/>
      <c r="M55" s="95"/>
      <c r="N55" s="94"/>
      <c r="O55" s="95"/>
      <c r="P55" s="94">
        <f>$H55+$J55+$L55+$N55</f>
        <v>0</v>
      </c>
      <c r="Q55" s="95">
        <f>$I55+$K55+$M55+$O55</f>
        <v>0</v>
      </c>
      <c r="R55" s="49">
        <f>IF($L55=0,0,(($N55-$L55)/$L55)*100)</f>
        <v>0</v>
      </c>
      <c r="S55" s="50">
        <f>IF($M55=0,0,(($O55-$M55)/$M55)*100)</f>
        <v>0</v>
      </c>
      <c r="T55" s="49">
        <f>IF($E55=0,0,($P55/$E55)*100)</f>
        <v>0</v>
      </c>
      <c r="U55" s="51">
        <f>IF($E55=0,0,($Q55/$E55)*100)</f>
        <v>0</v>
      </c>
      <c r="V55" s="94">
        <v>0</v>
      </c>
      <c r="W55" s="95"/>
    </row>
    <row r="56" spans="1:23" ht="12.75" customHeight="1">
      <c r="A56" s="56" t="s">
        <v>75</v>
      </c>
      <c r="B56" s="93">
        <v>0</v>
      </c>
      <c r="C56" s="93">
        <v>0</v>
      </c>
      <c r="D56" s="93"/>
      <c r="E56" s="93">
        <f>$B56+$C56+$D56</f>
        <v>0</v>
      </c>
      <c r="F56" s="94">
        <v>0</v>
      </c>
      <c r="G56" s="95">
        <v>0</v>
      </c>
      <c r="H56" s="94"/>
      <c r="I56" s="95"/>
      <c r="J56" s="94"/>
      <c r="K56" s="95"/>
      <c r="L56" s="94"/>
      <c r="M56" s="95"/>
      <c r="N56" s="94"/>
      <c r="O56" s="95"/>
      <c r="P56" s="94">
        <f>$H56+$J56+$L56+$N56</f>
        <v>0</v>
      </c>
      <c r="Q56" s="95">
        <f>$I56+$K56+$M56+$O56</f>
        <v>0</v>
      </c>
      <c r="R56" s="49">
        <f>IF($L56=0,0,(($N56-$L56)/$L56)*100)</f>
        <v>0</v>
      </c>
      <c r="S56" s="50">
        <f>IF($M56=0,0,(($O56-$M56)/$M56)*100)</f>
        <v>0</v>
      </c>
      <c r="T56" s="49">
        <f>IF($E56=0,0,($P56/$E56)*100)</f>
        <v>0</v>
      </c>
      <c r="U56" s="51">
        <f>IF($E56=0,0,($Q56/$E56)*100)</f>
        <v>0</v>
      </c>
      <c r="V56" s="94">
        <v>0</v>
      </c>
      <c r="W56" s="95"/>
    </row>
    <row r="57" spans="1:23" ht="12.75" customHeight="1" hidden="1">
      <c r="A57" s="56" t="s">
        <v>76</v>
      </c>
      <c r="B57" s="93">
        <v>0</v>
      </c>
      <c r="C57" s="93">
        <v>0</v>
      </c>
      <c r="D57" s="93"/>
      <c r="E57" s="93">
        <f>$B57+$C57+$D57</f>
        <v>0</v>
      </c>
      <c r="F57" s="94">
        <v>0</v>
      </c>
      <c r="G57" s="95">
        <v>0</v>
      </c>
      <c r="H57" s="94"/>
      <c r="I57" s="95"/>
      <c r="J57" s="94"/>
      <c r="K57" s="95"/>
      <c r="L57" s="94"/>
      <c r="M57" s="95"/>
      <c r="N57" s="94"/>
      <c r="O57" s="95"/>
      <c r="P57" s="94">
        <f>$H57+$J57+$L57+$N57</f>
        <v>0</v>
      </c>
      <c r="Q57" s="95">
        <f>$I57+$K57+$M57+$O57</f>
        <v>0</v>
      </c>
      <c r="R57" s="49">
        <f>IF($L57=0,0,(($N57-$L57)/$L57)*100)</f>
        <v>0</v>
      </c>
      <c r="S57" s="50">
        <f>IF($M57=0,0,(($O57-$M57)/$M57)*100)</f>
        <v>0</v>
      </c>
      <c r="T57" s="49">
        <f>IF($E57=0,0,($P57/$E57)*100)</f>
        <v>0</v>
      </c>
      <c r="U57" s="51">
        <f>IF($E57=0,0,($Q57/$E57)*100)</f>
        <v>0</v>
      </c>
      <c r="V57" s="94">
        <v>0</v>
      </c>
      <c r="W57" s="95"/>
    </row>
    <row r="58" spans="1:23" ht="12.75" customHeight="1" hidden="1">
      <c r="A58" s="48" t="s">
        <v>77</v>
      </c>
      <c r="B58" s="93">
        <v>0</v>
      </c>
      <c r="C58" s="93">
        <v>0</v>
      </c>
      <c r="D58" s="93"/>
      <c r="E58" s="93">
        <f>$B58+$C58+$D58</f>
        <v>0</v>
      </c>
      <c r="F58" s="94">
        <v>0</v>
      </c>
      <c r="G58" s="95">
        <v>0</v>
      </c>
      <c r="H58" s="94"/>
      <c r="I58" s="95"/>
      <c r="J58" s="94"/>
      <c r="K58" s="95"/>
      <c r="L58" s="94"/>
      <c r="M58" s="95"/>
      <c r="N58" s="94"/>
      <c r="O58" s="95"/>
      <c r="P58" s="94">
        <f>$H58+$J58+$L58+$N58</f>
        <v>0</v>
      </c>
      <c r="Q58" s="95">
        <f>$I58+$K58+$M58+$O58</f>
        <v>0</v>
      </c>
      <c r="R58" s="49">
        <f>IF($L58=0,0,(($N58-$L58)/$L58)*100)</f>
        <v>0</v>
      </c>
      <c r="S58" s="50">
        <f>IF($M58=0,0,(($O58-$M58)/$M58)*100)</f>
        <v>0</v>
      </c>
      <c r="T58" s="49">
        <f>IF($E58=0,0,($P58/$E58)*100)</f>
        <v>0</v>
      </c>
      <c r="U58" s="51">
        <f>IF($E58=0,0,($Q58/$E58)*100)</f>
        <v>0</v>
      </c>
      <c r="V58" s="94">
        <v>0</v>
      </c>
      <c r="W58" s="95"/>
    </row>
    <row r="59" spans="1:23" ht="12.75" customHeight="1">
      <c r="A59" s="57" t="s">
        <v>40</v>
      </c>
      <c r="B59" s="102">
        <f>SUM(B55:B58)</f>
        <v>0</v>
      </c>
      <c r="C59" s="102">
        <f>SUM(C55:C58)</f>
        <v>0</v>
      </c>
      <c r="D59" s="102"/>
      <c r="E59" s="102">
        <f>$B59+$C59+$D59</f>
        <v>0</v>
      </c>
      <c r="F59" s="103">
        <f aca="true" t="shared" si="32" ref="F59:O59">SUM(F55:F58)</f>
        <v>0</v>
      </c>
      <c r="G59" s="104">
        <f t="shared" si="32"/>
        <v>0</v>
      </c>
      <c r="H59" s="103">
        <f t="shared" si="32"/>
        <v>0</v>
      </c>
      <c r="I59" s="104">
        <f t="shared" si="32"/>
        <v>0</v>
      </c>
      <c r="J59" s="103">
        <f t="shared" si="32"/>
        <v>0</v>
      </c>
      <c r="K59" s="104">
        <f t="shared" si="32"/>
        <v>0</v>
      </c>
      <c r="L59" s="103">
        <f t="shared" si="32"/>
        <v>0</v>
      </c>
      <c r="M59" s="104">
        <f t="shared" si="32"/>
        <v>0</v>
      </c>
      <c r="N59" s="103">
        <f t="shared" si="32"/>
        <v>0</v>
      </c>
      <c r="O59" s="104">
        <f t="shared" si="32"/>
        <v>0</v>
      </c>
      <c r="P59" s="103">
        <f>$H59+$J59+$L59+$N59</f>
        <v>0</v>
      </c>
      <c r="Q59" s="104">
        <f>$I59+$K59+$M59+$O59</f>
        <v>0</v>
      </c>
      <c r="R59" s="58">
        <f>IF($L59=0,0,(($N59-$L59)/$L59)*100)</f>
        <v>0</v>
      </c>
      <c r="S59" s="59">
        <f>IF($M59=0,0,(($O59-$M59)/$M59)*100)</f>
        <v>0</v>
      </c>
      <c r="T59" s="58">
        <f>IF($E59=0,0,($P59/$E59)*100)</f>
        <v>0</v>
      </c>
      <c r="U59" s="60">
        <f>IF($E59=0,0,($Q59/$E59)*100)</f>
        <v>0</v>
      </c>
      <c r="V59" s="103">
        <f>SUM(V55:V58)</f>
        <v>0</v>
      </c>
      <c r="W59" s="104">
        <f>SUM(W55:W58)</f>
        <v>0</v>
      </c>
    </row>
    <row r="60" spans="1:23" ht="12.75" customHeight="1">
      <c r="A60" s="41" t="s">
        <v>78</v>
      </c>
      <c r="B60" s="99"/>
      <c r="C60" s="99"/>
      <c r="D60" s="99"/>
      <c r="E60" s="99"/>
      <c r="F60" s="100"/>
      <c r="G60" s="101"/>
      <c r="H60" s="100"/>
      <c r="I60" s="101"/>
      <c r="J60" s="100"/>
      <c r="K60" s="101"/>
      <c r="L60" s="100"/>
      <c r="M60" s="101"/>
      <c r="N60" s="100"/>
      <c r="O60" s="101"/>
      <c r="P60" s="100"/>
      <c r="Q60" s="101"/>
      <c r="R60" s="45"/>
      <c r="S60" s="46"/>
      <c r="T60" s="45"/>
      <c r="U60" s="47"/>
      <c r="V60" s="100"/>
      <c r="W60" s="101"/>
    </row>
    <row r="61" spans="1:23" ht="12.75" customHeight="1">
      <c r="A61" s="48" t="s">
        <v>79</v>
      </c>
      <c r="B61" s="93">
        <v>0</v>
      </c>
      <c r="C61" s="93">
        <v>0</v>
      </c>
      <c r="D61" s="93"/>
      <c r="E61" s="93">
        <f aca="true" t="shared" si="33" ref="E61:E67">$B61+$C61+$D61</f>
        <v>0</v>
      </c>
      <c r="F61" s="94">
        <v>0</v>
      </c>
      <c r="G61" s="95">
        <v>0</v>
      </c>
      <c r="H61" s="94"/>
      <c r="I61" s="95"/>
      <c r="J61" s="94"/>
      <c r="K61" s="95"/>
      <c r="L61" s="94"/>
      <c r="M61" s="95"/>
      <c r="N61" s="94"/>
      <c r="O61" s="95"/>
      <c r="P61" s="94">
        <f aca="true" t="shared" si="34" ref="P61:P67">$H61+$J61+$L61+$N61</f>
        <v>0</v>
      </c>
      <c r="Q61" s="95">
        <f aca="true" t="shared" si="35" ref="Q61:Q67">$I61+$K61+$M61+$O61</f>
        <v>0</v>
      </c>
      <c r="R61" s="49">
        <f aca="true" t="shared" si="36" ref="R61:R67">IF($L61=0,0,(($N61-$L61)/$L61)*100)</f>
        <v>0</v>
      </c>
      <c r="S61" s="50">
        <f aca="true" t="shared" si="37" ref="S61:S67">IF($M61=0,0,(($O61-$M61)/$M61)*100)</f>
        <v>0</v>
      </c>
      <c r="T61" s="49">
        <f>IF($E61=0,0,($P61/$E61)*100)</f>
        <v>0</v>
      </c>
      <c r="U61" s="51">
        <f>IF($E61=0,0,($Q61/$E61)*100)</f>
        <v>0</v>
      </c>
      <c r="V61" s="94">
        <v>0</v>
      </c>
      <c r="W61" s="95"/>
    </row>
    <row r="62" spans="1:23" ht="12.75" customHeight="1">
      <c r="A62" s="48" t="s">
        <v>80</v>
      </c>
      <c r="B62" s="93">
        <v>0</v>
      </c>
      <c r="C62" s="93">
        <v>0</v>
      </c>
      <c r="D62" s="93"/>
      <c r="E62" s="93">
        <f t="shared" si="33"/>
        <v>0</v>
      </c>
      <c r="F62" s="94">
        <v>0</v>
      </c>
      <c r="G62" s="95">
        <v>0</v>
      </c>
      <c r="H62" s="94"/>
      <c r="I62" s="95"/>
      <c r="J62" s="94"/>
      <c r="K62" s="95"/>
      <c r="L62" s="94"/>
      <c r="M62" s="95"/>
      <c r="N62" s="94"/>
      <c r="O62" s="95"/>
      <c r="P62" s="94">
        <f t="shared" si="34"/>
        <v>0</v>
      </c>
      <c r="Q62" s="95">
        <f t="shared" si="35"/>
        <v>0</v>
      </c>
      <c r="R62" s="49">
        <f t="shared" si="36"/>
        <v>0</v>
      </c>
      <c r="S62" s="50">
        <f t="shared" si="37"/>
        <v>0</v>
      </c>
      <c r="T62" s="49">
        <f>IF($E62=0,0,($P62/$E62)*100)</f>
        <v>0</v>
      </c>
      <c r="U62" s="51">
        <f>IF($E62=0,0,($Q62/$E62)*100)</f>
        <v>0</v>
      </c>
      <c r="V62" s="94">
        <v>0</v>
      </c>
      <c r="W62" s="95"/>
    </row>
    <row r="63" spans="1:23" ht="12.75" customHeight="1">
      <c r="A63" s="48" t="s">
        <v>81</v>
      </c>
      <c r="B63" s="93">
        <v>0</v>
      </c>
      <c r="C63" s="93">
        <v>0</v>
      </c>
      <c r="D63" s="93"/>
      <c r="E63" s="93">
        <f t="shared" si="33"/>
        <v>0</v>
      </c>
      <c r="F63" s="94">
        <v>0</v>
      </c>
      <c r="G63" s="95">
        <v>0</v>
      </c>
      <c r="H63" s="94"/>
      <c r="I63" s="95"/>
      <c r="J63" s="94"/>
      <c r="K63" s="95"/>
      <c r="L63" s="94"/>
      <c r="M63" s="95"/>
      <c r="N63" s="94"/>
      <c r="O63" s="95"/>
      <c r="P63" s="94">
        <f t="shared" si="34"/>
        <v>0</v>
      </c>
      <c r="Q63" s="95">
        <f t="shared" si="35"/>
        <v>0</v>
      </c>
      <c r="R63" s="49">
        <f t="shared" si="36"/>
        <v>0</v>
      </c>
      <c r="S63" s="50">
        <f t="shared" si="37"/>
        <v>0</v>
      </c>
      <c r="T63" s="49">
        <f>IF($E63=0,0,($P63/$E63)*100)</f>
        <v>0</v>
      </c>
      <c r="U63" s="51">
        <f>IF($E63=0,0,($Q63/$E63)*100)</f>
        <v>0</v>
      </c>
      <c r="V63" s="94">
        <v>0</v>
      </c>
      <c r="W63" s="95"/>
    </row>
    <row r="64" spans="1:23" ht="12.75" customHeight="1">
      <c r="A64" s="48" t="s">
        <v>82</v>
      </c>
      <c r="B64" s="93">
        <v>0</v>
      </c>
      <c r="C64" s="93">
        <v>0</v>
      </c>
      <c r="D64" s="93"/>
      <c r="E64" s="93">
        <f t="shared" si="33"/>
        <v>0</v>
      </c>
      <c r="F64" s="94">
        <v>0</v>
      </c>
      <c r="G64" s="95">
        <v>0</v>
      </c>
      <c r="H64" s="94"/>
      <c r="I64" s="95"/>
      <c r="J64" s="94"/>
      <c r="K64" s="95"/>
      <c r="L64" s="94"/>
      <c r="M64" s="95"/>
      <c r="N64" s="94"/>
      <c r="O64" s="95"/>
      <c r="P64" s="94">
        <f t="shared" si="34"/>
        <v>0</v>
      </c>
      <c r="Q64" s="95">
        <f t="shared" si="35"/>
        <v>0</v>
      </c>
      <c r="R64" s="49">
        <f t="shared" si="36"/>
        <v>0</v>
      </c>
      <c r="S64" s="50">
        <f t="shared" si="37"/>
        <v>0</v>
      </c>
      <c r="T64" s="49">
        <f>IF($E64=0,0,($P64/$E64)*100)</f>
        <v>0</v>
      </c>
      <c r="U64" s="51">
        <f>IF($E64=0,0,($Q64/$E64)*100)</f>
        <v>0</v>
      </c>
      <c r="V64" s="94">
        <v>0</v>
      </c>
      <c r="W64" s="95">
        <v>0</v>
      </c>
    </row>
    <row r="65" spans="1:23" ht="12.75" customHeight="1">
      <c r="A65" s="48" t="s">
        <v>83</v>
      </c>
      <c r="B65" s="93">
        <v>0</v>
      </c>
      <c r="C65" s="93">
        <v>0</v>
      </c>
      <c r="D65" s="93"/>
      <c r="E65" s="93">
        <f t="shared" si="33"/>
        <v>0</v>
      </c>
      <c r="F65" s="94">
        <v>0</v>
      </c>
      <c r="G65" s="95">
        <v>0</v>
      </c>
      <c r="H65" s="94"/>
      <c r="I65" s="95"/>
      <c r="J65" s="94"/>
      <c r="K65" s="95"/>
      <c r="L65" s="94"/>
      <c r="M65" s="95"/>
      <c r="N65" s="94"/>
      <c r="O65" s="95"/>
      <c r="P65" s="94">
        <f t="shared" si="34"/>
        <v>0</v>
      </c>
      <c r="Q65" s="95">
        <f t="shared" si="35"/>
        <v>0</v>
      </c>
      <c r="R65" s="49">
        <f t="shared" si="36"/>
        <v>0</v>
      </c>
      <c r="S65" s="50">
        <f t="shared" si="37"/>
        <v>0</v>
      </c>
      <c r="T65" s="49">
        <f>IF($E65=0,0,($P65/$E65)*100)</f>
        <v>0</v>
      </c>
      <c r="U65" s="51">
        <f>IF($E65=0,0,($Q65/$E65)*100)</f>
        <v>0</v>
      </c>
      <c r="V65" s="94">
        <v>0</v>
      </c>
      <c r="W65" s="95">
        <v>0</v>
      </c>
    </row>
    <row r="66" spans="1:23" ht="12.75" customHeight="1">
      <c r="A66" s="52" t="s">
        <v>40</v>
      </c>
      <c r="B66" s="96">
        <f>SUM(B61:B65)</f>
        <v>0</v>
      </c>
      <c r="C66" s="96">
        <f>SUM(C61:C65)</f>
        <v>0</v>
      </c>
      <c r="D66" s="96"/>
      <c r="E66" s="96">
        <f t="shared" si="33"/>
        <v>0</v>
      </c>
      <c r="F66" s="97">
        <f aca="true" t="shared" si="38" ref="F66:O66">SUM(F61:F65)</f>
        <v>0</v>
      </c>
      <c r="G66" s="98">
        <f t="shared" si="38"/>
        <v>0</v>
      </c>
      <c r="H66" s="97">
        <f t="shared" si="38"/>
        <v>0</v>
      </c>
      <c r="I66" s="98">
        <f t="shared" si="38"/>
        <v>0</v>
      </c>
      <c r="J66" s="97">
        <f t="shared" si="38"/>
        <v>0</v>
      </c>
      <c r="K66" s="98">
        <f t="shared" si="38"/>
        <v>0</v>
      </c>
      <c r="L66" s="97">
        <f t="shared" si="38"/>
        <v>0</v>
      </c>
      <c r="M66" s="98">
        <f t="shared" si="38"/>
        <v>0</v>
      </c>
      <c r="N66" s="97">
        <f t="shared" si="38"/>
        <v>0</v>
      </c>
      <c r="O66" s="98">
        <f t="shared" si="38"/>
        <v>0</v>
      </c>
      <c r="P66" s="97">
        <f t="shared" si="34"/>
        <v>0</v>
      </c>
      <c r="Q66" s="98">
        <f t="shared" si="35"/>
        <v>0</v>
      </c>
      <c r="R66" s="53">
        <f t="shared" si="36"/>
        <v>0</v>
      </c>
      <c r="S66" s="54">
        <f t="shared" si="37"/>
        <v>0</v>
      </c>
      <c r="T66" s="53">
        <f>IF((+$E61+$E63+$E64++$E65)=0,0,(P66/(+$E61+$E63+$E64+$E65))*100)</f>
        <v>0</v>
      </c>
      <c r="U66" s="55">
        <f>IF((+$E61+$E63+$E65)=0,0,(Q66/(+$E61+$E63+$E65))*100)</f>
        <v>0</v>
      </c>
      <c r="V66" s="97">
        <f>SUM(V61:V65)</f>
        <v>0</v>
      </c>
      <c r="W66" s="98">
        <f>SUM(W61:W65)</f>
        <v>0</v>
      </c>
    </row>
    <row r="67" spans="1:23" ht="12.75" customHeight="1">
      <c r="A67" s="61" t="s">
        <v>84</v>
      </c>
      <c r="B67" s="105">
        <f>SUM(B9:B15,B18:B23,B26:B29,B32,B35:B39,B42:B52,B55:B58,B61:B65)</f>
        <v>294902000</v>
      </c>
      <c r="C67" s="105">
        <f>SUM(C9:C15,C18:C23,C26:C29,C32,C35:C39,C42:C52,C55:C58,C61:C65)</f>
        <v>357787000</v>
      </c>
      <c r="D67" s="105"/>
      <c r="E67" s="105">
        <f t="shared" si="33"/>
        <v>652689000</v>
      </c>
      <c r="F67" s="106">
        <f aca="true" t="shared" si="39" ref="F67:O67">SUM(F9:F15,F18:F23,F26:F29,F32,F35:F39,F42:F52,F55:F58,F61:F65)</f>
        <v>652689000</v>
      </c>
      <c r="G67" s="107">
        <f t="shared" si="39"/>
        <v>17170000</v>
      </c>
      <c r="H67" s="106">
        <f t="shared" si="39"/>
        <v>3110000</v>
      </c>
      <c r="I67" s="107">
        <f t="shared" si="39"/>
        <v>369587</v>
      </c>
      <c r="J67" s="106">
        <f t="shared" si="39"/>
        <v>139000</v>
      </c>
      <c r="K67" s="107">
        <f t="shared" si="39"/>
        <v>1584882</v>
      </c>
      <c r="L67" s="106">
        <f t="shared" si="39"/>
        <v>848000</v>
      </c>
      <c r="M67" s="107">
        <f t="shared" si="39"/>
        <v>1507604</v>
      </c>
      <c r="N67" s="106">
        <f t="shared" si="39"/>
        <v>9985000</v>
      </c>
      <c r="O67" s="107">
        <f t="shared" si="39"/>
        <v>8336931</v>
      </c>
      <c r="P67" s="106">
        <f t="shared" si="34"/>
        <v>14082000</v>
      </c>
      <c r="Q67" s="107">
        <f t="shared" si="35"/>
        <v>11799004</v>
      </c>
      <c r="R67" s="62">
        <f t="shared" si="36"/>
        <v>1077.4764150943395</v>
      </c>
      <c r="S67" s="63">
        <f t="shared" si="37"/>
        <v>452.99209872088426</v>
      </c>
      <c r="T67" s="62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69.99005964214712</v>
      </c>
      <c r="U67" s="62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58.64316103379722</v>
      </c>
      <c r="V67" s="106">
        <f>SUM(V9:V15,V18:V23,V26:V29,V32,V35:V39,V42:V52,V55:V58,V61:V65)</f>
        <v>1527000</v>
      </c>
      <c r="W67" s="107">
        <f>SUM(W9:W15,W18:W23,W26:W29,W32,W35:W39,W42:W52,W55:W58,W61:W65)</f>
        <v>0</v>
      </c>
    </row>
    <row r="68" spans="1:23" ht="12.75" customHeight="1">
      <c r="A68" s="41" t="s">
        <v>41</v>
      </c>
      <c r="B68" s="99"/>
      <c r="C68" s="99"/>
      <c r="D68" s="99"/>
      <c r="E68" s="99"/>
      <c r="F68" s="100"/>
      <c r="G68" s="101"/>
      <c r="H68" s="100"/>
      <c r="I68" s="101"/>
      <c r="J68" s="100"/>
      <c r="K68" s="101"/>
      <c r="L68" s="100"/>
      <c r="M68" s="101"/>
      <c r="N68" s="100"/>
      <c r="O68" s="101"/>
      <c r="P68" s="100"/>
      <c r="Q68" s="101"/>
      <c r="R68" s="45"/>
      <c r="S68" s="46"/>
      <c r="T68" s="45"/>
      <c r="U68" s="47"/>
      <c r="V68" s="100"/>
      <c r="W68" s="101"/>
    </row>
    <row r="69" spans="1:23" s="65" customFormat="1" ht="12.75" customHeight="1">
      <c r="A69" s="64" t="s">
        <v>85</v>
      </c>
      <c r="B69" s="93">
        <v>168967000</v>
      </c>
      <c r="C69" s="93">
        <v>0</v>
      </c>
      <c r="D69" s="93"/>
      <c r="E69" s="93">
        <f>$B69+$C69+$D69</f>
        <v>168967000</v>
      </c>
      <c r="F69" s="94">
        <v>168967000</v>
      </c>
      <c r="G69" s="95">
        <v>87222000</v>
      </c>
      <c r="H69" s="94"/>
      <c r="I69" s="95"/>
      <c r="J69" s="94">
        <v>1930000</v>
      </c>
      <c r="K69" s="95">
        <v>2739271</v>
      </c>
      <c r="L69" s="94"/>
      <c r="M69" s="95">
        <v>1282402</v>
      </c>
      <c r="N69" s="94">
        <v>8230000</v>
      </c>
      <c r="O69" s="95">
        <v>1692016</v>
      </c>
      <c r="P69" s="94">
        <f>$H69+$J69+$L69+$N69</f>
        <v>10160000</v>
      </c>
      <c r="Q69" s="95">
        <f>$I69+$K69+$M69+$O69</f>
        <v>5713689</v>
      </c>
      <c r="R69" s="49">
        <f>IF($L69=0,0,(($N69-$L69)/$L69)*100)</f>
        <v>0</v>
      </c>
      <c r="S69" s="50">
        <f>IF($M69=0,0,(($O69-$M69)/$M69)*100)</f>
        <v>31.9411541778631</v>
      </c>
      <c r="T69" s="49">
        <f>IF($E69=0,0,($P69/$E69)*100)</f>
        <v>6.013008457272722</v>
      </c>
      <c r="U69" s="51">
        <f>IF($E69=0,0,($Q69/$E69)*100)</f>
        <v>3.381541366065563</v>
      </c>
      <c r="V69" s="94">
        <v>34737000</v>
      </c>
      <c r="W69" s="95">
        <v>0</v>
      </c>
    </row>
    <row r="70" spans="1:23" ht="12.75" customHeight="1">
      <c r="A70" s="57" t="s">
        <v>40</v>
      </c>
      <c r="B70" s="102">
        <f>B69</f>
        <v>168967000</v>
      </c>
      <c r="C70" s="102">
        <f>C69</f>
        <v>0</v>
      </c>
      <c r="D70" s="102"/>
      <c r="E70" s="102">
        <f>$B70+$C70+$D70</f>
        <v>168967000</v>
      </c>
      <c r="F70" s="103">
        <f aca="true" t="shared" si="40" ref="F70:O70">F69</f>
        <v>168967000</v>
      </c>
      <c r="G70" s="104">
        <f t="shared" si="40"/>
        <v>87222000</v>
      </c>
      <c r="H70" s="103">
        <f t="shared" si="40"/>
        <v>0</v>
      </c>
      <c r="I70" s="104">
        <f t="shared" si="40"/>
        <v>0</v>
      </c>
      <c r="J70" s="103">
        <f t="shared" si="40"/>
        <v>1930000</v>
      </c>
      <c r="K70" s="104">
        <f t="shared" si="40"/>
        <v>2739271</v>
      </c>
      <c r="L70" s="103">
        <f t="shared" si="40"/>
        <v>0</v>
      </c>
      <c r="M70" s="104">
        <f t="shared" si="40"/>
        <v>1282402</v>
      </c>
      <c r="N70" s="103">
        <f t="shared" si="40"/>
        <v>8230000</v>
      </c>
      <c r="O70" s="104">
        <f t="shared" si="40"/>
        <v>1692016</v>
      </c>
      <c r="P70" s="103">
        <f>$H70+$J70+$L70+$N70</f>
        <v>10160000</v>
      </c>
      <c r="Q70" s="104">
        <f>$I70+$K70+$M70+$O70</f>
        <v>5713689</v>
      </c>
      <c r="R70" s="58">
        <f>IF($L70=0,0,(($N70-$L70)/$L70)*100)</f>
        <v>0</v>
      </c>
      <c r="S70" s="59">
        <f>IF($M70=0,0,(($O70-$M70)/$M70)*100)</f>
        <v>31.9411541778631</v>
      </c>
      <c r="T70" s="58">
        <f>IF($E70=0,0,($P70/$E70)*100)</f>
        <v>6.013008457272722</v>
      </c>
      <c r="U70" s="60">
        <f>IF($E70=0,0,($Q70/$E70)*100)</f>
        <v>3.381541366065563</v>
      </c>
      <c r="V70" s="103">
        <f>V69</f>
        <v>34737000</v>
      </c>
      <c r="W70" s="104">
        <f>W69</f>
        <v>0</v>
      </c>
    </row>
    <row r="71" spans="1:23" ht="12.75" customHeight="1">
      <c r="A71" s="61" t="s">
        <v>84</v>
      </c>
      <c r="B71" s="105">
        <f>B69</f>
        <v>168967000</v>
      </c>
      <c r="C71" s="105">
        <f>C69</f>
        <v>0</v>
      </c>
      <c r="D71" s="105"/>
      <c r="E71" s="105">
        <f>$B71+$C71+$D71</f>
        <v>168967000</v>
      </c>
      <c r="F71" s="106">
        <f aca="true" t="shared" si="41" ref="F71:O71">F69</f>
        <v>168967000</v>
      </c>
      <c r="G71" s="107">
        <f t="shared" si="41"/>
        <v>87222000</v>
      </c>
      <c r="H71" s="106">
        <f t="shared" si="41"/>
        <v>0</v>
      </c>
      <c r="I71" s="107">
        <f t="shared" si="41"/>
        <v>0</v>
      </c>
      <c r="J71" s="106">
        <f t="shared" si="41"/>
        <v>1930000</v>
      </c>
      <c r="K71" s="107">
        <f t="shared" si="41"/>
        <v>2739271</v>
      </c>
      <c r="L71" s="106">
        <f t="shared" si="41"/>
        <v>0</v>
      </c>
      <c r="M71" s="107">
        <f t="shared" si="41"/>
        <v>1282402</v>
      </c>
      <c r="N71" s="106">
        <f t="shared" si="41"/>
        <v>8230000</v>
      </c>
      <c r="O71" s="107">
        <f t="shared" si="41"/>
        <v>1692016</v>
      </c>
      <c r="P71" s="106">
        <f>$H71+$J71+$L71+$N71</f>
        <v>10160000</v>
      </c>
      <c r="Q71" s="107">
        <f>$I71+$K71+$M71+$O71</f>
        <v>5713689</v>
      </c>
      <c r="R71" s="62">
        <f>IF($L71=0,0,(($N71-$L71)/$L71)*100)</f>
        <v>0</v>
      </c>
      <c r="S71" s="63">
        <f>IF($M71=0,0,(($O71-$M71)/$M71)*100)</f>
        <v>31.9411541778631</v>
      </c>
      <c r="T71" s="62">
        <f>IF($E71=0,0,($P71/$E71)*100)</f>
        <v>6.013008457272722</v>
      </c>
      <c r="U71" s="66">
        <f>IF($E71=0,0,($Q71/$E71)*100)</f>
        <v>3.381541366065563</v>
      </c>
      <c r="V71" s="106">
        <f>V69</f>
        <v>34737000</v>
      </c>
      <c r="W71" s="107">
        <f>W69</f>
        <v>0</v>
      </c>
    </row>
    <row r="72" spans="1:23" ht="12.75" customHeight="1" thickBot="1">
      <c r="A72" s="61" t="s">
        <v>86</v>
      </c>
      <c r="B72" s="105">
        <f>SUM(B9:B15,B18:B23,B26:B29,B32,B35:B39,B42:B52,B55:B58,B61:B65,B69)</f>
        <v>463869000</v>
      </c>
      <c r="C72" s="105">
        <f>SUM(C9:C15,C18:C23,C26:C29,C32,C35:C39,C42:C52,C55:C58,C61:C65,C69)</f>
        <v>357787000</v>
      </c>
      <c r="D72" s="105"/>
      <c r="E72" s="105">
        <f>$B72+$C72+$D72</f>
        <v>821656000</v>
      </c>
      <c r="F72" s="106">
        <f aca="true" t="shared" si="42" ref="F72:O72">SUM(F9:F15,F18:F23,F26:F29,F32,F35:F39,F42:F52,F55:F58,F61:F65,F69)</f>
        <v>821656000</v>
      </c>
      <c r="G72" s="107">
        <f t="shared" si="42"/>
        <v>104392000</v>
      </c>
      <c r="H72" s="106">
        <f t="shared" si="42"/>
        <v>3110000</v>
      </c>
      <c r="I72" s="107">
        <f t="shared" si="42"/>
        <v>369587</v>
      </c>
      <c r="J72" s="106">
        <f t="shared" si="42"/>
        <v>2069000</v>
      </c>
      <c r="K72" s="107">
        <f t="shared" si="42"/>
        <v>4324153</v>
      </c>
      <c r="L72" s="106">
        <f t="shared" si="42"/>
        <v>848000</v>
      </c>
      <c r="M72" s="107">
        <f t="shared" si="42"/>
        <v>2790006</v>
      </c>
      <c r="N72" s="106">
        <f t="shared" si="42"/>
        <v>18215000</v>
      </c>
      <c r="O72" s="107">
        <f t="shared" si="42"/>
        <v>10028947</v>
      </c>
      <c r="P72" s="106">
        <f>$H72+$J72+$L72+$N72</f>
        <v>24242000</v>
      </c>
      <c r="Q72" s="107">
        <f>$I72+$K72+$M72+$O72</f>
        <v>17512693</v>
      </c>
      <c r="R72" s="62">
        <f>IF($L72=0,0,(($N72-$L72)/$L72)*100)</f>
        <v>2047.995283018868</v>
      </c>
      <c r="S72" s="63">
        <f>IF($M72=0,0,(($O72-$M72)/$M72)*100)</f>
        <v>259.45969291822314</v>
      </c>
      <c r="T72" s="62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12.8205535018272</v>
      </c>
      <c r="U72" s="66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9.261711804619038</v>
      </c>
      <c r="V72" s="106">
        <f>SUM(V9:V15,V18:V23,V26:V29,V32,V35:V39,V42:V52,V55:V58,V61:V65,V69)</f>
        <v>36264000</v>
      </c>
      <c r="W72" s="107">
        <f>SUM(W9:W15,W18:W23,W26:W29,W32,W35:W39,W42:W52,W55:W58,W61:W65,W69)</f>
        <v>0</v>
      </c>
    </row>
    <row r="73" spans="1:23" ht="13.5" thickTop="1">
      <c r="A73" s="67"/>
      <c r="B73" s="68"/>
      <c r="C73" s="69"/>
      <c r="D73" s="69"/>
      <c r="E73" s="70"/>
      <c r="F73" s="68"/>
      <c r="G73" s="69"/>
      <c r="H73" s="69"/>
      <c r="I73" s="70"/>
      <c r="J73" s="69"/>
      <c r="K73" s="70"/>
      <c r="L73" s="69"/>
      <c r="M73" s="69"/>
      <c r="N73" s="69"/>
      <c r="O73" s="69"/>
      <c r="P73" s="69"/>
      <c r="Q73" s="69"/>
      <c r="R73" s="69"/>
      <c r="S73" s="69"/>
      <c r="T73" s="69"/>
      <c r="U73" s="70"/>
      <c r="V73" s="68"/>
      <c r="W73" s="70"/>
    </row>
    <row r="74" spans="1:23" ht="12.75">
      <c r="A74" s="13"/>
      <c r="B74" s="71"/>
      <c r="C74" s="72"/>
      <c r="D74" s="72"/>
      <c r="E74" s="73"/>
      <c r="F74" s="74" t="s">
        <v>3</v>
      </c>
      <c r="G74" s="75"/>
      <c r="H74" s="74" t="s">
        <v>4</v>
      </c>
      <c r="I74" s="76"/>
      <c r="J74" s="74" t="s">
        <v>5</v>
      </c>
      <c r="K74" s="76"/>
      <c r="L74" s="74" t="s">
        <v>6</v>
      </c>
      <c r="M74" s="74"/>
      <c r="N74" s="77" t="s">
        <v>7</v>
      </c>
      <c r="O74" s="74"/>
      <c r="P74" s="131" t="s">
        <v>8</v>
      </c>
      <c r="Q74" s="132"/>
      <c r="R74" s="133" t="s">
        <v>9</v>
      </c>
      <c r="S74" s="132"/>
      <c r="T74" s="133" t="s">
        <v>10</v>
      </c>
      <c r="U74" s="132"/>
      <c r="V74" s="131"/>
      <c r="W74" s="132"/>
    </row>
    <row r="75" spans="1:23" ht="51">
      <c r="A75" s="78" t="s">
        <v>87</v>
      </c>
      <c r="B75" s="79" t="s">
        <v>88</v>
      </c>
      <c r="C75" s="79" t="s">
        <v>89</v>
      </c>
      <c r="D75" s="80" t="s">
        <v>15</v>
      </c>
      <c r="E75" s="79" t="s">
        <v>16</v>
      </c>
      <c r="F75" s="79" t="s">
        <v>17</v>
      </c>
      <c r="G75" s="79" t="s">
        <v>90</v>
      </c>
      <c r="H75" s="79" t="s">
        <v>91</v>
      </c>
      <c r="I75" s="81" t="s">
        <v>20</v>
      </c>
      <c r="J75" s="79" t="s">
        <v>92</v>
      </c>
      <c r="K75" s="81" t="s">
        <v>22</v>
      </c>
      <c r="L75" s="79" t="s">
        <v>93</v>
      </c>
      <c r="M75" s="81" t="s">
        <v>24</v>
      </c>
      <c r="N75" s="79" t="s">
        <v>94</v>
      </c>
      <c r="O75" s="81" t="s">
        <v>26</v>
      </c>
      <c r="P75" s="81" t="s">
        <v>95</v>
      </c>
      <c r="Q75" s="82" t="s">
        <v>28</v>
      </c>
      <c r="R75" s="83" t="s">
        <v>95</v>
      </c>
      <c r="S75" s="84" t="s">
        <v>28</v>
      </c>
      <c r="T75" s="83" t="s">
        <v>96</v>
      </c>
      <c r="U75" s="80" t="s">
        <v>30</v>
      </c>
      <c r="V75" s="79"/>
      <c r="W75" s="81"/>
    </row>
    <row r="76" spans="1:23" ht="12.75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t="12.75" hidden="1">
      <c r="A77" s="4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9"/>
      <c r="N77" s="108"/>
      <c r="O77" s="109"/>
      <c r="P77" s="108"/>
      <c r="Q77" s="109"/>
      <c r="R77" s="5"/>
      <c r="S77" s="6"/>
      <c r="T77" s="5"/>
      <c r="U77" s="5"/>
      <c r="V77" s="108"/>
      <c r="W77" s="108"/>
    </row>
    <row r="78" spans="1:23" ht="12.75" hidden="1">
      <c r="A78" s="7" t="s">
        <v>118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1"/>
      <c r="N78" s="110"/>
      <c r="O78" s="111"/>
      <c r="P78" s="110"/>
      <c r="Q78" s="111"/>
      <c r="R78" s="8"/>
      <c r="S78" s="9"/>
      <c r="T78" s="8"/>
      <c r="U78" s="8"/>
      <c r="V78" s="110"/>
      <c r="W78" s="110"/>
    </row>
    <row r="79" spans="1:23" ht="12.75" hidden="1">
      <c r="A79" s="10" t="s">
        <v>119</v>
      </c>
      <c r="B79" s="112">
        <f>SUM(B80:B83)</f>
        <v>0</v>
      </c>
      <c r="C79" s="112">
        <f aca="true" t="shared" si="43" ref="C79:I79">SUM(C80:C83)</f>
        <v>0</v>
      </c>
      <c r="D79" s="112">
        <f t="shared" si="43"/>
        <v>0</v>
      </c>
      <c r="E79" s="112">
        <f t="shared" si="43"/>
        <v>0</v>
      </c>
      <c r="F79" s="112">
        <f t="shared" si="43"/>
        <v>0</v>
      </c>
      <c r="G79" s="112">
        <f t="shared" si="43"/>
        <v>0</v>
      </c>
      <c r="H79" s="112">
        <f t="shared" si="43"/>
        <v>0</v>
      </c>
      <c r="I79" s="112">
        <f t="shared" si="43"/>
        <v>0</v>
      </c>
      <c r="J79" s="112">
        <f>SUM(J80:J83)</f>
        <v>0</v>
      </c>
      <c r="K79" s="112">
        <f>SUM(K80:K83)</f>
        <v>0</v>
      </c>
      <c r="L79" s="112">
        <f>SUM(L80:L83)</f>
        <v>0</v>
      </c>
      <c r="M79" s="113">
        <f>SUM(M80:M83)</f>
        <v>0</v>
      </c>
      <c r="N79" s="112"/>
      <c r="O79" s="113"/>
      <c r="P79" s="112"/>
      <c r="Q79" s="113"/>
      <c r="R79" s="11"/>
      <c r="S79" s="12"/>
      <c r="T79" s="11"/>
      <c r="U79" s="11"/>
      <c r="V79" s="112">
        <f>SUM(V80:V83)</f>
        <v>0</v>
      </c>
      <c r="W79" s="112">
        <f>SUM(W80:W83)</f>
        <v>0</v>
      </c>
    </row>
    <row r="80" spans="1:23" ht="12.75" hidden="1">
      <c r="A80" s="13" t="s">
        <v>120</v>
      </c>
      <c r="B80" s="114"/>
      <c r="C80" s="114"/>
      <c r="D80" s="114"/>
      <c r="E80" s="114">
        <f>SUM(B80:D80)</f>
        <v>0</v>
      </c>
      <c r="F80" s="114"/>
      <c r="G80" s="114"/>
      <c r="H80" s="114"/>
      <c r="I80" s="115"/>
      <c r="J80" s="114"/>
      <c r="K80" s="115"/>
      <c r="L80" s="114"/>
      <c r="M80" s="116"/>
      <c r="N80" s="114"/>
      <c r="O80" s="116"/>
      <c r="P80" s="114"/>
      <c r="Q80" s="116"/>
      <c r="R80" s="14"/>
      <c r="S80" s="15"/>
      <c r="T80" s="14"/>
      <c r="U80" s="14"/>
      <c r="V80" s="114"/>
      <c r="W80" s="114"/>
    </row>
    <row r="81" spans="1:23" ht="12.75" hidden="1">
      <c r="A81" s="13" t="s">
        <v>121</v>
      </c>
      <c r="B81" s="114"/>
      <c r="C81" s="114"/>
      <c r="D81" s="114"/>
      <c r="E81" s="114">
        <f>SUM(B81:D81)</f>
        <v>0</v>
      </c>
      <c r="F81" s="114"/>
      <c r="G81" s="114"/>
      <c r="H81" s="114"/>
      <c r="I81" s="115"/>
      <c r="J81" s="114"/>
      <c r="K81" s="115"/>
      <c r="L81" s="114"/>
      <c r="M81" s="116"/>
      <c r="N81" s="114"/>
      <c r="O81" s="116"/>
      <c r="P81" s="114"/>
      <c r="Q81" s="116"/>
      <c r="R81" s="14"/>
      <c r="S81" s="15"/>
      <c r="T81" s="14"/>
      <c r="U81" s="14"/>
      <c r="V81" s="114"/>
      <c r="W81" s="114"/>
    </row>
    <row r="82" spans="1:23" ht="12.75" hidden="1">
      <c r="A82" s="13" t="s">
        <v>122</v>
      </c>
      <c r="B82" s="114"/>
      <c r="C82" s="114"/>
      <c r="D82" s="114"/>
      <c r="E82" s="114">
        <f>SUM(B82:D82)</f>
        <v>0</v>
      </c>
      <c r="F82" s="114"/>
      <c r="G82" s="114"/>
      <c r="H82" s="114"/>
      <c r="I82" s="115"/>
      <c r="J82" s="114"/>
      <c r="K82" s="115"/>
      <c r="L82" s="114"/>
      <c r="M82" s="116"/>
      <c r="N82" s="114"/>
      <c r="O82" s="116"/>
      <c r="P82" s="114"/>
      <c r="Q82" s="116"/>
      <c r="R82" s="14"/>
      <c r="S82" s="15"/>
      <c r="T82" s="14"/>
      <c r="U82" s="14"/>
      <c r="V82" s="114"/>
      <c r="W82" s="114"/>
    </row>
    <row r="83" spans="1:23" ht="12.75" hidden="1">
      <c r="A83" s="13" t="s">
        <v>123</v>
      </c>
      <c r="B83" s="114"/>
      <c r="C83" s="114"/>
      <c r="D83" s="114"/>
      <c r="E83" s="114">
        <f>SUM(B83:D83)</f>
        <v>0</v>
      </c>
      <c r="F83" s="114"/>
      <c r="G83" s="114"/>
      <c r="H83" s="114"/>
      <c r="I83" s="115"/>
      <c r="J83" s="114"/>
      <c r="K83" s="115"/>
      <c r="L83" s="114"/>
      <c r="M83" s="116"/>
      <c r="N83" s="114"/>
      <c r="O83" s="116"/>
      <c r="P83" s="114"/>
      <c r="Q83" s="116"/>
      <c r="R83" s="14"/>
      <c r="S83" s="15"/>
      <c r="T83" s="14"/>
      <c r="U83" s="14"/>
      <c r="V83" s="114"/>
      <c r="W83" s="114"/>
    </row>
    <row r="84" spans="1:23" ht="12.75" hidden="1">
      <c r="A84" s="13"/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6"/>
      <c r="N84" s="114"/>
      <c r="O84" s="116"/>
      <c r="P84" s="114"/>
      <c r="Q84" s="116"/>
      <c r="R84" s="14"/>
      <c r="S84" s="15"/>
      <c r="T84" s="14"/>
      <c r="U84" s="14"/>
      <c r="V84" s="114"/>
      <c r="W84" s="114"/>
    </row>
    <row r="85" spans="1:23" ht="12.75">
      <c r="A85" s="85" t="s">
        <v>97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8"/>
      <c r="R85" s="86"/>
      <c r="S85" s="86"/>
      <c r="T85" s="87"/>
      <c r="U85" s="88"/>
      <c r="V85" s="117"/>
      <c r="W85" s="117"/>
    </row>
    <row r="86" spans="1:23" ht="12.75">
      <c r="A86" s="89" t="s">
        <v>98</v>
      </c>
      <c r="B86" s="119">
        <v>0</v>
      </c>
      <c r="C86" s="119">
        <v>0</v>
      </c>
      <c r="D86" s="119"/>
      <c r="E86" s="119">
        <f aca="true" t="shared" si="44" ref="E86:E93">$B86+$C86+$D86</f>
        <v>0</v>
      </c>
      <c r="F86" s="119">
        <v>0</v>
      </c>
      <c r="G86" s="119">
        <v>0</v>
      </c>
      <c r="H86" s="119"/>
      <c r="I86" s="119"/>
      <c r="J86" s="119"/>
      <c r="K86" s="119"/>
      <c r="L86" s="119"/>
      <c r="M86" s="119"/>
      <c r="N86" s="119"/>
      <c r="O86" s="119"/>
      <c r="P86" s="119">
        <f aca="true" t="shared" si="45" ref="P86:P93">$H86+$J86+$L86+$N86</f>
        <v>0</v>
      </c>
      <c r="Q86" s="114">
        <f aca="true" t="shared" si="46" ref="Q86:Q93">$I86+$K86+$M86+$O86</f>
        <v>0</v>
      </c>
      <c r="R86" s="90">
        <f aca="true" t="shared" si="47" ref="R86:R93">IF($L86=0,0,(($N86-$L86)/$L86)*100)</f>
        <v>0</v>
      </c>
      <c r="S86" s="91">
        <f aca="true" t="shared" si="48" ref="S86:S93">IF($M86=0,0,(($O86-$M86)/$M86)*100)</f>
        <v>0</v>
      </c>
      <c r="T86" s="90">
        <f aca="true" t="shared" si="49" ref="T86:T93">IF($E86=0,0,($P86/$E86)*100)</f>
        <v>0</v>
      </c>
      <c r="U86" s="91">
        <f aca="true" t="shared" si="50" ref="U86:U93">IF($E86=0,0,($Q86/$E86)*100)</f>
        <v>0</v>
      </c>
      <c r="V86" s="119"/>
      <c r="W86" s="119"/>
    </row>
    <row r="87" spans="1:23" ht="12.75">
      <c r="A87" s="92" t="s">
        <v>99</v>
      </c>
      <c r="B87" s="114">
        <v>0</v>
      </c>
      <c r="C87" s="114">
        <v>0</v>
      </c>
      <c r="D87" s="114"/>
      <c r="E87" s="114">
        <f t="shared" si="44"/>
        <v>0</v>
      </c>
      <c r="F87" s="114">
        <v>0</v>
      </c>
      <c r="G87" s="114">
        <v>0</v>
      </c>
      <c r="H87" s="114"/>
      <c r="I87" s="114"/>
      <c r="J87" s="114"/>
      <c r="K87" s="114"/>
      <c r="L87" s="114"/>
      <c r="M87" s="114"/>
      <c r="N87" s="114"/>
      <c r="O87" s="114"/>
      <c r="P87" s="116">
        <f t="shared" si="45"/>
        <v>0</v>
      </c>
      <c r="Q87" s="116">
        <f t="shared" si="46"/>
        <v>0</v>
      </c>
      <c r="R87" s="90">
        <f t="shared" si="47"/>
        <v>0</v>
      </c>
      <c r="S87" s="91">
        <f t="shared" si="48"/>
        <v>0</v>
      </c>
      <c r="T87" s="90">
        <f t="shared" si="49"/>
        <v>0</v>
      </c>
      <c r="U87" s="91">
        <f t="shared" si="50"/>
        <v>0</v>
      </c>
      <c r="V87" s="114"/>
      <c r="W87" s="114"/>
    </row>
    <row r="88" spans="1:23" ht="12.75">
      <c r="A88" s="92" t="s">
        <v>100</v>
      </c>
      <c r="B88" s="114">
        <v>0</v>
      </c>
      <c r="C88" s="114">
        <v>0</v>
      </c>
      <c r="D88" s="114"/>
      <c r="E88" s="114">
        <f t="shared" si="44"/>
        <v>0</v>
      </c>
      <c r="F88" s="114">
        <v>0</v>
      </c>
      <c r="G88" s="114">
        <v>0</v>
      </c>
      <c r="H88" s="114"/>
      <c r="I88" s="114"/>
      <c r="J88" s="114"/>
      <c r="K88" s="114"/>
      <c r="L88" s="114"/>
      <c r="M88" s="114"/>
      <c r="N88" s="114"/>
      <c r="O88" s="114"/>
      <c r="P88" s="116">
        <f t="shared" si="45"/>
        <v>0</v>
      </c>
      <c r="Q88" s="116">
        <f t="shared" si="46"/>
        <v>0</v>
      </c>
      <c r="R88" s="90">
        <f t="shared" si="47"/>
        <v>0</v>
      </c>
      <c r="S88" s="91">
        <f t="shared" si="48"/>
        <v>0</v>
      </c>
      <c r="T88" s="90">
        <f t="shared" si="49"/>
        <v>0</v>
      </c>
      <c r="U88" s="91">
        <f t="shared" si="50"/>
        <v>0</v>
      </c>
      <c r="V88" s="114"/>
      <c r="W88" s="114"/>
    </row>
    <row r="89" spans="1:23" ht="12.75">
      <c r="A89" s="92" t="s">
        <v>101</v>
      </c>
      <c r="B89" s="114">
        <v>0</v>
      </c>
      <c r="C89" s="114">
        <v>0</v>
      </c>
      <c r="D89" s="114"/>
      <c r="E89" s="114">
        <f t="shared" si="44"/>
        <v>0</v>
      </c>
      <c r="F89" s="114">
        <v>0</v>
      </c>
      <c r="G89" s="114">
        <v>0</v>
      </c>
      <c r="H89" s="114"/>
      <c r="I89" s="114"/>
      <c r="J89" s="114"/>
      <c r="K89" s="114"/>
      <c r="L89" s="114"/>
      <c r="M89" s="114"/>
      <c r="N89" s="114"/>
      <c r="O89" s="114"/>
      <c r="P89" s="116">
        <f t="shared" si="45"/>
        <v>0</v>
      </c>
      <c r="Q89" s="116">
        <f t="shared" si="46"/>
        <v>0</v>
      </c>
      <c r="R89" s="90">
        <f t="shared" si="47"/>
        <v>0</v>
      </c>
      <c r="S89" s="91">
        <f t="shared" si="48"/>
        <v>0</v>
      </c>
      <c r="T89" s="90">
        <f t="shared" si="49"/>
        <v>0</v>
      </c>
      <c r="U89" s="91">
        <f t="shared" si="50"/>
        <v>0</v>
      </c>
      <c r="V89" s="114"/>
      <c r="W89" s="114"/>
    </row>
    <row r="90" spans="1:23" ht="12.75">
      <c r="A90" s="92" t="s">
        <v>102</v>
      </c>
      <c r="B90" s="114">
        <v>0</v>
      </c>
      <c r="C90" s="114">
        <v>0</v>
      </c>
      <c r="D90" s="114"/>
      <c r="E90" s="114">
        <f t="shared" si="44"/>
        <v>0</v>
      </c>
      <c r="F90" s="114">
        <v>0</v>
      </c>
      <c r="G90" s="114">
        <v>0</v>
      </c>
      <c r="H90" s="114"/>
      <c r="I90" s="114"/>
      <c r="J90" s="114"/>
      <c r="K90" s="114"/>
      <c r="L90" s="114"/>
      <c r="M90" s="114"/>
      <c r="N90" s="114"/>
      <c r="O90" s="114"/>
      <c r="P90" s="116">
        <f t="shared" si="45"/>
        <v>0</v>
      </c>
      <c r="Q90" s="116">
        <f t="shared" si="46"/>
        <v>0</v>
      </c>
      <c r="R90" s="90">
        <f t="shared" si="47"/>
        <v>0</v>
      </c>
      <c r="S90" s="91">
        <f t="shared" si="48"/>
        <v>0</v>
      </c>
      <c r="T90" s="90">
        <f t="shared" si="49"/>
        <v>0</v>
      </c>
      <c r="U90" s="91">
        <f t="shared" si="50"/>
        <v>0</v>
      </c>
      <c r="V90" s="114"/>
      <c r="W90" s="114"/>
    </row>
    <row r="91" spans="1:23" ht="12.75">
      <c r="A91" s="92" t="s">
        <v>103</v>
      </c>
      <c r="B91" s="114">
        <v>16238000</v>
      </c>
      <c r="C91" s="114">
        <v>0</v>
      </c>
      <c r="D91" s="114"/>
      <c r="E91" s="114">
        <f t="shared" si="44"/>
        <v>16238000</v>
      </c>
      <c r="F91" s="114">
        <v>0</v>
      </c>
      <c r="G91" s="114">
        <v>0</v>
      </c>
      <c r="H91" s="114"/>
      <c r="I91" s="114"/>
      <c r="J91" s="114"/>
      <c r="K91" s="114"/>
      <c r="L91" s="114"/>
      <c r="M91" s="114"/>
      <c r="N91" s="114"/>
      <c r="O91" s="114"/>
      <c r="P91" s="116">
        <f t="shared" si="45"/>
        <v>0</v>
      </c>
      <c r="Q91" s="116">
        <f t="shared" si="46"/>
        <v>0</v>
      </c>
      <c r="R91" s="90">
        <f t="shared" si="47"/>
        <v>0</v>
      </c>
      <c r="S91" s="91">
        <f t="shared" si="48"/>
        <v>0</v>
      </c>
      <c r="T91" s="90">
        <f t="shared" si="49"/>
        <v>0</v>
      </c>
      <c r="U91" s="91">
        <f t="shared" si="50"/>
        <v>0</v>
      </c>
      <c r="V91" s="114"/>
      <c r="W91" s="114"/>
    </row>
    <row r="92" spans="1:23" ht="12.75">
      <c r="A92" s="92" t="s">
        <v>104</v>
      </c>
      <c r="B92" s="114">
        <v>79375000</v>
      </c>
      <c r="C92" s="114">
        <v>0</v>
      </c>
      <c r="D92" s="114"/>
      <c r="E92" s="114">
        <f t="shared" si="44"/>
        <v>79375000</v>
      </c>
      <c r="F92" s="114">
        <v>0</v>
      </c>
      <c r="G92" s="114">
        <v>0</v>
      </c>
      <c r="H92" s="114">
        <v>14986000</v>
      </c>
      <c r="I92" s="114"/>
      <c r="J92" s="114"/>
      <c r="K92" s="114"/>
      <c r="L92" s="114"/>
      <c r="M92" s="114"/>
      <c r="N92" s="114"/>
      <c r="O92" s="114"/>
      <c r="P92" s="116">
        <f t="shared" si="45"/>
        <v>14986000</v>
      </c>
      <c r="Q92" s="116">
        <f t="shared" si="46"/>
        <v>0</v>
      </c>
      <c r="R92" s="90">
        <f t="shared" si="47"/>
        <v>0</v>
      </c>
      <c r="S92" s="91">
        <f t="shared" si="48"/>
        <v>0</v>
      </c>
      <c r="T92" s="90">
        <f t="shared" si="49"/>
        <v>18.88</v>
      </c>
      <c r="U92" s="91">
        <f t="shared" si="50"/>
        <v>0</v>
      </c>
      <c r="V92" s="114"/>
      <c r="W92" s="114"/>
    </row>
    <row r="93" spans="1:23" ht="12.75">
      <c r="A93" s="92" t="s">
        <v>105</v>
      </c>
      <c r="B93" s="114">
        <v>0</v>
      </c>
      <c r="C93" s="114">
        <v>0</v>
      </c>
      <c r="D93" s="114"/>
      <c r="E93" s="114">
        <f t="shared" si="44"/>
        <v>0</v>
      </c>
      <c r="F93" s="114">
        <v>0</v>
      </c>
      <c r="G93" s="114">
        <v>0</v>
      </c>
      <c r="H93" s="114"/>
      <c r="I93" s="114"/>
      <c r="J93" s="114"/>
      <c r="K93" s="114"/>
      <c r="L93" s="114"/>
      <c r="M93" s="114"/>
      <c r="N93" s="114"/>
      <c r="O93" s="114"/>
      <c r="P93" s="116">
        <f t="shared" si="45"/>
        <v>0</v>
      </c>
      <c r="Q93" s="116">
        <f t="shared" si="46"/>
        <v>0</v>
      </c>
      <c r="R93" s="90">
        <f t="shared" si="47"/>
        <v>0</v>
      </c>
      <c r="S93" s="91">
        <f t="shared" si="48"/>
        <v>0</v>
      </c>
      <c r="T93" s="90">
        <f t="shared" si="49"/>
        <v>0</v>
      </c>
      <c r="U93" s="91">
        <f t="shared" si="50"/>
        <v>0</v>
      </c>
      <c r="V93" s="114"/>
      <c r="W93" s="114"/>
    </row>
    <row r="94" spans="1:23" ht="12.75">
      <c r="A94" s="16" t="s">
        <v>106</v>
      </c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1"/>
      <c r="Q94" s="121"/>
      <c r="R94" s="17"/>
      <c r="S94" s="18"/>
      <c r="T94" s="17"/>
      <c r="U94" s="18"/>
      <c r="V94" s="120"/>
      <c r="W94" s="120"/>
    </row>
    <row r="95" spans="1:23" ht="20.25" hidden="1">
      <c r="A95" s="19" t="s">
        <v>124</v>
      </c>
      <c r="B95" s="122">
        <f aca="true" t="shared" si="51" ref="B95:I95">SUM(B96:B110)</f>
        <v>0</v>
      </c>
      <c r="C95" s="122">
        <f t="shared" si="51"/>
        <v>0</v>
      </c>
      <c r="D95" s="122">
        <f t="shared" si="51"/>
        <v>0</v>
      </c>
      <c r="E95" s="122">
        <f t="shared" si="51"/>
        <v>0</v>
      </c>
      <c r="F95" s="122">
        <f t="shared" si="51"/>
        <v>0</v>
      </c>
      <c r="G95" s="122">
        <f t="shared" si="51"/>
        <v>0</v>
      </c>
      <c r="H95" s="122">
        <f t="shared" si="51"/>
        <v>0</v>
      </c>
      <c r="I95" s="122">
        <f t="shared" si="51"/>
        <v>0</v>
      </c>
      <c r="J95" s="122">
        <f>SUM(J96:J110)</f>
        <v>0</v>
      </c>
      <c r="K95" s="122">
        <f>SUM(K96:K110)</f>
        <v>0</v>
      </c>
      <c r="L95" s="122">
        <f>SUM(L96:L110)</f>
        <v>0</v>
      </c>
      <c r="M95" s="123">
        <f>SUM(M96:M110)</f>
        <v>0</v>
      </c>
      <c r="N95" s="122"/>
      <c r="O95" s="123"/>
      <c r="P95" s="122"/>
      <c r="Q95" s="123"/>
      <c r="R95" s="20" t="str">
        <f aca="true" t="shared" si="52" ref="R95:S110">IF(L95=0," ",(N95-L95)/L95)</f>
        <v> </v>
      </c>
      <c r="S95" s="20" t="str">
        <f t="shared" si="52"/>
        <v> </v>
      </c>
      <c r="T95" s="20" t="str">
        <f aca="true" t="shared" si="53" ref="T95:T113">IF(E95=0," ",(P95/E95))</f>
        <v> </v>
      </c>
      <c r="U95" s="21" t="str">
        <f aca="true" t="shared" si="54" ref="U95:U113">IF(E95=0," ",(Q95/E95))</f>
        <v> </v>
      </c>
      <c r="V95" s="122">
        <f>SUM(V96:V110)</f>
        <v>0</v>
      </c>
      <c r="W95" s="122">
        <f>SUM(W96:W110)</f>
        <v>0</v>
      </c>
    </row>
    <row r="96" spans="1:23" ht="12.75" hidden="1">
      <c r="A96" s="22"/>
      <c r="B96" s="124"/>
      <c r="C96" s="124"/>
      <c r="D96" s="124"/>
      <c r="E96" s="125">
        <f>SUM(B96:D96)</f>
        <v>0</v>
      </c>
      <c r="F96" s="124"/>
      <c r="G96" s="124"/>
      <c r="H96" s="124"/>
      <c r="I96" s="124"/>
      <c r="J96" s="124"/>
      <c r="K96" s="124"/>
      <c r="L96" s="124"/>
      <c r="M96" s="126"/>
      <c r="N96" s="124"/>
      <c r="O96" s="126"/>
      <c r="P96" s="124"/>
      <c r="Q96" s="126"/>
      <c r="R96" s="23" t="str">
        <f t="shared" si="52"/>
        <v> </v>
      </c>
      <c r="S96" s="23" t="str">
        <f t="shared" si="52"/>
        <v> </v>
      </c>
      <c r="T96" s="23" t="str">
        <f t="shared" si="53"/>
        <v> </v>
      </c>
      <c r="U96" s="24" t="str">
        <f t="shared" si="54"/>
        <v> </v>
      </c>
      <c r="V96" s="124"/>
      <c r="W96" s="124"/>
    </row>
    <row r="97" spans="1:23" ht="12.75" hidden="1">
      <c r="A97" s="22"/>
      <c r="B97" s="124"/>
      <c r="C97" s="124"/>
      <c r="D97" s="124"/>
      <c r="E97" s="125">
        <f aca="true" t="shared" si="55" ref="E97:E110">SUM(B97:D97)</f>
        <v>0</v>
      </c>
      <c r="F97" s="124"/>
      <c r="G97" s="124"/>
      <c r="H97" s="124"/>
      <c r="I97" s="124"/>
      <c r="J97" s="124"/>
      <c r="K97" s="124"/>
      <c r="L97" s="124"/>
      <c r="M97" s="126"/>
      <c r="N97" s="124"/>
      <c r="O97" s="126"/>
      <c r="P97" s="124"/>
      <c r="Q97" s="126"/>
      <c r="R97" s="23" t="str">
        <f t="shared" si="52"/>
        <v> </v>
      </c>
      <c r="S97" s="23" t="str">
        <f t="shared" si="52"/>
        <v> </v>
      </c>
      <c r="T97" s="23" t="str">
        <f t="shared" si="53"/>
        <v> </v>
      </c>
      <c r="U97" s="24" t="str">
        <f t="shared" si="54"/>
        <v> </v>
      </c>
      <c r="V97" s="124"/>
      <c r="W97" s="124"/>
    </row>
    <row r="98" spans="1:23" ht="12.75" hidden="1">
      <c r="A98" s="22"/>
      <c r="B98" s="124"/>
      <c r="C98" s="124"/>
      <c r="D98" s="124"/>
      <c r="E98" s="125">
        <f t="shared" si="55"/>
        <v>0</v>
      </c>
      <c r="F98" s="124"/>
      <c r="G98" s="124"/>
      <c r="H98" s="124"/>
      <c r="I98" s="124"/>
      <c r="J98" s="124"/>
      <c r="K98" s="124"/>
      <c r="L98" s="124"/>
      <c r="M98" s="126"/>
      <c r="N98" s="124"/>
      <c r="O98" s="126"/>
      <c r="P98" s="124"/>
      <c r="Q98" s="126"/>
      <c r="R98" s="23" t="str">
        <f t="shared" si="52"/>
        <v> </v>
      </c>
      <c r="S98" s="23" t="str">
        <f t="shared" si="52"/>
        <v> </v>
      </c>
      <c r="T98" s="23" t="str">
        <f t="shared" si="53"/>
        <v> </v>
      </c>
      <c r="U98" s="24" t="str">
        <f t="shared" si="54"/>
        <v> </v>
      </c>
      <c r="V98" s="124"/>
      <c r="W98" s="124"/>
    </row>
    <row r="99" spans="1:23" ht="12.75" hidden="1">
      <c r="A99" s="22"/>
      <c r="B99" s="124"/>
      <c r="C99" s="124"/>
      <c r="D99" s="124"/>
      <c r="E99" s="125">
        <f t="shared" si="55"/>
        <v>0</v>
      </c>
      <c r="F99" s="124"/>
      <c r="G99" s="124"/>
      <c r="H99" s="124"/>
      <c r="I99" s="124"/>
      <c r="J99" s="124"/>
      <c r="K99" s="124"/>
      <c r="L99" s="124"/>
      <c r="M99" s="126"/>
      <c r="N99" s="124"/>
      <c r="O99" s="126"/>
      <c r="P99" s="124"/>
      <c r="Q99" s="126"/>
      <c r="R99" s="23" t="str">
        <f t="shared" si="52"/>
        <v> </v>
      </c>
      <c r="S99" s="23" t="str">
        <f t="shared" si="52"/>
        <v> </v>
      </c>
      <c r="T99" s="23" t="str">
        <f t="shared" si="53"/>
        <v> </v>
      </c>
      <c r="U99" s="24" t="str">
        <f t="shared" si="54"/>
        <v> </v>
      </c>
      <c r="V99" s="124"/>
      <c r="W99" s="124"/>
    </row>
    <row r="100" spans="1:23" ht="12.75" hidden="1">
      <c r="A100" s="22"/>
      <c r="B100" s="124"/>
      <c r="C100" s="124"/>
      <c r="D100" s="124"/>
      <c r="E100" s="125">
        <f t="shared" si="55"/>
        <v>0</v>
      </c>
      <c r="F100" s="124"/>
      <c r="G100" s="124"/>
      <c r="H100" s="124"/>
      <c r="I100" s="124"/>
      <c r="J100" s="124"/>
      <c r="K100" s="124"/>
      <c r="L100" s="124"/>
      <c r="M100" s="126"/>
      <c r="N100" s="124"/>
      <c r="O100" s="126"/>
      <c r="P100" s="124"/>
      <c r="Q100" s="126"/>
      <c r="R100" s="23" t="str">
        <f t="shared" si="52"/>
        <v> </v>
      </c>
      <c r="S100" s="23" t="str">
        <f t="shared" si="52"/>
        <v> </v>
      </c>
      <c r="T100" s="23" t="str">
        <f t="shared" si="53"/>
        <v> </v>
      </c>
      <c r="U100" s="24" t="str">
        <f t="shared" si="54"/>
        <v> </v>
      </c>
      <c r="V100" s="124"/>
      <c r="W100" s="124"/>
    </row>
    <row r="101" spans="1:23" ht="12.75" hidden="1">
      <c r="A101" s="22"/>
      <c r="B101" s="124"/>
      <c r="C101" s="124"/>
      <c r="D101" s="124"/>
      <c r="E101" s="125">
        <f t="shared" si="55"/>
        <v>0</v>
      </c>
      <c r="F101" s="124"/>
      <c r="G101" s="124"/>
      <c r="H101" s="124"/>
      <c r="I101" s="124"/>
      <c r="J101" s="124"/>
      <c r="K101" s="124"/>
      <c r="L101" s="124"/>
      <c r="M101" s="126"/>
      <c r="N101" s="124"/>
      <c r="O101" s="126"/>
      <c r="P101" s="124"/>
      <c r="Q101" s="126"/>
      <c r="R101" s="23" t="str">
        <f t="shared" si="52"/>
        <v> </v>
      </c>
      <c r="S101" s="23" t="str">
        <f t="shared" si="52"/>
        <v> </v>
      </c>
      <c r="T101" s="23" t="str">
        <f t="shared" si="53"/>
        <v> </v>
      </c>
      <c r="U101" s="24" t="str">
        <f t="shared" si="54"/>
        <v> </v>
      </c>
      <c r="V101" s="124"/>
      <c r="W101" s="124"/>
    </row>
    <row r="102" spans="1:23" ht="12.75" hidden="1">
      <c r="A102" s="22"/>
      <c r="B102" s="124"/>
      <c r="C102" s="124"/>
      <c r="D102" s="124"/>
      <c r="E102" s="125">
        <f t="shared" si="55"/>
        <v>0</v>
      </c>
      <c r="F102" s="124"/>
      <c r="G102" s="124"/>
      <c r="H102" s="124"/>
      <c r="I102" s="124"/>
      <c r="J102" s="124"/>
      <c r="K102" s="124"/>
      <c r="L102" s="124"/>
      <c r="M102" s="126"/>
      <c r="N102" s="124"/>
      <c r="O102" s="126"/>
      <c r="P102" s="124"/>
      <c r="Q102" s="126"/>
      <c r="R102" s="23" t="str">
        <f t="shared" si="52"/>
        <v> </v>
      </c>
      <c r="S102" s="23" t="str">
        <f t="shared" si="52"/>
        <v> </v>
      </c>
      <c r="T102" s="23" t="str">
        <f t="shared" si="53"/>
        <v> </v>
      </c>
      <c r="U102" s="24" t="str">
        <f t="shared" si="54"/>
        <v> </v>
      </c>
      <c r="V102" s="124"/>
      <c r="W102" s="124"/>
    </row>
    <row r="103" spans="1:23" ht="12.75" hidden="1">
      <c r="A103" s="22"/>
      <c r="B103" s="124"/>
      <c r="C103" s="124"/>
      <c r="D103" s="124"/>
      <c r="E103" s="125">
        <f t="shared" si="55"/>
        <v>0</v>
      </c>
      <c r="F103" s="124"/>
      <c r="G103" s="124"/>
      <c r="H103" s="124"/>
      <c r="I103" s="124"/>
      <c r="J103" s="124"/>
      <c r="K103" s="124"/>
      <c r="L103" s="124"/>
      <c r="M103" s="126"/>
      <c r="N103" s="124"/>
      <c r="O103" s="126"/>
      <c r="P103" s="124"/>
      <c r="Q103" s="126"/>
      <c r="R103" s="23" t="str">
        <f t="shared" si="52"/>
        <v> </v>
      </c>
      <c r="S103" s="23" t="str">
        <f t="shared" si="52"/>
        <v> </v>
      </c>
      <c r="T103" s="23" t="str">
        <f t="shared" si="53"/>
        <v> </v>
      </c>
      <c r="U103" s="24" t="str">
        <f t="shared" si="54"/>
        <v> </v>
      </c>
      <c r="V103" s="124"/>
      <c r="W103" s="124"/>
    </row>
    <row r="104" spans="1:23" ht="12.75" hidden="1">
      <c r="A104" s="22"/>
      <c r="B104" s="124"/>
      <c r="C104" s="124"/>
      <c r="D104" s="124"/>
      <c r="E104" s="125">
        <f t="shared" si="55"/>
        <v>0</v>
      </c>
      <c r="F104" s="124"/>
      <c r="G104" s="124"/>
      <c r="H104" s="124"/>
      <c r="I104" s="124"/>
      <c r="J104" s="124"/>
      <c r="K104" s="124"/>
      <c r="L104" s="124"/>
      <c r="M104" s="126"/>
      <c r="N104" s="124"/>
      <c r="O104" s="126"/>
      <c r="P104" s="124"/>
      <c r="Q104" s="126"/>
      <c r="R104" s="23" t="str">
        <f t="shared" si="52"/>
        <v> </v>
      </c>
      <c r="S104" s="23" t="str">
        <f t="shared" si="52"/>
        <v> </v>
      </c>
      <c r="T104" s="23" t="str">
        <f t="shared" si="53"/>
        <v> </v>
      </c>
      <c r="U104" s="24" t="str">
        <f t="shared" si="54"/>
        <v> </v>
      </c>
      <c r="V104" s="124"/>
      <c r="W104" s="124"/>
    </row>
    <row r="105" spans="1:23" ht="12.75" hidden="1">
      <c r="A105" s="22"/>
      <c r="B105" s="124"/>
      <c r="C105" s="124"/>
      <c r="D105" s="124"/>
      <c r="E105" s="125">
        <f t="shared" si="55"/>
        <v>0</v>
      </c>
      <c r="F105" s="124"/>
      <c r="G105" s="124"/>
      <c r="H105" s="124"/>
      <c r="I105" s="124"/>
      <c r="J105" s="124"/>
      <c r="K105" s="124"/>
      <c r="L105" s="124"/>
      <c r="M105" s="126"/>
      <c r="N105" s="124"/>
      <c r="O105" s="126"/>
      <c r="P105" s="124"/>
      <c r="Q105" s="126"/>
      <c r="R105" s="23" t="str">
        <f t="shared" si="52"/>
        <v> </v>
      </c>
      <c r="S105" s="23" t="str">
        <f t="shared" si="52"/>
        <v> </v>
      </c>
      <c r="T105" s="23" t="str">
        <f t="shared" si="53"/>
        <v> </v>
      </c>
      <c r="U105" s="24" t="str">
        <f t="shared" si="54"/>
        <v> </v>
      </c>
      <c r="V105" s="124"/>
      <c r="W105" s="124"/>
    </row>
    <row r="106" spans="1:23" ht="12.75" hidden="1">
      <c r="A106" s="22"/>
      <c r="B106" s="124"/>
      <c r="C106" s="124"/>
      <c r="D106" s="124"/>
      <c r="E106" s="125">
        <f t="shared" si="55"/>
        <v>0</v>
      </c>
      <c r="F106" s="124"/>
      <c r="G106" s="124"/>
      <c r="H106" s="124"/>
      <c r="I106" s="124"/>
      <c r="J106" s="124"/>
      <c r="K106" s="124"/>
      <c r="L106" s="124"/>
      <c r="M106" s="126"/>
      <c r="N106" s="124"/>
      <c r="O106" s="126"/>
      <c r="P106" s="124"/>
      <c r="Q106" s="126"/>
      <c r="R106" s="23" t="str">
        <f t="shared" si="52"/>
        <v> </v>
      </c>
      <c r="S106" s="23" t="str">
        <f t="shared" si="52"/>
        <v> </v>
      </c>
      <c r="T106" s="23" t="str">
        <f t="shared" si="53"/>
        <v> </v>
      </c>
      <c r="U106" s="24" t="str">
        <f t="shared" si="54"/>
        <v> </v>
      </c>
      <c r="V106" s="124"/>
      <c r="W106" s="124"/>
    </row>
    <row r="107" spans="1:23" ht="12.75" hidden="1">
      <c r="A107" s="22"/>
      <c r="B107" s="124"/>
      <c r="C107" s="124"/>
      <c r="D107" s="124"/>
      <c r="E107" s="125">
        <f t="shared" si="55"/>
        <v>0</v>
      </c>
      <c r="F107" s="124"/>
      <c r="G107" s="124"/>
      <c r="H107" s="124"/>
      <c r="I107" s="124"/>
      <c r="J107" s="124"/>
      <c r="K107" s="124"/>
      <c r="L107" s="124"/>
      <c r="M107" s="126"/>
      <c r="N107" s="124"/>
      <c r="O107" s="126"/>
      <c r="P107" s="124"/>
      <c r="Q107" s="126"/>
      <c r="R107" s="23" t="str">
        <f t="shared" si="52"/>
        <v> </v>
      </c>
      <c r="S107" s="23" t="str">
        <f t="shared" si="52"/>
        <v> </v>
      </c>
      <c r="T107" s="23" t="str">
        <f t="shared" si="53"/>
        <v> </v>
      </c>
      <c r="U107" s="24" t="str">
        <f t="shared" si="54"/>
        <v> </v>
      </c>
      <c r="V107" s="124"/>
      <c r="W107" s="124"/>
    </row>
    <row r="108" spans="1:23" ht="12.75" hidden="1">
      <c r="A108" s="22"/>
      <c r="B108" s="124"/>
      <c r="C108" s="124"/>
      <c r="D108" s="124"/>
      <c r="E108" s="125">
        <f t="shared" si="55"/>
        <v>0</v>
      </c>
      <c r="F108" s="124"/>
      <c r="G108" s="124"/>
      <c r="H108" s="126"/>
      <c r="I108" s="124"/>
      <c r="J108" s="126"/>
      <c r="K108" s="124"/>
      <c r="L108" s="126"/>
      <c r="M108" s="126"/>
      <c r="N108" s="126"/>
      <c r="O108" s="126"/>
      <c r="P108" s="126"/>
      <c r="Q108" s="126"/>
      <c r="R108" s="23" t="str">
        <f t="shared" si="52"/>
        <v> </v>
      </c>
      <c r="S108" s="23" t="str">
        <f t="shared" si="52"/>
        <v> </v>
      </c>
      <c r="T108" s="23" t="str">
        <f t="shared" si="53"/>
        <v> </v>
      </c>
      <c r="U108" s="24" t="str">
        <f t="shared" si="54"/>
        <v> </v>
      </c>
      <c r="V108" s="124"/>
      <c r="W108" s="124"/>
    </row>
    <row r="109" spans="1:23" ht="12.75" hidden="1">
      <c r="A109" s="22"/>
      <c r="B109" s="124"/>
      <c r="C109" s="124"/>
      <c r="D109" s="124"/>
      <c r="E109" s="125">
        <f t="shared" si="55"/>
        <v>0</v>
      </c>
      <c r="F109" s="124"/>
      <c r="G109" s="124"/>
      <c r="H109" s="126"/>
      <c r="I109" s="124"/>
      <c r="J109" s="126"/>
      <c r="K109" s="124"/>
      <c r="L109" s="126"/>
      <c r="M109" s="126"/>
      <c r="N109" s="126"/>
      <c r="O109" s="126"/>
      <c r="P109" s="126"/>
      <c r="Q109" s="126"/>
      <c r="R109" s="23" t="str">
        <f t="shared" si="52"/>
        <v> </v>
      </c>
      <c r="S109" s="23" t="str">
        <f t="shared" si="52"/>
        <v> </v>
      </c>
      <c r="T109" s="23" t="str">
        <f t="shared" si="53"/>
        <v> </v>
      </c>
      <c r="U109" s="24" t="str">
        <f t="shared" si="54"/>
        <v> </v>
      </c>
      <c r="V109" s="124"/>
      <c r="W109" s="124"/>
    </row>
    <row r="110" spans="1:23" ht="12.75" hidden="1">
      <c r="A110" s="22"/>
      <c r="B110" s="124"/>
      <c r="C110" s="124"/>
      <c r="D110" s="124"/>
      <c r="E110" s="125">
        <f t="shared" si="55"/>
        <v>0</v>
      </c>
      <c r="F110" s="124"/>
      <c r="G110" s="124"/>
      <c r="H110" s="126"/>
      <c r="I110" s="124"/>
      <c r="J110" s="126"/>
      <c r="K110" s="124"/>
      <c r="L110" s="126"/>
      <c r="M110" s="126"/>
      <c r="N110" s="126"/>
      <c r="O110" s="126"/>
      <c r="P110" s="126"/>
      <c r="Q110" s="126"/>
      <c r="R110" s="23" t="str">
        <f t="shared" si="52"/>
        <v> </v>
      </c>
      <c r="S110" s="23" t="str">
        <f t="shared" si="52"/>
        <v> </v>
      </c>
      <c r="T110" s="23" t="str">
        <f t="shared" si="53"/>
        <v> </v>
      </c>
      <c r="U110" s="24" t="str">
        <f t="shared" si="54"/>
        <v> </v>
      </c>
      <c r="V110" s="124"/>
      <c r="W110" s="124"/>
    </row>
    <row r="111" spans="1:23" ht="12.75" hidden="1">
      <c r="A111" s="25"/>
      <c r="B111" s="127"/>
      <c r="C111" s="128"/>
      <c r="D111" s="128"/>
      <c r="E111" s="128"/>
      <c r="F111" s="127"/>
      <c r="G111" s="128"/>
      <c r="H111" s="127"/>
      <c r="I111" s="128"/>
      <c r="J111" s="127"/>
      <c r="K111" s="128"/>
      <c r="L111" s="127"/>
      <c r="M111" s="127"/>
      <c r="N111" s="127"/>
      <c r="O111" s="127"/>
      <c r="P111" s="127"/>
      <c r="Q111" s="127"/>
      <c r="R111" s="20" t="str">
        <f aca="true" t="shared" si="56" ref="R111:S113">IF(L111=0," ",(N111-L111)/L111)</f>
        <v> </v>
      </c>
      <c r="S111" s="21" t="str">
        <f t="shared" si="56"/>
        <v> </v>
      </c>
      <c r="T111" s="20" t="str">
        <f t="shared" si="53"/>
        <v> </v>
      </c>
      <c r="U111" s="21" t="str">
        <f t="shared" si="54"/>
        <v> </v>
      </c>
      <c r="V111" s="127"/>
      <c r="W111" s="128"/>
    </row>
    <row r="112" spans="1:23" ht="12.75" hidden="1">
      <c r="A112" s="25" t="s">
        <v>84</v>
      </c>
      <c r="B112" s="127">
        <f aca="true" t="shared" si="57" ref="B112:Q112">B95+B85</f>
        <v>0</v>
      </c>
      <c r="C112" s="127">
        <f t="shared" si="57"/>
        <v>0</v>
      </c>
      <c r="D112" s="127">
        <f t="shared" si="57"/>
        <v>0</v>
      </c>
      <c r="E112" s="127">
        <f t="shared" si="57"/>
        <v>0</v>
      </c>
      <c r="F112" s="127">
        <f t="shared" si="57"/>
        <v>0</v>
      </c>
      <c r="G112" s="127">
        <f t="shared" si="57"/>
        <v>0</v>
      </c>
      <c r="H112" s="127">
        <f t="shared" si="57"/>
        <v>0</v>
      </c>
      <c r="I112" s="127">
        <f t="shared" si="57"/>
        <v>0</v>
      </c>
      <c r="J112" s="127">
        <f t="shared" si="57"/>
        <v>0</v>
      </c>
      <c r="K112" s="127">
        <f t="shared" si="57"/>
        <v>0</v>
      </c>
      <c r="L112" s="127">
        <f t="shared" si="57"/>
        <v>0</v>
      </c>
      <c r="M112" s="127">
        <f t="shared" si="57"/>
        <v>0</v>
      </c>
      <c r="N112" s="127">
        <f t="shared" si="57"/>
        <v>0</v>
      </c>
      <c r="O112" s="127">
        <f t="shared" si="57"/>
        <v>0</v>
      </c>
      <c r="P112" s="127">
        <f t="shared" si="57"/>
        <v>0</v>
      </c>
      <c r="Q112" s="127">
        <f t="shared" si="57"/>
        <v>0</v>
      </c>
      <c r="R112" s="20" t="str">
        <f t="shared" si="56"/>
        <v> </v>
      </c>
      <c r="S112" s="21" t="str">
        <f t="shared" si="56"/>
        <v> </v>
      </c>
      <c r="T112" s="20" t="str">
        <f t="shared" si="53"/>
        <v> </v>
      </c>
      <c r="U112" s="21" t="str">
        <f t="shared" si="54"/>
        <v> </v>
      </c>
      <c r="V112" s="127">
        <f>V95+V85</f>
        <v>0</v>
      </c>
      <c r="W112" s="127">
        <f>W95+W85</f>
        <v>0</v>
      </c>
    </row>
    <row r="113" spans="1:23" ht="12.75" hidden="1">
      <c r="A113" s="26" t="s">
        <v>125</v>
      </c>
      <c r="B113" s="129">
        <f>B85</f>
        <v>0</v>
      </c>
      <c r="C113" s="129">
        <f aca="true" t="shared" si="58" ref="C113:Q113">C85</f>
        <v>0</v>
      </c>
      <c r="D113" s="129">
        <f t="shared" si="58"/>
        <v>0</v>
      </c>
      <c r="E113" s="129">
        <f t="shared" si="58"/>
        <v>0</v>
      </c>
      <c r="F113" s="129">
        <f t="shared" si="58"/>
        <v>0</v>
      </c>
      <c r="G113" s="129">
        <f t="shared" si="58"/>
        <v>0</v>
      </c>
      <c r="H113" s="129">
        <f t="shared" si="58"/>
        <v>0</v>
      </c>
      <c r="I113" s="129">
        <f t="shared" si="58"/>
        <v>0</v>
      </c>
      <c r="J113" s="129">
        <f t="shared" si="58"/>
        <v>0</v>
      </c>
      <c r="K113" s="129">
        <f t="shared" si="58"/>
        <v>0</v>
      </c>
      <c r="L113" s="129">
        <f t="shared" si="58"/>
        <v>0</v>
      </c>
      <c r="M113" s="129">
        <f t="shared" si="58"/>
        <v>0</v>
      </c>
      <c r="N113" s="129">
        <f t="shared" si="58"/>
        <v>0</v>
      </c>
      <c r="O113" s="129">
        <f t="shared" si="58"/>
        <v>0</v>
      </c>
      <c r="P113" s="129">
        <f t="shared" si="58"/>
        <v>0</v>
      </c>
      <c r="Q113" s="129">
        <f t="shared" si="58"/>
        <v>0</v>
      </c>
      <c r="R113" s="20" t="str">
        <f t="shared" si="56"/>
        <v> </v>
      </c>
      <c r="S113" s="21" t="str">
        <f t="shared" si="56"/>
        <v> </v>
      </c>
      <c r="T113" s="20" t="str">
        <f t="shared" si="53"/>
        <v> </v>
      </c>
      <c r="U113" s="21" t="str">
        <f t="shared" si="54"/>
        <v> </v>
      </c>
      <c r="V113" s="129">
        <f>V85</f>
        <v>0</v>
      </c>
      <c r="W113" s="129">
        <f>W85</f>
        <v>0</v>
      </c>
    </row>
    <row r="114" spans="1:23" ht="12.75">
      <c r="A114" s="27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28"/>
      <c r="S114" s="28"/>
      <c r="T114" s="28"/>
      <c r="U114" s="28"/>
      <c r="V114" s="130"/>
      <c r="W114" s="130"/>
    </row>
    <row r="115" ht="12.75">
      <c r="A115" s="29" t="s">
        <v>126</v>
      </c>
    </row>
    <row r="116" ht="12.75">
      <c r="A116" s="29" t="s">
        <v>127</v>
      </c>
    </row>
    <row r="117" spans="1:22" ht="13.5">
      <c r="A117" s="29" t="s">
        <v>128</v>
      </c>
      <c r="B117" s="31"/>
      <c r="C117" s="31"/>
      <c r="D117" s="31"/>
      <c r="E117" s="31"/>
      <c r="F117" s="31"/>
      <c r="H117" s="31"/>
      <c r="I117" s="31"/>
      <c r="J117" s="31"/>
      <c r="K117" s="31"/>
      <c r="V117" s="31"/>
    </row>
    <row r="118" spans="1:22" ht="13.5">
      <c r="A118" s="29" t="s">
        <v>129</v>
      </c>
      <c r="B118" s="31"/>
      <c r="C118" s="31"/>
      <c r="D118" s="31"/>
      <c r="E118" s="31"/>
      <c r="F118" s="31"/>
      <c r="H118" s="31"/>
      <c r="I118" s="31"/>
      <c r="J118" s="31"/>
      <c r="K118" s="31"/>
      <c r="V118" s="31"/>
    </row>
    <row r="119" spans="1:22" ht="13.5">
      <c r="A119" s="29" t="s">
        <v>130</v>
      </c>
      <c r="B119" s="31"/>
      <c r="C119" s="31"/>
      <c r="D119" s="31"/>
      <c r="E119" s="31"/>
      <c r="F119" s="31"/>
      <c r="H119" s="31"/>
      <c r="I119" s="31"/>
      <c r="J119" s="31"/>
      <c r="K119" s="31"/>
      <c r="V119" s="31"/>
    </row>
    <row r="120" ht="12.75">
      <c r="A120" s="29" t="s">
        <v>131</v>
      </c>
    </row>
    <row r="123" spans="1:23" ht="13.5">
      <c r="A123" s="31"/>
      <c r="G123" s="31"/>
      <c r="W123" s="31"/>
    </row>
    <row r="124" spans="1:23" ht="13.5">
      <c r="A124" s="31"/>
      <c r="G124" s="31"/>
      <c r="W124" s="31"/>
    </row>
    <row r="125" spans="1:23" ht="13.5">
      <c r="A125" s="31"/>
      <c r="G125" s="31"/>
      <c r="W125" s="31"/>
    </row>
  </sheetData>
  <sheetProtection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fitToHeight="1" fitToWidth="1" horizontalDpi="600" verticalDpi="600" orientation="landscape" paperSize="9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5"/>
  <sheetViews>
    <sheetView showGridLines="0" tabSelected="1" zoomScalePageLayoutView="0" workbookViewId="0" topLeftCell="A1">
      <selection activeCell="A6" sqref="A6"/>
    </sheetView>
  </sheetViews>
  <sheetFormatPr defaultColWidth="9.140625" defaultRowHeight="12.75"/>
  <cols>
    <col min="1" max="1" width="52.7109375" style="30" customWidth="1"/>
    <col min="2" max="23" width="13.7109375" style="30" customWidth="1"/>
    <col min="24" max="24" width="2.7109375" style="30" customWidth="1"/>
    <col min="25" max="16384" width="9.140625" style="30" customWidth="1"/>
  </cols>
  <sheetData>
    <row r="1" spans="1:23" ht="12.75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33"/>
      <c r="W1" s="33"/>
    </row>
    <row r="2" spans="1:23" ht="17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34"/>
      <c r="W2" s="34"/>
    </row>
    <row r="3" spans="1:23" ht="18" customHeight="1">
      <c r="A3" s="137" t="s">
        <v>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34"/>
      <c r="W3" s="34"/>
    </row>
    <row r="4" spans="1:23" ht="18" customHeight="1">
      <c r="A4" s="137" t="s">
        <v>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34"/>
      <c r="W4" s="34"/>
    </row>
    <row r="5" spans="1:23" ht="15" customHeight="1">
      <c r="A5" s="138" t="s">
        <v>111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35"/>
      <c r="W5" s="35"/>
    </row>
    <row r="6" spans="1:23" ht="12.75" customHeight="1">
      <c r="A6" s="32"/>
      <c r="B6" s="32"/>
      <c r="C6" s="32"/>
      <c r="D6" s="32"/>
      <c r="E6" s="36"/>
      <c r="F6" s="134" t="s">
        <v>3</v>
      </c>
      <c r="G6" s="135"/>
      <c r="H6" s="134" t="s">
        <v>4</v>
      </c>
      <c r="I6" s="135"/>
      <c r="J6" s="134" t="s">
        <v>5</v>
      </c>
      <c r="K6" s="135"/>
      <c r="L6" s="134" t="s">
        <v>6</v>
      </c>
      <c r="M6" s="135"/>
      <c r="N6" s="134" t="s">
        <v>7</v>
      </c>
      <c r="O6" s="135"/>
      <c r="P6" s="134" t="s">
        <v>8</v>
      </c>
      <c r="Q6" s="135"/>
      <c r="R6" s="134" t="s">
        <v>9</v>
      </c>
      <c r="S6" s="135"/>
      <c r="T6" s="134" t="s">
        <v>10</v>
      </c>
      <c r="U6" s="135"/>
      <c r="V6" s="134" t="s">
        <v>11</v>
      </c>
      <c r="W6" s="135"/>
    </row>
    <row r="7" spans="1:23" ht="82.5">
      <c r="A7" s="37" t="s">
        <v>12</v>
      </c>
      <c r="B7" s="38" t="s">
        <v>13</v>
      </c>
      <c r="C7" s="38" t="s">
        <v>14</v>
      </c>
      <c r="D7" s="38" t="s">
        <v>15</v>
      </c>
      <c r="E7" s="38" t="s">
        <v>16</v>
      </c>
      <c r="F7" s="39" t="s">
        <v>17</v>
      </c>
      <c r="G7" s="40" t="s">
        <v>18</v>
      </c>
      <c r="H7" s="39" t="s">
        <v>19</v>
      </c>
      <c r="I7" s="40" t="s">
        <v>20</v>
      </c>
      <c r="J7" s="39" t="s">
        <v>21</v>
      </c>
      <c r="K7" s="40" t="s">
        <v>22</v>
      </c>
      <c r="L7" s="39" t="s">
        <v>23</v>
      </c>
      <c r="M7" s="40" t="s">
        <v>24</v>
      </c>
      <c r="N7" s="39" t="s">
        <v>25</v>
      </c>
      <c r="O7" s="40" t="s">
        <v>26</v>
      </c>
      <c r="P7" s="39" t="s">
        <v>27</v>
      </c>
      <c r="Q7" s="40" t="s">
        <v>28</v>
      </c>
      <c r="R7" s="39" t="s">
        <v>27</v>
      </c>
      <c r="S7" s="40" t="s">
        <v>28</v>
      </c>
      <c r="T7" s="39" t="s">
        <v>29</v>
      </c>
      <c r="U7" s="40" t="s">
        <v>30</v>
      </c>
      <c r="V7" s="39" t="s">
        <v>16</v>
      </c>
      <c r="W7" s="40" t="s">
        <v>31</v>
      </c>
    </row>
    <row r="8" spans="1:23" ht="12.75" customHeight="1">
      <c r="A8" s="41" t="s">
        <v>32</v>
      </c>
      <c r="B8" s="42"/>
      <c r="C8" s="42"/>
      <c r="D8" s="42"/>
      <c r="E8" s="42"/>
      <c r="F8" s="43"/>
      <c r="G8" s="44"/>
      <c r="H8" s="43"/>
      <c r="I8" s="44"/>
      <c r="J8" s="43"/>
      <c r="K8" s="44"/>
      <c r="L8" s="43"/>
      <c r="M8" s="44"/>
      <c r="N8" s="43"/>
      <c r="O8" s="44"/>
      <c r="P8" s="43"/>
      <c r="Q8" s="44"/>
      <c r="R8" s="45"/>
      <c r="S8" s="46"/>
      <c r="T8" s="45"/>
      <c r="U8" s="47"/>
      <c r="V8" s="43"/>
      <c r="W8" s="44"/>
    </row>
    <row r="9" spans="1:23" ht="12.75" customHeight="1" hidden="1">
      <c r="A9" s="48" t="s">
        <v>33</v>
      </c>
      <c r="B9" s="93">
        <v>0</v>
      </c>
      <c r="C9" s="93">
        <v>0</v>
      </c>
      <c r="D9" s="93"/>
      <c r="E9" s="93">
        <f>$B9+$C9+$D9</f>
        <v>0</v>
      </c>
      <c r="F9" s="94">
        <v>0</v>
      </c>
      <c r="G9" s="95">
        <v>0</v>
      </c>
      <c r="H9" s="94"/>
      <c r="I9" s="95"/>
      <c r="J9" s="94"/>
      <c r="K9" s="95"/>
      <c r="L9" s="94"/>
      <c r="M9" s="95"/>
      <c r="N9" s="94"/>
      <c r="O9" s="95"/>
      <c r="P9" s="94">
        <f>$H9+$J9+$L9+$N9</f>
        <v>0</v>
      </c>
      <c r="Q9" s="95">
        <f>$I9+$K9+$M9+$O9</f>
        <v>0</v>
      </c>
      <c r="R9" s="49">
        <f>IF($L9=0,0,(($N9-$L9)/$L9)*100)</f>
        <v>0</v>
      </c>
      <c r="S9" s="50">
        <f>IF($M9=0,0,(($O9-$M9)/$M9)*100)</f>
        <v>0</v>
      </c>
      <c r="T9" s="49">
        <f>IF($E9=0,0,($P9/$E9)*100)</f>
        <v>0</v>
      </c>
      <c r="U9" s="51">
        <f>IF($E9=0,0,($Q9/$E9)*100)</f>
        <v>0</v>
      </c>
      <c r="V9" s="94">
        <v>0</v>
      </c>
      <c r="W9" s="95"/>
    </row>
    <row r="10" spans="1:23" ht="12.75" customHeight="1">
      <c r="A10" s="48" t="s">
        <v>34</v>
      </c>
      <c r="B10" s="93">
        <v>1550000</v>
      </c>
      <c r="C10" s="93">
        <v>0</v>
      </c>
      <c r="D10" s="93"/>
      <c r="E10" s="93">
        <f aca="true" t="shared" si="0" ref="E10:E16">$B10+$C10+$D10</f>
        <v>1550000</v>
      </c>
      <c r="F10" s="94">
        <v>1550000</v>
      </c>
      <c r="G10" s="95">
        <v>1550000</v>
      </c>
      <c r="H10" s="94">
        <v>226000</v>
      </c>
      <c r="I10" s="95">
        <v>227189</v>
      </c>
      <c r="J10" s="94">
        <v>767000</v>
      </c>
      <c r="K10" s="95">
        <v>392935</v>
      </c>
      <c r="L10" s="94">
        <v>256000</v>
      </c>
      <c r="M10" s="95">
        <v>282910</v>
      </c>
      <c r="N10" s="94">
        <v>301000</v>
      </c>
      <c r="O10" s="95">
        <v>593015</v>
      </c>
      <c r="P10" s="94">
        <f aca="true" t="shared" si="1" ref="P10:P16">$H10+$J10+$L10+$N10</f>
        <v>1550000</v>
      </c>
      <c r="Q10" s="95">
        <f aca="true" t="shared" si="2" ref="Q10:Q16">$I10+$K10+$M10+$O10</f>
        <v>1496049</v>
      </c>
      <c r="R10" s="49">
        <f aca="true" t="shared" si="3" ref="R10:R16">IF($L10=0,0,(($N10-$L10)/$L10)*100)</f>
        <v>17.578125</v>
      </c>
      <c r="S10" s="50">
        <f aca="true" t="shared" si="4" ref="S10:S16">IF($M10=0,0,(($O10-$M10)/$M10)*100)</f>
        <v>109.61259764589445</v>
      </c>
      <c r="T10" s="49">
        <f aca="true" t="shared" si="5" ref="T10:T15">IF($E10=0,0,($P10/$E10)*100)</f>
        <v>100</v>
      </c>
      <c r="U10" s="51">
        <f aca="true" t="shared" si="6" ref="U10:U15">IF($E10=0,0,($Q10/$E10)*100)</f>
        <v>96.51929032258064</v>
      </c>
      <c r="V10" s="94">
        <v>0</v>
      </c>
      <c r="W10" s="95">
        <v>0</v>
      </c>
    </row>
    <row r="11" spans="1:23" ht="12.75" customHeight="1">
      <c r="A11" s="48" t="s">
        <v>35</v>
      </c>
      <c r="B11" s="93">
        <v>0</v>
      </c>
      <c r="C11" s="93">
        <v>0</v>
      </c>
      <c r="D11" s="93"/>
      <c r="E11" s="93">
        <f t="shared" si="0"/>
        <v>0</v>
      </c>
      <c r="F11" s="94">
        <v>0</v>
      </c>
      <c r="G11" s="95">
        <v>0</v>
      </c>
      <c r="H11" s="94"/>
      <c r="I11" s="95"/>
      <c r="J11" s="94"/>
      <c r="K11" s="95"/>
      <c r="L11" s="94"/>
      <c r="M11" s="95"/>
      <c r="N11" s="94"/>
      <c r="O11" s="95"/>
      <c r="P11" s="94">
        <f t="shared" si="1"/>
        <v>0</v>
      </c>
      <c r="Q11" s="95">
        <f t="shared" si="2"/>
        <v>0</v>
      </c>
      <c r="R11" s="49">
        <f t="shared" si="3"/>
        <v>0</v>
      </c>
      <c r="S11" s="50">
        <f t="shared" si="4"/>
        <v>0</v>
      </c>
      <c r="T11" s="49">
        <f t="shared" si="5"/>
        <v>0</v>
      </c>
      <c r="U11" s="51">
        <f t="shared" si="6"/>
        <v>0</v>
      </c>
      <c r="V11" s="94">
        <v>0</v>
      </c>
      <c r="W11" s="95">
        <v>0</v>
      </c>
    </row>
    <row r="12" spans="1:23" ht="12.75" customHeight="1">
      <c r="A12" s="48" t="s">
        <v>36</v>
      </c>
      <c r="B12" s="93">
        <v>0</v>
      </c>
      <c r="C12" s="93">
        <v>0</v>
      </c>
      <c r="D12" s="93"/>
      <c r="E12" s="93">
        <f t="shared" si="0"/>
        <v>0</v>
      </c>
      <c r="F12" s="94">
        <v>0</v>
      </c>
      <c r="G12" s="95">
        <v>0</v>
      </c>
      <c r="H12" s="94"/>
      <c r="I12" s="95"/>
      <c r="J12" s="94"/>
      <c r="K12" s="95"/>
      <c r="L12" s="94"/>
      <c r="M12" s="95"/>
      <c r="N12" s="94"/>
      <c r="O12" s="95"/>
      <c r="P12" s="94">
        <f t="shared" si="1"/>
        <v>0</v>
      </c>
      <c r="Q12" s="95">
        <f t="shared" si="2"/>
        <v>0</v>
      </c>
      <c r="R12" s="49">
        <f t="shared" si="3"/>
        <v>0</v>
      </c>
      <c r="S12" s="50">
        <f t="shared" si="4"/>
        <v>0</v>
      </c>
      <c r="T12" s="49">
        <f t="shared" si="5"/>
        <v>0</v>
      </c>
      <c r="U12" s="51">
        <f t="shared" si="6"/>
        <v>0</v>
      </c>
      <c r="V12" s="94">
        <v>0</v>
      </c>
      <c r="W12" s="95">
        <v>0</v>
      </c>
    </row>
    <row r="13" spans="1:23" ht="12.75" customHeight="1">
      <c r="A13" s="48" t="s">
        <v>37</v>
      </c>
      <c r="B13" s="93">
        <v>0</v>
      </c>
      <c r="C13" s="93">
        <v>0</v>
      </c>
      <c r="D13" s="93"/>
      <c r="E13" s="93">
        <f t="shared" si="0"/>
        <v>0</v>
      </c>
      <c r="F13" s="94">
        <v>0</v>
      </c>
      <c r="G13" s="95">
        <v>0</v>
      </c>
      <c r="H13" s="94"/>
      <c r="I13" s="95"/>
      <c r="J13" s="94"/>
      <c r="K13" s="95"/>
      <c r="L13" s="94"/>
      <c r="M13" s="95"/>
      <c r="N13" s="94"/>
      <c r="O13" s="95"/>
      <c r="P13" s="94">
        <f t="shared" si="1"/>
        <v>0</v>
      </c>
      <c r="Q13" s="95">
        <f t="shared" si="2"/>
        <v>0</v>
      </c>
      <c r="R13" s="49">
        <f t="shared" si="3"/>
        <v>0</v>
      </c>
      <c r="S13" s="50">
        <f t="shared" si="4"/>
        <v>0</v>
      </c>
      <c r="T13" s="49">
        <f t="shared" si="5"/>
        <v>0</v>
      </c>
      <c r="U13" s="51">
        <f t="shared" si="6"/>
        <v>0</v>
      </c>
      <c r="V13" s="94">
        <v>0</v>
      </c>
      <c r="W13" s="95">
        <v>0</v>
      </c>
    </row>
    <row r="14" spans="1:23" ht="12.75" customHeight="1">
      <c r="A14" s="48" t="s">
        <v>38</v>
      </c>
      <c r="B14" s="93">
        <v>500000</v>
      </c>
      <c r="C14" s="93">
        <v>0</v>
      </c>
      <c r="D14" s="93"/>
      <c r="E14" s="93">
        <f t="shared" si="0"/>
        <v>500000</v>
      </c>
      <c r="F14" s="94">
        <v>500000</v>
      </c>
      <c r="G14" s="95">
        <v>0</v>
      </c>
      <c r="H14" s="94"/>
      <c r="I14" s="95"/>
      <c r="J14" s="94"/>
      <c r="K14" s="95"/>
      <c r="L14" s="94"/>
      <c r="M14" s="95"/>
      <c r="N14" s="94"/>
      <c r="O14" s="95"/>
      <c r="P14" s="94">
        <f t="shared" si="1"/>
        <v>0</v>
      </c>
      <c r="Q14" s="95">
        <f t="shared" si="2"/>
        <v>0</v>
      </c>
      <c r="R14" s="49">
        <f t="shared" si="3"/>
        <v>0</v>
      </c>
      <c r="S14" s="50">
        <f t="shared" si="4"/>
        <v>0</v>
      </c>
      <c r="T14" s="49">
        <f t="shared" si="5"/>
        <v>0</v>
      </c>
      <c r="U14" s="51">
        <f t="shared" si="6"/>
        <v>0</v>
      </c>
      <c r="V14" s="94">
        <v>0</v>
      </c>
      <c r="W14" s="95">
        <v>0</v>
      </c>
    </row>
    <row r="15" spans="1:23" ht="12.75" customHeight="1">
      <c r="A15" s="48" t="s">
        <v>39</v>
      </c>
      <c r="B15" s="93">
        <v>0</v>
      </c>
      <c r="C15" s="93">
        <v>0</v>
      </c>
      <c r="D15" s="93"/>
      <c r="E15" s="93">
        <f t="shared" si="0"/>
        <v>0</v>
      </c>
      <c r="F15" s="94">
        <v>0</v>
      </c>
      <c r="G15" s="95">
        <v>0</v>
      </c>
      <c r="H15" s="94"/>
      <c r="I15" s="95"/>
      <c r="J15" s="94"/>
      <c r="K15" s="95"/>
      <c r="L15" s="94"/>
      <c r="M15" s="95"/>
      <c r="N15" s="94"/>
      <c r="O15" s="95"/>
      <c r="P15" s="94">
        <f t="shared" si="1"/>
        <v>0</v>
      </c>
      <c r="Q15" s="95">
        <f t="shared" si="2"/>
        <v>0</v>
      </c>
      <c r="R15" s="49">
        <f t="shared" si="3"/>
        <v>0</v>
      </c>
      <c r="S15" s="50">
        <f t="shared" si="4"/>
        <v>0</v>
      </c>
      <c r="T15" s="49">
        <f t="shared" si="5"/>
        <v>0</v>
      </c>
      <c r="U15" s="51">
        <f t="shared" si="6"/>
        <v>0</v>
      </c>
      <c r="V15" s="94">
        <v>0</v>
      </c>
      <c r="W15" s="95">
        <v>0</v>
      </c>
    </row>
    <row r="16" spans="1:23" ht="12.75" customHeight="1">
      <c r="A16" s="52" t="s">
        <v>40</v>
      </c>
      <c r="B16" s="96">
        <f>SUM(B9:B15)</f>
        <v>2050000</v>
      </c>
      <c r="C16" s="96">
        <f>SUM(C9:C15)</f>
        <v>0</v>
      </c>
      <c r="D16" s="96"/>
      <c r="E16" s="96">
        <f t="shared" si="0"/>
        <v>2050000</v>
      </c>
      <c r="F16" s="97">
        <f aca="true" t="shared" si="7" ref="F16:O16">SUM(F9:F15)</f>
        <v>2050000</v>
      </c>
      <c r="G16" s="98">
        <f t="shared" si="7"/>
        <v>1550000</v>
      </c>
      <c r="H16" s="97">
        <f t="shared" si="7"/>
        <v>226000</v>
      </c>
      <c r="I16" s="98">
        <f t="shared" si="7"/>
        <v>227189</v>
      </c>
      <c r="J16" s="97">
        <f t="shared" si="7"/>
        <v>767000</v>
      </c>
      <c r="K16" s="98">
        <f t="shared" si="7"/>
        <v>392935</v>
      </c>
      <c r="L16" s="97">
        <f t="shared" si="7"/>
        <v>256000</v>
      </c>
      <c r="M16" s="98">
        <f t="shared" si="7"/>
        <v>282910</v>
      </c>
      <c r="N16" s="97">
        <f t="shared" si="7"/>
        <v>301000</v>
      </c>
      <c r="O16" s="98">
        <f t="shared" si="7"/>
        <v>593015</v>
      </c>
      <c r="P16" s="97">
        <f t="shared" si="1"/>
        <v>1550000</v>
      </c>
      <c r="Q16" s="98">
        <f t="shared" si="2"/>
        <v>1496049</v>
      </c>
      <c r="R16" s="53">
        <f t="shared" si="3"/>
        <v>17.578125</v>
      </c>
      <c r="S16" s="54">
        <f t="shared" si="4"/>
        <v>109.61259764589445</v>
      </c>
      <c r="T16" s="53">
        <f>IF((SUM($E9:$E13)+$E15)=0,0,(P16/(SUM($E9:$E13)+$E15)*100))</f>
        <v>100</v>
      </c>
      <c r="U16" s="55">
        <f>IF((SUM($E9:$E13)+$E15)=0,0,(Q16/(SUM($E9:$E13)+$E15)*100))</f>
        <v>96.51929032258064</v>
      </c>
      <c r="V16" s="97">
        <f>SUM(V9:V15)</f>
        <v>0</v>
      </c>
      <c r="W16" s="98">
        <f>SUM(W9:W15)</f>
        <v>0</v>
      </c>
    </row>
    <row r="17" spans="1:23" ht="12.75" customHeight="1">
      <c r="A17" s="41" t="s">
        <v>41</v>
      </c>
      <c r="B17" s="99"/>
      <c r="C17" s="99"/>
      <c r="D17" s="99"/>
      <c r="E17" s="99"/>
      <c r="F17" s="100"/>
      <c r="G17" s="101"/>
      <c r="H17" s="100"/>
      <c r="I17" s="101"/>
      <c r="J17" s="100"/>
      <c r="K17" s="101"/>
      <c r="L17" s="100"/>
      <c r="M17" s="101"/>
      <c r="N17" s="100"/>
      <c r="O17" s="101"/>
      <c r="P17" s="100"/>
      <c r="Q17" s="101"/>
      <c r="R17" s="45"/>
      <c r="S17" s="46"/>
      <c r="T17" s="45"/>
      <c r="U17" s="47"/>
      <c r="V17" s="100"/>
      <c r="W17" s="101"/>
    </row>
    <row r="18" spans="1:23" ht="12.75" customHeight="1">
      <c r="A18" s="48" t="s">
        <v>42</v>
      </c>
      <c r="B18" s="93">
        <v>0</v>
      </c>
      <c r="C18" s="93">
        <v>0</v>
      </c>
      <c r="D18" s="93"/>
      <c r="E18" s="93">
        <f aca="true" t="shared" si="8" ref="E18:E24">$B18+$C18+$D18</f>
        <v>0</v>
      </c>
      <c r="F18" s="94">
        <v>0</v>
      </c>
      <c r="G18" s="95">
        <v>0</v>
      </c>
      <c r="H18" s="94"/>
      <c r="I18" s="95"/>
      <c r="J18" s="94"/>
      <c r="K18" s="95"/>
      <c r="L18" s="94"/>
      <c r="M18" s="95"/>
      <c r="N18" s="94"/>
      <c r="O18" s="95"/>
      <c r="P18" s="94">
        <f aca="true" t="shared" si="9" ref="P18:P24">$H18+$J18+$L18+$N18</f>
        <v>0</v>
      </c>
      <c r="Q18" s="95">
        <f aca="true" t="shared" si="10" ref="Q18:Q24">$I18+$K18+$M18+$O18</f>
        <v>0</v>
      </c>
      <c r="R18" s="49">
        <f aca="true" t="shared" si="11" ref="R18:R24">IF($L18=0,0,(($N18-$L18)/$L18)*100)</f>
        <v>0</v>
      </c>
      <c r="S18" s="50">
        <f aca="true" t="shared" si="12" ref="S18:S24">IF($M18=0,0,(($O18-$M18)/$M18)*100)</f>
        <v>0</v>
      </c>
      <c r="T18" s="49">
        <f aca="true" t="shared" si="13" ref="T18:T23">IF($E18=0,0,($P18/$E18)*100)</f>
        <v>0</v>
      </c>
      <c r="U18" s="51">
        <f aca="true" t="shared" si="14" ref="U18:U23">IF($E18=0,0,($Q18/$E18)*100)</f>
        <v>0</v>
      </c>
      <c r="V18" s="94">
        <v>0</v>
      </c>
      <c r="W18" s="95">
        <v>0</v>
      </c>
    </row>
    <row r="19" spans="1:23" ht="12.75" customHeight="1">
      <c r="A19" s="48" t="s">
        <v>43</v>
      </c>
      <c r="B19" s="93">
        <v>0</v>
      </c>
      <c r="C19" s="93">
        <v>0</v>
      </c>
      <c r="D19" s="93"/>
      <c r="E19" s="93">
        <f t="shared" si="8"/>
        <v>0</v>
      </c>
      <c r="F19" s="94">
        <v>0</v>
      </c>
      <c r="G19" s="95">
        <v>0</v>
      </c>
      <c r="H19" s="94"/>
      <c r="I19" s="95"/>
      <c r="J19" s="94"/>
      <c r="K19" s="95"/>
      <c r="L19" s="94"/>
      <c r="M19" s="95"/>
      <c r="N19" s="94"/>
      <c r="O19" s="95"/>
      <c r="P19" s="94">
        <f t="shared" si="9"/>
        <v>0</v>
      </c>
      <c r="Q19" s="95">
        <f t="shared" si="10"/>
        <v>0</v>
      </c>
      <c r="R19" s="49">
        <f t="shared" si="11"/>
        <v>0</v>
      </c>
      <c r="S19" s="50">
        <f t="shared" si="12"/>
        <v>0</v>
      </c>
      <c r="T19" s="49">
        <f t="shared" si="13"/>
        <v>0</v>
      </c>
      <c r="U19" s="51">
        <f t="shared" si="14"/>
        <v>0</v>
      </c>
      <c r="V19" s="94">
        <v>0</v>
      </c>
      <c r="W19" s="95">
        <v>0</v>
      </c>
    </row>
    <row r="20" spans="1:23" ht="12.75" customHeight="1">
      <c r="A20" s="48" t="s">
        <v>44</v>
      </c>
      <c r="B20" s="93">
        <v>718000</v>
      </c>
      <c r="C20" s="93">
        <v>0</v>
      </c>
      <c r="D20" s="93"/>
      <c r="E20" s="93">
        <f t="shared" si="8"/>
        <v>718000</v>
      </c>
      <c r="F20" s="94">
        <v>718000</v>
      </c>
      <c r="G20" s="95">
        <v>718000</v>
      </c>
      <c r="H20" s="94">
        <v>718000</v>
      </c>
      <c r="I20" s="95"/>
      <c r="J20" s="94"/>
      <c r="K20" s="95"/>
      <c r="L20" s="94"/>
      <c r="M20" s="95"/>
      <c r="N20" s="94"/>
      <c r="O20" s="95">
        <v>538641</v>
      </c>
      <c r="P20" s="94">
        <f t="shared" si="9"/>
        <v>718000</v>
      </c>
      <c r="Q20" s="95">
        <f t="shared" si="10"/>
        <v>538641</v>
      </c>
      <c r="R20" s="49">
        <f t="shared" si="11"/>
        <v>0</v>
      </c>
      <c r="S20" s="50">
        <f t="shared" si="12"/>
        <v>0</v>
      </c>
      <c r="T20" s="49">
        <f t="shared" si="13"/>
        <v>100</v>
      </c>
      <c r="U20" s="51">
        <f t="shared" si="14"/>
        <v>75.01963788300836</v>
      </c>
      <c r="V20" s="94">
        <v>0</v>
      </c>
      <c r="W20" s="95">
        <v>0</v>
      </c>
    </row>
    <row r="21" spans="1:23" ht="12.75" customHeight="1">
      <c r="A21" s="48" t="s">
        <v>45</v>
      </c>
      <c r="B21" s="93">
        <v>0</v>
      </c>
      <c r="C21" s="93">
        <v>0</v>
      </c>
      <c r="D21" s="93"/>
      <c r="E21" s="93">
        <f t="shared" si="8"/>
        <v>0</v>
      </c>
      <c r="F21" s="94">
        <v>0</v>
      </c>
      <c r="G21" s="95">
        <v>0</v>
      </c>
      <c r="H21" s="94"/>
      <c r="I21" s="95"/>
      <c r="J21" s="94"/>
      <c r="K21" s="95"/>
      <c r="L21" s="94"/>
      <c r="M21" s="95"/>
      <c r="N21" s="94"/>
      <c r="O21" s="95"/>
      <c r="P21" s="94">
        <f t="shared" si="9"/>
        <v>0</v>
      </c>
      <c r="Q21" s="95">
        <f t="shared" si="10"/>
        <v>0</v>
      </c>
      <c r="R21" s="49">
        <f t="shared" si="11"/>
        <v>0</v>
      </c>
      <c r="S21" s="50">
        <f t="shared" si="12"/>
        <v>0</v>
      </c>
      <c r="T21" s="49">
        <f t="shared" si="13"/>
        <v>0</v>
      </c>
      <c r="U21" s="51">
        <f t="shared" si="14"/>
        <v>0</v>
      </c>
      <c r="V21" s="94">
        <v>0</v>
      </c>
      <c r="W21" s="95">
        <v>0</v>
      </c>
    </row>
    <row r="22" spans="1:23" ht="12.75" customHeight="1">
      <c r="A22" s="48" t="s">
        <v>46</v>
      </c>
      <c r="B22" s="93">
        <v>0</v>
      </c>
      <c r="C22" s="93">
        <v>0</v>
      </c>
      <c r="D22" s="93"/>
      <c r="E22" s="93">
        <f t="shared" si="8"/>
        <v>0</v>
      </c>
      <c r="F22" s="94">
        <v>0</v>
      </c>
      <c r="G22" s="95">
        <v>0</v>
      </c>
      <c r="H22" s="94"/>
      <c r="I22" s="95"/>
      <c r="J22" s="94"/>
      <c r="K22" s="95"/>
      <c r="L22" s="94"/>
      <c r="M22" s="95"/>
      <c r="N22" s="94"/>
      <c r="O22" s="95"/>
      <c r="P22" s="94">
        <f t="shared" si="9"/>
        <v>0</v>
      </c>
      <c r="Q22" s="95">
        <f t="shared" si="10"/>
        <v>0</v>
      </c>
      <c r="R22" s="49">
        <f t="shared" si="11"/>
        <v>0</v>
      </c>
      <c r="S22" s="50">
        <f t="shared" si="12"/>
        <v>0</v>
      </c>
      <c r="T22" s="49">
        <f t="shared" si="13"/>
        <v>0</v>
      </c>
      <c r="U22" s="51">
        <f t="shared" si="14"/>
        <v>0</v>
      </c>
      <c r="V22" s="94">
        <v>0</v>
      </c>
      <c r="W22" s="95">
        <v>0</v>
      </c>
    </row>
    <row r="23" spans="1:23" ht="12.75" customHeight="1">
      <c r="A23" s="48" t="s">
        <v>47</v>
      </c>
      <c r="B23" s="93">
        <v>0</v>
      </c>
      <c r="C23" s="93">
        <v>0</v>
      </c>
      <c r="D23" s="93"/>
      <c r="E23" s="93">
        <f t="shared" si="8"/>
        <v>0</v>
      </c>
      <c r="F23" s="94">
        <v>0</v>
      </c>
      <c r="G23" s="95">
        <v>0</v>
      </c>
      <c r="H23" s="94"/>
      <c r="I23" s="95"/>
      <c r="J23" s="94"/>
      <c r="K23" s="95"/>
      <c r="L23" s="94"/>
      <c r="M23" s="95"/>
      <c r="N23" s="94"/>
      <c r="O23" s="95"/>
      <c r="P23" s="94">
        <f t="shared" si="9"/>
        <v>0</v>
      </c>
      <c r="Q23" s="95">
        <f t="shared" si="10"/>
        <v>0</v>
      </c>
      <c r="R23" s="49">
        <f t="shared" si="11"/>
        <v>0</v>
      </c>
      <c r="S23" s="50">
        <f t="shared" si="12"/>
        <v>0</v>
      </c>
      <c r="T23" s="49">
        <f t="shared" si="13"/>
        <v>0</v>
      </c>
      <c r="U23" s="51">
        <f t="shared" si="14"/>
        <v>0</v>
      </c>
      <c r="V23" s="94">
        <v>0</v>
      </c>
      <c r="W23" s="95"/>
    </row>
    <row r="24" spans="1:23" ht="12.75" customHeight="1">
      <c r="A24" s="52" t="s">
        <v>40</v>
      </c>
      <c r="B24" s="96">
        <f>SUM(B18:B23)</f>
        <v>718000</v>
      </c>
      <c r="C24" s="96">
        <f>SUM(C18:C23)</f>
        <v>0</v>
      </c>
      <c r="D24" s="96"/>
      <c r="E24" s="96">
        <f t="shared" si="8"/>
        <v>718000</v>
      </c>
      <c r="F24" s="97">
        <f aca="true" t="shared" si="15" ref="F24:O24">SUM(F18:F23)</f>
        <v>718000</v>
      </c>
      <c r="G24" s="98">
        <f t="shared" si="15"/>
        <v>718000</v>
      </c>
      <c r="H24" s="97">
        <f t="shared" si="15"/>
        <v>718000</v>
      </c>
      <c r="I24" s="98">
        <f t="shared" si="15"/>
        <v>0</v>
      </c>
      <c r="J24" s="97">
        <f t="shared" si="15"/>
        <v>0</v>
      </c>
      <c r="K24" s="98">
        <f t="shared" si="15"/>
        <v>0</v>
      </c>
      <c r="L24" s="97">
        <f t="shared" si="15"/>
        <v>0</v>
      </c>
      <c r="M24" s="98">
        <f t="shared" si="15"/>
        <v>0</v>
      </c>
      <c r="N24" s="97">
        <f t="shared" si="15"/>
        <v>0</v>
      </c>
      <c r="O24" s="98">
        <f t="shared" si="15"/>
        <v>538641</v>
      </c>
      <c r="P24" s="97">
        <f t="shared" si="9"/>
        <v>718000</v>
      </c>
      <c r="Q24" s="98">
        <f t="shared" si="10"/>
        <v>538641</v>
      </c>
      <c r="R24" s="53">
        <f t="shared" si="11"/>
        <v>0</v>
      </c>
      <c r="S24" s="54">
        <f t="shared" si="12"/>
        <v>0</v>
      </c>
      <c r="T24" s="53">
        <f>IF(($E24-$E19-$E23)=0,0,($P24/($E24-$E19-$E23))*100)</f>
        <v>100</v>
      </c>
      <c r="U24" s="55">
        <f>IF(($E24-$E19-$E23)=0,0,($Q24/($E24-$E19-$E23))*100)</f>
        <v>75.01963788300836</v>
      </c>
      <c r="V24" s="97">
        <f>SUM(V18:V23)</f>
        <v>0</v>
      </c>
      <c r="W24" s="98">
        <f>SUM(W18:W23)</f>
        <v>0</v>
      </c>
    </row>
    <row r="25" spans="1:23" ht="12.75" customHeight="1">
      <c r="A25" s="41" t="s">
        <v>48</v>
      </c>
      <c r="B25" s="99"/>
      <c r="C25" s="99"/>
      <c r="D25" s="99"/>
      <c r="E25" s="99"/>
      <c r="F25" s="100"/>
      <c r="G25" s="101"/>
      <c r="H25" s="100"/>
      <c r="I25" s="101"/>
      <c r="J25" s="100"/>
      <c r="K25" s="101"/>
      <c r="L25" s="100"/>
      <c r="M25" s="101"/>
      <c r="N25" s="100"/>
      <c r="O25" s="101"/>
      <c r="P25" s="100"/>
      <c r="Q25" s="101"/>
      <c r="R25" s="45"/>
      <c r="S25" s="46"/>
      <c r="T25" s="45"/>
      <c r="U25" s="47"/>
      <c r="V25" s="100"/>
      <c r="W25" s="101"/>
    </row>
    <row r="26" spans="1:23" ht="12.75" customHeight="1">
      <c r="A26" s="48" t="s">
        <v>49</v>
      </c>
      <c r="B26" s="93">
        <v>0</v>
      </c>
      <c r="C26" s="93">
        <v>0</v>
      </c>
      <c r="D26" s="93"/>
      <c r="E26" s="93">
        <f>$B26+$C26+$D26</f>
        <v>0</v>
      </c>
      <c r="F26" s="94">
        <v>0</v>
      </c>
      <c r="G26" s="95">
        <v>0</v>
      </c>
      <c r="H26" s="94"/>
      <c r="I26" s="95"/>
      <c r="J26" s="94"/>
      <c r="K26" s="95"/>
      <c r="L26" s="94"/>
      <c r="M26" s="95"/>
      <c r="N26" s="94"/>
      <c r="O26" s="95"/>
      <c r="P26" s="94">
        <f>$H26+$J26+$L26+$N26</f>
        <v>0</v>
      </c>
      <c r="Q26" s="95">
        <f>$I26+$K26+$M26+$O26</f>
        <v>0</v>
      </c>
      <c r="R26" s="49">
        <f>IF($L26=0,0,(($N26-$L26)/$L26)*100)</f>
        <v>0</v>
      </c>
      <c r="S26" s="50">
        <f>IF($M26=0,0,(($O26-$M26)/$M26)*100)</f>
        <v>0</v>
      </c>
      <c r="T26" s="49">
        <f>IF($E26=0,0,($P26/$E26)*100)</f>
        <v>0</v>
      </c>
      <c r="U26" s="51">
        <f>IF($E26=0,0,($Q26/$E26)*100)</f>
        <v>0</v>
      </c>
      <c r="V26" s="94">
        <v>0</v>
      </c>
      <c r="W26" s="95"/>
    </row>
    <row r="27" spans="1:23" ht="12.75" customHeight="1">
      <c r="A27" s="48" t="s">
        <v>50</v>
      </c>
      <c r="B27" s="93">
        <v>0</v>
      </c>
      <c r="C27" s="93">
        <v>0</v>
      </c>
      <c r="D27" s="93"/>
      <c r="E27" s="93">
        <f>$B27+$C27+$D27</f>
        <v>0</v>
      </c>
      <c r="F27" s="94">
        <v>0</v>
      </c>
      <c r="G27" s="95">
        <v>0</v>
      </c>
      <c r="H27" s="94"/>
      <c r="I27" s="95"/>
      <c r="J27" s="94"/>
      <c r="K27" s="95"/>
      <c r="L27" s="94"/>
      <c r="M27" s="95"/>
      <c r="N27" s="94"/>
      <c r="O27" s="95"/>
      <c r="P27" s="94">
        <f>$H27+$J27+$L27+$N27</f>
        <v>0</v>
      </c>
      <c r="Q27" s="95">
        <f>$I27+$K27+$M27+$O27</f>
        <v>0</v>
      </c>
      <c r="R27" s="49">
        <f>IF($L27=0,0,(($N27-$L27)/$L27)*100)</f>
        <v>0</v>
      </c>
      <c r="S27" s="50">
        <f>IF($M27=0,0,(($O27-$M27)/$M27)*100)</f>
        <v>0</v>
      </c>
      <c r="T27" s="49">
        <f>IF($E27=0,0,($P27/$E27)*100)</f>
        <v>0</v>
      </c>
      <c r="U27" s="51">
        <f>IF($E27=0,0,($Q27/$E27)*100)</f>
        <v>0</v>
      </c>
      <c r="V27" s="94">
        <v>0</v>
      </c>
      <c r="W27" s="95"/>
    </row>
    <row r="28" spans="1:23" ht="12.75" customHeight="1">
      <c r="A28" s="48" t="s">
        <v>51</v>
      </c>
      <c r="B28" s="93">
        <v>0</v>
      </c>
      <c r="C28" s="93">
        <v>0</v>
      </c>
      <c r="D28" s="93"/>
      <c r="E28" s="93">
        <f>$B28+$C28+$D28</f>
        <v>0</v>
      </c>
      <c r="F28" s="94">
        <v>0</v>
      </c>
      <c r="G28" s="95">
        <v>0</v>
      </c>
      <c r="H28" s="94"/>
      <c r="I28" s="95"/>
      <c r="J28" s="94"/>
      <c r="K28" s="95"/>
      <c r="L28" s="94"/>
      <c r="M28" s="95"/>
      <c r="N28" s="94"/>
      <c r="O28" s="95"/>
      <c r="P28" s="94">
        <f>$H28+$J28+$L28+$N28</f>
        <v>0</v>
      </c>
      <c r="Q28" s="95">
        <f>$I28+$K28+$M28+$O28</f>
        <v>0</v>
      </c>
      <c r="R28" s="49">
        <f>IF($L28=0,0,(($N28-$L28)/$L28)*100)</f>
        <v>0</v>
      </c>
      <c r="S28" s="50">
        <f>IF($M28=0,0,(($O28-$M28)/$M28)*100)</f>
        <v>0</v>
      </c>
      <c r="T28" s="49">
        <f>IF($E28=0,0,($P28/$E28)*100)</f>
        <v>0</v>
      </c>
      <c r="U28" s="51">
        <f>IF($E28=0,0,($Q28/$E28)*100)</f>
        <v>0</v>
      </c>
      <c r="V28" s="94">
        <v>0</v>
      </c>
      <c r="W28" s="95">
        <v>0</v>
      </c>
    </row>
    <row r="29" spans="1:23" ht="12.75" customHeight="1">
      <c r="A29" s="48" t="s">
        <v>52</v>
      </c>
      <c r="B29" s="93">
        <v>0</v>
      </c>
      <c r="C29" s="93">
        <v>0</v>
      </c>
      <c r="D29" s="93"/>
      <c r="E29" s="93">
        <f>$B29+$C29+$D29</f>
        <v>0</v>
      </c>
      <c r="F29" s="94">
        <v>0</v>
      </c>
      <c r="G29" s="95">
        <v>0</v>
      </c>
      <c r="H29" s="94"/>
      <c r="I29" s="95"/>
      <c r="J29" s="94"/>
      <c r="K29" s="95"/>
      <c r="L29" s="94"/>
      <c r="M29" s="95"/>
      <c r="N29" s="94"/>
      <c r="O29" s="95"/>
      <c r="P29" s="94">
        <f>$H29+$J29+$L29+$N29</f>
        <v>0</v>
      </c>
      <c r="Q29" s="95">
        <f>$I29+$K29+$M29+$O29</f>
        <v>0</v>
      </c>
      <c r="R29" s="49">
        <f>IF($L29=0,0,(($N29-$L29)/$L29)*100)</f>
        <v>0</v>
      </c>
      <c r="S29" s="50">
        <f>IF($M29=0,0,(($O29-$M29)/$M29)*100)</f>
        <v>0</v>
      </c>
      <c r="T29" s="49">
        <f>IF($E29=0,0,($P29/$E29)*100)</f>
        <v>0</v>
      </c>
      <c r="U29" s="51">
        <f>IF($E29=0,0,($Q29/$E29)*100)</f>
        <v>0</v>
      </c>
      <c r="V29" s="94">
        <v>0</v>
      </c>
      <c r="W29" s="95">
        <v>0</v>
      </c>
    </row>
    <row r="30" spans="1:23" ht="12.75" customHeight="1">
      <c r="A30" s="52" t="s">
        <v>40</v>
      </c>
      <c r="B30" s="96">
        <f>SUM(B26:B29)</f>
        <v>0</v>
      </c>
      <c r="C30" s="96">
        <f>SUM(C26:C29)</f>
        <v>0</v>
      </c>
      <c r="D30" s="96"/>
      <c r="E30" s="96">
        <f>$B30+$C30+$D30</f>
        <v>0</v>
      </c>
      <c r="F30" s="97">
        <f aca="true" t="shared" si="16" ref="F30:O30">SUM(F26:F29)</f>
        <v>0</v>
      </c>
      <c r="G30" s="98">
        <f t="shared" si="16"/>
        <v>0</v>
      </c>
      <c r="H30" s="97">
        <f t="shared" si="16"/>
        <v>0</v>
      </c>
      <c r="I30" s="98">
        <f t="shared" si="16"/>
        <v>0</v>
      </c>
      <c r="J30" s="97">
        <f t="shared" si="16"/>
        <v>0</v>
      </c>
      <c r="K30" s="98">
        <f t="shared" si="16"/>
        <v>0</v>
      </c>
      <c r="L30" s="97">
        <f t="shared" si="16"/>
        <v>0</v>
      </c>
      <c r="M30" s="98">
        <f t="shared" si="16"/>
        <v>0</v>
      </c>
      <c r="N30" s="97">
        <f t="shared" si="16"/>
        <v>0</v>
      </c>
      <c r="O30" s="98">
        <f t="shared" si="16"/>
        <v>0</v>
      </c>
      <c r="P30" s="97">
        <f>$H30+$J30+$L30+$N30</f>
        <v>0</v>
      </c>
      <c r="Q30" s="98">
        <f>$I30+$K30+$M30+$O30</f>
        <v>0</v>
      </c>
      <c r="R30" s="53">
        <f>IF($L30=0,0,(($N30-$L30)/$L30)*100)</f>
        <v>0</v>
      </c>
      <c r="S30" s="54">
        <f>IF($M30=0,0,(($O30-$M30)/$M30)*100)</f>
        <v>0</v>
      </c>
      <c r="T30" s="53">
        <f>IF($E30=0,0,($P30/$E30)*100)</f>
        <v>0</v>
      </c>
      <c r="U30" s="55">
        <f>IF($E30=0,0,($Q30/$E30)*100)</f>
        <v>0</v>
      </c>
      <c r="V30" s="97">
        <f>SUM(V26:V29)</f>
        <v>0</v>
      </c>
      <c r="W30" s="98">
        <f>SUM(W26:W29)</f>
        <v>0</v>
      </c>
    </row>
    <row r="31" spans="1:23" ht="12.75" customHeight="1">
      <c r="A31" s="41" t="s">
        <v>53</v>
      </c>
      <c r="B31" s="99"/>
      <c r="C31" s="99"/>
      <c r="D31" s="99"/>
      <c r="E31" s="99"/>
      <c r="F31" s="100"/>
      <c r="G31" s="101"/>
      <c r="H31" s="100"/>
      <c r="I31" s="101"/>
      <c r="J31" s="100"/>
      <c r="K31" s="101"/>
      <c r="L31" s="100"/>
      <c r="M31" s="101"/>
      <c r="N31" s="100"/>
      <c r="O31" s="101"/>
      <c r="P31" s="100"/>
      <c r="Q31" s="101"/>
      <c r="R31" s="45"/>
      <c r="S31" s="46"/>
      <c r="T31" s="45"/>
      <c r="U31" s="47"/>
      <c r="V31" s="100"/>
      <c r="W31" s="101"/>
    </row>
    <row r="32" spans="1:23" ht="12.75" customHeight="1">
      <c r="A32" s="48" t="s">
        <v>54</v>
      </c>
      <c r="B32" s="93">
        <v>1564000</v>
      </c>
      <c r="C32" s="93">
        <v>0</v>
      </c>
      <c r="D32" s="93"/>
      <c r="E32" s="93">
        <f>$B32+$C32+$D32</f>
        <v>1564000</v>
      </c>
      <c r="F32" s="94">
        <v>1564000</v>
      </c>
      <c r="G32" s="95">
        <v>1564000</v>
      </c>
      <c r="H32" s="94"/>
      <c r="I32" s="95">
        <v>161353</v>
      </c>
      <c r="J32" s="94"/>
      <c r="K32" s="95">
        <v>300329</v>
      </c>
      <c r="L32" s="94">
        <v>461000</v>
      </c>
      <c r="M32" s="95">
        <v>587271</v>
      </c>
      <c r="N32" s="94">
        <v>461000</v>
      </c>
      <c r="O32" s="95">
        <v>551798</v>
      </c>
      <c r="P32" s="94">
        <f>$H32+$J32+$L32+$N32</f>
        <v>922000</v>
      </c>
      <c r="Q32" s="95">
        <f>$I32+$K32+$M32+$O32</f>
        <v>1600751</v>
      </c>
      <c r="R32" s="49">
        <f>IF($L32=0,0,(($N32-$L32)/$L32)*100)</f>
        <v>0</v>
      </c>
      <c r="S32" s="50">
        <f>IF($M32=0,0,(($O32-$M32)/$M32)*100)</f>
        <v>-6.0403118832702445</v>
      </c>
      <c r="T32" s="49">
        <f>IF($E32=0,0,($P32/$E32)*100)</f>
        <v>58.95140664961637</v>
      </c>
      <c r="U32" s="51">
        <f>IF($E32=0,0,($Q32/$E32)*100)</f>
        <v>102.34980818414323</v>
      </c>
      <c r="V32" s="94">
        <v>0</v>
      </c>
      <c r="W32" s="95">
        <v>0</v>
      </c>
    </row>
    <row r="33" spans="1:23" ht="12.75" customHeight="1">
      <c r="A33" s="52" t="s">
        <v>40</v>
      </c>
      <c r="B33" s="96">
        <f>B32</f>
        <v>1564000</v>
      </c>
      <c r="C33" s="96">
        <f>C32</f>
        <v>0</v>
      </c>
      <c r="D33" s="96"/>
      <c r="E33" s="96">
        <f>$B33+$C33+$D33</f>
        <v>1564000</v>
      </c>
      <c r="F33" s="97">
        <f aca="true" t="shared" si="17" ref="F33:O33">F32</f>
        <v>1564000</v>
      </c>
      <c r="G33" s="98">
        <f t="shared" si="17"/>
        <v>1564000</v>
      </c>
      <c r="H33" s="97">
        <f t="shared" si="17"/>
        <v>0</v>
      </c>
      <c r="I33" s="98">
        <f t="shared" si="17"/>
        <v>161353</v>
      </c>
      <c r="J33" s="97">
        <f t="shared" si="17"/>
        <v>0</v>
      </c>
      <c r="K33" s="98">
        <f t="shared" si="17"/>
        <v>300329</v>
      </c>
      <c r="L33" s="97">
        <f t="shared" si="17"/>
        <v>461000</v>
      </c>
      <c r="M33" s="98">
        <f t="shared" si="17"/>
        <v>587271</v>
      </c>
      <c r="N33" s="97">
        <f t="shared" si="17"/>
        <v>461000</v>
      </c>
      <c r="O33" s="98">
        <f t="shared" si="17"/>
        <v>551798</v>
      </c>
      <c r="P33" s="97">
        <f>$H33+$J33+$L33+$N33</f>
        <v>922000</v>
      </c>
      <c r="Q33" s="98">
        <f>$I33+$K33+$M33+$O33</f>
        <v>1600751</v>
      </c>
      <c r="R33" s="53">
        <f>IF($L33=0,0,(($N33-$L33)/$L33)*100)</f>
        <v>0</v>
      </c>
      <c r="S33" s="54">
        <f>IF($M33=0,0,(($O33-$M33)/$M33)*100)</f>
        <v>-6.0403118832702445</v>
      </c>
      <c r="T33" s="53">
        <f>IF($E33=0,0,($P33/$E33)*100)</f>
        <v>58.95140664961637</v>
      </c>
      <c r="U33" s="55">
        <f>IF($E33=0,0,($Q33/$E33)*100)</f>
        <v>102.34980818414323</v>
      </c>
      <c r="V33" s="97">
        <f>V32</f>
        <v>0</v>
      </c>
      <c r="W33" s="98">
        <f>W32</f>
        <v>0</v>
      </c>
    </row>
    <row r="34" spans="1:23" ht="12.75" customHeight="1">
      <c r="A34" s="41" t="s">
        <v>55</v>
      </c>
      <c r="B34" s="99"/>
      <c r="C34" s="99"/>
      <c r="D34" s="99"/>
      <c r="E34" s="99"/>
      <c r="F34" s="100"/>
      <c r="G34" s="101"/>
      <c r="H34" s="100"/>
      <c r="I34" s="101"/>
      <c r="J34" s="100"/>
      <c r="K34" s="101"/>
      <c r="L34" s="100"/>
      <c r="M34" s="101"/>
      <c r="N34" s="100"/>
      <c r="O34" s="101"/>
      <c r="P34" s="100"/>
      <c r="Q34" s="101"/>
      <c r="R34" s="45"/>
      <c r="S34" s="46"/>
      <c r="T34" s="45"/>
      <c r="U34" s="47"/>
      <c r="V34" s="100"/>
      <c r="W34" s="101"/>
    </row>
    <row r="35" spans="1:23" ht="12.75" customHeight="1">
      <c r="A35" s="48" t="s">
        <v>56</v>
      </c>
      <c r="B35" s="93">
        <v>25158000</v>
      </c>
      <c r="C35" s="93">
        <v>9000000</v>
      </c>
      <c r="D35" s="93"/>
      <c r="E35" s="93">
        <f aca="true" t="shared" si="18" ref="E35:E40">$B35+$C35+$D35</f>
        <v>34158000</v>
      </c>
      <c r="F35" s="94">
        <v>34158000</v>
      </c>
      <c r="G35" s="95">
        <v>34158000</v>
      </c>
      <c r="H35" s="94"/>
      <c r="I35" s="95">
        <v>2648153</v>
      </c>
      <c r="J35" s="94">
        <v>1803000</v>
      </c>
      <c r="K35" s="95">
        <v>5134306</v>
      </c>
      <c r="L35" s="94">
        <v>17261000</v>
      </c>
      <c r="M35" s="95">
        <v>4265514</v>
      </c>
      <c r="N35" s="94">
        <v>11663000</v>
      </c>
      <c r="O35" s="95">
        <v>25180676</v>
      </c>
      <c r="P35" s="94">
        <f aca="true" t="shared" si="19" ref="P35:P40">$H35+$J35+$L35+$N35</f>
        <v>30727000</v>
      </c>
      <c r="Q35" s="95">
        <f aca="true" t="shared" si="20" ref="Q35:Q40">$I35+$K35+$M35+$O35</f>
        <v>37228649</v>
      </c>
      <c r="R35" s="49">
        <f aca="true" t="shared" si="21" ref="R35:R40">IF($L35=0,0,(($N35-$L35)/$L35)*100)</f>
        <v>-32.43149296101037</v>
      </c>
      <c r="S35" s="50">
        <f aca="true" t="shared" si="22" ref="S35:S40">IF($M35=0,0,(($O35-$M35)/$M35)*100)</f>
        <v>490.3315755146976</v>
      </c>
      <c r="T35" s="49">
        <f>IF($E35=0,0,($P35/$E35)*100)</f>
        <v>89.95550090754728</v>
      </c>
      <c r="U35" s="51">
        <f>IF($E35=0,0,($Q35/$E35)*100)</f>
        <v>108.98954564084549</v>
      </c>
      <c r="V35" s="94">
        <v>0</v>
      </c>
      <c r="W35" s="95">
        <v>0</v>
      </c>
    </row>
    <row r="36" spans="1:23" ht="12.75" customHeight="1">
      <c r="A36" s="48" t="s">
        <v>57</v>
      </c>
      <c r="B36" s="93">
        <v>0</v>
      </c>
      <c r="C36" s="93">
        <v>0</v>
      </c>
      <c r="D36" s="93"/>
      <c r="E36" s="93">
        <f t="shared" si="18"/>
        <v>0</v>
      </c>
      <c r="F36" s="94">
        <v>0</v>
      </c>
      <c r="G36" s="95">
        <v>0</v>
      </c>
      <c r="H36" s="94"/>
      <c r="I36" s="95"/>
      <c r="J36" s="94"/>
      <c r="K36" s="95"/>
      <c r="L36" s="94"/>
      <c r="M36" s="95"/>
      <c r="N36" s="94"/>
      <c r="O36" s="95"/>
      <c r="P36" s="94">
        <f t="shared" si="19"/>
        <v>0</v>
      </c>
      <c r="Q36" s="95">
        <f t="shared" si="20"/>
        <v>0</v>
      </c>
      <c r="R36" s="49">
        <f t="shared" si="21"/>
        <v>0</v>
      </c>
      <c r="S36" s="50">
        <f t="shared" si="22"/>
        <v>0</v>
      </c>
      <c r="T36" s="49">
        <f>IF($E36=0,0,($P36/$E36)*100)</f>
        <v>0</v>
      </c>
      <c r="U36" s="51">
        <f>IF($E36=0,0,($Q36/$E36)*100)</f>
        <v>0</v>
      </c>
      <c r="V36" s="94">
        <v>0</v>
      </c>
      <c r="W36" s="95">
        <v>0</v>
      </c>
    </row>
    <row r="37" spans="1:23" ht="12.75" customHeight="1">
      <c r="A37" s="48" t="s">
        <v>58</v>
      </c>
      <c r="B37" s="93">
        <v>0</v>
      </c>
      <c r="C37" s="93">
        <v>0</v>
      </c>
      <c r="D37" s="93"/>
      <c r="E37" s="93">
        <f t="shared" si="18"/>
        <v>0</v>
      </c>
      <c r="F37" s="94">
        <v>0</v>
      </c>
      <c r="G37" s="95">
        <v>0</v>
      </c>
      <c r="H37" s="94"/>
      <c r="I37" s="95"/>
      <c r="J37" s="94"/>
      <c r="K37" s="95"/>
      <c r="L37" s="94"/>
      <c r="M37" s="95"/>
      <c r="N37" s="94"/>
      <c r="O37" s="95"/>
      <c r="P37" s="94">
        <f t="shared" si="19"/>
        <v>0</v>
      </c>
      <c r="Q37" s="95">
        <f t="shared" si="20"/>
        <v>0</v>
      </c>
      <c r="R37" s="49">
        <f t="shared" si="21"/>
        <v>0</v>
      </c>
      <c r="S37" s="50">
        <f t="shared" si="22"/>
        <v>0</v>
      </c>
      <c r="T37" s="49">
        <f>IF($E37=0,0,($P37/$E37)*100)</f>
        <v>0</v>
      </c>
      <c r="U37" s="51">
        <f>IF($E37=0,0,($Q37/$E37)*100)</f>
        <v>0</v>
      </c>
      <c r="V37" s="94">
        <v>0</v>
      </c>
      <c r="W37" s="95"/>
    </row>
    <row r="38" spans="1:23" ht="12.75" customHeight="1">
      <c r="A38" s="48" t="s">
        <v>59</v>
      </c>
      <c r="B38" s="93">
        <v>0</v>
      </c>
      <c r="C38" s="93">
        <v>0</v>
      </c>
      <c r="D38" s="93"/>
      <c r="E38" s="93">
        <f t="shared" si="18"/>
        <v>0</v>
      </c>
      <c r="F38" s="94">
        <v>0</v>
      </c>
      <c r="G38" s="95">
        <v>0</v>
      </c>
      <c r="H38" s="94"/>
      <c r="I38" s="95"/>
      <c r="J38" s="94"/>
      <c r="K38" s="95"/>
      <c r="L38" s="94"/>
      <c r="M38" s="95"/>
      <c r="N38" s="94"/>
      <c r="O38" s="95"/>
      <c r="P38" s="94">
        <f t="shared" si="19"/>
        <v>0</v>
      </c>
      <c r="Q38" s="95">
        <f t="shared" si="20"/>
        <v>0</v>
      </c>
      <c r="R38" s="49">
        <f t="shared" si="21"/>
        <v>0</v>
      </c>
      <c r="S38" s="50">
        <f t="shared" si="22"/>
        <v>0</v>
      </c>
      <c r="T38" s="49">
        <f>IF($E38=0,0,($P38/$E38)*100)</f>
        <v>0</v>
      </c>
      <c r="U38" s="51">
        <f>IF($E38=0,0,($Q38/$E38)*100)</f>
        <v>0</v>
      </c>
      <c r="V38" s="94">
        <v>0</v>
      </c>
      <c r="W38" s="95">
        <v>0</v>
      </c>
    </row>
    <row r="39" spans="1:23" ht="12.75" customHeight="1">
      <c r="A39" s="48" t="s">
        <v>60</v>
      </c>
      <c r="B39" s="93">
        <v>0</v>
      </c>
      <c r="C39" s="93">
        <v>0</v>
      </c>
      <c r="D39" s="93"/>
      <c r="E39" s="93">
        <f t="shared" si="18"/>
        <v>0</v>
      </c>
      <c r="F39" s="94">
        <v>0</v>
      </c>
      <c r="G39" s="95">
        <v>0</v>
      </c>
      <c r="H39" s="94"/>
      <c r="I39" s="95"/>
      <c r="J39" s="94"/>
      <c r="K39" s="95"/>
      <c r="L39" s="94"/>
      <c r="M39" s="95"/>
      <c r="N39" s="94"/>
      <c r="O39" s="95"/>
      <c r="P39" s="94">
        <f t="shared" si="19"/>
        <v>0</v>
      </c>
      <c r="Q39" s="95">
        <f t="shared" si="20"/>
        <v>0</v>
      </c>
      <c r="R39" s="49">
        <f t="shared" si="21"/>
        <v>0</v>
      </c>
      <c r="S39" s="50">
        <f t="shared" si="22"/>
        <v>0</v>
      </c>
      <c r="T39" s="49">
        <f>IF($E39=0,0,($P39/$E39)*100)</f>
        <v>0</v>
      </c>
      <c r="U39" s="51">
        <f>IF($E39=0,0,($Q39/$E39)*100)</f>
        <v>0</v>
      </c>
      <c r="V39" s="94">
        <v>0</v>
      </c>
      <c r="W39" s="95"/>
    </row>
    <row r="40" spans="1:23" ht="12.75" customHeight="1">
      <c r="A40" s="52" t="s">
        <v>40</v>
      </c>
      <c r="B40" s="96">
        <f>SUM(B35:B39)</f>
        <v>25158000</v>
      </c>
      <c r="C40" s="96">
        <f>SUM(C35:C39)</f>
        <v>9000000</v>
      </c>
      <c r="D40" s="96"/>
      <c r="E40" s="96">
        <f t="shared" si="18"/>
        <v>34158000</v>
      </c>
      <c r="F40" s="97">
        <f aca="true" t="shared" si="23" ref="F40:O40">SUM(F35:F39)</f>
        <v>34158000</v>
      </c>
      <c r="G40" s="98">
        <f t="shared" si="23"/>
        <v>34158000</v>
      </c>
      <c r="H40" s="97">
        <f t="shared" si="23"/>
        <v>0</v>
      </c>
      <c r="I40" s="98">
        <f t="shared" si="23"/>
        <v>2648153</v>
      </c>
      <c r="J40" s="97">
        <f t="shared" si="23"/>
        <v>1803000</v>
      </c>
      <c r="K40" s="98">
        <f t="shared" si="23"/>
        <v>5134306</v>
      </c>
      <c r="L40" s="97">
        <f t="shared" si="23"/>
        <v>17261000</v>
      </c>
      <c r="M40" s="98">
        <f t="shared" si="23"/>
        <v>4265514</v>
      </c>
      <c r="N40" s="97">
        <f t="shared" si="23"/>
        <v>11663000</v>
      </c>
      <c r="O40" s="98">
        <f t="shared" si="23"/>
        <v>25180676</v>
      </c>
      <c r="P40" s="97">
        <f t="shared" si="19"/>
        <v>30727000</v>
      </c>
      <c r="Q40" s="98">
        <f t="shared" si="20"/>
        <v>37228649</v>
      </c>
      <c r="R40" s="53">
        <f t="shared" si="21"/>
        <v>-32.43149296101037</v>
      </c>
      <c r="S40" s="54">
        <f t="shared" si="22"/>
        <v>490.3315755146976</v>
      </c>
      <c r="T40" s="53">
        <f>IF((+$E35+$E38)=0,0,(P40/(+$E35+$E38))*100)</f>
        <v>89.95550090754728</v>
      </c>
      <c r="U40" s="55">
        <f>IF((+$E35+$E38)=0,0,(Q40/(+$E35+$E38))*100)</f>
        <v>108.98954564084549</v>
      </c>
      <c r="V40" s="97">
        <f>SUM(V35:V39)</f>
        <v>0</v>
      </c>
      <c r="W40" s="98">
        <f>SUM(W35:W39)</f>
        <v>0</v>
      </c>
    </row>
    <row r="41" spans="1:23" ht="12.75" customHeight="1">
      <c r="A41" s="41" t="s">
        <v>61</v>
      </c>
      <c r="B41" s="99"/>
      <c r="C41" s="99"/>
      <c r="D41" s="99"/>
      <c r="E41" s="99"/>
      <c r="F41" s="100"/>
      <c r="G41" s="101"/>
      <c r="H41" s="100"/>
      <c r="I41" s="101"/>
      <c r="J41" s="100"/>
      <c r="K41" s="101"/>
      <c r="L41" s="100"/>
      <c r="M41" s="101"/>
      <c r="N41" s="100"/>
      <c r="O41" s="101"/>
      <c r="P41" s="100"/>
      <c r="Q41" s="101"/>
      <c r="R41" s="45"/>
      <c r="S41" s="46"/>
      <c r="T41" s="45"/>
      <c r="U41" s="47"/>
      <c r="V41" s="100"/>
      <c r="W41" s="101"/>
    </row>
    <row r="42" spans="1:23" ht="12.75" customHeight="1">
      <c r="A42" s="48" t="s">
        <v>62</v>
      </c>
      <c r="B42" s="93">
        <v>0</v>
      </c>
      <c r="C42" s="93">
        <v>0</v>
      </c>
      <c r="D42" s="93"/>
      <c r="E42" s="93">
        <f aca="true" t="shared" si="24" ref="E42:E53">$B42+$C42+$D42</f>
        <v>0</v>
      </c>
      <c r="F42" s="94">
        <v>0</v>
      </c>
      <c r="G42" s="95">
        <v>0</v>
      </c>
      <c r="H42" s="94"/>
      <c r="I42" s="95"/>
      <c r="J42" s="94"/>
      <c r="K42" s="95"/>
      <c r="L42" s="94"/>
      <c r="M42" s="95"/>
      <c r="N42" s="94"/>
      <c r="O42" s="95"/>
      <c r="P42" s="94">
        <f aca="true" t="shared" si="25" ref="P42:P53">$H42+$J42+$L42+$N42</f>
        <v>0</v>
      </c>
      <c r="Q42" s="95">
        <f aca="true" t="shared" si="26" ref="Q42:Q53">$I42+$K42+$M42+$O42</f>
        <v>0</v>
      </c>
      <c r="R42" s="49">
        <f aca="true" t="shared" si="27" ref="R42:R53">IF($L42=0,0,(($N42-$L42)/$L42)*100)</f>
        <v>0</v>
      </c>
      <c r="S42" s="50">
        <f aca="true" t="shared" si="28" ref="S42:S53">IF($M42=0,0,(($O42-$M42)/$M42)*100)</f>
        <v>0</v>
      </c>
      <c r="T42" s="49">
        <f aca="true" t="shared" si="29" ref="T42:T52">IF($E42=0,0,($P42/$E42)*100)</f>
        <v>0</v>
      </c>
      <c r="U42" s="51">
        <f aca="true" t="shared" si="30" ref="U42:U52">IF($E42=0,0,($Q42/$E42)*100)</f>
        <v>0</v>
      </c>
      <c r="V42" s="94">
        <v>0</v>
      </c>
      <c r="W42" s="95"/>
    </row>
    <row r="43" spans="1:23" ht="12.75" customHeight="1">
      <c r="A43" s="48" t="s">
        <v>63</v>
      </c>
      <c r="B43" s="93">
        <v>0</v>
      </c>
      <c r="C43" s="93">
        <v>0</v>
      </c>
      <c r="D43" s="93"/>
      <c r="E43" s="93">
        <f t="shared" si="24"/>
        <v>0</v>
      </c>
      <c r="F43" s="94">
        <v>0</v>
      </c>
      <c r="G43" s="95">
        <v>0</v>
      </c>
      <c r="H43" s="94"/>
      <c r="I43" s="95"/>
      <c r="J43" s="94"/>
      <c r="K43" s="95"/>
      <c r="L43" s="94"/>
      <c r="M43" s="95"/>
      <c r="N43" s="94"/>
      <c r="O43" s="95"/>
      <c r="P43" s="94">
        <f t="shared" si="25"/>
        <v>0</v>
      </c>
      <c r="Q43" s="95">
        <f t="shared" si="26"/>
        <v>0</v>
      </c>
      <c r="R43" s="49">
        <f t="shared" si="27"/>
        <v>0</v>
      </c>
      <c r="S43" s="50">
        <f t="shared" si="28"/>
        <v>0</v>
      </c>
      <c r="T43" s="49">
        <f t="shared" si="29"/>
        <v>0</v>
      </c>
      <c r="U43" s="51">
        <f t="shared" si="30"/>
        <v>0</v>
      </c>
      <c r="V43" s="94">
        <v>0</v>
      </c>
      <c r="W43" s="95">
        <v>0</v>
      </c>
    </row>
    <row r="44" spans="1:23" ht="12.75" customHeight="1">
      <c r="A44" s="48" t="s">
        <v>64</v>
      </c>
      <c r="B44" s="93">
        <v>136749000</v>
      </c>
      <c r="C44" s="93">
        <v>-116000000</v>
      </c>
      <c r="D44" s="93"/>
      <c r="E44" s="93">
        <f t="shared" si="24"/>
        <v>20749000</v>
      </c>
      <c r="F44" s="94">
        <v>20749000</v>
      </c>
      <c r="G44" s="95">
        <v>0</v>
      </c>
      <c r="H44" s="94"/>
      <c r="I44" s="95"/>
      <c r="J44" s="94"/>
      <c r="K44" s="95"/>
      <c r="L44" s="94"/>
      <c r="M44" s="95"/>
      <c r="N44" s="94"/>
      <c r="O44" s="95"/>
      <c r="P44" s="94">
        <f t="shared" si="25"/>
        <v>0</v>
      </c>
      <c r="Q44" s="95">
        <f t="shared" si="26"/>
        <v>0</v>
      </c>
      <c r="R44" s="49">
        <f t="shared" si="27"/>
        <v>0</v>
      </c>
      <c r="S44" s="50">
        <f t="shared" si="28"/>
        <v>0</v>
      </c>
      <c r="T44" s="49">
        <f t="shared" si="29"/>
        <v>0</v>
      </c>
      <c r="U44" s="51">
        <f t="shared" si="30"/>
        <v>0</v>
      </c>
      <c r="V44" s="94">
        <v>0</v>
      </c>
      <c r="W44" s="95">
        <v>0</v>
      </c>
    </row>
    <row r="45" spans="1:23" ht="12.75" customHeight="1">
      <c r="A45" s="48" t="s">
        <v>65</v>
      </c>
      <c r="B45" s="93">
        <v>0</v>
      </c>
      <c r="C45" s="93">
        <v>0</v>
      </c>
      <c r="D45" s="93"/>
      <c r="E45" s="93">
        <f t="shared" si="24"/>
        <v>0</v>
      </c>
      <c r="F45" s="94">
        <v>0</v>
      </c>
      <c r="G45" s="95">
        <v>0</v>
      </c>
      <c r="H45" s="94"/>
      <c r="I45" s="95"/>
      <c r="J45" s="94"/>
      <c r="K45" s="95"/>
      <c r="L45" s="94"/>
      <c r="M45" s="95"/>
      <c r="N45" s="94"/>
      <c r="O45" s="95"/>
      <c r="P45" s="94">
        <f t="shared" si="25"/>
        <v>0</v>
      </c>
      <c r="Q45" s="95">
        <f t="shared" si="26"/>
        <v>0</v>
      </c>
      <c r="R45" s="49">
        <f t="shared" si="27"/>
        <v>0</v>
      </c>
      <c r="S45" s="50">
        <f t="shared" si="28"/>
        <v>0</v>
      </c>
      <c r="T45" s="49">
        <f t="shared" si="29"/>
        <v>0</v>
      </c>
      <c r="U45" s="51">
        <f t="shared" si="30"/>
        <v>0</v>
      </c>
      <c r="V45" s="94">
        <v>0</v>
      </c>
      <c r="W45" s="95"/>
    </row>
    <row r="46" spans="1:23" ht="12.75" customHeight="1">
      <c r="A46" s="48" t="s">
        <v>66</v>
      </c>
      <c r="B46" s="93">
        <v>0</v>
      </c>
      <c r="C46" s="93">
        <v>0</v>
      </c>
      <c r="D46" s="93"/>
      <c r="E46" s="93">
        <f t="shared" si="24"/>
        <v>0</v>
      </c>
      <c r="F46" s="94">
        <v>0</v>
      </c>
      <c r="G46" s="95">
        <v>0</v>
      </c>
      <c r="H46" s="94"/>
      <c r="I46" s="95"/>
      <c r="J46" s="94"/>
      <c r="K46" s="95"/>
      <c r="L46" s="94"/>
      <c r="M46" s="95"/>
      <c r="N46" s="94"/>
      <c r="O46" s="95"/>
      <c r="P46" s="94">
        <f t="shared" si="25"/>
        <v>0</v>
      </c>
      <c r="Q46" s="95">
        <f t="shared" si="26"/>
        <v>0</v>
      </c>
      <c r="R46" s="49">
        <f t="shared" si="27"/>
        <v>0</v>
      </c>
      <c r="S46" s="50">
        <f t="shared" si="28"/>
        <v>0</v>
      </c>
      <c r="T46" s="49">
        <f t="shared" si="29"/>
        <v>0</v>
      </c>
      <c r="U46" s="51">
        <f t="shared" si="30"/>
        <v>0</v>
      </c>
      <c r="V46" s="94">
        <v>0</v>
      </c>
      <c r="W46" s="95"/>
    </row>
    <row r="47" spans="1:23" ht="12.75" customHeight="1" hidden="1">
      <c r="A47" s="48" t="s">
        <v>67</v>
      </c>
      <c r="B47" s="93">
        <v>0</v>
      </c>
      <c r="C47" s="93">
        <v>0</v>
      </c>
      <c r="D47" s="93"/>
      <c r="E47" s="93">
        <f t="shared" si="24"/>
        <v>0</v>
      </c>
      <c r="F47" s="94">
        <v>0</v>
      </c>
      <c r="G47" s="95">
        <v>0</v>
      </c>
      <c r="H47" s="94"/>
      <c r="I47" s="95"/>
      <c r="J47" s="94"/>
      <c r="K47" s="95"/>
      <c r="L47" s="94"/>
      <c r="M47" s="95"/>
      <c r="N47" s="94"/>
      <c r="O47" s="95"/>
      <c r="P47" s="94">
        <f t="shared" si="25"/>
        <v>0</v>
      </c>
      <c r="Q47" s="95">
        <f t="shared" si="26"/>
        <v>0</v>
      </c>
      <c r="R47" s="49">
        <f t="shared" si="27"/>
        <v>0</v>
      </c>
      <c r="S47" s="50">
        <f t="shared" si="28"/>
        <v>0</v>
      </c>
      <c r="T47" s="49">
        <f t="shared" si="29"/>
        <v>0</v>
      </c>
      <c r="U47" s="51">
        <f t="shared" si="30"/>
        <v>0</v>
      </c>
      <c r="V47" s="94">
        <v>0</v>
      </c>
      <c r="W47" s="95">
        <v>0</v>
      </c>
    </row>
    <row r="48" spans="1:23" ht="12.75" customHeight="1">
      <c r="A48" s="48" t="s">
        <v>68</v>
      </c>
      <c r="B48" s="93">
        <v>0</v>
      </c>
      <c r="C48" s="93">
        <v>0</v>
      </c>
      <c r="D48" s="93"/>
      <c r="E48" s="93">
        <f t="shared" si="24"/>
        <v>0</v>
      </c>
      <c r="F48" s="94">
        <v>0</v>
      </c>
      <c r="G48" s="95">
        <v>0</v>
      </c>
      <c r="H48" s="94"/>
      <c r="I48" s="95"/>
      <c r="J48" s="94"/>
      <c r="K48" s="95"/>
      <c r="L48" s="94"/>
      <c r="M48" s="95"/>
      <c r="N48" s="94"/>
      <c r="O48" s="95"/>
      <c r="P48" s="94">
        <f t="shared" si="25"/>
        <v>0</v>
      </c>
      <c r="Q48" s="95">
        <f t="shared" si="26"/>
        <v>0</v>
      </c>
      <c r="R48" s="49">
        <f t="shared" si="27"/>
        <v>0</v>
      </c>
      <c r="S48" s="50">
        <f t="shared" si="28"/>
        <v>0</v>
      </c>
      <c r="T48" s="49">
        <f t="shared" si="29"/>
        <v>0</v>
      </c>
      <c r="U48" s="51">
        <f t="shared" si="30"/>
        <v>0</v>
      </c>
      <c r="V48" s="94">
        <v>0</v>
      </c>
      <c r="W48" s="95"/>
    </row>
    <row r="49" spans="1:23" ht="12.75" customHeight="1">
      <c r="A49" s="48" t="s">
        <v>69</v>
      </c>
      <c r="B49" s="93">
        <v>0</v>
      </c>
      <c r="C49" s="93">
        <v>0</v>
      </c>
      <c r="D49" s="93"/>
      <c r="E49" s="93">
        <f t="shared" si="24"/>
        <v>0</v>
      </c>
      <c r="F49" s="94">
        <v>0</v>
      </c>
      <c r="G49" s="95">
        <v>0</v>
      </c>
      <c r="H49" s="94"/>
      <c r="I49" s="95"/>
      <c r="J49" s="94"/>
      <c r="K49" s="95"/>
      <c r="L49" s="94"/>
      <c r="M49" s="95"/>
      <c r="N49" s="94"/>
      <c r="O49" s="95"/>
      <c r="P49" s="94">
        <f t="shared" si="25"/>
        <v>0</v>
      </c>
      <c r="Q49" s="95">
        <f t="shared" si="26"/>
        <v>0</v>
      </c>
      <c r="R49" s="49">
        <f t="shared" si="27"/>
        <v>0</v>
      </c>
      <c r="S49" s="50">
        <f t="shared" si="28"/>
        <v>0</v>
      </c>
      <c r="T49" s="49">
        <f t="shared" si="29"/>
        <v>0</v>
      </c>
      <c r="U49" s="51">
        <f t="shared" si="30"/>
        <v>0</v>
      </c>
      <c r="V49" s="94">
        <v>0</v>
      </c>
      <c r="W49" s="95"/>
    </row>
    <row r="50" spans="1:23" ht="12.75" customHeight="1">
      <c r="A50" s="48" t="s">
        <v>70</v>
      </c>
      <c r="B50" s="93">
        <v>0</v>
      </c>
      <c r="C50" s="93">
        <v>0</v>
      </c>
      <c r="D50" s="93"/>
      <c r="E50" s="93">
        <f t="shared" si="24"/>
        <v>0</v>
      </c>
      <c r="F50" s="94">
        <v>0</v>
      </c>
      <c r="G50" s="95">
        <v>0</v>
      </c>
      <c r="H50" s="94"/>
      <c r="I50" s="95"/>
      <c r="J50" s="94"/>
      <c r="K50" s="95"/>
      <c r="L50" s="94"/>
      <c r="M50" s="95"/>
      <c r="N50" s="94"/>
      <c r="O50" s="95"/>
      <c r="P50" s="94">
        <f t="shared" si="25"/>
        <v>0</v>
      </c>
      <c r="Q50" s="95">
        <f t="shared" si="26"/>
        <v>0</v>
      </c>
      <c r="R50" s="49">
        <f t="shared" si="27"/>
        <v>0</v>
      </c>
      <c r="S50" s="50">
        <f t="shared" si="28"/>
        <v>0</v>
      </c>
      <c r="T50" s="49">
        <f t="shared" si="29"/>
        <v>0</v>
      </c>
      <c r="U50" s="51">
        <f t="shared" si="30"/>
        <v>0</v>
      </c>
      <c r="V50" s="94">
        <v>0</v>
      </c>
      <c r="W50" s="95">
        <v>0</v>
      </c>
    </row>
    <row r="51" spans="1:23" ht="12.75" customHeight="1">
      <c r="A51" s="48" t="s">
        <v>71</v>
      </c>
      <c r="B51" s="93">
        <v>15000000</v>
      </c>
      <c r="C51" s="93">
        <v>0</v>
      </c>
      <c r="D51" s="93"/>
      <c r="E51" s="93">
        <f t="shared" si="24"/>
        <v>15000000</v>
      </c>
      <c r="F51" s="94">
        <v>15000000</v>
      </c>
      <c r="G51" s="95">
        <v>15000000</v>
      </c>
      <c r="H51" s="94"/>
      <c r="I51" s="95">
        <v>2738302</v>
      </c>
      <c r="J51" s="94">
        <v>3174000</v>
      </c>
      <c r="K51" s="95">
        <v>7314546</v>
      </c>
      <c r="L51" s="94">
        <v>7905000</v>
      </c>
      <c r="M51" s="95">
        <v>3560697</v>
      </c>
      <c r="N51" s="94">
        <v>3412000</v>
      </c>
      <c r="O51" s="95">
        <v>1306139</v>
      </c>
      <c r="P51" s="94">
        <f t="shared" si="25"/>
        <v>14491000</v>
      </c>
      <c r="Q51" s="95">
        <f t="shared" si="26"/>
        <v>14919684</v>
      </c>
      <c r="R51" s="49">
        <f t="shared" si="27"/>
        <v>-56.837444655281466</v>
      </c>
      <c r="S51" s="50">
        <f t="shared" si="28"/>
        <v>-63.317884110891775</v>
      </c>
      <c r="T51" s="49">
        <f t="shared" si="29"/>
        <v>96.60666666666667</v>
      </c>
      <c r="U51" s="51">
        <f t="shared" si="30"/>
        <v>99.46456</v>
      </c>
      <c r="V51" s="94">
        <v>0</v>
      </c>
      <c r="W51" s="95">
        <v>0</v>
      </c>
    </row>
    <row r="52" spans="1:23" ht="12.75" customHeight="1">
      <c r="A52" s="48" t="s">
        <v>72</v>
      </c>
      <c r="B52" s="93">
        <v>0</v>
      </c>
      <c r="C52" s="93">
        <v>0</v>
      </c>
      <c r="D52" s="93"/>
      <c r="E52" s="93">
        <f t="shared" si="24"/>
        <v>0</v>
      </c>
      <c r="F52" s="94">
        <v>0</v>
      </c>
      <c r="G52" s="95">
        <v>0</v>
      </c>
      <c r="H52" s="94"/>
      <c r="I52" s="95"/>
      <c r="J52" s="94"/>
      <c r="K52" s="95"/>
      <c r="L52" s="94"/>
      <c r="M52" s="95"/>
      <c r="N52" s="94"/>
      <c r="O52" s="95"/>
      <c r="P52" s="94">
        <f t="shared" si="25"/>
        <v>0</v>
      </c>
      <c r="Q52" s="95">
        <f t="shared" si="26"/>
        <v>0</v>
      </c>
      <c r="R52" s="49">
        <f t="shared" si="27"/>
        <v>0</v>
      </c>
      <c r="S52" s="50">
        <f t="shared" si="28"/>
        <v>0</v>
      </c>
      <c r="T52" s="49">
        <f t="shared" si="29"/>
        <v>0</v>
      </c>
      <c r="U52" s="51">
        <f t="shared" si="30"/>
        <v>0</v>
      </c>
      <c r="V52" s="94">
        <v>0</v>
      </c>
      <c r="W52" s="95">
        <v>0</v>
      </c>
    </row>
    <row r="53" spans="1:23" ht="12.75" customHeight="1">
      <c r="A53" s="52" t="s">
        <v>40</v>
      </c>
      <c r="B53" s="96">
        <f>SUM(B42:B52)</f>
        <v>151749000</v>
      </c>
      <c r="C53" s="96">
        <f>SUM(C42:C52)</f>
        <v>-116000000</v>
      </c>
      <c r="D53" s="96"/>
      <c r="E53" s="96">
        <f t="shared" si="24"/>
        <v>35749000</v>
      </c>
      <c r="F53" s="97">
        <f aca="true" t="shared" si="31" ref="F53:O53">SUM(F42:F52)</f>
        <v>35749000</v>
      </c>
      <c r="G53" s="98">
        <f t="shared" si="31"/>
        <v>15000000</v>
      </c>
      <c r="H53" s="97">
        <f t="shared" si="31"/>
        <v>0</v>
      </c>
      <c r="I53" s="98">
        <f t="shared" si="31"/>
        <v>2738302</v>
      </c>
      <c r="J53" s="97">
        <f t="shared" si="31"/>
        <v>3174000</v>
      </c>
      <c r="K53" s="98">
        <f t="shared" si="31"/>
        <v>7314546</v>
      </c>
      <c r="L53" s="97">
        <f t="shared" si="31"/>
        <v>7905000</v>
      </c>
      <c r="M53" s="98">
        <f t="shared" si="31"/>
        <v>3560697</v>
      </c>
      <c r="N53" s="97">
        <f t="shared" si="31"/>
        <v>3412000</v>
      </c>
      <c r="O53" s="98">
        <f t="shared" si="31"/>
        <v>1306139</v>
      </c>
      <c r="P53" s="97">
        <f t="shared" si="25"/>
        <v>14491000</v>
      </c>
      <c r="Q53" s="98">
        <f t="shared" si="26"/>
        <v>14919684</v>
      </c>
      <c r="R53" s="53">
        <f t="shared" si="27"/>
        <v>-56.837444655281466</v>
      </c>
      <c r="S53" s="54">
        <f t="shared" si="28"/>
        <v>-63.317884110891775</v>
      </c>
      <c r="T53" s="53">
        <f>IF((+$E43+$E45+$E47+$E48+$E51)=0,0,(P53/(+$E43+$E45+$E47+$E48+$E51))*100)</f>
        <v>96.60666666666667</v>
      </c>
      <c r="U53" s="55">
        <f>IF((+$E43+$E45+$E47+$E48+$E51)=0,0,(Q53/(+$E43+$E45+$E47+$E48+$E51))*100)</f>
        <v>99.46456</v>
      </c>
      <c r="V53" s="97">
        <f>SUM(V42:V52)</f>
        <v>0</v>
      </c>
      <c r="W53" s="98">
        <f>SUM(W42:W52)</f>
        <v>0</v>
      </c>
    </row>
    <row r="54" spans="1:23" ht="12.75" customHeight="1">
      <c r="A54" s="41" t="s">
        <v>73</v>
      </c>
      <c r="B54" s="99"/>
      <c r="C54" s="99"/>
      <c r="D54" s="99"/>
      <c r="E54" s="99"/>
      <c r="F54" s="100"/>
      <c r="G54" s="101"/>
      <c r="H54" s="100"/>
      <c r="I54" s="101"/>
      <c r="J54" s="100"/>
      <c r="K54" s="101"/>
      <c r="L54" s="100"/>
      <c r="M54" s="101"/>
      <c r="N54" s="100"/>
      <c r="O54" s="101"/>
      <c r="P54" s="100"/>
      <c r="Q54" s="101"/>
      <c r="R54" s="45"/>
      <c r="S54" s="46"/>
      <c r="T54" s="45"/>
      <c r="U54" s="47"/>
      <c r="V54" s="100"/>
      <c r="W54" s="101"/>
    </row>
    <row r="55" spans="1:23" ht="12.75" customHeight="1">
      <c r="A55" s="56" t="s">
        <v>74</v>
      </c>
      <c r="B55" s="93">
        <v>0</v>
      </c>
      <c r="C55" s="93">
        <v>0</v>
      </c>
      <c r="D55" s="93"/>
      <c r="E55" s="93">
        <f>$B55+$C55+$D55</f>
        <v>0</v>
      </c>
      <c r="F55" s="94">
        <v>0</v>
      </c>
      <c r="G55" s="95">
        <v>0</v>
      </c>
      <c r="H55" s="94"/>
      <c r="I55" s="95"/>
      <c r="J55" s="94"/>
      <c r="K55" s="95"/>
      <c r="L55" s="94"/>
      <c r="M55" s="95"/>
      <c r="N55" s="94"/>
      <c r="O55" s="95"/>
      <c r="P55" s="94">
        <f>$H55+$J55+$L55+$N55</f>
        <v>0</v>
      </c>
      <c r="Q55" s="95">
        <f>$I55+$K55+$M55+$O55</f>
        <v>0</v>
      </c>
      <c r="R55" s="49">
        <f>IF($L55=0,0,(($N55-$L55)/$L55)*100)</f>
        <v>0</v>
      </c>
      <c r="S55" s="50">
        <f>IF($M55=0,0,(($O55-$M55)/$M55)*100)</f>
        <v>0</v>
      </c>
      <c r="T55" s="49">
        <f>IF($E55=0,0,($P55/$E55)*100)</f>
        <v>0</v>
      </c>
      <c r="U55" s="51">
        <f>IF($E55=0,0,($Q55/$E55)*100)</f>
        <v>0</v>
      </c>
      <c r="V55" s="94">
        <v>0</v>
      </c>
      <c r="W55" s="95"/>
    </row>
    <row r="56" spans="1:23" ht="12.75" customHeight="1">
      <c r="A56" s="56" t="s">
        <v>75</v>
      </c>
      <c r="B56" s="93">
        <v>0</v>
      </c>
      <c r="C56" s="93">
        <v>0</v>
      </c>
      <c r="D56" s="93"/>
      <c r="E56" s="93">
        <f>$B56+$C56+$D56</f>
        <v>0</v>
      </c>
      <c r="F56" s="94">
        <v>0</v>
      </c>
      <c r="G56" s="95">
        <v>0</v>
      </c>
      <c r="H56" s="94"/>
      <c r="I56" s="95"/>
      <c r="J56" s="94"/>
      <c r="K56" s="95"/>
      <c r="L56" s="94"/>
      <c r="M56" s="95"/>
      <c r="N56" s="94"/>
      <c r="O56" s="95"/>
      <c r="P56" s="94">
        <f>$H56+$J56+$L56+$N56</f>
        <v>0</v>
      </c>
      <c r="Q56" s="95">
        <f>$I56+$K56+$M56+$O56</f>
        <v>0</v>
      </c>
      <c r="R56" s="49">
        <f>IF($L56=0,0,(($N56-$L56)/$L56)*100)</f>
        <v>0</v>
      </c>
      <c r="S56" s="50">
        <f>IF($M56=0,0,(($O56-$M56)/$M56)*100)</f>
        <v>0</v>
      </c>
      <c r="T56" s="49">
        <f>IF($E56=0,0,($P56/$E56)*100)</f>
        <v>0</v>
      </c>
      <c r="U56" s="51">
        <f>IF($E56=0,0,($Q56/$E56)*100)</f>
        <v>0</v>
      </c>
      <c r="V56" s="94">
        <v>0</v>
      </c>
      <c r="W56" s="95"/>
    </row>
    <row r="57" spans="1:23" ht="12.75" customHeight="1" hidden="1">
      <c r="A57" s="56" t="s">
        <v>76</v>
      </c>
      <c r="B57" s="93">
        <v>0</v>
      </c>
      <c r="C57" s="93">
        <v>0</v>
      </c>
      <c r="D57" s="93"/>
      <c r="E57" s="93">
        <f>$B57+$C57+$D57</f>
        <v>0</v>
      </c>
      <c r="F57" s="94">
        <v>0</v>
      </c>
      <c r="G57" s="95">
        <v>0</v>
      </c>
      <c r="H57" s="94"/>
      <c r="I57" s="95"/>
      <c r="J57" s="94"/>
      <c r="K57" s="95"/>
      <c r="L57" s="94"/>
      <c r="M57" s="95"/>
      <c r="N57" s="94"/>
      <c r="O57" s="95"/>
      <c r="P57" s="94">
        <f>$H57+$J57+$L57+$N57</f>
        <v>0</v>
      </c>
      <c r="Q57" s="95">
        <f>$I57+$K57+$M57+$O57</f>
        <v>0</v>
      </c>
      <c r="R57" s="49">
        <f>IF($L57=0,0,(($N57-$L57)/$L57)*100)</f>
        <v>0</v>
      </c>
      <c r="S57" s="50">
        <f>IF($M57=0,0,(($O57-$M57)/$M57)*100)</f>
        <v>0</v>
      </c>
      <c r="T57" s="49">
        <f>IF($E57=0,0,($P57/$E57)*100)</f>
        <v>0</v>
      </c>
      <c r="U57" s="51">
        <f>IF($E57=0,0,($Q57/$E57)*100)</f>
        <v>0</v>
      </c>
      <c r="V57" s="94">
        <v>0</v>
      </c>
      <c r="W57" s="95"/>
    </row>
    <row r="58" spans="1:23" ht="12.75" customHeight="1" hidden="1">
      <c r="A58" s="48" t="s">
        <v>77</v>
      </c>
      <c r="B58" s="93">
        <v>0</v>
      </c>
      <c r="C58" s="93">
        <v>0</v>
      </c>
      <c r="D58" s="93"/>
      <c r="E58" s="93">
        <f>$B58+$C58+$D58</f>
        <v>0</v>
      </c>
      <c r="F58" s="94">
        <v>0</v>
      </c>
      <c r="G58" s="95">
        <v>0</v>
      </c>
      <c r="H58" s="94"/>
      <c r="I58" s="95"/>
      <c r="J58" s="94"/>
      <c r="K58" s="95"/>
      <c r="L58" s="94"/>
      <c r="M58" s="95"/>
      <c r="N58" s="94"/>
      <c r="O58" s="95"/>
      <c r="P58" s="94">
        <f>$H58+$J58+$L58+$N58</f>
        <v>0</v>
      </c>
      <c r="Q58" s="95">
        <f>$I58+$K58+$M58+$O58</f>
        <v>0</v>
      </c>
      <c r="R58" s="49">
        <f>IF($L58=0,0,(($N58-$L58)/$L58)*100)</f>
        <v>0</v>
      </c>
      <c r="S58" s="50">
        <f>IF($M58=0,0,(($O58-$M58)/$M58)*100)</f>
        <v>0</v>
      </c>
      <c r="T58" s="49">
        <f>IF($E58=0,0,($P58/$E58)*100)</f>
        <v>0</v>
      </c>
      <c r="U58" s="51">
        <f>IF($E58=0,0,($Q58/$E58)*100)</f>
        <v>0</v>
      </c>
      <c r="V58" s="94">
        <v>0</v>
      </c>
      <c r="W58" s="95"/>
    </row>
    <row r="59" spans="1:23" ht="12.75" customHeight="1">
      <c r="A59" s="57" t="s">
        <v>40</v>
      </c>
      <c r="B59" s="102">
        <f>SUM(B55:B58)</f>
        <v>0</v>
      </c>
      <c r="C59" s="102">
        <f>SUM(C55:C58)</f>
        <v>0</v>
      </c>
      <c r="D59" s="102"/>
      <c r="E59" s="102">
        <f>$B59+$C59+$D59</f>
        <v>0</v>
      </c>
      <c r="F59" s="103">
        <f aca="true" t="shared" si="32" ref="F59:O59">SUM(F55:F58)</f>
        <v>0</v>
      </c>
      <c r="G59" s="104">
        <f t="shared" si="32"/>
        <v>0</v>
      </c>
      <c r="H59" s="103">
        <f t="shared" si="32"/>
        <v>0</v>
      </c>
      <c r="I59" s="104">
        <f t="shared" si="32"/>
        <v>0</v>
      </c>
      <c r="J59" s="103">
        <f t="shared" si="32"/>
        <v>0</v>
      </c>
      <c r="K59" s="104">
        <f t="shared" si="32"/>
        <v>0</v>
      </c>
      <c r="L59" s="103">
        <f t="shared" si="32"/>
        <v>0</v>
      </c>
      <c r="M59" s="104">
        <f t="shared" si="32"/>
        <v>0</v>
      </c>
      <c r="N59" s="103">
        <f t="shared" si="32"/>
        <v>0</v>
      </c>
      <c r="O59" s="104">
        <f t="shared" si="32"/>
        <v>0</v>
      </c>
      <c r="P59" s="103">
        <f>$H59+$J59+$L59+$N59</f>
        <v>0</v>
      </c>
      <c r="Q59" s="104">
        <f>$I59+$K59+$M59+$O59</f>
        <v>0</v>
      </c>
      <c r="R59" s="58">
        <f>IF($L59=0,0,(($N59-$L59)/$L59)*100)</f>
        <v>0</v>
      </c>
      <c r="S59" s="59">
        <f>IF($M59=0,0,(($O59-$M59)/$M59)*100)</f>
        <v>0</v>
      </c>
      <c r="T59" s="58">
        <f>IF($E59=0,0,($P59/$E59)*100)</f>
        <v>0</v>
      </c>
      <c r="U59" s="60">
        <f>IF($E59=0,0,($Q59/$E59)*100)</f>
        <v>0</v>
      </c>
      <c r="V59" s="103">
        <f>SUM(V55:V58)</f>
        <v>0</v>
      </c>
      <c r="W59" s="104">
        <f>SUM(W55:W58)</f>
        <v>0</v>
      </c>
    </row>
    <row r="60" spans="1:23" ht="12.75" customHeight="1">
      <c r="A60" s="41" t="s">
        <v>78</v>
      </c>
      <c r="B60" s="99"/>
      <c r="C60" s="99"/>
      <c r="D60" s="99"/>
      <c r="E60" s="99"/>
      <c r="F60" s="100"/>
      <c r="G60" s="101"/>
      <c r="H60" s="100"/>
      <c r="I60" s="101"/>
      <c r="J60" s="100"/>
      <c r="K60" s="101"/>
      <c r="L60" s="100"/>
      <c r="M60" s="101"/>
      <c r="N60" s="100"/>
      <c r="O60" s="101"/>
      <c r="P60" s="100"/>
      <c r="Q60" s="101"/>
      <c r="R60" s="45"/>
      <c r="S60" s="46"/>
      <c r="T60" s="45"/>
      <c r="U60" s="47"/>
      <c r="V60" s="100"/>
      <c r="W60" s="101"/>
    </row>
    <row r="61" spans="1:23" ht="12.75" customHeight="1">
      <c r="A61" s="48" t="s">
        <v>79</v>
      </c>
      <c r="B61" s="93">
        <v>0</v>
      </c>
      <c r="C61" s="93">
        <v>0</v>
      </c>
      <c r="D61" s="93"/>
      <c r="E61" s="93">
        <f aca="true" t="shared" si="33" ref="E61:E67">$B61+$C61+$D61</f>
        <v>0</v>
      </c>
      <c r="F61" s="94">
        <v>0</v>
      </c>
      <c r="G61" s="95">
        <v>0</v>
      </c>
      <c r="H61" s="94"/>
      <c r="I61" s="95"/>
      <c r="J61" s="94"/>
      <c r="K61" s="95"/>
      <c r="L61" s="94"/>
      <c r="M61" s="95"/>
      <c r="N61" s="94"/>
      <c r="O61" s="95"/>
      <c r="P61" s="94">
        <f aca="true" t="shared" si="34" ref="P61:P67">$H61+$J61+$L61+$N61</f>
        <v>0</v>
      </c>
      <c r="Q61" s="95">
        <f aca="true" t="shared" si="35" ref="Q61:Q67">$I61+$K61+$M61+$O61</f>
        <v>0</v>
      </c>
      <c r="R61" s="49">
        <f aca="true" t="shared" si="36" ref="R61:R67">IF($L61=0,0,(($N61-$L61)/$L61)*100)</f>
        <v>0</v>
      </c>
      <c r="S61" s="50">
        <f aca="true" t="shared" si="37" ref="S61:S67">IF($M61=0,0,(($O61-$M61)/$M61)*100)</f>
        <v>0</v>
      </c>
      <c r="T61" s="49">
        <f>IF($E61=0,0,($P61/$E61)*100)</f>
        <v>0</v>
      </c>
      <c r="U61" s="51">
        <f>IF($E61=0,0,($Q61/$E61)*100)</f>
        <v>0</v>
      </c>
      <c r="V61" s="94">
        <v>0</v>
      </c>
      <c r="W61" s="95"/>
    </row>
    <row r="62" spans="1:23" ht="12.75" customHeight="1">
      <c r="A62" s="48" t="s">
        <v>80</v>
      </c>
      <c r="B62" s="93">
        <v>0</v>
      </c>
      <c r="C62" s="93">
        <v>0</v>
      </c>
      <c r="D62" s="93"/>
      <c r="E62" s="93">
        <f t="shared" si="33"/>
        <v>0</v>
      </c>
      <c r="F62" s="94">
        <v>0</v>
      </c>
      <c r="G62" s="95">
        <v>0</v>
      </c>
      <c r="H62" s="94"/>
      <c r="I62" s="95"/>
      <c r="J62" s="94"/>
      <c r="K62" s="95"/>
      <c r="L62" s="94"/>
      <c r="M62" s="95"/>
      <c r="N62" s="94"/>
      <c r="O62" s="95"/>
      <c r="P62" s="94">
        <f t="shared" si="34"/>
        <v>0</v>
      </c>
      <c r="Q62" s="95">
        <f t="shared" si="35"/>
        <v>0</v>
      </c>
      <c r="R62" s="49">
        <f t="shared" si="36"/>
        <v>0</v>
      </c>
      <c r="S62" s="50">
        <f t="shared" si="37"/>
        <v>0</v>
      </c>
      <c r="T62" s="49">
        <f>IF($E62=0,0,($P62/$E62)*100)</f>
        <v>0</v>
      </c>
      <c r="U62" s="51">
        <f>IF($E62=0,0,($Q62/$E62)*100)</f>
        <v>0</v>
      </c>
      <c r="V62" s="94">
        <v>0</v>
      </c>
      <c r="W62" s="95"/>
    </row>
    <row r="63" spans="1:23" ht="12.75" customHeight="1">
      <c r="A63" s="48" t="s">
        <v>81</v>
      </c>
      <c r="B63" s="93">
        <v>0</v>
      </c>
      <c r="C63" s="93">
        <v>0</v>
      </c>
      <c r="D63" s="93"/>
      <c r="E63" s="93">
        <f t="shared" si="33"/>
        <v>0</v>
      </c>
      <c r="F63" s="94">
        <v>0</v>
      </c>
      <c r="G63" s="95">
        <v>0</v>
      </c>
      <c r="H63" s="94"/>
      <c r="I63" s="95"/>
      <c r="J63" s="94"/>
      <c r="K63" s="95"/>
      <c r="L63" s="94"/>
      <c r="M63" s="95"/>
      <c r="N63" s="94"/>
      <c r="O63" s="95"/>
      <c r="P63" s="94">
        <f t="shared" si="34"/>
        <v>0</v>
      </c>
      <c r="Q63" s="95">
        <f t="shared" si="35"/>
        <v>0</v>
      </c>
      <c r="R63" s="49">
        <f t="shared" si="36"/>
        <v>0</v>
      </c>
      <c r="S63" s="50">
        <f t="shared" si="37"/>
        <v>0</v>
      </c>
      <c r="T63" s="49">
        <f>IF($E63=0,0,($P63/$E63)*100)</f>
        <v>0</v>
      </c>
      <c r="U63" s="51">
        <f>IF($E63=0,0,($Q63/$E63)*100)</f>
        <v>0</v>
      </c>
      <c r="V63" s="94">
        <v>0</v>
      </c>
      <c r="W63" s="95"/>
    </row>
    <row r="64" spans="1:23" ht="12.75" customHeight="1">
      <c r="A64" s="48" t="s">
        <v>82</v>
      </c>
      <c r="B64" s="93">
        <v>0</v>
      </c>
      <c r="C64" s="93">
        <v>0</v>
      </c>
      <c r="D64" s="93"/>
      <c r="E64" s="93">
        <f t="shared" si="33"/>
        <v>0</v>
      </c>
      <c r="F64" s="94">
        <v>0</v>
      </c>
      <c r="G64" s="95">
        <v>0</v>
      </c>
      <c r="H64" s="94"/>
      <c r="I64" s="95"/>
      <c r="J64" s="94"/>
      <c r="K64" s="95"/>
      <c r="L64" s="94"/>
      <c r="M64" s="95"/>
      <c r="N64" s="94"/>
      <c r="O64" s="95"/>
      <c r="P64" s="94">
        <f t="shared" si="34"/>
        <v>0</v>
      </c>
      <c r="Q64" s="95">
        <f t="shared" si="35"/>
        <v>0</v>
      </c>
      <c r="R64" s="49">
        <f t="shared" si="36"/>
        <v>0</v>
      </c>
      <c r="S64" s="50">
        <f t="shared" si="37"/>
        <v>0</v>
      </c>
      <c r="T64" s="49">
        <f>IF($E64=0,0,($P64/$E64)*100)</f>
        <v>0</v>
      </c>
      <c r="U64" s="51">
        <f>IF($E64=0,0,($Q64/$E64)*100)</f>
        <v>0</v>
      </c>
      <c r="V64" s="94">
        <v>0</v>
      </c>
      <c r="W64" s="95">
        <v>0</v>
      </c>
    </row>
    <row r="65" spans="1:23" ht="12.75" customHeight="1">
      <c r="A65" s="48" t="s">
        <v>83</v>
      </c>
      <c r="B65" s="93">
        <v>0</v>
      </c>
      <c r="C65" s="93">
        <v>0</v>
      </c>
      <c r="D65" s="93"/>
      <c r="E65" s="93">
        <f t="shared" si="33"/>
        <v>0</v>
      </c>
      <c r="F65" s="94">
        <v>0</v>
      </c>
      <c r="G65" s="95">
        <v>0</v>
      </c>
      <c r="H65" s="94"/>
      <c r="I65" s="95"/>
      <c r="J65" s="94"/>
      <c r="K65" s="95"/>
      <c r="L65" s="94"/>
      <c r="M65" s="95"/>
      <c r="N65" s="94"/>
      <c r="O65" s="95"/>
      <c r="P65" s="94">
        <f t="shared" si="34"/>
        <v>0</v>
      </c>
      <c r="Q65" s="95">
        <f t="shared" si="35"/>
        <v>0</v>
      </c>
      <c r="R65" s="49">
        <f t="shared" si="36"/>
        <v>0</v>
      </c>
      <c r="S65" s="50">
        <f t="shared" si="37"/>
        <v>0</v>
      </c>
      <c r="T65" s="49">
        <f>IF($E65=0,0,($P65/$E65)*100)</f>
        <v>0</v>
      </c>
      <c r="U65" s="51">
        <f>IF($E65=0,0,($Q65/$E65)*100)</f>
        <v>0</v>
      </c>
      <c r="V65" s="94">
        <v>0</v>
      </c>
      <c r="W65" s="95">
        <v>0</v>
      </c>
    </row>
    <row r="66" spans="1:23" ht="12.75" customHeight="1">
      <c r="A66" s="52" t="s">
        <v>40</v>
      </c>
      <c r="B66" s="96">
        <f>SUM(B61:B65)</f>
        <v>0</v>
      </c>
      <c r="C66" s="96">
        <f>SUM(C61:C65)</f>
        <v>0</v>
      </c>
      <c r="D66" s="96"/>
      <c r="E66" s="96">
        <f t="shared" si="33"/>
        <v>0</v>
      </c>
      <c r="F66" s="97">
        <f aca="true" t="shared" si="38" ref="F66:O66">SUM(F61:F65)</f>
        <v>0</v>
      </c>
      <c r="G66" s="98">
        <f t="shared" si="38"/>
        <v>0</v>
      </c>
      <c r="H66" s="97">
        <f t="shared" si="38"/>
        <v>0</v>
      </c>
      <c r="I66" s="98">
        <f t="shared" si="38"/>
        <v>0</v>
      </c>
      <c r="J66" s="97">
        <f t="shared" si="38"/>
        <v>0</v>
      </c>
      <c r="K66" s="98">
        <f t="shared" si="38"/>
        <v>0</v>
      </c>
      <c r="L66" s="97">
        <f t="shared" si="38"/>
        <v>0</v>
      </c>
      <c r="M66" s="98">
        <f t="shared" si="38"/>
        <v>0</v>
      </c>
      <c r="N66" s="97">
        <f t="shared" si="38"/>
        <v>0</v>
      </c>
      <c r="O66" s="98">
        <f t="shared" si="38"/>
        <v>0</v>
      </c>
      <c r="P66" s="97">
        <f t="shared" si="34"/>
        <v>0</v>
      </c>
      <c r="Q66" s="98">
        <f t="shared" si="35"/>
        <v>0</v>
      </c>
      <c r="R66" s="53">
        <f t="shared" si="36"/>
        <v>0</v>
      </c>
      <c r="S66" s="54">
        <f t="shared" si="37"/>
        <v>0</v>
      </c>
      <c r="T66" s="53">
        <f>IF((+$E61+$E63+$E64++$E65)=0,0,(P66/(+$E61+$E63+$E64+$E65))*100)</f>
        <v>0</v>
      </c>
      <c r="U66" s="55">
        <f>IF((+$E61+$E63+$E65)=0,0,(Q66/(+$E61+$E63+$E65))*100)</f>
        <v>0</v>
      </c>
      <c r="V66" s="97">
        <f>SUM(V61:V65)</f>
        <v>0</v>
      </c>
      <c r="W66" s="98">
        <f>SUM(W61:W65)</f>
        <v>0</v>
      </c>
    </row>
    <row r="67" spans="1:23" ht="12.75" customHeight="1">
      <c r="A67" s="61" t="s">
        <v>84</v>
      </c>
      <c r="B67" s="105">
        <f>SUM(B9:B15,B18:B23,B26:B29,B32,B35:B39,B42:B52,B55:B58,B61:B65)</f>
        <v>181239000</v>
      </c>
      <c r="C67" s="105">
        <f>SUM(C9:C15,C18:C23,C26:C29,C32,C35:C39,C42:C52,C55:C58,C61:C65)</f>
        <v>-107000000</v>
      </c>
      <c r="D67" s="105"/>
      <c r="E67" s="105">
        <f t="shared" si="33"/>
        <v>74239000</v>
      </c>
      <c r="F67" s="106">
        <f aca="true" t="shared" si="39" ref="F67:O67">SUM(F9:F15,F18:F23,F26:F29,F32,F35:F39,F42:F52,F55:F58,F61:F65)</f>
        <v>74239000</v>
      </c>
      <c r="G67" s="107">
        <f t="shared" si="39"/>
        <v>52990000</v>
      </c>
      <c r="H67" s="106">
        <f t="shared" si="39"/>
        <v>944000</v>
      </c>
      <c r="I67" s="107">
        <f t="shared" si="39"/>
        <v>5774997</v>
      </c>
      <c r="J67" s="106">
        <f t="shared" si="39"/>
        <v>5744000</v>
      </c>
      <c r="K67" s="107">
        <f t="shared" si="39"/>
        <v>13142116</v>
      </c>
      <c r="L67" s="106">
        <f t="shared" si="39"/>
        <v>25883000</v>
      </c>
      <c r="M67" s="107">
        <f t="shared" si="39"/>
        <v>8696392</v>
      </c>
      <c r="N67" s="106">
        <f t="shared" si="39"/>
        <v>15837000</v>
      </c>
      <c r="O67" s="107">
        <f t="shared" si="39"/>
        <v>28170269</v>
      </c>
      <c r="P67" s="106">
        <f t="shared" si="34"/>
        <v>48408000</v>
      </c>
      <c r="Q67" s="107">
        <f t="shared" si="35"/>
        <v>55783774</v>
      </c>
      <c r="R67" s="62">
        <f t="shared" si="36"/>
        <v>-38.81312058107638</v>
      </c>
      <c r="S67" s="63">
        <f t="shared" si="37"/>
        <v>223.93053349021065</v>
      </c>
      <c r="T67" s="62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91.35308548782788</v>
      </c>
      <c r="U67" s="62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105.27226646537082</v>
      </c>
      <c r="V67" s="106">
        <f>SUM(V9:V15,V18:V23,V26:V29,V32,V35:V39,V42:V52,V55:V58,V61:V65)</f>
        <v>0</v>
      </c>
      <c r="W67" s="107">
        <f>SUM(W9:W15,W18:W23,W26:W29,W32,W35:W39,W42:W52,W55:W58,W61:W65)</f>
        <v>0</v>
      </c>
    </row>
    <row r="68" spans="1:23" ht="12.75" customHeight="1">
      <c r="A68" s="41" t="s">
        <v>41</v>
      </c>
      <c r="B68" s="99"/>
      <c r="C68" s="99"/>
      <c r="D68" s="99"/>
      <c r="E68" s="99"/>
      <c r="F68" s="100"/>
      <c r="G68" s="101"/>
      <c r="H68" s="100"/>
      <c r="I68" s="101"/>
      <c r="J68" s="100"/>
      <c r="K68" s="101"/>
      <c r="L68" s="100"/>
      <c r="M68" s="101"/>
      <c r="N68" s="100"/>
      <c r="O68" s="101"/>
      <c r="P68" s="100"/>
      <c r="Q68" s="101"/>
      <c r="R68" s="45"/>
      <c r="S68" s="46"/>
      <c r="T68" s="45"/>
      <c r="U68" s="47"/>
      <c r="V68" s="100"/>
      <c r="W68" s="101"/>
    </row>
    <row r="69" spans="1:23" s="65" customFormat="1" ht="12.75" customHeight="1">
      <c r="A69" s="64" t="s">
        <v>85</v>
      </c>
      <c r="B69" s="93">
        <v>41786000</v>
      </c>
      <c r="C69" s="93">
        <v>0</v>
      </c>
      <c r="D69" s="93"/>
      <c r="E69" s="93">
        <f>$B69+$C69+$D69</f>
        <v>41786000</v>
      </c>
      <c r="F69" s="94">
        <v>41786000</v>
      </c>
      <c r="G69" s="95">
        <v>41786000</v>
      </c>
      <c r="H69" s="94">
        <v>4120500</v>
      </c>
      <c r="I69" s="95">
        <v>3750356</v>
      </c>
      <c r="J69" s="94">
        <v>13445000</v>
      </c>
      <c r="K69" s="95">
        <v>12605394</v>
      </c>
      <c r="L69" s="94"/>
      <c r="M69" s="95">
        <v>3992698</v>
      </c>
      <c r="N69" s="94">
        <v>7995000</v>
      </c>
      <c r="O69" s="95">
        <v>12679540</v>
      </c>
      <c r="P69" s="94">
        <f>$H69+$J69+$L69+$N69</f>
        <v>25560500</v>
      </c>
      <c r="Q69" s="95">
        <f>$I69+$K69+$M69+$O69</f>
        <v>33027988</v>
      </c>
      <c r="R69" s="49">
        <f>IF($L69=0,0,(($N69-$L69)/$L69)*100)</f>
        <v>0</v>
      </c>
      <c r="S69" s="50">
        <f>IF($M69=0,0,(($O69-$M69)/$M69)*100)</f>
        <v>217.56822078704676</v>
      </c>
      <c r="T69" s="49">
        <f>IF($E69=0,0,($P69/$E69)*100)</f>
        <v>61.17000909395492</v>
      </c>
      <c r="U69" s="51">
        <f>IF($E69=0,0,($Q69/$E69)*100)</f>
        <v>79.04079835351553</v>
      </c>
      <c r="V69" s="94">
        <v>0</v>
      </c>
      <c r="W69" s="95">
        <v>0</v>
      </c>
    </row>
    <row r="70" spans="1:23" ht="12.75" customHeight="1">
      <c r="A70" s="57" t="s">
        <v>40</v>
      </c>
      <c r="B70" s="102">
        <f>B69</f>
        <v>41786000</v>
      </c>
      <c r="C70" s="102">
        <f>C69</f>
        <v>0</v>
      </c>
      <c r="D70" s="102"/>
      <c r="E70" s="102">
        <f>$B70+$C70+$D70</f>
        <v>41786000</v>
      </c>
      <c r="F70" s="103">
        <f aca="true" t="shared" si="40" ref="F70:O70">F69</f>
        <v>41786000</v>
      </c>
      <c r="G70" s="104">
        <f t="shared" si="40"/>
        <v>41786000</v>
      </c>
      <c r="H70" s="103">
        <f t="shared" si="40"/>
        <v>4120500</v>
      </c>
      <c r="I70" s="104">
        <f t="shared" si="40"/>
        <v>3750356</v>
      </c>
      <c r="J70" s="103">
        <f t="shared" si="40"/>
        <v>13445000</v>
      </c>
      <c r="K70" s="104">
        <f t="shared" si="40"/>
        <v>12605394</v>
      </c>
      <c r="L70" s="103">
        <f t="shared" si="40"/>
        <v>0</v>
      </c>
      <c r="M70" s="104">
        <f t="shared" si="40"/>
        <v>3992698</v>
      </c>
      <c r="N70" s="103">
        <f t="shared" si="40"/>
        <v>7995000</v>
      </c>
      <c r="O70" s="104">
        <f t="shared" si="40"/>
        <v>12679540</v>
      </c>
      <c r="P70" s="103">
        <f>$H70+$J70+$L70+$N70</f>
        <v>25560500</v>
      </c>
      <c r="Q70" s="104">
        <f>$I70+$K70+$M70+$O70</f>
        <v>33027988</v>
      </c>
      <c r="R70" s="58">
        <f>IF($L70=0,0,(($N70-$L70)/$L70)*100)</f>
        <v>0</v>
      </c>
      <c r="S70" s="59">
        <f>IF($M70=0,0,(($O70-$M70)/$M70)*100)</f>
        <v>217.56822078704676</v>
      </c>
      <c r="T70" s="58">
        <f>IF($E70=0,0,($P70/$E70)*100)</f>
        <v>61.17000909395492</v>
      </c>
      <c r="U70" s="60">
        <f>IF($E70=0,0,($Q70/$E70)*100)</f>
        <v>79.04079835351553</v>
      </c>
      <c r="V70" s="103">
        <f>V69</f>
        <v>0</v>
      </c>
      <c r="W70" s="104">
        <f>W69</f>
        <v>0</v>
      </c>
    </row>
    <row r="71" spans="1:23" ht="12.75" customHeight="1">
      <c r="A71" s="61" t="s">
        <v>84</v>
      </c>
      <c r="B71" s="105">
        <f>B69</f>
        <v>41786000</v>
      </c>
      <c r="C71" s="105">
        <f>C69</f>
        <v>0</v>
      </c>
      <c r="D71" s="105"/>
      <c r="E71" s="105">
        <f>$B71+$C71+$D71</f>
        <v>41786000</v>
      </c>
      <c r="F71" s="106">
        <f aca="true" t="shared" si="41" ref="F71:O71">F69</f>
        <v>41786000</v>
      </c>
      <c r="G71" s="107">
        <f t="shared" si="41"/>
        <v>41786000</v>
      </c>
      <c r="H71" s="106">
        <f t="shared" si="41"/>
        <v>4120500</v>
      </c>
      <c r="I71" s="107">
        <f t="shared" si="41"/>
        <v>3750356</v>
      </c>
      <c r="J71" s="106">
        <f t="shared" si="41"/>
        <v>13445000</v>
      </c>
      <c r="K71" s="107">
        <f t="shared" si="41"/>
        <v>12605394</v>
      </c>
      <c r="L71" s="106">
        <f t="shared" si="41"/>
        <v>0</v>
      </c>
      <c r="M71" s="107">
        <f t="shared" si="41"/>
        <v>3992698</v>
      </c>
      <c r="N71" s="106">
        <f t="shared" si="41"/>
        <v>7995000</v>
      </c>
      <c r="O71" s="107">
        <f t="shared" si="41"/>
        <v>12679540</v>
      </c>
      <c r="P71" s="106">
        <f>$H71+$J71+$L71+$N71</f>
        <v>25560500</v>
      </c>
      <c r="Q71" s="107">
        <f>$I71+$K71+$M71+$O71</f>
        <v>33027988</v>
      </c>
      <c r="R71" s="62">
        <f>IF($L71=0,0,(($N71-$L71)/$L71)*100)</f>
        <v>0</v>
      </c>
      <c r="S71" s="63">
        <f>IF($M71=0,0,(($O71-$M71)/$M71)*100)</f>
        <v>217.56822078704676</v>
      </c>
      <c r="T71" s="62">
        <f>IF($E71=0,0,($P71/$E71)*100)</f>
        <v>61.17000909395492</v>
      </c>
      <c r="U71" s="66">
        <f>IF($E71=0,0,($Q71/$E71)*100)</f>
        <v>79.04079835351553</v>
      </c>
      <c r="V71" s="106">
        <f>V69</f>
        <v>0</v>
      </c>
      <c r="W71" s="107">
        <f>W69</f>
        <v>0</v>
      </c>
    </row>
    <row r="72" spans="1:23" ht="12.75" customHeight="1" thickBot="1">
      <c r="A72" s="61" t="s">
        <v>86</v>
      </c>
      <c r="B72" s="105">
        <f>SUM(B9:B15,B18:B23,B26:B29,B32,B35:B39,B42:B52,B55:B58,B61:B65,B69)</f>
        <v>223025000</v>
      </c>
      <c r="C72" s="105">
        <f>SUM(C9:C15,C18:C23,C26:C29,C32,C35:C39,C42:C52,C55:C58,C61:C65,C69)</f>
        <v>-107000000</v>
      </c>
      <c r="D72" s="105"/>
      <c r="E72" s="105">
        <f>$B72+$C72+$D72</f>
        <v>116025000</v>
      </c>
      <c r="F72" s="106">
        <f aca="true" t="shared" si="42" ref="F72:O72">SUM(F9:F15,F18:F23,F26:F29,F32,F35:F39,F42:F52,F55:F58,F61:F65,F69)</f>
        <v>116025000</v>
      </c>
      <c r="G72" s="107">
        <f t="shared" si="42"/>
        <v>94776000</v>
      </c>
      <c r="H72" s="106">
        <f t="shared" si="42"/>
        <v>5064500</v>
      </c>
      <c r="I72" s="107">
        <f t="shared" si="42"/>
        <v>9525353</v>
      </c>
      <c r="J72" s="106">
        <f t="shared" si="42"/>
        <v>19189000</v>
      </c>
      <c r="K72" s="107">
        <f t="shared" si="42"/>
        <v>25747510</v>
      </c>
      <c r="L72" s="106">
        <f t="shared" si="42"/>
        <v>25883000</v>
      </c>
      <c r="M72" s="107">
        <f t="shared" si="42"/>
        <v>12689090</v>
      </c>
      <c r="N72" s="106">
        <f t="shared" si="42"/>
        <v>23832000</v>
      </c>
      <c r="O72" s="107">
        <f t="shared" si="42"/>
        <v>40849809</v>
      </c>
      <c r="P72" s="106">
        <f>$H72+$J72+$L72+$N72</f>
        <v>73968500</v>
      </c>
      <c r="Q72" s="107">
        <f>$I72+$K72+$M72+$O72</f>
        <v>88811762</v>
      </c>
      <c r="R72" s="62">
        <f>IF($L72=0,0,(($N72-$L72)/$L72)*100)</f>
        <v>-7.924120078816212</v>
      </c>
      <c r="S72" s="63">
        <f>IF($M72=0,0,(($O72-$M72)/$M72)*100)</f>
        <v>221.9285937762282</v>
      </c>
      <c r="T72" s="62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78.04560226217609</v>
      </c>
      <c r="U72" s="66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93.70701654427282</v>
      </c>
      <c r="V72" s="106">
        <f>SUM(V9:V15,V18:V23,V26:V29,V32,V35:V39,V42:V52,V55:V58,V61:V65,V69)</f>
        <v>0</v>
      </c>
      <c r="W72" s="107">
        <f>SUM(W9:W15,W18:W23,W26:W29,W32,W35:W39,W42:W52,W55:W58,W61:W65,W69)</f>
        <v>0</v>
      </c>
    </row>
    <row r="73" spans="1:23" ht="13.5" thickTop="1">
      <c r="A73" s="67"/>
      <c r="B73" s="68"/>
      <c r="C73" s="69"/>
      <c r="D73" s="69"/>
      <c r="E73" s="70"/>
      <c r="F73" s="68"/>
      <c r="G73" s="69"/>
      <c r="H73" s="69"/>
      <c r="I73" s="70"/>
      <c r="J73" s="69"/>
      <c r="K73" s="70"/>
      <c r="L73" s="69"/>
      <c r="M73" s="69"/>
      <c r="N73" s="69"/>
      <c r="O73" s="69"/>
      <c r="P73" s="69"/>
      <c r="Q73" s="69"/>
      <c r="R73" s="69"/>
      <c r="S73" s="69"/>
      <c r="T73" s="69"/>
      <c r="U73" s="70"/>
      <c r="V73" s="68"/>
      <c r="W73" s="70"/>
    </row>
    <row r="74" spans="1:23" ht="12.75">
      <c r="A74" s="13"/>
      <c r="B74" s="71"/>
      <c r="C74" s="72"/>
      <c r="D74" s="72"/>
      <c r="E74" s="73"/>
      <c r="F74" s="74" t="s">
        <v>3</v>
      </c>
      <c r="G74" s="75"/>
      <c r="H74" s="74" t="s">
        <v>4</v>
      </c>
      <c r="I74" s="76"/>
      <c r="J74" s="74" t="s">
        <v>5</v>
      </c>
      <c r="K74" s="76"/>
      <c r="L74" s="74" t="s">
        <v>6</v>
      </c>
      <c r="M74" s="74"/>
      <c r="N74" s="77" t="s">
        <v>7</v>
      </c>
      <c r="O74" s="74"/>
      <c r="P74" s="131" t="s">
        <v>8</v>
      </c>
      <c r="Q74" s="132"/>
      <c r="R74" s="133" t="s">
        <v>9</v>
      </c>
      <c r="S74" s="132"/>
      <c r="T74" s="133" t="s">
        <v>10</v>
      </c>
      <c r="U74" s="132"/>
      <c r="V74" s="131"/>
      <c r="W74" s="132"/>
    </row>
    <row r="75" spans="1:23" ht="51">
      <c r="A75" s="78" t="s">
        <v>87</v>
      </c>
      <c r="B75" s="79" t="s">
        <v>88</v>
      </c>
      <c r="C75" s="79" t="s">
        <v>89</v>
      </c>
      <c r="D75" s="80" t="s">
        <v>15</v>
      </c>
      <c r="E75" s="79" t="s">
        <v>16</v>
      </c>
      <c r="F75" s="79" t="s">
        <v>17</v>
      </c>
      <c r="G75" s="79" t="s">
        <v>90</v>
      </c>
      <c r="H75" s="79" t="s">
        <v>91</v>
      </c>
      <c r="I75" s="81" t="s">
        <v>20</v>
      </c>
      <c r="J75" s="79" t="s">
        <v>92</v>
      </c>
      <c r="K75" s="81" t="s">
        <v>22</v>
      </c>
      <c r="L75" s="79" t="s">
        <v>93</v>
      </c>
      <c r="M75" s="81" t="s">
        <v>24</v>
      </c>
      <c r="N75" s="79" t="s">
        <v>94</v>
      </c>
      <c r="O75" s="81" t="s">
        <v>26</v>
      </c>
      <c r="P75" s="81" t="s">
        <v>95</v>
      </c>
      <c r="Q75" s="82" t="s">
        <v>28</v>
      </c>
      <c r="R75" s="83" t="s">
        <v>95</v>
      </c>
      <c r="S75" s="84" t="s">
        <v>28</v>
      </c>
      <c r="T75" s="83" t="s">
        <v>96</v>
      </c>
      <c r="U75" s="80" t="s">
        <v>30</v>
      </c>
      <c r="V75" s="79"/>
      <c r="W75" s="81"/>
    </row>
    <row r="76" spans="1:23" ht="12.75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t="12.75" hidden="1">
      <c r="A77" s="4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9"/>
      <c r="N77" s="108"/>
      <c r="O77" s="109"/>
      <c r="P77" s="108"/>
      <c r="Q77" s="109"/>
      <c r="R77" s="5"/>
      <c r="S77" s="6"/>
      <c r="T77" s="5"/>
      <c r="U77" s="5"/>
      <c r="V77" s="108"/>
      <c r="W77" s="108"/>
    </row>
    <row r="78" spans="1:23" ht="12.75" hidden="1">
      <c r="A78" s="7" t="s">
        <v>118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1"/>
      <c r="N78" s="110"/>
      <c r="O78" s="111"/>
      <c r="P78" s="110"/>
      <c r="Q78" s="111"/>
      <c r="R78" s="8"/>
      <c r="S78" s="9"/>
      <c r="T78" s="8"/>
      <c r="U78" s="8"/>
      <c r="V78" s="110"/>
      <c r="W78" s="110"/>
    </row>
    <row r="79" spans="1:23" ht="12.75" hidden="1">
      <c r="A79" s="10" t="s">
        <v>119</v>
      </c>
      <c r="B79" s="112">
        <f>SUM(B80:B83)</f>
        <v>0</v>
      </c>
      <c r="C79" s="112">
        <f aca="true" t="shared" si="43" ref="C79:I79">SUM(C80:C83)</f>
        <v>0</v>
      </c>
      <c r="D79" s="112">
        <f t="shared" si="43"/>
        <v>0</v>
      </c>
      <c r="E79" s="112">
        <f t="shared" si="43"/>
        <v>0</v>
      </c>
      <c r="F79" s="112">
        <f t="shared" si="43"/>
        <v>0</v>
      </c>
      <c r="G79" s="112">
        <f t="shared" si="43"/>
        <v>0</v>
      </c>
      <c r="H79" s="112">
        <f t="shared" si="43"/>
        <v>0</v>
      </c>
      <c r="I79" s="112">
        <f t="shared" si="43"/>
        <v>0</v>
      </c>
      <c r="J79" s="112">
        <f>SUM(J80:J83)</f>
        <v>0</v>
      </c>
      <c r="K79" s="112">
        <f>SUM(K80:K83)</f>
        <v>0</v>
      </c>
      <c r="L79" s="112">
        <f>SUM(L80:L83)</f>
        <v>0</v>
      </c>
      <c r="M79" s="113">
        <f>SUM(M80:M83)</f>
        <v>0</v>
      </c>
      <c r="N79" s="112"/>
      <c r="O79" s="113"/>
      <c r="P79" s="112"/>
      <c r="Q79" s="113"/>
      <c r="R79" s="11"/>
      <c r="S79" s="12"/>
      <c r="T79" s="11"/>
      <c r="U79" s="11"/>
      <c r="V79" s="112">
        <f>SUM(V80:V83)</f>
        <v>0</v>
      </c>
      <c r="W79" s="112">
        <f>SUM(W80:W83)</f>
        <v>0</v>
      </c>
    </row>
    <row r="80" spans="1:23" ht="12.75" hidden="1">
      <c r="A80" s="13" t="s">
        <v>120</v>
      </c>
      <c r="B80" s="114"/>
      <c r="C80" s="114"/>
      <c r="D80" s="114"/>
      <c r="E80" s="114">
        <f>SUM(B80:D80)</f>
        <v>0</v>
      </c>
      <c r="F80" s="114"/>
      <c r="G80" s="114"/>
      <c r="H80" s="114"/>
      <c r="I80" s="115"/>
      <c r="J80" s="114"/>
      <c r="K80" s="115"/>
      <c r="L80" s="114"/>
      <c r="M80" s="116"/>
      <c r="N80" s="114"/>
      <c r="O80" s="116"/>
      <c r="P80" s="114"/>
      <c r="Q80" s="116"/>
      <c r="R80" s="14"/>
      <c r="S80" s="15"/>
      <c r="T80" s="14"/>
      <c r="U80" s="14"/>
      <c r="V80" s="114"/>
      <c r="W80" s="114"/>
    </row>
    <row r="81" spans="1:23" ht="12.75" hidden="1">
      <c r="A81" s="13" t="s">
        <v>121</v>
      </c>
      <c r="B81" s="114"/>
      <c r="C81" s="114"/>
      <c r="D81" s="114"/>
      <c r="E81" s="114">
        <f>SUM(B81:D81)</f>
        <v>0</v>
      </c>
      <c r="F81" s="114"/>
      <c r="G81" s="114"/>
      <c r="H81" s="114"/>
      <c r="I81" s="115"/>
      <c r="J81" s="114"/>
      <c r="K81" s="115"/>
      <c r="L81" s="114"/>
      <c r="M81" s="116"/>
      <c r="N81" s="114"/>
      <c r="O81" s="116"/>
      <c r="P81" s="114"/>
      <c r="Q81" s="116"/>
      <c r="R81" s="14"/>
      <c r="S81" s="15"/>
      <c r="T81" s="14"/>
      <c r="U81" s="14"/>
      <c r="V81" s="114"/>
      <c r="W81" s="114"/>
    </row>
    <row r="82" spans="1:23" ht="12.75" hidden="1">
      <c r="A82" s="13" t="s">
        <v>122</v>
      </c>
      <c r="B82" s="114"/>
      <c r="C82" s="114"/>
      <c r="D82" s="114"/>
      <c r="E82" s="114">
        <f>SUM(B82:D82)</f>
        <v>0</v>
      </c>
      <c r="F82" s="114"/>
      <c r="G82" s="114"/>
      <c r="H82" s="114"/>
      <c r="I82" s="115"/>
      <c r="J82" s="114"/>
      <c r="K82" s="115"/>
      <c r="L82" s="114"/>
      <c r="M82" s="116"/>
      <c r="N82" s="114"/>
      <c r="O82" s="116"/>
      <c r="P82" s="114"/>
      <c r="Q82" s="116"/>
      <c r="R82" s="14"/>
      <c r="S82" s="15"/>
      <c r="T82" s="14"/>
      <c r="U82" s="14"/>
      <c r="V82" s="114"/>
      <c r="W82" s="114"/>
    </row>
    <row r="83" spans="1:23" ht="12.75" hidden="1">
      <c r="A83" s="13" t="s">
        <v>123</v>
      </c>
      <c r="B83" s="114"/>
      <c r="C83" s="114"/>
      <c r="D83" s="114"/>
      <c r="E83" s="114">
        <f>SUM(B83:D83)</f>
        <v>0</v>
      </c>
      <c r="F83" s="114"/>
      <c r="G83" s="114"/>
      <c r="H83" s="114"/>
      <c r="I83" s="115"/>
      <c r="J83" s="114"/>
      <c r="K83" s="115"/>
      <c r="L83" s="114"/>
      <c r="M83" s="116"/>
      <c r="N83" s="114"/>
      <c r="O83" s="116"/>
      <c r="P83" s="114"/>
      <c r="Q83" s="116"/>
      <c r="R83" s="14"/>
      <c r="S83" s="15"/>
      <c r="T83" s="14"/>
      <c r="U83" s="14"/>
      <c r="V83" s="114"/>
      <c r="W83" s="114"/>
    </row>
    <row r="84" spans="1:23" ht="12.75" hidden="1">
      <c r="A84" s="13"/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6"/>
      <c r="N84" s="114"/>
      <c r="O84" s="116"/>
      <c r="P84" s="114"/>
      <c r="Q84" s="116"/>
      <c r="R84" s="14"/>
      <c r="S84" s="15"/>
      <c r="T84" s="14"/>
      <c r="U84" s="14"/>
      <c r="V84" s="114"/>
      <c r="W84" s="114"/>
    </row>
    <row r="85" spans="1:23" ht="12.75">
      <c r="A85" s="85" t="s">
        <v>97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8"/>
      <c r="R85" s="86"/>
      <c r="S85" s="86"/>
      <c r="T85" s="87"/>
      <c r="U85" s="88"/>
      <c r="V85" s="117"/>
      <c r="W85" s="117"/>
    </row>
    <row r="86" spans="1:23" ht="12.75">
      <c r="A86" s="89" t="s">
        <v>98</v>
      </c>
      <c r="B86" s="119">
        <v>0</v>
      </c>
      <c r="C86" s="119">
        <v>0</v>
      </c>
      <c r="D86" s="119"/>
      <c r="E86" s="119">
        <f aca="true" t="shared" si="44" ref="E86:E93">$B86+$C86+$D86</f>
        <v>0</v>
      </c>
      <c r="F86" s="119">
        <v>0</v>
      </c>
      <c r="G86" s="119">
        <v>0</v>
      </c>
      <c r="H86" s="119"/>
      <c r="I86" s="119"/>
      <c r="J86" s="119"/>
      <c r="K86" s="119"/>
      <c r="L86" s="119"/>
      <c r="M86" s="119"/>
      <c r="N86" s="119"/>
      <c r="O86" s="119"/>
      <c r="P86" s="119">
        <f aca="true" t="shared" si="45" ref="P86:P93">$H86+$J86+$L86+$N86</f>
        <v>0</v>
      </c>
      <c r="Q86" s="114">
        <f aca="true" t="shared" si="46" ref="Q86:Q93">$I86+$K86+$M86+$O86</f>
        <v>0</v>
      </c>
      <c r="R86" s="90">
        <f aca="true" t="shared" si="47" ref="R86:R93">IF($L86=0,0,(($N86-$L86)/$L86)*100)</f>
        <v>0</v>
      </c>
      <c r="S86" s="91">
        <f aca="true" t="shared" si="48" ref="S86:S93">IF($M86=0,0,(($O86-$M86)/$M86)*100)</f>
        <v>0</v>
      </c>
      <c r="T86" s="90">
        <f aca="true" t="shared" si="49" ref="T86:T93">IF($E86=0,0,($P86/$E86)*100)</f>
        <v>0</v>
      </c>
      <c r="U86" s="91">
        <f aca="true" t="shared" si="50" ref="U86:U93">IF($E86=0,0,($Q86/$E86)*100)</f>
        <v>0</v>
      </c>
      <c r="V86" s="119"/>
      <c r="W86" s="119"/>
    </row>
    <row r="87" spans="1:23" ht="12.75">
      <c r="A87" s="92" t="s">
        <v>99</v>
      </c>
      <c r="B87" s="114">
        <v>0</v>
      </c>
      <c r="C87" s="114">
        <v>0</v>
      </c>
      <c r="D87" s="114"/>
      <c r="E87" s="114">
        <f t="shared" si="44"/>
        <v>0</v>
      </c>
      <c r="F87" s="114">
        <v>0</v>
      </c>
      <c r="G87" s="114">
        <v>0</v>
      </c>
      <c r="H87" s="114"/>
      <c r="I87" s="114"/>
      <c r="J87" s="114"/>
      <c r="K87" s="114"/>
      <c r="L87" s="114"/>
      <c r="M87" s="114"/>
      <c r="N87" s="114"/>
      <c r="O87" s="114"/>
      <c r="P87" s="116">
        <f t="shared" si="45"/>
        <v>0</v>
      </c>
      <c r="Q87" s="116">
        <f t="shared" si="46"/>
        <v>0</v>
      </c>
      <c r="R87" s="90">
        <f t="shared" si="47"/>
        <v>0</v>
      </c>
      <c r="S87" s="91">
        <f t="shared" si="48"/>
        <v>0</v>
      </c>
      <c r="T87" s="90">
        <f t="shared" si="49"/>
        <v>0</v>
      </c>
      <c r="U87" s="91">
        <f t="shared" si="50"/>
        <v>0</v>
      </c>
      <c r="V87" s="114"/>
      <c r="W87" s="114"/>
    </row>
    <row r="88" spans="1:23" ht="12.75">
      <c r="A88" s="92" t="s">
        <v>100</v>
      </c>
      <c r="B88" s="114">
        <v>0</v>
      </c>
      <c r="C88" s="114">
        <v>0</v>
      </c>
      <c r="D88" s="114"/>
      <c r="E88" s="114">
        <f t="shared" si="44"/>
        <v>0</v>
      </c>
      <c r="F88" s="114">
        <v>0</v>
      </c>
      <c r="G88" s="114">
        <v>0</v>
      </c>
      <c r="H88" s="114"/>
      <c r="I88" s="114"/>
      <c r="J88" s="114"/>
      <c r="K88" s="114"/>
      <c r="L88" s="114"/>
      <c r="M88" s="114"/>
      <c r="N88" s="114"/>
      <c r="O88" s="114"/>
      <c r="P88" s="116">
        <f t="shared" si="45"/>
        <v>0</v>
      </c>
      <c r="Q88" s="116">
        <f t="shared" si="46"/>
        <v>0</v>
      </c>
      <c r="R88" s="90">
        <f t="shared" si="47"/>
        <v>0</v>
      </c>
      <c r="S88" s="91">
        <f t="shared" si="48"/>
        <v>0</v>
      </c>
      <c r="T88" s="90">
        <f t="shared" si="49"/>
        <v>0</v>
      </c>
      <c r="U88" s="91">
        <f t="shared" si="50"/>
        <v>0</v>
      </c>
      <c r="V88" s="114"/>
      <c r="W88" s="114"/>
    </row>
    <row r="89" spans="1:23" ht="12.75">
      <c r="A89" s="92" t="s">
        <v>101</v>
      </c>
      <c r="B89" s="114">
        <v>0</v>
      </c>
      <c r="C89" s="114">
        <v>0</v>
      </c>
      <c r="D89" s="114"/>
      <c r="E89" s="114">
        <f t="shared" si="44"/>
        <v>0</v>
      </c>
      <c r="F89" s="114">
        <v>0</v>
      </c>
      <c r="G89" s="114">
        <v>0</v>
      </c>
      <c r="H89" s="114"/>
      <c r="I89" s="114"/>
      <c r="J89" s="114"/>
      <c r="K89" s="114"/>
      <c r="L89" s="114"/>
      <c r="M89" s="114"/>
      <c r="N89" s="114"/>
      <c r="O89" s="114"/>
      <c r="P89" s="116">
        <f t="shared" si="45"/>
        <v>0</v>
      </c>
      <c r="Q89" s="116">
        <f t="shared" si="46"/>
        <v>0</v>
      </c>
      <c r="R89" s="90">
        <f t="shared" si="47"/>
        <v>0</v>
      </c>
      <c r="S89" s="91">
        <f t="shared" si="48"/>
        <v>0</v>
      </c>
      <c r="T89" s="90">
        <f t="shared" si="49"/>
        <v>0</v>
      </c>
      <c r="U89" s="91">
        <f t="shared" si="50"/>
        <v>0</v>
      </c>
      <c r="V89" s="114"/>
      <c r="W89" s="114"/>
    </row>
    <row r="90" spans="1:23" ht="12.75">
      <c r="A90" s="92" t="s">
        <v>102</v>
      </c>
      <c r="B90" s="114">
        <v>0</v>
      </c>
      <c r="C90" s="114">
        <v>0</v>
      </c>
      <c r="D90" s="114"/>
      <c r="E90" s="114">
        <f t="shared" si="44"/>
        <v>0</v>
      </c>
      <c r="F90" s="114">
        <v>0</v>
      </c>
      <c r="G90" s="114">
        <v>0</v>
      </c>
      <c r="H90" s="114"/>
      <c r="I90" s="114"/>
      <c r="J90" s="114"/>
      <c r="K90" s="114"/>
      <c r="L90" s="114"/>
      <c r="M90" s="114"/>
      <c r="N90" s="114"/>
      <c r="O90" s="114"/>
      <c r="P90" s="116">
        <f t="shared" si="45"/>
        <v>0</v>
      </c>
      <c r="Q90" s="116">
        <f t="shared" si="46"/>
        <v>0</v>
      </c>
      <c r="R90" s="90">
        <f t="shared" si="47"/>
        <v>0</v>
      </c>
      <c r="S90" s="91">
        <f t="shared" si="48"/>
        <v>0</v>
      </c>
      <c r="T90" s="90">
        <f t="shared" si="49"/>
        <v>0</v>
      </c>
      <c r="U90" s="91">
        <f t="shared" si="50"/>
        <v>0</v>
      </c>
      <c r="V90" s="114"/>
      <c r="W90" s="114"/>
    </row>
    <row r="91" spans="1:23" ht="12.75">
      <c r="A91" s="92" t="s">
        <v>103</v>
      </c>
      <c r="B91" s="114">
        <v>15000000</v>
      </c>
      <c r="C91" s="114">
        <v>0</v>
      </c>
      <c r="D91" s="114"/>
      <c r="E91" s="114">
        <f t="shared" si="44"/>
        <v>15000000</v>
      </c>
      <c r="F91" s="114">
        <v>0</v>
      </c>
      <c r="G91" s="114">
        <v>0</v>
      </c>
      <c r="H91" s="114"/>
      <c r="I91" s="114"/>
      <c r="J91" s="114"/>
      <c r="K91" s="114"/>
      <c r="L91" s="114"/>
      <c r="M91" s="114"/>
      <c r="N91" s="114"/>
      <c r="O91" s="114"/>
      <c r="P91" s="116">
        <f t="shared" si="45"/>
        <v>0</v>
      </c>
      <c r="Q91" s="116">
        <f t="shared" si="46"/>
        <v>0</v>
      </c>
      <c r="R91" s="90">
        <f t="shared" si="47"/>
        <v>0</v>
      </c>
      <c r="S91" s="91">
        <f t="shared" si="48"/>
        <v>0</v>
      </c>
      <c r="T91" s="90">
        <f t="shared" si="49"/>
        <v>0</v>
      </c>
      <c r="U91" s="91">
        <f t="shared" si="50"/>
        <v>0</v>
      </c>
      <c r="V91" s="114"/>
      <c r="W91" s="114"/>
    </row>
    <row r="92" spans="1:23" ht="12.75">
      <c r="A92" s="92" t="s">
        <v>104</v>
      </c>
      <c r="B92" s="114">
        <v>10000000</v>
      </c>
      <c r="C92" s="114">
        <v>0</v>
      </c>
      <c r="D92" s="114"/>
      <c r="E92" s="114">
        <f t="shared" si="44"/>
        <v>10000000</v>
      </c>
      <c r="F92" s="114">
        <v>0</v>
      </c>
      <c r="G92" s="114">
        <v>0</v>
      </c>
      <c r="H92" s="114">
        <v>4589000</v>
      </c>
      <c r="I92" s="114"/>
      <c r="J92" s="114"/>
      <c r="K92" s="114"/>
      <c r="L92" s="114"/>
      <c r="M92" s="114"/>
      <c r="N92" s="114"/>
      <c r="O92" s="114"/>
      <c r="P92" s="116">
        <f t="shared" si="45"/>
        <v>4589000</v>
      </c>
      <c r="Q92" s="116">
        <f t="shared" si="46"/>
        <v>0</v>
      </c>
      <c r="R92" s="90">
        <f t="shared" si="47"/>
        <v>0</v>
      </c>
      <c r="S92" s="91">
        <f t="shared" si="48"/>
        <v>0</v>
      </c>
      <c r="T92" s="90">
        <f t="shared" si="49"/>
        <v>45.89</v>
      </c>
      <c r="U92" s="91">
        <f t="shared" si="50"/>
        <v>0</v>
      </c>
      <c r="V92" s="114"/>
      <c r="W92" s="114"/>
    </row>
    <row r="93" spans="1:23" ht="12.75">
      <c r="A93" s="92" t="s">
        <v>105</v>
      </c>
      <c r="B93" s="114">
        <v>0</v>
      </c>
      <c r="C93" s="114">
        <v>0</v>
      </c>
      <c r="D93" s="114"/>
      <c r="E93" s="114">
        <f t="shared" si="44"/>
        <v>0</v>
      </c>
      <c r="F93" s="114">
        <v>0</v>
      </c>
      <c r="G93" s="114">
        <v>0</v>
      </c>
      <c r="H93" s="114"/>
      <c r="I93" s="114"/>
      <c r="J93" s="114"/>
      <c r="K93" s="114"/>
      <c r="L93" s="114"/>
      <c r="M93" s="114"/>
      <c r="N93" s="114"/>
      <c r="O93" s="114"/>
      <c r="P93" s="116">
        <f t="shared" si="45"/>
        <v>0</v>
      </c>
      <c r="Q93" s="116">
        <f t="shared" si="46"/>
        <v>0</v>
      </c>
      <c r="R93" s="90">
        <f t="shared" si="47"/>
        <v>0</v>
      </c>
      <c r="S93" s="91">
        <f t="shared" si="48"/>
        <v>0</v>
      </c>
      <c r="T93" s="90">
        <f t="shared" si="49"/>
        <v>0</v>
      </c>
      <c r="U93" s="91">
        <f t="shared" si="50"/>
        <v>0</v>
      </c>
      <c r="V93" s="114"/>
      <c r="W93" s="114"/>
    </row>
    <row r="94" spans="1:23" ht="12.75">
      <c r="A94" s="16" t="s">
        <v>106</v>
      </c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1"/>
      <c r="Q94" s="121"/>
      <c r="R94" s="17"/>
      <c r="S94" s="18"/>
      <c r="T94" s="17"/>
      <c r="U94" s="18"/>
      <c r="V94" s="120"/>
      <c r="W94" s="120"/>
    </row>
    <row r="95" spans="1:23" ht="20.25" hidden="1">
      <c r="A95" s="19" t="s">
        <v>124</v>
      </c>
      <c r="B95" s="122">
        <f aca="true" t="shared" si="51" ref="B95:I95">SUM(B96:B110)</f>
        <v>0</v>
      </c>
      <c r="C95" s="122">
        <f t="shared" si="51"/>
        <v>0</v>
      </c>
      <c r="D95" s="122">
        <f t="shared" si="51"/>
        <v>0</v>
      </c>
      <c r="E95" s="122">
        <f t="shared" si="51"/>
        <v>0</v>
      </c>
      <c r="F95" s="122">
        <f t="shared" si="51"/>
        <v>0</v>
      </c>
      <c r="G95" s="122">
        <f t="shared" si="51"/>
        <v>0</v>
      </c>
      <c r="H95" s="122">
        <f t="shared" si="51"/>
        <v>0</v>
      </c>
      <c r="I95" s="122">
        <f t="shared" si="51"/>
        <v>0</v>
      </c>
      <c r="J95" s="122">
        <f>SUM(J96:J110)</f>
        <v>0</v>
      </c>
      <c r="K95" s="122">
        <f>SUM(K96:K110)</f>
        <v>0</v>
      </c>
      <c r="L95" s="122">
        <f>SUM(L96:L110)</f>
        <v>0</v>
      </c>
      <c r="M95" s="123">
        <f>SUM(M96:M110)</f>
        <v>0</v>
      </c>
      <c r="N95" s="122"/>
      <c r="O95" s="123"/>
      <c r="P95" s="122"/>
      <c r="Q95" s="123"/>
      <c r="R95" s="20" t="str">
        <f aca="true" t="shared" si="52" ref="R95:S110">IF(L95=0," ",(N95-L95)/L95)</f>
        <v> </v>
      </c>
      <c r="S95" s="20" t="str">
        <f t="shared" si="52"/>
        <v> </v>
      </c>
      <c r="T95" s="20" t="str">
        <f aca="true" t="shared" si="53" ref="T95:T113">IF(E95=0," ",(P95/E95))</f>
        <v> </v>
      </c>
      <c r="U95" s="21" t="str">
        <f aca="true" t="shared" si="54" ref="U95:U113">IF(E95=0," ",(Q95/E95))</f>
        <v> </v>
      </c>
      <c r="V95" s="122">
        <f>SUM(V96:V110)</f>
        <v>0</v>
      </c>
      <c r="W95" s="122">
        <f>SUM(W96:W110)</f>
        <v>0</v>
      </c>
    </row>
    <row r="96" spans="1:23" ht="12.75" hidden="1">
      <c r="A96" s="22"/>
      <c r="B96" s="124"/>
      <c r="C96" s="124"/>
      <c r="D96" s="124"/>
      <c r="E96" s="125">
        <f>SUM(B96:D96)</f>
        <v>0</v>
      </c>
      <c r="F96" s="124"/>
      <c r="G96" s="124"/>
      <c r="H96" s="124"/>
      <c r="I96" s="124"/>
      <c r="J96" s="124"/>
      <c r="K96" s="124"/>
      <c r="L96" s="124"/>
      <c r="M96" s="126"/>
      <c r="N96" s="124"/>
      <c r="O96" s="126"/>
      <c r="P96" s="124"/>
      <c r="Q96" s="126"/>
      <c r="R96" s="23" t="str">
        <f t="shared" si="52"/>
        <v> </v>
      </c>
      <c r="S96" s="23" t="str">
        <f t="shared" si="52"/>
        <v> </v>
      </c>
      <c r="T96" s="23" t="str">
        <f t="shared" si="53"/>
        <v> </v>
      </c>
      <c r="U96" s="24" t="str">
        <f t="shared" si="54"/>
        <v> </v>
      </c>
      <c r="V96" s="124"/>
      <c r="W96" s="124"/>
    </row>
    <row r="97" spans="1:23" ht="12.75" hidden="1">
      <c r="A97" s="22"/>
      <c r="B97" s="124"/>
      <c r="C97" s="124"/>
      <c r="D97" s="124"/>
      <c r="E97" s="125">
        <f aca="true" t="shared" si="55" ref="E97:E110">SUM(B97:D97)</f>
        <v>0</v>
      </c>
      <c r="F97" s="124"/>
      <c r="G97" s="124"/>
      <c r="H97" s="124"/>
      <c r="I97" s="124"/>
      <c r="J97" s="124"/>
      <c r="K97" s="124"/>
      <c r="L97" s="124"/>
      <c r="M97" s="126"/>
      <c r="N97" s="124"/>
      <c r="O97" s="126"/>
      <c r="P97" s="124"/>
      <c r="Q97" s="126"/>
      <c r="R97" s="23" t="str">
        <f t="shared" si="52"/>
        <v> </v>
      </c>
      <c r="S97" s="23" t="str">
        <f t="shared" si="52"/>
        <v> </v>
      </c>
      <c r="T97" s="23" t="str">
        <f t="shared" si="53"/>
        <v> </v>
      </c>
      <c r="U97" s="24" t="str">
        <f t="shared" si="54"/>
        <v> </v>
      </c>
      <c r="V97" s="124"/>
      <c r="W97" s="124"/>
    </row>
    <row r="98" spans="1:23" ht="12.75" hidden="1">
      <c r="A98" s="22"/>
      <c r="B98" s="124"/>
      <c r="C98" s="124"/>
      <c r="D98" s="124"/>
      <c r="E98" s="125">
        <f t="shared" si="55"/>
        <v>0</v>
      </c>
      <c r="F98" s="124"/>
      <c r="G98" s="124"/>
      <c r="H98" s="124"/>
      <c r="I98" s="124"/>
      <c r="J98" s="124"/>
      <c r="K98" s="124"/>
      <c r="L98" s="124"/>
      <c r="M98" s="126"/>
      <c r="N98" s="124"/>
      <c r="O98" s="126"/>
      <c r="P98" s="124"/>
      <c r="Q98" s="126"/>
      <c r="R98" s="23" t="str">
        <f t="shared" si="52"/>
        <v> </v>
      </c>
      <c r="S98" s="23" t="str">
        <f t="shared" si="52"/>
        <v> </v>
      </c>
      <c r="T98" s="23" t="str">
        <f t="shared" si="53"/>
        <v> </v>
      </c>
      <c r="U98" s="24" t="str">
        <f t="shared" si="54"/>
        <v> </v>
      </c>
      <c r="V98" s="124"/>
      <c r="W98" s="124"/>
    </row>
    <row r="99" spans="1:23" ht="12.75" hidden="1">
      <c r="A99" s="22"/>
      <c r="B99" s="124"/>
      <c r="C99" s="124"/>
      <c r="D99" s="124"/>
      <c r="E99" s="125">
        <f t="shared" si="55"/>
        <v>0</v>
      </c>
      <c r="F99" s="124"/>
      <c r="G99" s="124"/>
      <c r="H99" s="124"/>
      <c r="I99" s="124"/>
      <c r="J99" s="124"/>
      <c r="K99" s="124"/>
      <c r="L99" s="124"/>
      <c r="M99" s="126"/>
      <c r="N99" s="124"/>
      <c r="O99" s="126"/>
      <c r="P99" s="124"/>
      <c r="Q99" s="126"/>
      <c r="R99" s="23" t="str">
        <f t="shared" si="52"/>
        <v> </v>
      </c>
      <c r="S99" s="23" t="str">
        <f t="shared" si="52"/>
        <v> </v>
      </c>
      <c r="T99" s="23" t="str">
        <f t="shared" si="53"/>
        <v> </v>
      </c>
      <c r="U99" s="24" t="str">
        <f t="shared" si="54"/>
        <v> </v>
      </c>
      <c r="V99" s="124"/>
      <c r="W99" s="124"/>
    </row>
    <row r="100" spans="1:23" ht="12.75" hidden="1">
      <c r="A100" s="22"/>
      <c r="B100" s="124"/>
      <c r="C100" s="124"/>
      <c r="D100" s="124"/>
      <c r="E100" s="125">
        <f t="shared" si="55"/>
        <v>0</v>
      </c>
      <c r="F100" s="124"/>
      <c r="G100" s="124"/>
      <c r="H100" s="124"/>
      <c r="I100" s="124"/>
      <c r="J100" s="124"/>
      <c r="K100" s="124"/>
      <c r="L100" s="124"/>
      <c r="M100" s="126"/>
      <c r="N100" s="124"/>
      <c r="O100" s="126"/>
      <c r="P100" s="124"/>
      <c r="Q100" s="126"/>
      <c r="R100" s="23" t="str">
        <f t="shared" si="52"/>
        <v> </v>
      </c>
      <c r="S100" s="23" t="str">
        <f t="shared" si="52"/>
        <v> </v>
      </c>
      <c r="T100" s="23" t="str">
        <f t="shared" si="53"/>
        <v> </v>
      </c>
      <c r="U100" s="24" t="str">
        <f t="shared" si="54"/>
        <v> </v>
      </c>
      <c r="V100" s="124"/>
      <c r="W100" s="124"/>
    </row>
    <row r="101" spans="1:23" ht="12.75" hidden="1">
      <c r="A101" s="22"/>
      <c r="B101" s="124"/>
      <c r="C101" s="124"/>
      <c r="D101" s="124"/>
      <c r="E101" s="125">
        <f t="shared" si="55"/>
        <v>0</v>
      </c>
      <c r="F101" s="124"/>
      <c r="G101" s="124"/>
      <c r="H101" s="124"/>
      <c r="I101" s="124"/>
      <c r="J101" s="124"/>
      <c r="K101" s="124"/>
      <c r="L101" s="124"/>
      <c r="M101" s="126"/>
      <c r="N101" s="124"/>
      <c r="O101" s="126"/>
      <c r="P101" s="124"/>
      <c r="Q101" s="126"/>
      <c r="R101" s="23" t="str">
        <f t="shared" si="52"/>
        <v> </v>
      </c>
      <c r="S101" s="23" t="str">
        <f t="shared" si="52"/>
        <v> </v>
      </c>
      <c r="T101" s="23" t="str">
        <f t="shared" si="53"/>
        <v> </v>
      </c>
      <c r="U101" s="24" t="str">
        <f t="shared" si="54"/>
        <v> </v>
      </c>
      <c r="V101" s="124"/>
      <c r="W101" s="124"/>
    </row>
    <row r="102" spans="1:23" ht="12.75" hidden="1">
      <c r="A102" s="22"/>
      <c r="B102" s="124"/>
      <c r="C102" s="124"/>
      <c r="D102" s="124"/>
      <c r="E102" s="125">
        <f t="shared" si="55"/>
        <v>0</v>
      </c>
      <c r="F102" s="124"/>
      <c r="G102" s="124"/>
      <c r="H102" s="124"/>
      <c r="I102" s="124"/>
      <c r="J102" s="124"/>
      <c r="K102" s="124"/>
      <c r="L102" s="124"/>
      <c r="M102" s="126"/>
      <c r="N102" s="124"/>
      <c r="O102" s="126"/>
      <c r="P102" s="124"/>
      <c r="Q102" s="126"/>
      <c r="R102" s="23" t="str">
        <f t="shared" si="52"/>
        <v> </v>
      </c>
      <c r="S102" s="23" t="str">
        <f t="shared" si="52"/>
        <v> </v>
      </c>
      <c r="T102" s="23" t="str">
        <f t="shared" si="53"/>
        <v> </v>
      </c>
      <c r="U102" s="24" t="str">
        <f t="shared" si="54"/>
        <v> </v>
      </c>
      <c r="V102" s="124"/>
      <c r="W102" s="124"/>
    </row>
    <row r="103" spans="1:23" ht="12.75" hidden="1">
      <c r="A103" s="22"/>
      <c r="B103" s="124"/>
      <c r="C103" s="124"/>
      <c r="D103" s="124"/>
      <c r="E103" s="125">
        <f t="shared" si="55"/>
        <v>0</v>
      </c>
      <c r="F103" s="124"/>
      <c r="G103" s="124"/>
      <c r="H103" s="124"/>
      <c r="I103" s="124"/>
      <c r="J103" s="124"/>
      <c r="K103" s="124"/>
      <c r="L103" s="124"/>
      <c r="M103" s="126"/>
      <c r="N103" s="124"/>
      <c r="O103" s="126"/>
      <c r="P103" s="124"/>
      <c r="Q103" s="126"/>
      <c r="R103" s="23" t="str">
        <f t="shared" si="52"/>
        <v> </v>
      </c>
      <c r="S103" s="23" t="str">
        <f t="shared" si="52"/>
        <v> </v>
      </c>
      <c r="T103" s="23" t="str">
        <f t="shared" si="53"/>
        <v> </v>
      </c>
      <c r="U103" s="24" t="str">
        <f t="shared" si="54"/>
        <v> </v>
      </c>
      <c r="V103" s="124"/>
      <c r="W103" s="124"/>
    </row>
    <row r="104" spans="1:23" ht="12.75" hidden="1">
      <c r="A104" s="22"/>
      <c r="B104" s="124"/>
      <c r="C104" s="124"/>
      <c r="D104" s="124"/>
      <c r="E104" s="125">
        <f t="shared" si="55"/>
        <v>0</v>
      </c>
      <c r="F104" s="124"/>
      <c r="G104" s="124"/>
      <c r="H104" s="124"/>
      <c r="I104" s="124"/>
      <c r="J104" s="124"/>
      <c r="K104" s="124"/>
      <c r="L104" s="124"/>
      <c r="M104" s="126"/>
      <c r="N104" s="124"/>
      <c r="O104" s="126"/>
      <c r="P104" s="124"/>
      <c r="Q104" s="126"/>
      <c r="R104" s="23" t="str">
        <f t="shared" si="52"/>
        <v> </v>
      </c>
      <c r="S104" s="23" t="str">
        <f t="shared" si="52"/>
        <v> </v>
      </c>
      <c r="T104" s="23" t="str">
        <f t="shared" si="53"/>
        <v> </v>
      </c>
      <c r="U104" s="24" t="str">
        <f t="shared" si="54"/>
        <v> </v>
      </c>
      <c r="V104" s="124"/>
      <c r="W104" s="124"/>
    </row>
    <row r="105" spans="1:23" ht="12.75" hidden="1">
      <c r="A105" s="22"/>
      <c r="B105" s="124"/>
      <c r="C105" s="124"/>
      <c r="D105" s="124"/>
      <c r="E105" s="125">
        <f t="shared" si="55"/>
        <v>0</v>
      </c>
      <c r="F105" s="124"/>
      <c r="G105" s="124"/>
      <c r="H105" s="124"/>
      <c r="I105" s="124"/>
      <c r="J105" s="124"/>
      <c r="K105" s="124"/>
      <c r="L105" s="124"/>
      <c r="M105" s="126"/>
      <c r="N105" s="124"/>
      <c r="O105" s="126"/>
      <c r="P105" s="124"/>
      <c r="Q105" s="126"/>
      <c r="R105" s="23" t="str">
        <f t="shared" si="52"/>
        <v> </v>
      </c>
      <c r="S105" s="23" t="str">
        <f t="shared" si="52"/>
        <v> </v>
      </c>
      <c r="T105" s="23" t="str">
        <f t="shared" si="53"/>
        <v> </v>
      </c>
      <c r="U105" s="24" t="str">
        <f t="shared" si="54"/>
        <v> </v>
      </c>
      <c r="V105" s="124"/>
      <c r="W105" s="124"/>
    </row>
    <row r="106" spans="1:23" ht="12.75" hidden="1">
      <c r="A106" s="22"/>
      <c r="B106" s="124"/>
      <c r="C106" s="124"/>
      <c r="D106" s="124"/>
      <c r="E106" s="125">
        <f t="shared" si="55"/>
        <v>0</v>
      </c>
      <c r="F106" s="124"/>
      <c r="G106" s="124"/>
      <c r="H106" s="124"/>
      <c r="I106" s="124"/>
      <c r="J106" s="124"/>
      <c r="K106" s="124"/>
      <c r="L106" s="124"/>
      <c r="M106" s="126"/>
      <c r="N106" s="124"/>
      <c r="O106" s="126"/>
      <c r="P106" s="124"/>
      <c r="Q106" s="126"/>
      <c r="R106" s="23" t="str">
        <f t="shared" si="52"/>
        <v> </v>
      </c>
      <c r="S106" s="23" t="str">
        <f t="shared" si="52"/>
        <v> </v>
      </c>
      <c r="T106" s="23" t="str">
        <f t="shared" si="53"/>
        <v> </v>
      </c>
      <c r="U106" s="24" t="str">
        <f t="shared" si="54"/>
        <v> </v>
      </c>
      <c r="V106" s="124"/>
      <c r="W106" s="124"/>
    </row>
    <row r="107" spans="1:23" ht="12.75" hidden="1">
      <c r="A107" s="22"/>
      <c r="B107" s="124"/>
      <c r="C107" s="124"/>
      <c r="D107" s="124"/>
      <c r="E107" s="125">
        <f t="shared" si="55"/>
        <v>0</v>
      </c>
      <c r="F107" s="124"/>
      <c r="G107" s="124"/>
      <c r="H107" s="124"/>
      <c r="I107" s="124"/>
      <c r="J107" s="124"/>
      <c r="K107" s="124"/>
      <c r="L107" s="124"/>
      <c r="M107" s="126"/>
      <c r="N107" s="124"/>
      <c r="O107" s="126"/>
      <c r="P107" s="124"/>
      <c r="Q107" s="126"/>
      <c r="R107" s="23" t="str">
        <f t="shared" si="52"/>
        <v> </v>
      </c>
      <c r="S107" s="23" t="str">
        <f t="shared" si="52"/>
        <v> </v>
      </c>
      <c r="T107" s="23" t="str">
        <f t="shared" si="53"/>
        <v> </v>
      </c>
      <c r="U107" s="24" t="str">
        <f t="shared" si="54"/>
        <v> </v>
      </c>
      <c r="V107" s="124"/>
      <c r="W107" s="124"/>
    </row>
    <row r="108" spans="1:23" ht="12.75" hidden="1">
      <c r="A108" s="22"/>
      <c r="B108" s="124"/>
      <c r="C108" s="124"/>
      <c r="D108" s="124"/>
      <c r="E108" s="125">
        <f t="shared" si="55"/>
        <v>0</v>
      </c>
      <c r="F108" s="124"/>
      <c r="G108" s="124"/>
      <c r="H108" s="126"/>
      <c r="I108" s="124"/>
      <c r="J108" s="126"/>
      <c r="K108" s="124"/>
      <c r="L108" s="126"/>
      <c r="M108" s="126"/>
      <c r="N108" s="126"/>
      <c r="O108" s="126"/>
      <c r="P108" s="126"/>
      <c r="Q108" s="126"/>
      <c r="R108" s="23" t="str">
        <f t="shared" si="52"/>
        <v> </v>
      </c>
      <c r="S108" s="23" t="str">
        <f t="shared" si="52"/>
        <v> </v>
      </c>
      <c r="T108" s="23" t="str">
        <f t="shared" si="53"/>
        <v> </v>
      </c>
      <c r="U108" s="24" t="str">
        <f t="shared" si="54"/>
        <v> </v>
      </c>
      <c r="V108" s="124"/>
      <c r="W108" s="124"/>
    </row>
    <row r="109" spans="1:23" ht="12.75" hidden="1">
      <c r="A109" s="22"/>
      <c r="B109" s="124"/>
      <c r="C109" s="124"/>
      <c r="D109" s="124"/>
      <c r="E109" s="125">
        <f t="shared" si="55"/>
        <v>0</v>
      </c>
      <c r="F109" s="124"/>
      <c r="G109" s="124"/>
      <c r="H109" s="126"/>
      <c r="I109" s="124"/>
      <c r="J109" s="126"/>
      <c r="K109" s="124"/>
      <c r="L109" s="126"/>
      <c r="M109" s="126"/>
      <c r="N109" s="126"/>
      <c r="O109" s="126"/>
      <c r="P109" s="126"/>
      <c r="Q109" s="126"/>
      <c r="R109" s="23" t="str">
        <f t="shared" si="52"/>
        <v> </v>
      </c>
      <c r="S109" s="23" t="str">
        <f t="shared" si="52"/>
        <v> </v>
      </c>
      <c r="T109" s="23" t="str">
        <f t="shared" si="53"/>
        <v> </v>
      </c>
      <c r="U109" s="24" t="str">
        <f t="shared" si="54"/>
        <v> </v>
      </c>
      <c r="V109" s="124"/>
      <c r="W109" s="124"/>
    </row>
    <row r="110" spans="1:23" ht="12.75" hidden="1">
      <c r="A110" s="22"/>
      <c r="B110" s="124"/>
      <c r="C110" s="124"/>
      <c r="D110" s="124"/>
      <c r="E110" s="125">
        <f t="shared" si="55"/>
        <v>0</v>
      </c>
      <c r="F110" s="124"/>
      <c r="G110" s="124"/>
      <c r="H110" s="126"/>
      <c r="I110" s="124"/>
      <c r="J110" s="126"/>
      <c r="K110" s="124"/>
      <c r="L110" s="126"/>
      <c r="M110" s="126"/>
      <c r="N110" s="126"/>
      <c r="O110" s="126"/>
      <c r="P110" s="126"/>
      <c r="Q110" s="126"/>
      <c r="R110" s="23" t="str">
        <f t="shared" si="52"/>
        <v> </v>
      </c>
      <c r="S110" s="23" t="str">
        <f t="shared" si="52"/>
        <v> </v>
      </c>
      <c r="T110" s="23" t="str">
        <f t="shared" si="53"/>
        <v> </v>
      </c>
      <c r="U110" s="24" t="str">
        <f t="shared" si="54"/>
        <v> </v>
      </c>
      <c r="V110" s="124"/>
      <c r="W110" s="124"/>
    </row>
    <row r="111" spans="1:23" ht="12.75" hidden="1">
      <c r="A111" s="25"/>
      <c r="B111" s="127"/>
      <c r="C111" s="128"/>
      <c r="D111" s="128"/>
      <c r="E111" s="128"/>
      <c r="F111" s="127"/>
      <c r="G111" s="128"/>
      <c r="H111" s="127"/>
      <c r="I111" s="128"/>
      <c r="J111" s="127"/>
      <c r="K111" s="128"/>
      <c r="L111" s="127"/>
      <c r="M111" s="127"/>
      <c r="N111" s="127"/>
      <c r="O111" s="127"/>
      <c r="P111" s="127"/>
      <c r="Q111" s="127"/>
      <c r="R111" s="20" t="str">
        <f aca="true" t="shared" si="56" ref="R111:S113">IF(L111=0," ",(N111-L111)/L111)</f>
        <v> </v>
      </c>
      <c r="S111" s="21" t="str">
        <f t="shared" si="56"/>
        <v> </v>
      </c>
      <c r="T111" s="20" t="str">
        <f t="shared" si="53"/>
        <v> </v>
      </c>
      <c r="U111" s="21" t="str">
        <f t="shared" si="54"/>
        <v> </v>
      </c>
      <c r="V111" s="127"/>
      <c r="W111" s="128"/>
    </row>
    <row r="112" spans="1:23" ht="12.75" hidden="1">
      <c r="A112" s="25" t="s">
        <v>84</v>
      </c>
      <c r="B112" s="127">
        <f aca="true" t="shared" si="57" ref="B112:Q112">B95+B85</f>
        <v>0</v>
      </c>
      <c r="C112" s="127">
        <f t="shared" si="57"/>
        <v>0</v>
      </c>
      <c r="D112" s="127">
        <f t="shared" si="57"/>
        <v>0</v>
      </c>
      <c r="E112" s="127">
        <f t="shared" si="57"/>
        <v>0</v>
      </c>
      <c r="F112" s="127">
        <f t="shared" si="57"/>
        <v>0</v>
      </c>
      <c r="G112" s="127">
        <f t="shared" si="57"/>
        <v>0</v>
      </c>
      <c r="H112" s="127">
        <f t="shared" si="57"/>
        <v>0</v>
      </c>
      <c r="I112" s="127">
        <f t="shared" si="57"/>
        <v>0</v>
      </c>
      <c r="J112" s="127">
        <f t="shared" si="57"/>
        <v>0</v>
      </c>
      <c r="K112" s="127">
        <f t="shared" si="57"/>
        <v>0</v>
      </c>
      <c r="L112" s="127">
        <f t="shared" si="57"/>
        <v>0</v>
      </c>
      <c r="M112" s="127">
        <f t="shared" si="57"/>
        <v>0</v>
      </c>
      <c r="N112" s="127">
        <f t="shared" si="57"/>
        <v>0</v>
      </c>
      <c r="O112" s="127">
        <f t="shared" si="57"/>
        <v>0</v>
      </c>
      <c r="P112" s="127">
        <f t="shared" si="57"/>
        <v>0</v>
      </c>
      <c r="Q112" s="127">
        <f t="shared" si="57"/>
        <v>0</v>
      </c>
      <c r="R112" s="20" t="str">
        <f t="shared" si="56"/>
        <v> </v>
      </c>
      <c r="S112" s="21" t="str">
        <f t="shared" si="56"/>
        <v> </v>
      </c>
      <c r="T112" s="20" t="str">
        <f t="shared" si="53"/>
        <v> </v>
      </c>
      <c r="U112" s="21" t="str">
        <f t="shared" si="54"/>
        <v> </v>
      </c>
      <c r="V112" s="127">
        <f>V95+V85</f>
        <v>0</v>
      </c>
      <c r="W112" s="127">
        <f>W95+W85</f>
        <v>0</v>
      </c>
    </row>
    <row r="113" spans="1:23" ht="12.75" hidden="1">
      <c r="A113" s="26" t="s">
        <v>125</v>
      </c>
      <c r="B113" s="129">
        <f>B85</f>
        <v>0</v>
      </c>
      <c r="C113" s="129">
        <f aca="true" t="shared" si="58" ref="C113:Q113">C85</f>
        <v>0</v>
      </c>
      <c r="D113" s="129">
        <f t="shared" si="58"/>
        <v>0</v>
      </c>
      <c r="E113" s="129">
        <f t="shared" si="58"/>
        <v>0</v>
      </c>
      <c r="F113" s="129">
        <f t="shared" si="58"/>
        <v>0</v>
      </c>
      <c r="G113" s="129">
        <f t="shared" si="58"/>
        <v>0</v>
      </c>
      <c r="H113" s="129">
        <f t="shared" si="58"/>
        <v>0</v>
      </c>
      <c r="I113" s="129">
        <f t="shared" si="58"/>
        <v>0</v>
      </c>
      <c r="J113" s="129">
        <f t="shared" si="58"/>
        <v>0</v>
      </c>
      <c r="K113" s="129">
        <f t="shared" si="58"/>
        <v>0</v>
      </c>
      <c r="L113" s="129">
        <f t="shared" si="58"/>
        <v>0</v>
      </c>
      <c r="M113" s="129">
        <f t="shared" si="58"/>
        <v>0</v>
      </c>
      <c r="N113" s="129">
        <f t="shared" si="58"/>
        <v>0</v>
      </c>
      <c r="O113" s="129">
        <f t="shared" si="58"/>
        <v>0</v>
      </c>
      <c r="P113" s="129">
        <f t="shared" si="58"/>
        <v>0</v>
      </c>
      <c r="Q113" s="129">
        <f t="shared" si="58"/>
        <v>0</v>
      </c>
      <c r="R113" s="20" t="str">
        <f t="shared" si="56"/>
        <v> </v>
      </c>
      <c r="S113" s="21" t="str">
        <f t="shared" si="56"/>
        <v> </v>
      </c>
      <c r="T113" s="20" t="str">
        <f t="shared" si="53"/>
        <v> </v>
      </c>
      <c r="U113" s="21" t="str">
        <f t="shared" si="54"/>
        <v> </v>
      </c>
      <c r="V113" s="129">
        <f>V85</f>
        <v>0</v>
      </c>
      <c r="W113" s="129">
        <f>W85</f>
        <v>0</v>
      </c>
    </row>
    <row r="114" spans="1:23" ht="12.75">
      <c r="A114" s="27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28"/>
      <c r="S114" s="28"/>
      <c r="T114" s="28"/>
      <c r="U114" s="28"/>
      <c r="V114" s="130"/>
      <c r="W114" s="130"/>
    </row>
    <row r="115" ht="12.75">
      <c r="A115" s="29" t="s">
        <v>126</v>
      </c>
    </row>
    <row r="116" ht="12.75">
      <c r="A116" s="29" t="s">
        <v>127</v>
      </c>
    </row>
    <row r="117" spans="1:22" ht="13.5">
      <c r="A117" s="29" t="s">
        <v>128</v>
      </c>
      <c r="B117" s="31"/>
      <c r="C117" s="31"/>
      <c r="D117" s="31"/>
      <c r="E117" s="31"/>
      <c r="F117" s="31"/>
      <c r="H117" s="31"/>
      <c r="I117" s="31"/>
      <c r="J117" s="31"/>
      <c r="K117" s="31"/>
      <c r="V117" s="31"/>
    </row>
    <row r="118" spans="1:22" ht="13.5">
      <c r="A118" s="29" t="s">
        <v>129</v>
      </c>
      <c r="B118" s="31"/>
      <c r="C118" s="31"/>
      <c r="D118" s="31"/>
      <c r="E118" s="31"/>
      <c r="F118" s="31"/>
      <c r="H118" s="31"/>
      <c r="I118" s="31"/>
      <c r="J118" s="31"/>
      <c r="K118" s="31"/>
      <c r="V118" s="31"/>
    </row>
    <row r="119" spans="1:22" ht="13.5">
      <c r="A119" s="29" t="s">
        <v>130</v>
      </c>
      <c r="B119" s="31"/>
      <c r="C119" s="31"/>
      <c r="D119" s="31"/>
      <c r="E119" s="31"/>
      <c r="F119" s="31"/>
      <c r="H119" s="31"/>
      <c r="I119" s="31"/>
      <c r="J119" s="31"/>
      <c r="K119" s="31"/>
      <c r="V119" s="31"/>
    </row>
    <row r="120" ht="12.75">
      <c r="A120" s="29" t="s">
        <v>131</v>
      </c>
    </row>
    <row r="123" spans="1:23" ht="13.5">
      <c r="A123" s="31"/>
      <c r="G123" s="31"/>
      <c r="W123" s="31"/>
    </row>
    <row r="124" spans="1:23" ht="13.5">
      <c r="A124" s="31"/>
      <c r="G124" s="31"/>
      <c r="W124" s="31"/>
    </row>
    <row r="125" spans="1:23" ht="13.5">
      <c r="A125" s="31"/>
      <c r="G125" s="31"/>
      <c r="W125" s="31"/>
    </row>
  </sheetData>
  <sheetProtection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fitToHeight="1" fitToWidth="1" horizontalDpi="600" verticalDpi="600" orientation="landscape" paperSize="9" scale="3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5"/>
  <sheetViews>
    <sheetView showGridLines="0" tabSelected="1" zoomScalePageLayoutView="0" workbookViewId="0" topLeftCell="A1">
      <selection activeCell="A6" sqref="A6"/>
    </sheetView>
  </sheetViews>
  <sheetFormatPr defaultColWidth="9.140625" defaultRowHeight="12.75"/>
  <cols>
    <col min="1" max="1" width="52.7109375" style="30" customWidth="1"/>
    <col min="2" max="23" width="13.7109375" style="30" customWidth="1"/>
    <col min="24" max="24" width="2.7109375" style="30" customWidth="1"/>
    <col min="25" max="16384" width="9.140625" style="30" customWidth="1"/>
  </cols>
  <sheetData>
    <row r="1" spans="1:23" ht="12.75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33"/>
      <c r="W1" s="33"/>
    </row>
    <row r="2" spans="1:23" ht="17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34"/>
      <c r="W2" s="34"/>
    </row>
    <row r="3" spans="1:23" ht="18" customHeight="1">
      <c r="A3" s="137" t="s">
        <v>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34"/>
      <c r="W3" s="34"/>
    </row>
    <row r="4" spans="1:23" ht="18" customHeight="1">
      <c r="A4" s="137" t="s">
        <v>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34"/>
      <c r="W4" s="34"/>
    </row>
    <row r="5" spans="1:23" ht="15" customHeight="1">
      <c r="A5" s="138" t="s">
        <v>112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35"/>
      <c r="W5" s="35"/>
    </row>
    <row r="6" spans="1:23" ht="12.75" customHeight="1">
      <c r="A6" s="32"/>
      <c r="B6" s="32"/>
      <c r="C6" s="32"/>
      <c r="D6" s="32"/>
      <c r="E6" s="36"/>
      <c r="F6" s="134" t="s">
        <v>3</v>
      </c>
      <c r="G6" s="135"/>
      <c r="H6" s="134" t="s">
        <v>4</v>
      </c>
      <c r="I6" s="135"/>
      <c r="J6" s="134" t="s">
        <v>5</v>
      </c>
      <c r="K6" s="135"/>
      <c r="L6" s="134" t="s">
        <v>6</v>
      </c>
      <c r="M6" s="135"/>
      <c r="N6" s="134" t="s">
        <v>7</v>
      </c>
      <c r="O6" s="135"/>
      <c r="P6" s="134" t="s">
        <v>8</v>
      </c>
      <c r="Q6" s="135"/>
      <c r="R6" s="134" t="s">
        <v>9</v>
      </c>
      <c r="S6" s="135"/>
      <c r="T6" s="134" t="s">
        <v>10</v>
      </c>
      <c r="U6" s="135"/>
      <c r="V6" s="134" t="s">
        <v>11</v>
      </c>
      <c r="W6" s="135"/>
    </row>
    <row r="7" spans="1:23" ht="82.5">
      <c r="A7" s="37" t="s">
        <v>12</v>
      </c>
      <c r="B7" s="38" t="s">
        <v>13</v>
      </c>
      <c r="C7" s="38" t="s">
        <v>14</v>
      </c>
      <c r="D7" s="38" t="s">
        <v>15</v>
      </c>
      <c r="E7" s="38" t="s">
        <v>16</v>
      </c>
      <c r="F7" s="39" t="s">
        <v>17</v>
      </c>
      <c r="G7" s="40" t="s">
        <v>18</v>
      </c>
      <c r="H7" s="39" t="s">
        <v>19</v>
      </c>
      <c r="I7" s="40" t="s">
        <v>20</v>
      </c>
      <c r="J7" s="39" t="s">
        <v>21</v>
      </c>
      <c r="K7" s="40" t="s">
        <v>22</v>
      </c>
      <c r="L7" s="39" t="s">
        <v>23</v>
      </c>
      <c r="M7" s="40" t="s">
        <v>24</v>
      </c>
      <c r="N7" s="39" t="s">
        <v>25</v>
      </c>
      <c r="O7" s="40" t="s">
        <v>26</v>
      </c>
      <c r="P7" s="39" t="s">
        <v>27</v>
      </c>
      <c r="Q7" s="40" t="s">
        <v>28</v>
      </c>
      <c r="R7" s="39" t="s">
        <v>27</v>
      </c>
      <c r="S7" s="40" t="s">
        <v>28</v>
      </c>
      <c r="T7" s="39" t="s">
        <v>29</v>
      </c>
      <c r="U7" s="40" t="s">
        <v>30</v>
      </c>
      <c r="V7" s="39" t="s">
        <v>16</v>
      </c>
      <c r="W7" s="40" t="s">
        <v>31</v>
      </c>
    </row>
    <row r="8" spans="1:23" ht="12.75" customHeight="1">
      <c r="A8" s="41" t="s">
        <v>32</v>
      </c>
      <c r="B8" s="42"/>
      <c r="C8" s="42"/>
      <c r="D8" s="42"/>
      <c r="E8" s="42"/>
      <c r="F8" s="43"/>
      <c r="G8" s="44"/>
      <c r="H8" s="43"/>
      <c r="I8" s="44"/>
      <c r="J8" s="43"/>
      <c r="K8" s="44"/>
      <c r="L8" s="43"/>
      <c r="M8" s="44"/>
      <c r="N8" s="43"/>
      <c r="O8" s="44"/>
      <c r="P8" s="43"/>
      <c r="Q8" s="44"/>
      <c r="R8" s="45"/>
      <c r="S8" s="46"/>
      <c r="T8" s="45"/>
      <c r="U8" s="47"/>
      <c r="V8" s="43"/>
      <c r="W8" s="44"/>
    </row>
    <row r="9" spans="1:23" ht="12.75" customHeight="1" hidden="1">
      <c r="A9" s="48" t="s">
        <v>33</v>
      </c>
      <c r="B9" s="93">
        <v>0</v>
      </c>
      <c r="C9" s="93">
        <v>0</v>
      </c>
      <c r="D9" s="93"/>
      <c r="E9" s="93">
        <f>$B9+$C9+$D9</f>
        <v>0</v>
      </c>
      <c r="F9" s="94">
        <v>0</v>
      </c>
      <c r="G9" s="95">
        <v>0</v>
      </c>
      <c r="H9" s="94"/>
      <c r="I9" s="95"/>
      <c r="J9" s="94"/>
      <c r="K9" s="95"/>
      <c r="L9" s="94"/>
      <c r="M9" s="95"/>
      <c r="N9" s="94"/>
      <c r="O9" s="95"/>
      <c r="P9" s="94">
        <f>$H9+$J9+$L9+$N9</f>
        <v>0</v>
      </c>
      <c r="Q9" s="95">
        <f>$I9+$K9+$M9+$O9</f>
        <v>0</v>
      </c>
      <c r="R9" s="49">
        <f>IF($L9=0,0,(($N9-$L9)/$L9)*100)</f>
        <v>0</v>
      </c>
      <c r="S9" s="50">
        <f>IF($M9=0,0,(($O9-$M9)/$M9)*100)</f>
        <v>0</v>
      </c>
      <c r="T9" s="49">
        <f>IF($E9=0,0,($P9/$E9)*100)</f>
        <v>0</v>
      </c>
      <c r="U9" s="51">
        <f>IF($E9=0,0,($Q9/$E9)*100)</f>
        <v>0</v>
      </c>
      <c r="V9" s="94">
        <v>0</v>
      </c>
      <c r="W9" s="95"/>
    </row>
    <row r="10" spans="1:23" ht="12.75" customHeight="1">
      <c r="A10" s="48" t="s">
        <v>34</v>
      </c>
      <c r="B10" s="93">
        <v>1550000</v>
      </c>
      <c r="C10" s="93">
        <v>0</v>
      </c>
      <c r="D10" s="93"/>
      <c r="E10" s="93">
        <f aca="true" t="shared" si="0" ref="E10:E16">$B10+$C10+$D10</f>
        <v>1550000</v>
      </c>
      <c r="F10" s="94">
        <v>1550000</v>
      </c>
      <c r="G10" s="95">
        <v>1550000</v>
      </c>
      <c r="H10" s="94">
        <v>571000</v>
      </c>
      <c r="I10" s="95">
        <v>779549</v>
      </c>
      <c r="J10" s="94">
        <v>276000</v>
      </c>
      <c r="K10" s="95">
        <v>915103</v>
      </c>
      <c r="L10" s="94">
        <v>68000</v>
      </c>
      <c r="M10" s="95">
        <v>704255</v>
      </c>
      <c r="N10" s="94">
        <v>635000</v>
      </c>
      <c r="O10" s="95">
        <v>1019623</v>
      </c>
      <c r="P10" s="94">
        <f aca="true" t="shared" si="1" ref="P10:P16">$H10+$J10+$L10+$N10</f>
        <v>1550000</v>
      </c>
      <c r="Q10" s="95">
        <f aca="true" t="shared" si="2" ref="Q10:Q16">$I10+$K10+$M10+$O10</f>
        <v>3418530</v>
      </c>
      <c r="R10" s="49">
        <f aca="true" t="shared" si="3" ref="R10:R16">IF($L10=0,0,(($N10-$L10)/$L10)*100)</f>
        <v>833.8235294117646</v>
      </c>
      <c r="S10" s="50">
        <f aca="true" t="shared" si="4" ref="S10:S16">IF($M10=0,0,(($O10-$M10)/$M10)*100)</f>
        <v>44.780370746391576</v>
      </c>
      <c r="T10" s="49">
        <f aca="true" t="shared" si="5" ref="T10:T15">IF($E10=0,0,($P10/$E10)*100)</f>
        <v>100</v>
      </c>
      <c r="U10" s="51">
        <f aca="true" t="shared" si="6" ref="U10:U15">IF($E10=0,0,($Q10/$E10)*100)</f>
        <v>220.55032258064514</v>
      </c>
      <c r="V10" s="94">
        <v>0</v>
      </c>
      <c r="W10" s="95">
        <v>0</v>
      </c>
    </row>
    <row r="11" spans="1:23" ht="12.75" customHeight="1">
      <c r="A11" s="48" t="s">
        <v>35</v>
      </c>
      <c r="B11" s="93">
        <v>0</v>
      </c>
      <c r="C11" s="93">
        <v>0</v>
      </c>
      <c r="D11" s="93"/>
      <c r="E11" s="93">
        <f t="shared" si="0"/>
        <v>0</v>
      </c>
      <c r="F11" s="94">
        <v>0</v>
      </c>
      <c r="G11" s="95">
        <v>0</v>
      </c>
      <c r="H11" s="94"/>
      <c r="I11" s="95"/>
      <c r="J11" s="94"/>
      <c r="K11" s="95"/>
      <c r="L11" s="94"/>
      <c r="M11" s="95"/>
      <c r="N11" s="94"/>
      <c r="O11" s="95"/>
      <c r="P11" s="94">
        <f t="shared" si="1"/>
        <v>0</v>
      </c>
      <c r="Q11" s="95">
        <f t="shared" si="2"/>
        <v>0</v>
      </c>
      <c r="R11" s="49">
        <f t="shared" si="3"/>
        <v>0</v>
      </c>
      <c r="S11" s="50">
        <f t="shared" si="4"/>
        <v>0</v>
      </c>
      <c r="T11" s="49">
        <f t="shared" si="5"/>
        <v>0</v>
      </c>
      <c r="U11" s="51">
        <f t="shared" si="6"/>
        <v>0</v>
      </c>
      <c r="V11" s="94">
        <v>0</v>
      </c>
      <c r="W11" s="95">
        <v>0</v>
      </c>
    </row>
    <row r="12" spans="1:23" ht="12.75" customHeight="1">
      <c r="A12" s="48" t="s">
        <v>36</v>
      </c>
      <c r="B12" s="93">
        <v>0</v>
      </c>
      <c r="C12" s="93">
        <v>0</v>
      </c>
      <c r="D12" s="93"/>
      <c r="E12" s="93">
        <f t="shared" si="0"/>
        <v>0</v>
      </c>
      <c r="F12" s="94">
        <v>0</v>
      </c>
      <c r="G12" s="95">
        <v>0</v>
      </c>
      <c r="H12" s="94"/>
      <c r="I12" s="95"/>
      <c r="J12" s="94"/>
      <c r="K12" s="95"/>
      <c r="L12" s="94"/>
      <c r="M12" s="95"/>
      <c r="N12" s="94"/>
      <c r="O12" s="95"/>
      <c r="P12" s="94">
        <f t="shared" si="1"/>
        <v>0</v>
      </c>
      <c r="Q12" s="95">
        <f t="shared" si="2"/>
        <v>0</v>
      </c>
      <c r="R12" s="49">
        <f t="shared" si="3"/>
        <v>0</v>
      </c>
      <c r="S12" s="50">
        <f t="shared" si="4"/>
        <v>0</v>
      </c>
      <c r="T12" s="49">
        <f t="shared" si="5"/>
        <v>0</v>
      </c>
      <c r="U12" s="51">
        <f t="shared" si="6"/>
        <v>0</v>
      </c>
      <c r="V12" s="94">
        <v>0</v>
      </c>
      <c r="W12" s="95">
        <v>0</v>
      </c>
    </row>
    <row r="13" spans="1:23" ht="12.75" customHeight="1">
      <c r="A13" s="48" t="s">
        <v>37</v>
      </c>
      <c r="B13" s="93">
        <v>0</v>
      </c>
      <c r="C13" s="93">
        <v>0</v>
      </c>
      <c r="D13" s="93"/>
      <c r="E13" s="93">
        <f t="shared" si="0"/>
        <v>0</v>
      </c>
      <c r="F13" s="94">
        <v>0</v>
      </c>
      <c r="G13" s="95">
        <v>0</v>
      </c>
      <c r="H13" s="94"/>
      <c r="I13" s="95"/>
      <c r="J13" s="94"/>
      <c r="K13" s="95"/>
      <c r="L13" s="94"/>
      <c r="M13" s="95"/>
      <c r="N13" s="94"/>
      <c r="O13" s="95"/>
      <c r="P13" s="94">
        <f t="shared" si="1"/>
        <v>0</v>
      </c>
      <c r="Q13" s="95">
        <f t="shared" si="2"/>
        <v>0</v>
      </c>
      <c r="R13" s="49">
        <f t="shared" si="3"/>
        <v>0</v>
      </c>
      <c r="S13" s="50">
        <f t="shared" si="4"/>
        <v>0</v>
      </c>
      <c r="T13" s="49">
        <f t="shared" si="5"/>
        <v>0</v>
      </c>
      <c r="U13" s="51">
        <f t="shared" si="6"/>
        <v>0</v>
      </c>
      <c r="V13" s="94">
        <v>0</v>
      </c>
      <c r="W13" s="95">
        <v>0</v>
      </c>
    </row>
    <row r="14" spans="1:23" ht="12.75" customHeight="1">
      <c r="A14" s="48" t="s">
        <v>38</v>
      </c>
      <c r="B14" s="93">
        <v>0</v>
      </c>
      <c r="C14" s="93">
        <v>0</v>
      </c>
      <c r="D14" s="93"/>
      <c r="E14" s="93">
        <f t="shared" si="0"/>
        <v>0</v>
      </c>
      <c r="F14" s="94">
        <v>0</v>
      </c>
      <c r="G14" s="95">
        <v>0</v>
      </c>
      <c r="H14" s="94"/>
      <c r="I14" s="95"/>
      <c r="J14" s="94"/>
      <c r="K14" s="95"/>
      <c r="L14" s="94"/>
      <c r="M14" s="95"/>
      <c r="N14" s="94"/>
      <c r="O14" s="95"/>
      <c r="P14" s="94">
        <f t="shared" si="1"/>
        <v>0</v>
      </c>
      <c r="Q14" s="95">
        <f t="shared" si="2"/>
        <v>0</v>
      </c>
      <c r="R14" s="49">
        <f t="shared" si="3"/>
        <v>0</v>
      </c>
      <c r="S14" s="50">
        <f t="shared" si="4"/>
        <v>0</v>
      </c>
      <c r="T14" s="49">
        <f t="shared" si="5"/>
        <v>0</v>
      </c>
      <c r="U14" s="51">
        <f t="shared" si="6"/>
        <v>0</v>
      </c>
      <c r="V14" s="94">
        <v>0</v>
      </c>
      <c r="W14" s="95">
        <v>0</v>
      </c>
    </row>
    <row r="15" spans="1:23" ht="12.75" customHeight="1">
      <c r="A15" s="48" t="s">
        <v>39</v>
      </c>
      <c r="B15" s="93">
        <v>0</v>
      </c>
      <c r="C15" s="93">
        <v>0</v>
      </c>
      <c r="D15" s="93"/>
      <c r="E15" s="93">
        <f t="shared" si="0"/>
        <v>0</v>
      </c>
      <c r="F15" s="94">
        <v>0</v>
      </c>
      <c r="G15" s="95">
        <v>0</v>
      </c>
      <c r="H15" s="94"/>
      <c r="I15" s="95"/>
      <c r="J15" s="94"/>
      <c r="K15" s="95"/>
      <c r="L15" s="94"/>
      <c r="M15" s="95"/>
      <c r="N15" s="94"/>
      <c r="O15" s="95"/>
      <c r="P15" s="94">
        <f t="shared" si="1"/>
        <v>0</v>
      </c>
      <c r="Q15" s="95">
        <f t="shared" si="2"/>
        <v>0</v>
      </c>
      <c r="R15" s="49">
        <f t="shared" si="3"/>
        <v>0</v>
      </c>
      <c r="S15" s="50">
        <f t="shared" si="4"/>
        <v>0</v>
      </c>
      <c r="T15" s="49">
        <f t="shared" si="5"/>
        <v>0</v>
      </c>
      <c r="U15" s="51">
        <f t="shared" si="6"/>
        <v>0</v>
      </c>
      <c r="V15" s="94">
        <v>0</v>
      </c>
      <c r="W15" s="95">
        <v>0</v>
      </c>
    </row>
    <row r="16" spans="1:23" ht="12.75" customHeight="1">
      <c r="A16" s="52" t="s">
        <v>40</v>
      </c>
      <c r="B16" s="96">
        <f>SUM(B9:B15)</f>
        <v>1550000</v>
      </c>
      <c r="C16" s="96">
        <f>SUM(C9:C15)</f>
        <v>0</v>
      </c>
      <c r="D16" s="96"/>
      <c r="E16" s="96">
        <f t="shared" si="0"/>
        <v>1550000</v>
      </c>
      <c r="F16" s="97">
        <f aca="true" t="shared" si="7" ref="F16:O16">SUM(F9:F15)</f>
        <v>1550000</v>
      </c>
      <c r="G16" s="98">
        <f t="shared" si="7"/>
        <v>1550000</v>
      </c>
      <c r="H16" s="97">
        <f t="shared" si="7"/>
        <v>571000</v>
      </c>
      <c r="I16" s="98">
        <f t="shared" si="7"/>
        <v>779549</v>
      </c>
      <c r="J16" s="97">
        <f t="shared" si="7"/>
        <v>276000</v>
      </c>
      <c r="K16" s="98">
        <f t="shared" si="7"/>
        <v>915103</v>
      </c>
      <c r="L16" s="97">
        <f t="shared" si="7"/>
        <v>68000</v>
      </c>
      <c r="M16" s="98">
        <f t="shared" si="7"/>
        <v>704255</v>
      </c>
      <c r="N16" s="97">
        <f t="shared" si="7"/>
        <v>635000</v>
      </c>
      <c r="O16" s="98">
        <f t="shared" si="7"/>
        <v>1019623</v>
      </c>
      <c r="P16" s="97">
        <f t="shared" si="1"/>
        <v>1550000</v>
      </c>
      <c r="Q16" s="98">
        <f t="shared" si="2"/>
        <v>3418530</v>
      </c>
      <c r="R16" s="53">
        <f t="shared" si="3"/>
        <v>833.8235294117646</v>
      </c>
      <c r="S16" s="54">
        <f t="shared" si="4"/>
        <v>44.780370746391576</v>
      </c>
      <c r="T16" s="53">
        <f>IF((SUM($E9:$E13)+$E15)=0,0,(P16/(SUM($E9:$E13)+$E15)*100))</f>
        <v>100</v>
      </c>
      <c r="U16" s="55">
        <f>IF((SUM($E9:$E13)+$E15)=0,0,(Q16/(SUM($E9:$E13)+$E15)*100))</f>
        <v>220.55032258064514</v>
      </c>
      <c r="V16" s="97">
        <f>SUM(V9:V15)</f>
        <v>0</v>
      </c>
      <c r="W16" s="98">
        <f>SUM(W9:W15)</f>
        <v>0</v>
      </c>
    </row>
    <row r="17" spans="1:23" ht="12.75" customHeight="1">
      <c r="A17" s="41" t="s">
        <v>41</v>
      </c>
      <c r="B17" s="99"/>
      <c r="C17" s="99"/>
      <c r="D17" s="99"/>
      <c r="E17" s="99"/>
      <c r="F17" s="100"/>
      <c r="G17" s="101"/>
      <c r="H17" s="100"/>
      <c r="I17" s="101"/>
      <c r="J17" s="100"/>
      <c r="K17" s="101"/>
      <c r="L17" s="100"/>
      <c r="M17" s="101"/>
      <c r="N17" s="100"/>
      <c r="O17" s="101"/>
      <c r="P17" s="100"/>
      <c r="Q17" s="101"/>
      <c r="R17" s="45"/>
      <c r="S17" s="46"/>
      <c r="T17" s="45"/>
      <c r="U17" s="47"/>
      <c r="V17" s="100"/>
      <c r="W17" s="101"/>
    </row>
    <row r="18" spans="1:23" ht="12.75" customHeight="1">
      <c r="A18" s="48" t="s">
        <v>42</v>
      </c>
      <c r="B18" s="93">
        <v>0</v>
      </c>
      <c r="C18" s="93">
        <v>0</v>
      </c>
      <c r="D18" s="93"/>
      <c r="E18" s="93">
        <f aca="true" t="shared" si="8" ref="E18:E24">$B18+$C18+$D18</f>
        <v>0</v>
      </c>
      <c r="F18" s="94">
        <v>0</v>
      </c>
      <c r="G18" s="95">
        <v>0</v>
      </c>
      <c r="H18" s="94"/>
      <c r="I18" s="95"/>
      <c r="J18" s="94"/>
      <c r="K18" s="95"/>
      <c r="L18" s="94"/>
      <c r="M18" s="95"/>
      <c r="N18" s="94"/>
      <c r="O18" s="95"/>
      <c r="P18" s="94">
        <f aca="true" t="shared" si="9" ref="P18:P24">$H18+$J18+$L18+$N18</f>
        <v>0</v>
      </c>
      <c r="Q18" s="95">
        <f aca="true" t="shared" si="10" ref="Q18:Q24">$I18+$K18+$M18+$O18</f>
        <v>0</v>
      </c>
      <c r="R18" s="49">
        <f aca="true" t="shared" si="11" ref="R18:R24">IF($L18=0,0,(($N18-$L18)/$L18)*100)</f>
        <v>0</v>
      </c>
      <c r="S18" s="50">
        <f aca="true" t="shared" si="12" ref="S18:S24">IF($M18=0,0,(($O18-$M18)/$M18)*100)</f>
        <v>0</v>
      </c>
      <c r="T18" s="49">
        <f aca="true" t="shared" si="13" ref="T18:T23">IF($E18=0,0,($P18/$E18)*100)</f>
        <v>0</v>
      </c>
      <c r="U18" s="51">
        <f aca="true" t="shared" si="14" ref="U18:U23">IF($E18=0,0,($Q18/$E18)*100)</f>
        <v>0</v>
      </c>
      <c r="V18" s="94">
        <v>0</v>
      </c>
      <c r="W18" s="95">
        <v>0</v>
      </c>
    </row>
    <row r="19" spans="1:23" ht="12.75" customHeight="1">
      <c r="A19" s="48" t="s">
        <v>43</v>
      </c>
      <c r="B19" s="93">
        <v>0</v>
      </c>
      <c r="C19" s="93">
        <v>0</v>
      </c>
      <c r="D19" s="93"/>
      <c r="E19" s="93">
        <f t="shared" si="8"/>
        <v>0</v>
      </c>
      <c r="F19" s="94">
        <v>0</v>
      </c>
      <c r="G19" s="95">
        <v>0</v>
      </c>
      <c r="H19" s="94"/>
      <c r="I19" s="95"/>
      <c r="J19" s="94"/>
      <c r="K19" s="95"/>
      <c r="L19" s="94"/>
      <c r="M19" s="95"/>
      <c r="N19" s="94"/>
      <c r="O19" s="95"/>
      <c r="P19" s="94">
        <f t="shared" si="9"/>
        <v>0</v>
      </c>
      <c r="Q19" s="95">
        <f t="shared" si="10"/>
        <v>0</v>
      </c>
      <c r="R19" s="49">
        <f t="shared" si="11"/>
        <v>0</v>
      </c>
      <c r="S19" s="50">
        <f t="shared" si="12"/>
        <v>0</v>
      </c>
      <c r="T19" s="49">
        <f t="shared" si="13"/>
        <v>0</v>
      </c>
      <c r="U19" s="51">
        <f t="shared" si="14"/>
        <v>0</v>
      </c>
      <c r="V19" s="94">
        <v>0</v>
      </c>
      <c r="W19" s="95">
        <v>0</v>
      </c>
    </row>
    <row r="20" spans="1:23" ht="12.75" customHeight="1">
      <c r="A20" s="48" t="s">
        <v>44</v>
      </c>
      <c r="B20" s="93">
        <v>685000</v>
      </c>
      <c r="C20" s="93">
        <v>0</v>
      </c>
      <c r="D20" s="93"/>
      <c r="E20" s="93">
        <f t="shared" si="8"/>
        <v>685000</v>
      </c>
      <c r="F20" s="94">
        <v>685000</v>
      </c>
      <c r="G20" s="95">
        <v>685000</v>
      </c>
      <c r="H20" s="94">
        <v>685000</v>
      </c>
      <c r="I20" s="95"/>
      <c r="J20" s="94"/>
      <c r="K20" s="95"/>
      <c r="L20" s="94"/>
      <c r="M20" s="95"/>
      <c r="N20" s="94"/>
      <c r="O20" s="95"/>
      <c r="P20" s="94">
        <f t="shared" si="9"/>
        <v>685000</v>
      </c>
      <c r="Q20" s="95">
        <f t="shared" si="10"/>
        <v>0</v>
      </c>
      <c r="R20" s="49">
        <f t="shared" si="11"/>
        <v>0</v>
      </c>
      <c r="S20" s="50">
        <f t="shared" si="12"/>
        <v>0</v>
      </c>
      <c r="T20" s="49">
        <f t="shared" si="13"/>
        <v>100</v>
      </c>
      <c r="U20" s="51">
        <f t="shared" si="14"/>
        <v>0</v>
      </c>
      <c r="V20" s="94">
        <v>0</v>
      </c>
      <c r="W20" s="95">
        <v>0</v>
      </c>
    </row>
    <row r="21" spans="1:23" ht="12.75" customHeight="1">
      <c r="A21" s="48" t="s">
        <v>45</v>
      </c>
      <c r="B21" s="93">
        <v>0</v>
      </c>
      <c r="C21" s="93">
        <v>0</v>
      </c>
      <c r="D21" s="93"/>
      <c r="E21" s="93">
        <f t="shared" si="8"/>
        <v>0</v>
      </c>
      <c r="F21" s="94">
        <v>0</v>
      </c>
      <c r="G21" s="95">
        <v>0</v>
      </c>
      <c r="H21" s="94"/>
      <c r="I21" s="95"/>
      <c r="J21" s="94"/>
      <c r="K21" s="95"/>
      <c r="L21" s="94"/>
      <c r="M21" s="95"/>
      <c r="N21" s="94"/>
      <c r="O21" s="95"/>
      <c r="P21" s="94">
        <f t="shared" si="9"/>
        <v>0</v>
      </c>
      <c r="Q21" s="95">
        <f t="shared" si="10"/>
        <v>0</v>
      </c>
      <c r="R21" s="49">
        <f t="shared" si="11"/>
        <v>0</v>
      </c>
      <c r="S21" s="50">
        <f t="shared" si="12"/>
        <v>0</v>
      </c>
      <c r="T21" s="49">
        <f t="shared" si="13"/>
        <v>0</v>
      </c>
      <c r="U21" s="51">
        <f t="shared" si="14"/>
        <v>0</v>
      </c>
      <c r="V21" s="94">
        <v>0</v>
      </c>
      <c r="W21" s="95">
        <v>0</v>
      </c>
    </row>
    <row r="22" spans="1:23" ht="12.75" customHeight="1">
      <c r="A22" s="48" t="s">
        <v>46</v>
      </c>
      <c r="B22" s="93">
        <v>0</v>
      </c>
      <c r="C22" s="93">
        <v>0</v>
      </c>
      <c r="D22" s="93"/>
      <c r="E22" s="93">
        <f t="shared" si="8"/>
        <v>0</v>
      </c>
      <c r="F22" s="94">
        <v>0</v>
      </c>
      <c r="G22" s="95">
        <v>0</v>
      </c>
      <c r="H22" s="94"/>
      <c r="I22" s="95"/>
      <c r="J22" s="94"/>
      <c r="K22" s="95"/>
      <c r="L22" s="94"/>
      <c r="M22" s="95"/>
      <c r="N22" s="94"/>
      <c r="O22" s="95"/>
      <c r="P22" s="94">
        <f t="shared" si="9"/>
        <v>0</v>
      </c>
      <c r="Q22" s="95">
        <f t="shared" si="10"/>
        <v>0</v>
      </c>
      <c r="R22" s="49">
        <f t="shared" si="11"/>
        <v>0</v>
      </c>
      <c r="S22" s="50">
        <f t="shared" si="12"/>
        <v>0</v>
      </c>
      <c r="T22" s="49">
        <f t="shared" si="13"/>
        <v>0</v>
      </c>
      <c r="U22" s="51">
        <f t="shared" si="14"/>
        <v>0</v>
      </c>
      <c r="V22" s="94">
        <v>0</v>
      </c>
      <c r="W22" s="95">
        <v>0</v>
      </c>
    </row>
    <row r="23" spans="1:23" ht="12.75" customHeight="1">
      <c r="A23" s="48" t="s">
        <v>47</v>
      </c>
      <c r="B23" s="93">
        <v>0</v>
      </c>
      <c r="C23" s="93">
        <v>0</v>
      </c>
      <c r="D23" s="93"/>
      <c r="E23" s="93">
        <f t="shared" si="8"/>
        <v>0</v>
      </c>
      <c r="F23" s="94">
        <v>0</v>
      </c>
      <c r="G23" s="95">
        <v>0</v>
      </c>
      <c r="H23" s="94"/>
      <c r="I23" s="95"/>
      <c r="J23" s="94"/>
      <c r="K23" s="95"/>
      <c r="L23" s="94"/>
      <c r="M23" s="95"/>
      <c r="N23" s="94"/>
      <c r="O23" s="95"/>
      <c r="P23" s="94">
        <f t="shared" si="9"/>
        <v>0</v>
      </c>
      <c r="Q23" s="95">
        <f t="shared" si="10"/>
        <v>0</v>
      </c>
      <c r="R23" s="49">
        <f t="shared" si="11"/>
        <v>0</v>
      </c>
      <c r="S23" s="50">
        <f t="shared" si="12"/>
        <v>0</v>
      </c>
      <c r="T23" s="49">
        <f t="shared" si="13"/>
        <v>0</v>
      </c>
      <c r="U23" s="51">
        <f t="shared" si="14"/>
        <v>0</v>
      </c>
      <c r="V23" s="94">
        <v>0</v>
      </c>
      <c r="W23" s="95"/>
    </row>
    <row r="24" spans="1:23" ht="12.75" customHeight="1">
      <c r="A24" s="52" t="s">
        <v>40</v>
      </c>
      <c r="B24" s="96">
        <f>SUM(B18:B23)</f>
        <v>685000</v>
      </c>
      <c r="C24" s="96">
        <f>SUM(C18:C23)</f>
        <v>0</v>
      </c>
      <c r="D24" s="96"/>
      <c r="E24" s="96">
        <f t="shared" si="8"/>
        <v>685000</v>
      </c>
      <c r="F24" s="97">
        <f aca="true" t="shared" si="15" ref="F24:O24">SUM(F18:F23)</f>
        <v>685000</v>
      </c>
      <c r="G24" s="98">
        <f t="shared" si="15"/>
        <v>685000</v>
      </c>
      <c r="H24" s="97">
        <f t="shared" si="15"/>
        <v>685000</v>
      </c>
      <c r="I24" s="98">
        <f t="shared" si="15"/>
        <v>0</v>
      </c>
      <c r="J24" s="97">
        <f t="shared" si="15"/>
        <v>0</v>
      </c>
      <c r="K24" s="98">
        <f t="shared" si="15"/>
        <v>0</v>
      </c>
      <c r="L24" s="97">
        <f t="shared" si="15"/>
        <v>0</v>
      </c>
      <c r="M24" s="98">
        <f t="shared" si="15"/>
        <v>0</v>
      </c>
      <c r="N24" s="97">
        <f t="shared" si="15"/>
        <v>0</v>
      </c>
      <c r="O24" s="98">
        <f t="shared" si="15"/>
        <v>0</v>
      </c>
      <c r="P24" s="97">
        <f t="shared" si="9"/>
        <v>685000</v>
      </c>
      <c r="Q24" s="98">
        <f t="shared" si="10"/>
        <v>0</v>
      </c>
      <c r="R24" s="53">
        <f t="shared" si="11"/>
        <v>0</v>
      </c>
      <c r="S24" s="54">
        <f t="shared" si="12"/>
        <v>0</v>
      </c>
      <c r="T24" s="53">
        <f>IF(($E24-$E19-$E23)=0,0,($P24/($E24-$E19-$E23))*100)</f>
        <v>100</v>
      </c>
      <c r="U24" s="55">
        <f>IF(($E24-$E19-$E23)=0,0,($Q24/($E24-$E19-$E23))*100)</f>
        <v>0</v>
      </c>
      <c r="V24" s="97">
        <f>SUM(V18:V23)</f>
        <v>0</v>
      </c>
      <c r="W24" s="98">
        <f>SUM(W18:W23)</f>
        <v>0</v>
      </c>
    </row>
    <row r="25" spans="1:23" ht="12.75" customHeight="1">
      <c r="A25" s="41" t="s">
        <v>48</v>
      </c>
      <c r="B25" s="99"/>
      <c r="C25" s="99"/>
      <c r="D25" s="99"/>
      <c r="E25" s="99"/>
      <c r="F25" s="100"/>
      <c r="G25" s="101"/>
      <c r="H25" s="100"/>
      <c r="I25" s="101"/>
      <c r="J25" s="100"/>
      <c r="K25" s="101"/>
      <c r="L25" s="100"/>
      <c r="M25" s="101"/>
      <c r="N25" s="100"/>
      <c r="O25" s="101"/>
      <c r="P25" s="100"/>
      <c r="Q25" s="101"/>
      <c r="R25" s="45"/>
      <c r="S25" s="46"/>
      <c r="T25" s="45"/>
      <c r="U25" s="47"/>
      <c r="V25" s="100"/>
      <c r="W25" s="101"/>
    </row>
    <row r="26" spans="1:23" ht="12.75" customHeight="1">
      <c r="A26" s="48" t="s">
        <v>49</v>
      </c>
      <c r="B26" s="93">
        <v>0</v>
      </c>
      <c r="C26" s="93">
        <v>0</v>
      </c>
      <c r="D26" s="93"/>
      <c r="E26" s="93">
        <f>$B26+$C26+$D26</f>
        <v>0</v>
      </c>
      <c r="F26" s="94">
        <v>0</v>
      </c>
      <c r="G26" s="95">
        <v>0</v>
      </c>
      <c r="H26" s="94"/>
      <c r="I26" s="95"/>
      <c r="J26" s="94"/>
      <c r="K26" s="95"/>
      <c r="L26" s="94"/>
      <c r="M26" s="95"/>
      <c r="N26" s="94"/>
      <c r="O26" s="95"/>
      <c r="P26" s="94">
        <f>$H26+$J26+$L26+$N26</f>
        <v>0</v>
      </c>
      <c r="Q26" s="95">
        <f>$I26+$K26+$M26+$O26</f>
        <v>0</v>
      </c>
      <c r="R26" s="49">
        <f>IF($L26=0,0,(($N26-$L26)/$L26)*100)</f>
        <v>0</v>
      </c>
      <c r="S26" s="50">
        <f>IF($M26=0,0,(($O26-$M26)/$M26)*100)</f>
        <v>0</v>
      </c>
      <c r="T26" s="49">
        <f>IF($E26=0,0,($P26/$E26)*100)</f>
        <v>0</v>
      </c>
      <c r="U26" s="51">
        <f>IF($E26=0,0,($Q26/$E26)*100)</f>
        <v>0</v>
      </c>
      <c r="V26" s="94">
        <v>0</v>
      </c>
      <c r="W26" s="95"/>
    </row>
    <row r="27" spans="1:23" ht="12.75" customHeight="1">
      <c r="A27" s="48" t="s">
        <v>50</v>
      </c>
      <c r="B27" s="93">
        <v>0</v>
      </c>
      <c r="C27" s="93">
        <v>0</v>
      </c>
      <c r="D27" s="93"/>
      <c r="E27" s="93">
        <f>$B27+$C27+$D27</f>
        <v>0</v>
      </c>
      <c r="F27" s="94">
        <v>0</v>
      </c>
      <c r="G27" s="95">
        <v>0</v>
      </c>
      <c r="H27" s="94"/>
      <c r="I27" s="95"/>
      <c r="J27" s="94"/>
      <c r="K27" s="95"/>
      <c r="L27" s="94"/>
      <c r="M27" s="95"/>
      <c r="N27" s="94"/>
      <c r="O27" s="95"/>
      <c r="P27" s="94">
        <f>$H27+$J27+$L27+$N27</f>
        <v>0</v>
      </c>
      <c r="Q27" s="95">
        <f>$I27+$K27+$M27+$O27</f>
        <v>0</v>
      </c>
      <c r="R27" s="49">
        <f>IF($L27=0,0,(($N27-$L27)/$L27)*100)</f>
        <v>0</v>
      </c>
      <c r="S27" s="50">
        <f>IF($M27=0,0,(($O27-$M27)/$M27)*100)</f>
        <v>0</v>
      </c>
      <c r="T27" s="49">
        <f>IF($E27=0,0,($P27/$E27)*100)</f>
        <v>0</v>
      </c>
      <c r="U27" s="51">
        <f>IF($E27=0,0,($Q27/$E27)*100)</f>
        <v>0</v>
      </c>
      <c r="V27" s="94">
        <v>0</v>
      </c>
      <c r="W27" s="95"/>
    </row>
    <row r="28" spans="1:23" ht="12.75" customHeight="1">
      <c r="A28" s="48" t="s">
        <v>51</v>
      </c>
      <c r="B28" s="93">
        <v>0</v>
      </c>
      <c r="C28" s="93">
        <v>0</v>
      </c>
      <c r="D28" s="93"/>
      <c r="E28" s="93">
        <f>$B28+$C28+$D28</f>
        <v>0</v>
      </c>
      <c r="F28" s="94">
        <v>0</v>
      </c>
      <c r="G28" s="95">
        <v>0</v>
      </c>
      <c r="H28" s="94"/>
      <c r="I28" s="95"/>
      <c r="J28" s="94"/>
      <c r="K28" s="95"/>
      <c r="L28" s="94"/>
      <c r="M28" s="95"/>
      <c r="N28" s="94"/>
      <c r="O28" s="95"/>
      <c r="P28" s="94">
        <f>$H28+$J28+$L28+$N28</f>
        <v>0</v>
      </c>
      <c r="Q28" s="95">
        <f>$I28+$K28+$M28+$O28</f>
        <v>0</v>
      </c>
      <c r="R28" s="49">
        <f>IF($L28=0,0,(($N28-$L28)/$L28)*100)</f>
        <v>0</v>
      </c>
      <c r="S28" s="50">
        <f>IF($M28=0,0,(($O28-$M28)/$M28)*100)</f>
        <v>0</v>
      </c>
      <c r="T28" s="49">
        <f>IF($E28=0,0,($P28/$E28)*100)</f>
        <v>0</v>
      </c>
      <c r="U28" s="51">
        <f>IF($E28=0,0,($Q28/$E28)*100)</f>
        <v>0</v>
      </c>
      <c r="V28" s="94">
        <v>0</v>
      </c>
      <c r="W28" s="95">
        <v>0</v>
      </c>
    </row>
    <row r="29" spans="1:23" ht="12.75" customHeight="1">
      <c r="A29" s="48" t="s">
        <v>52</v>
      </c>
      <c r="B29" s="93">
        <v>0</v>
      </c>
      <c r="C29" s="93">
        <v>0</v>
      </c>
      <c r="D29" s="93"/>
      <c r="E29" s="93">
        <f>$B29+$C29+$D29</f>
        <v>0</v>
      </c>
      <c r="F29" s="94">
        <v>0</v>
      </c>
      <c r="G29" s="95">
        <v>0</v>
      </c>
      <c r="H29" s="94"/>
      <c r="I29" s="95"/>
      <c r="J29" s="94"/>
      <c r="K29" s="95"/>
      <c r="L29" s="94"/>
      <c r="M29" s="95"/>
      <c r="N29" s="94"/>
      <c r="O29" s="95"/>
      <c r="P29" s="94">
        <f>$H29+$J29+$L29+$N29</f>
        <v>0</v>
      </c>
      <c r="Q29" s="95">
        <f>$I29+$K29+$M29+$O29</f>
        <v>0</v>
      </c>
      <c r="R29" s="49">
        <f>IF($L29=0,0,(($N29-$L29)/$L29)*100)</f>
        <v>0</v>
      </c>
      <c r="S29" s="50">
        <f>IF($M29=0,0,(($O29-$M29)/$M29)*100)</f>
        <v>0</v>
      </c>
      <c r="T29" s="49">
        <f>IF($E29=0,0,($P29/$E29)*100)</f>
        <v>0</v>
      </c>
      <c r="U29" s="51">
        <f>IF($E29=0,0,($Q29/$E29)*100)</f>
        <v>0</v>
      </c>
      <c r="V29" s="94">
        <v>0</v>
      </c>
      <c r="W29" s="95">
        <v>0</v>
      </c>
    </row>
    <row r="30" spans="1:23" ht="12.75" customHeight="1">
      <c r="A30" s="52" t="s">
        <v>40</v>
      </c>
      <c r="B30" s="96">
        <f>SUM(B26:B29)</f>
        <v>0</v>
      </c>
      <c r="C30" s="96">
        <f>SUM(C26:C29)</f>
        <v>0</v>
      </c>
      <c r="D30" s="96"/>
      <c r="E30" s="96">
        <f>$B30+$C30+$D30</f>
        <v>0</v>
      </c>
      <c r="F30" s="97">
        <f aca="true" t="shared" si="16" ref="F30:O30">SUM(F26:F29)</f>
        <v>0</v>
      </c>
      <c r="G30" s="98">
        <f t="shared" si="16"/>
        <v>0</v>
      </c>
      <c r="H30" s="97">
        <f t="shared" si="16"/>
        <v>0</v>
      </c>
      <c r="I30" s="98">
        <f t="shared" si="16"/>
        <v>0</v>
      </c>
      <c r="J30" s="97">
        <f t="shared" si="16"/>
        <v>0</v>
      </c>
      <c r="K30" s="98">
        <f t="shared" si="16"/>
        <v>0</v>
      </c>
      <c r="L30" s="97">
        <f t="shared" si="16"/>
        <v>0</v>
      </c>
      <c r="M30" s="98">
        <f t="shared" si="16"/>
        <v>0</v>
      </c>
      <c r="N30" s="97">
        <f t="shared" si="16"/>
        <v>0</v>
      </c>
      <c r="O30" s="98">
        <f t="shared" si="16"/>
        <v>0</v>
      </c>
      <c r="P30" s="97">
        <f>$H30+$J30+$L30+$N30</f>
        <v>0</v>
      </c>
      <c r="Q30" s="98">
        <f>$I30+$K30+$M30+$O30</f>
        <v>0</v>
      </c>
      <c r="R30" s="53">
        <f>IF($L30=0,0,(($N30-$L30)/$L30)*100)</f>
        <v>0</v>
      </c>
      <c r="S30" s="54">
        <f>IF($M30=0,0,(($O30-$M30)/$M30)*100)</f>
        <v>0</v>
      </c>
      <c r="T30" s="53">
        <f>IF($E30=0,0,($P30/$E30)*100)</f>
        <v>0</v>
      </c>
      <c r="U30" s="55">
        <f>IF($E30=0,0,($Q30/$E30)*100)</f>
        <v>0</v>
      </c>
      <c r="V30" s="97">
        <f>SUM(V26:V29)</f>
        <v>0</v>
      </c>
      <c r="W30" s="98">
        <f>SUM(W26:W29)</f>
        <v>0</v>
      </c>
    </row>
    <row r="31" spans="1:23" ht="12.75" customHeight="1">
      <c r="A31" s="41" t="s">
        <v>53</v>
      </c>
      <c r="B31" s="99"/>
      <c r="C31" s="99"/>
      <c r="D31" s="99"/>
      <c r="E31" s="99"/>
      <c r="F31" s="100"/>
      <c r="G31" s="101"/>
      <c r="H31" s="100"/>
      <c r="I31" s="101"/>
      <c r="J31" s="100"/>
      <c r="K31" s="101"/>
      <c r="L31" s="100"/>
      <c r="M31" s="101"/>
      <c r="N31" s="100"/>
      <c r="O31" s="101"/>
      <c r="P31" s="100"/>
      <c r="Q31" s="101"/>
      <c r="R31" s="45"/>
      <c r="S31" s="46"/>
      <c r="T31" s="45"/>
      <c r="U31" s="47"/>
      <c r="V31" s="100"/>
      <c r="W31" s="101"/>
    </row>
    <row r="32" spans="1:23" ht="12.75" customHeight="1">
      <c r="A32" s="48" t="s">
        <v>54</v>
      </c>
      <c r="B32" s="93">
        <v>1460000</v>
      </c>
      <c r="C32" s="93">
        <v>0</v>
      </c>
      <c r="D32" s="93"/>
      <c r="E32" s="93">
        <f>$B32+$C32+$D32</f>
        <v>1460000</v>
      </c>
      <c r="F32" s="94">
        <v>1460000</v>
      </c>
      <c r="G32" s="95">
        <v>1460000</v>
      </c>
      <c r="H32" s="94"/>
      <c r="I32" s="95">
        <v>2095818</v>
      </c>
      <c r="J32" s="94">
        <v>1020000</v>
      </c>
      <c r="K32" s="95">
        <v>3550298</v>
      </c>
      <c r="L32" s="94">
        <v>283000</v>
      </c>
      <c r="M32" s="95">
        <v>3132322</v>
      </c>
      <c r="N32" s="94"/>
      <c r="O32" s="95">
        <v>3223471</v>
      </c>
      <c r="P32" s="94">
        <f>$H32+$J32+$L32+$N32</f>
        <v>1303000</v>
      </c>
      <c r="Q32" s="95">
        <f>$I32+$K32+$M32+$O32</f>
        <v>12001909</v>
      </c>
      <c r="R32" s="49">
        <f>IF($L32=0,0,(($N32-$L32)/$L32)*100)</f>
        <v>-100</v>
      </c>
      <c r="S32" s="50">
        <f>IF($M32=0,0,(($O32-$M32)/$M32)*100)</f>
        <v>2.9099498710541254</v>
      </c>
      <c r="T32" s="49">
        <f>IF($E32=0,0,($P32/$E32)*100)</f>
        <v>89.24657534246575</v>
      </c>
      <c r="U32" s="51">
        <f>IF($E32=0,0,($Q32/$E32)*100)</f>
        <v>822.0485616438357</v>
      </c>
      <c r="V32" s="94">
        <v>0</v>
      </c>
      <c r="W32" s="95">
        <v>0</v>
      </c>
    </row>
    <row r="33" spans="1:23" ht="12.75" customHeight="1">
      <c r="A33" s="52" t="s">
        <v>40</v>
      </c>
      <c r="B33" s="96">
        <f>B32</f>
        <v>1460000</v>
      </c>
      <c r="C33" s="96">
        <f>C32</f>
        <v>0</v>
      </c>
      <c r="D33" s="96"/>
      <c r="E33" s="96">
        <f>$B33+$C33+$D33</f>
        <v>1460000</v>
      </c>
      <c r="F33" s="97">
        <f aca="true" t="shared" si="17" ref="F33:O33">F32</f>
        <v>1460000</v>
      </c>
      <c r="G33" s="98">
        <f t="shared" si="17"/>
        <v>1460000</v>
      </c>
      <c r="H33" s="97">
        <f t="shared" si="17"/>
        <v>0</v>
      </c>
      <c r="I33" s="98">
        <f t="shared" si="17"/>
        <v>2095818</v>
      </c>
      <c r="J33" s="97">
        <f t="shared" si="17"/>
        <v>1020000</v>
      </c>
      <c r="K33" s="98">
        <f t="shared" si="17"/>
        <v>3550298</v>
      </c>
      <c r="L33" s="97">
        <f t="shared" si="17"/>
        <v>283000</v>
      </c>
      <c r="M33" s="98">
        <f t="shared" si="17"/>
        <v>3132322</v>
      </c>
      <c r="N33" s="97">
        <f t="shared" si="17"/>
        <v>0</v>
      </c>
      <c r="O33" s="98">
        <f t="shared" si="17"/>
        <v>3223471</v>
      </c>
      <c r="P33" s="97">
        <f>$H33+$J33+$L33+$N33</f>
        <v>1303000</v>
      </c>
      <c r="Q33" s="98">
        <f>$I33+$K33+$M33+$O33</f>
        <v>12001909</v>
      </c>
      <c r="R33" s="53">
        <f>IF($L33=0,0,(($N33-$L33)/$L33)*100)</f>
        <v>-100</v>
      </c>
      <c r="S33" s="54">
        <f>IF($M33=0,0,(($O33-$M33)/$M33)*100)</f>
        <v>2.9099498710541254</v>
      </c>
      <c r="T33" s="53">
        <f>IF($E33=0,0,($P33/$E33)*100)</f>
        <v>89.24657534246575</v>
      </c>
      <c r="U33" s="55">
        <f>IF($E33=0,0,($Q33/$E33)*100)</f>
        <v>822.0485616438357</v>
      </c>
      <c r="V33" s="97">
        <f>V32</f>
        <v>0</v>
      </c>
      <c r="W33" s="98">
        <f>W32</f>
        <v>0</v>
      </c>
    </row>
    <row r="34" spans="1:23" ht="12.75" customHeight="1">
      <c r="A34" s="41" t="s">
        <v>55</v>
      </c>
      <c r="B34" s="99"/>
      <c r="C34" s="99"/>
      <c r="D34" s="99"/>
      <c r="E34" s="99"/>
      <c r="F34" s="100"/>
      <c r="G34" s="101"/>
      <c r="H34" s="100"/>
      <c r="I34" s="101"/>
      <c r="J34" s="100"/>
      <c r="K34" s="101"/>
      <c r="L34" s="100"/>
      <c r="M34" s="101"/>
      <c r="N34" s="100"/>
      <c r="O34" s="101"/>
      <c r="P34" s="100"/>
      <c r="Q34" s="101"/>
      <c r="R34" s="45"/>
      <c r="S34" s="46"/>
      <c r="T34" s="45"/>
      <c r="U34" s="47"/>
      <c r="V34" s="100"/>
      <c r="W34" s="101"/>
    </row>
    <row r="35" spans="1:23" ht="12.75" customHeight="1">
      <c r="A35" s="48" t="s">
        <v>56</v>
      </c>
      <c r="B35" s="93">
        <v>13000000</v>
      </c>
      <c r="C35" s="93">
        <v>0</v>
      </c>
      <c r="D35" s="93"/>
      <c r="E35" s="93">
        <f aca="true" t="shared" si="18" ref="E35:E40">$B35+$C35+$D35</f>
        <v>13000000</v>
      </c>
      <c r="F35" s="94">
        <v>13000000</v>
      </c>
      <c r="G35" s="95">
        <v>13000000</v>
      </c>
      <c r="H35" s="94">
        <v>2281000</v>
      </c>
      <c r="I35" s="95"/>
      <c r="J35" s="94"/>
      <c r="K35" s="95">
        <v>1983456</v>
      </c>
      <c r="L35" s="94">
        <v>3085000</v>
      </c>
      <c r="M35" s="95">
        <v>7126002</v>
      </c>
      <c r="N35" s="94">
        <v>7634000</v>
      </c>
      <c r="O35" s="95">
        <v>4262761</v>
      </c>
      <c r="P35" s="94">
        <f aca="true" t="shared" si="19" ref="P35:P40">$H35+$J35+$L35+$N35</f>
        <v>13000000</v>
      </c>
      <c r="Q35" s="95">
        <f aca="true" t="shared" si="20" ref="Q35:Q40">$I35+$K35+$M35+$O35</f>
        <v>13372219</v>
      </c>
      <c r="R35" s="49">
        <f aca="true" t="shared" si="21" ref="R35:R40">IF($L35=0,0,(($N35-$L35)/$L35)*100)</f>
        <v>147.4554294975689</v>
      </c>
      <c r="S35" s="50">
        <f aca="true" t="shared" si="22" ref="S35:S40">IF($M35=0,0,(($O35-$M35)/$M35)*100)</f>
        <v>-40.18018799321134</v>
      </c>
      <c r="T35" s="49">
        <f>IF($E35=0,0,($P35/$E35)*100)</f>
        <v>100</v>
      </c>
      <c r="U35" s="51">
        <f>IF($E35=0,0,($Q35/$E35)*100)</f>
        <v>102.86322307692308</v>
      </c>
      <c r="V35" s="94">
        <v>0</v>
      </c>
      <c r="W35" s="95">
        <v>0</v>
      </c>
    </row>
    <row r="36" spans="1:23" ht="12.75" customHeight="1">
      <c r="A36" s="48" t="s">
        <v>57</v>
      </c>
      <c r="B36" s="93">
        <v>0</v>
      </c>
      <c r="C36" s="93">
        <v>0</v>
      </c>
      <c r="D36" s="93"/>
      <c r="E36" s="93">
        <f t="shared" si="18"/>
        <v>0</v>
      </c>
      <c r="F36" s="94">
        <v>0</v>
      </c>
      <c r="G36" s="95">
        <v>0</v>
      </c>
      <c r="H36" s="94"/>
      <c r="I36" s="95"/>
      <c r="J36" s="94"/>
      <c r="K36" s="95"/>
      <c r="L36" s="94"/>
      <c r="M36" s="95"/>
      <c r="N36" s="94"/>
      <c r="O36" s="95"/>
      <c r="P36" s="94">
        <f t="shared" si="19"/>
        <v>0</v>
      </c>
      <c r="Q36" s="95">
        <f t="shared" si="20"/>
        <v>0</v>
      </c>
      <c r="R36" s="49">
        <f t="shared" si="21"/>
        <v>0</v>
      </c>
      <c r="S36" s="50">
        <f t="shared" si="22"/>
        <v>0</v>
      </c>
      <c r="T36" s="49">
        <f>IF($E36=0,0,($P36/$E36)*100)</f>
        <v>0</v>
      </c>
      <c r="U36" s="51">
        <f>IF($E36=0,0,($Q36/$E36)*100)</f>
        <v>0</v>
      </c>
      <c r="V36" s="94">
        <v>0</v>
      </c>
      <c r="W36" s="95">
        <v>0</v>
      </c>
    </row>
    <row r="37" spans="1:23" ht="12.75" customHeight="1">
      <c r="A37" s="48" t="s">
        <v>58</v>
      </c>
      <c r="B37" s="93">
        <v>0</v>
      </c>
      <c r="C37" s="93">
        <v>0</v>
      </c>
      <c r="D37" s="93"/>
      <c r="E37" s="93">
        <f t="shared" si="18"/>
        <v>0</v>
      </c>
      <c r="F37" s="94">
        <v>0</v>
      </c>
      <c r="G37" s="95">
        <v>0</v>
      </c>
      <c r="H37" s="94"/>
      <c r="I37" s="95"/>
      <c r="J37" s="94"/>
      <c r="K37" s="95"/>
      <c r="L37" s="94"/>
      <c r="M37" s="95"/>
      <c r="N37" s="94"/>
      <c r="O37" s="95"/>
      <c r="P37" s="94">
        <f t="shared" si="19"/>
        <v>0</v>
      </c>
      <c r="Q37" s="95">
        <f t="shared" si="20"/>
        <v>0</v>
      </c>
      <c r="R37" s="49">
        <f t="shared" si="21"/>
        <v>0</v>
      </c>
      <c r="S37" s="50">
        <f t="shared" si="22"/>
        <v>0</v>
      </c>
      <c r="T37" s="49">
        <f>IF($E37=0,0,($P37/$E37)*100)</f>
        <v>0</v>
      </c>
      <c r="U37" s="51">
        <f>IF($E37=0,0,($Q37/$E37)*100)</f>
        <v>0</v>
      </c>
      <c r="V37" s="94">
        <v>0</v>
      </c>
      <c r="W37" s="95"/>
    </row>
    <row r="38" spans="1:23" ht="12.75" customHeight="1">
      <c r="A38" s="48" t="s">
        <v>59</v>
      </c>
      <c r="B38" s="93">
        <v>7000000</v>
      </c>
      <c r="C38" s="93">
        <v>0</v>
      </c>
      <c r="D38" s="93"/>
      <c r="E38" s="93">
        <f t="shared" si="18"/>
        <v>7000000</v>
      </c>
      <c r="F38" s="94">
        <v>7000000</v>
      </c>
      <c r="G38" s="95">
        <v>7000000</v>
      </c>
      <c r="H38" s="94"/>
      <c r="I38" s="95"/>
      <c r="J38" s="94">
        <v>4305000</v>
      </c>
      <c r="K38" s="95"/>
      <c r="L38" s="94"/>
      <c r="M38" s="95"/>
      <c r="N38" s="94"/>
      <c r="O38" s="95">
        <v>5984956</v>
      </c>
      <c r="P38" s="94">
        <f t="shared" si="19"/>
        <v>4305000</v>
      </c>
      <c r="Q38" s="95">
        <f t="shared" si="20"/>
        <v>5984956</v>
      </c>
      <c r="R38" s="49">
        <f t="shared" si="21"/>
        <v>0</v>
      </c>
      <c r="S38" s="50">
        <f t="shared" si="22"/>
        <v>0</v>
      </c>
      <c r="T38" s="49">
        <f>IF($E38=0,0,($P38/$E38)*100)</f>
        <v>61.5</v>
      </c>
      <c r="U38" s="51">
        <f>IF($E38=0,0,($Q38/$E38)*100)</f>
        <v>85.49937142857142</v>
      </c>
      <c r="V38" s="94">
        <v>0</v>
      </c>
      <c r="W38" s="95">
        <v>0</v>
      </c>
    </row>
    <row r="39" spans="1:23" ht="12.75" customHeight="1">
      <c r="A39" s="48" t="s">
        <v>60</v>
      </c>
      <c r="B39" s="93">
        <v>0</v>
      </c>
      <c r="C39" s="93">
        <v>0</v>
      </c>
      <c r="D39" s="93"/>
      <c r="E39" s="93">
        <f t="shared" si="18"/>
        <v>0</v>
      </c>
      <c r="F39" s="94">
        <v>0</v>
      </c>
      <c r="G39" s="95">
        <v>0</v>
      </c>
      <c r="H39" s="94"/>
      <c r="I39" s="95"/>
      <c r="J39" s="94"/>
      <c r="K39" s="95"/>
      <c r="L39" s="94"/>
      <c r="M39" s="95"/>
      <c r="N39" s="94"/>
      <c r="O39" s="95"/>
      <c r="P39" s="94">
        <f t="shared" si="19"/>
        <v>0</v>
      </c>
      <c r="Q39" s="95">
        <f t="shared" si="20"/>
        <v>0</v>
      </c>
      <c r="R39" s="49">
        <f t="shared" si="21"/>
        <v>0</v>
      </c>
      <c r="S39" s="50">
        <f t="shared" si="22"/>
        <v>0</v>
      </c>
      <c r="T39" s="49">
        <f>IF($E39=0,0,($P39/$E39)*100)</f>
        <v>0</v>
      </c>
      <c r="U39" s="51">
        <f>IF($E39=0,0,($Q39/$E39)*100)</f>
        <v>0</v>
      </c>
      <c r="V39" s="94">
        <v>0</v>
      </c>
      <c r="W39" s="95"/>
    </row>
    <row r="40" spans="1:23" ht="12.75" customHeight="1">
      <c r="A40" s="52" t="s">
        <v>40</v>
      </c>
      <c r="B40" s="96">
        <f>SUM(B35:B39)</f>
        <v>20000000</v>
      </c>
      <c r="C40" s="96">
        <f>SUM(C35:C39)</f>
        <v>0</v>
      </c>
      <c r="D40" s="96"/>
      <c r="E40" s="96">
        <f t="shared" si="18"/>
        <v>20000000</v>
      </c>
      <c r="F40" s="97">
        <f aca="true" t="shared" si="23" ref="F40:O40">SUM(F35:F39)</f>
        <v>20000000</v>
      </c>
      <c r="G40" s="98">
        <f t="shared" si="23"/>
        <v>20000000</v>
      </c>
      <c r="H40" s="97">
        <f t="shared" si="23"/>
        <v>2281000</v>
      </c>
      <c r="I40" s="98">
        <f t="shared" si="23"/>
        <v>0</v>
      </c>
      <c r="J40" s="97">
        <f t="shared" si="23"/>
        <v>4305000</v>
      </c>
      <c r="K40" s="98">
        <f t="shared" si="23"/>
        <v>1983456</v>
      </c>
      <c r="L40" s="97">
        <f t="shared" si="23"/>
        <v>3085000</v>
      </c>
      <c r="M40" s="98">
        <f t="shared" si="23"/>
        <v>7126002</v>
      </c>
      <c r="N40" s="97">
        <f t="shared" si="23"/>
        <v>7634000</v>
      </c>
      <c r="O40" s="98">
        <f t="shared" si="23"/>
        <v>10247717</v>
      </c>
      <c r="P40" s="97">
        <f t="shared" si="19"/>
        <v>17305000</v>
      </c>
      <c r="Q40" s="98">
        <f t="shared" si="20"/>
        <v>19357175</v>
      </c>
      <c r="R40" s="53">
        <f t="shared" si="21"/>
        <v>147.4554294975689</v>
      </c>
      <c r="S40" s="54">
        <f t="shared" si="22"/>
        <v>43.807383158186035</v>
      </c>
      <c r="T40" s="53">
        <f>IF((+$E35+$E38)=0,0,(P40/(+$E35+$E38))*100)</f>
        <v>86.52499999999999</v>
      </c>
      <c r="U40" s="55">
        <f>IF((+$E35+$E38)=0,0,(Q40/(+$E35+$E38))*100)</f>
        <v>96.785875</v>
      </c>
      <c r="V40" s="97">
        <f>SUM(V35:V39)</f>
        <v>0</v>
      </c>
      <c r="W40" s="98">
        <f>SUM(W35:W39)</f>
        <v>0</v>
      </c>
    </row>
    <row r="41" spans="1:23" ht="12.75" customHeight="1">
      <c r="A41" s="41" t="s">
        <v>61</v>
      </c>
      <c r="B41" s="99"/>
      <c r="C41" s="99"/>
      <c r="D41" s="99"/>
      <c r="E41" s="99"/>
      <c r="F41" s="100"/>
      <c r="G41" s="101"/>
      <c r="H41" s="100"/>
      <c r="I41" s="101"/>
      <c r="J41" s="100"/>
      <c r="K41" s="101"/>
      <c r="L41" s="100"/>
      <c r="M41" s="101"/>
      <c r="N41" s="100"/>
      <c r="O41" s="101"/>
      <c r="P41" s="100"/>
      <c r="Q41" s="101"/>
      <c r="R41" s="45"/>
      <c r="S41" s="46"/>
      <c r="T41" s="45"/>
      <c r="U41" s="47"/>
      <c r="V41" s="100"/>
      <c r="W41" s="101"/>
    </row>
    <row r="42" spans="1:23" ht="12.75" customHeight="1">
      <c r="A42" s="48" t="s">
        <v>62</v>
      </c>
      <c r="B42" s="93">
        <v>0</v>
      </c>
      <c r="C42" s="93">
        <v>0</v>
      </c>
      <c r="D42" s="93"/>
      <c r="E42" s="93">
        <f aca="true" t="shared" si="24" ref="E42:E53">$B42+$C42+$D42</f>
        <v>0</v>
      </c>
      <c r="F42" s="94">
        <v>0</v>
      </c>
      <c r="G42" s="95">
        <v>0</v>
      </c>
      <c r="H42" s="94"/>
      <c r="I42" s="95"/>
      <c r="J42" s="94"/>
      <c r="K42" s="95"/>
      <c r="L42" s="94"/>
      <c r="M42" s="95"/>
      <c r="N42" s="94"/>
      <c r="O42" s="95"/>
      <c r="P42" s="94">
        <f aca="true" t="shared" si="25" ref="P42:P53">$H42+$J42+$L42+$N42</f>
        <v>0</v>
      </c>
      <c r="Q42" s="95">
        <f aca="true" t="shared" si="26" ref="Q42:Q53">$I42+$K42+$M42+$O42</f>
        <v>0</v>
      </c>
      <c r="R42" s="49">
        <f aca="true" t="shared" si="27" ref="R42:R53">IF($L42=0,0,(($N42-$L42)/$L42)*100)</f>
        <v>0</v>
      </c>
      <c r="S42" s="50">
        <f aca="true" t="shared" si="28" ref="S42:S53">IF($M42=0,0,(($O42-$M42)/$M42)*100)</f>
        <v>0</v>
      </c>
      <c r="T42" s="49">
        <f aca="true" t="shared" si="29" ref="T42:T52">IF($E42=0,0,($P42/$E42)*100)</f>
        <v>0</v>
      </c>
      <c r="U42" s="51">
        <f aca="true" t="shared" si="30" ref="U42:U52">IF($E42=0,0,($Q42/$E42)*100)</f>
        <v>0</v>
      </c>
      <c r="V42" s="94">
        <v>0</v>
      </c>
      <c r="W42" s="95"/>
    </row>
    <row r="43" spans="1:23" ht="12.75" customHeight="1">
      <c r="A43" s="48" t="s">
        <v>63</v>
      </c>
      <c r="B43" s="93">
        <v>0</v>
      </c>
      <c r="C43" s="93">
        <v>0</v>
      </c>
      <c r="D43" s="93"/>
      <c r="E43" s="93">
        <f t="shared" si="24"/>
        <v>0</v>
      </c>
      <c r="F43" s="94">
        <v>0</v>
      </c>
      <c r="G43" s="95">
        <v>0</v>
      </c>
      <c r="H43" s="94"/>
      <c r="I43" s="95"/>
      <c r="J43" s="94"/>
      <c r="K43" s="95"/>
      <c r="L43" s="94"/>
      <c r="M43" s="95"/>
      <c r="N43" s="94"/>
      <c r="O43" s="95"/>
      <c r="P43" s="94">
        <f t="shared" si="25"/>
        <v>0</v>
      </c>
      <c r="Q43" s="95">
        <f t="shared" si="26"/>
        <v>0</v>
      </c>
      <c r="R43" s="49">
        <f t="shared" si="27"/>
        <v>0</v>
      </c>
      <c r="S43" s="50">
        <f t="shared" si="28"/>
        <v>0</v>
      </c>
      <c r="T43" s="49">
        <f t="shared" si="29"/>
        <v>0</v>
      </c>
      <c r="U43" s="51">
        <f t="shared" si="30"/>
        <v>0</v>
      </c>
      <c r="V43" s="94">
        <v>0</v>
      </c>
      <c r="W43" s="95">
        <v>0</v>
      </c>
    </row>
    <row r="44" spans="1:23" ht="12.75" customHeight="1">
      <c r="A44" s="48" t="s">
        <v>64</v>
      </c>
      <c r="B44" s="93">
        <v>0</v>
      </c>
      <c r="C44" s="93">
        <v>0</v>
      </c>
      <c r="D44" s="93"/>
      <c r="E44" s="93">
        <f t="shared" si="24"/>
        <v>0</v>
      </c>
      <c r="F44" s="94">
        <v>0</v>
      </c>
      <c r="G44" s="95">
        <v>0</v>
      </c>
      <c r="H44" s="94"/>
      <c r="I44" s="95"/>
      <c r="J44" s="94"/>
      <c r="K44" s="95"/>
      <c r="L44" s="94"/>
      <c r="M44" s="95"/>
      <c r="N44" s="94"/>
      <c r="O44" s="95"/>
      <c r="P44" s="94">
        <f t="shared" si="25"/>
        <v>0</v>
      </c>
      <c r="Q44" s="95">
        <f t="shared" si="26"/>
        <v>0</v>
      </c>
      <c r="R44" s="49">
        <f t="shared" si="27"/>
        <v>0</v>
      </c>
      <c r="S44" s="50">
        <f t="shared" si="28"/>
        <v>0</v>
      </c>
      <c r="T44" s="49">
        <f t="shared" si="29"/>
        <v>0</v>
      </c>
      <c r="U44" s="51">
        <f t="shared" si="30"/>
        <v>0</v>
      </c>
      <c r="V44" s="94">
        <v>0</v>
      </c>
      <c r="W44" s="95">
        <v>0</v>
      </c>
    </row>
    <row r="45" spans="1:23" ht="12.75" customHeight="1">
      <c r="A45" s="48" t="s">
        <v>65</v>
      </c>
      <c r="B45" s="93">
        <v>0</v>
      </c>
      <c r="C45" s="93">
        <v>0</v>
      </c>
      <c r="D45" s="93"/>
      <c r="E45" s="93">
        <f t="shared" si="24"/>
        <v>0</v>
      </c>
      <c r="F45" s="94">
        <v>0</v>
      </c>
      <c r="G45" s="95">
        <v>0</v>
      </c>
      <c r="H45" s="94"/>
      <c r="I45" s="95"/>
      <c r="J45" s="94"/>
      <c r="K45" s="95"/>
      <c r="L45" s="94"/>
      <c r="M45" s="95"/>
      <c r="N45" s="94"/>
      <c r="O45" s="95"/>
      <c r="P45" s="94">
        <f t="shared" si="25"/>
        <v>0</v>
      </c>
      <c r="Q45" s="95">
        <f t="shared" si="26"/>
        <v>0</v>
      </c>
      <c r="R45" s="49">
        <f t="shared" si="27"/>
        <v>0</v>
      </c>
      <c r="S45" s="50">
        <f t="shared" si="28"/>
        <v>0</v>
      </c>
      <c r="T45" s="49">
        <f t="shared" si="29"/>
        <v>0</v>
      </c>
      <c r="U45" s="51">
        <f t="shared" si="30"/>
        <v>0</v>
      </c>
      <c r="V45" s="94">
        <v>0</v>
      </c>
      <c r="W45" s="95"/>
    </row>
    <row r="46" spans="1:23" ht="12.75" customHeight="1">
      <c r="A46" s="48" t="s">
        <v>66</v>
      </c>
      <c r="B46" s="93">
        <v>0</v>
      </c>
      <c r="C46" s="93">
        <v>0</v>
      </c>
      <c r="D46" s="93"/>
      <c r="E46" s="93">
        <f t="shared" si="24"/>
        <v>0</v>
      </c>
      <c r="F46" s="94">
        <v>0</v>
      </c>
      <c r="G46" s="95">
        <v>0</v>
      </c>
      <c r="H46" s="94"/>
      <c r="I46" s="95"/>
      <c r="J46" s="94"/>
      <c r="K46" s="95"/>
      <c r="L46" s="94"/>
      <c r="M46" s="95"/>
      <c r="N46" s="94"/>
      <c r="O46" s="95"/>
      <c r="P46" s="94">
        <f t="shared" si="25"/>
        <v>0</v>
      </c>
      <c r="Q46" s="95">
        <f t="shared" si="26"/>
        <v>0</v>
      </c>
      <c r="R46" s="49">
        <f t="shared" si="27"/>
        <v>0</v>
      </c>
      <c r="S46" s="50">
        <f t="shared" si="28"/>
        <v>0</v>
      </c>
      <c r="T46" s="49">
        <f t="shared" si="29"/>
        <v>0</v>
      </c>
      <c r="U46" s="51">
        <f t="shared" si="30"/>
        <v>0</v>
      </c>
      <c r="V46" s="94">
        <v>0</v>
      </c>
      <c r="W46" s="95"/>
    </row>
    <row r="47" spans="1:23" ht="12.75" customHeight="1" hidden="1">
      <c r="A47" s="48" t="s">
        <v>67</v>
      </c>
      <c r="B47" s="93">
        <v>0</v>
      </c>
      <c r="C47" s="93">
        <v>0</v>
      </c>
      <c r="D47" s="93"/>
      <c r="E47" s="93">
        <f t="shared" si="24"/>
        <v>0</v>
      </c>
      <c r="F47" s="94">
        <v>0</v>
      </c>
      <c r="G47" s="95">
        <v>0</v>
      </c>
      <c r="H47" s="94"/>
      <c r="I47" s="95"/>
      <c r="J47" s="94"/>
      <c r="K47" s="95"/>
      <c r="L47" s="94"/>
      <c r="M47" s="95"/>
      <c r="N47" s="94"/>
      <c r="O47" s="95"/>
      <c r="P47" s="94">
        <f t="shared" si="25"/>
        <v>0</v>
      </c>
      <c r="Q47" s="95">
        <f t="shared" si="26"/>
        <v>0</v>
      </c>
      <c r="R47" s="49">
        <f t="shared" si="27"/>
        <v>0</v>
      </c>
      <c r="S47" s="50">
        <f t="shared" si="28"/>
        <v>0</v>
      </c>
      <c r="T47" s="49">
        <f t="shared" si="29"/>
        <v>0</v>
      </c>
      <c r="U47" s="51">
        <f t="shared" si="30"/>
        <v>0</v>
      </c>
      <c r="V47" s="94">
        <v>0</v>
      </c>
      <c r="W47" s="95">
        <v>0</v>
      </c>
    </row>
    <row r="48" spans="1:23" ht="12.75" customHeight="1">
      <c r="A48" s="48" t="s">
        <v>68</v>
      </c>
      <c r="B48" s="93">
        <v>0</v>
      </c>
      <c r="C48" s="93">
        <v>0</v>
      </c>
      <c r="D48" s="93"/>
      <c r="E48" s="93">
        <f t="shared" si="24"/>
        <v>0</v>
      </c>
      <c r="F48" s="94">
        <v>0</v>
      </c>
      <c r="G48" s="95">
        <v>0</v>
      </c>
      <c r="H48" s="94"/>
      <c r="I48" s="95"/>
      <c r="J48" s="94"/>
      <c r="K48" s="95"/>
      <c r="L48" s="94"/>
      <c r="M48" s="95"/>
      <c r="N48" s="94"/>
      <c r="O48" s="95"/>
      <c r="P48" s="94">
        <f t="shared" si="25"/>
        <v>0</v>
      </c>
      <c r="Q48" s="95">
        <f t="shared" si="26"/>
        <v>0</v>
      </c>
      <c r="R48" s="49">
        <f t="shared" si="27"/>
        <v>0</v>
      </c>
      <c r="S48" s="50">
        <f t="shared" si="28"/>
        <v>0</v>
      </c>
      <c r="T48" s="49">
        <f t="shared" si="29"/>
        <v>0</v>
      </c>
      <c r="U48" s="51">
        <f t="shared" si="30"/>
        <v>0</v>
      </c>
      <c r="V48" s="94">
        <v>0</v>
      </c>
      <c r="W48" s="95"/>
    </row>
    <row r="49" spans="1:23" ht="12.75" customHeight="1">
      <c r="A49" s="48" t="s">
        <v>69</v>
      </c>
      <c r="B49" s="93">
        <v>0</v>
      </c>
      <c r="C49" s="93">
        <v>0</v>
      </c>
      <c r="D49" s="93"/>
      <c r="E49" s="93">
        <f t="shared" si="24"/>
        <v>0</v>
      </c>
      <c r="F49" s="94">
        <v>0</v>
      </c>
      <c r="G49" s="95">
        <v>0</v>
      </c>
      <c r="H49" s="94"/>
      <c r="I49" s="95"/>
      <c r="J49" s="94"/>
      <c r="K49" s="95"/>
      <c r="L49" s="94"/>
      <c r="M49" s="95"/>
      <c r="N49" s="94"/>
      <c r="O49" s="95"/>
      <c r="P49" s="94">
        <f t="shared" si="25"/>
        <v>0</v>
      </c>
      <c r="Q49" s="95">
        <f t="shared" si="26"/>
        <v>0</v>
      </c>
      <c r="R49" s="49">
        <f t="shared" si="27"/>
        <v>0</v>
      </c>
      <c r="S49" s="50">
        <f t="shared" si="28"/>
        <v>0</v>
      </c>
      <c r="T49" s="49">
        <f t="shared" si="29"/>
        <v>0</v>
      </c>
      <c r="U49" s="51">
        <f t="shared" si="30"/>
        <v>0</v>
      </c>
      <c r="V49" s="94">
        <v>0</v>
      </c>
      <c r="W49" s="95"/>
    </row>
    <row r="50" spans="1:23" ht="12.75" customHeight="1">
      <c r="A50" s="48" t="s">
        <v>70</v>
      </c>
      <c r="B50" s="93">
        <v>0</v>
      </c>
      <c r="C50" s="93">
        <v>0</v>
      </c>
      <c r="D50" s="93"/>
      <c r="E50" s="93">
        <f t="shared" si="24"/>
        <v>0</v>
      </c>
      <c r="F50" s="94">
        <v>0</v>
      </c>
      <c r="G50" s="95">
        <v>0</v>
      </c>
      <c r="H50" s="94"/>
      <c r="I50" s="95"/>
      <c r="J50" s="94"/>
      <c r="K50" s="95"/>
      <c r="L50" s="94"/>
      <c r="M50" s="95"/>
      <c r="N50" s="94"/>
      <c r="O50" s="95"/>
      <c r="P50" s="94">
        <f t="shared" si="25"/>
        <v>0</v>
      </c>
      <c r="Q50" s="95">
        <f t="shared" si="26"/>
        <v>0</v>
      </c>
      <c r="R50" s="49">
        <f t="shared" si="27"/>
        <v>0</v>
      </c>
      <c r="S50" s="50">
        <f t="shared" si="28"/>
        <v>0</v>
      </c>
      <c r="T50" s="49">
        <f t="shared" si="29"/>
        <v>0</v>
      </c>
      <c r="U50" s="51">
        <f t="shared" si="30"/>
        <v>0</v>
      </c>
      <c r="V50" s="94">
        <v>0</v>
      </c>
      <c r="W50" s="95">
        <v>0</v>
      </c>
    </row>
    <row r="51" spans="1:23" ht="12.75" customHeight="1">
      <c r="A51" s="48" t="s">
        <v>71</v>
      </c>
      <c r="B51" s="93">
        <v>15000000</v>
      </c>
      <c r="C51" s="93">
        <v>0</v>
      </c>
      <c r="D51" s="93"/>
      <c r="E51" s="93">
        <f t="shared" si="24"/>
        <v>15000000</v>
      </c>
      <c r="F51" s="94">
        <v>15000000</v>
      </c>
      <c r="G51" s="95">
        <v>15000000</v>
      </c>
      <c r="H51" s="94"/>
      <c r="I51" s="95"/>
      <c r="J51" s="94">
        <v>220000</v>
      </c>
      <c r="K51" s="95">
        <v>198834</v>
      </c>
      <c r="L51" s="94">
        <v>924000</v>
      </c>
      <c r="M51" s="95">
        <v>1989226</v>
      </c>
      <c r="N51" s="94">
        <v>790000</v>
      </c>
      <c r="O51" s="95">
        <v>4661154</v>
      </c>
      <c r="P51" s="94">
        <f t="shared" si="25"/>
        <v>1934000</v>
      </c>
      <c r="Q51" s="95">
        <f t="shared" si="26"/>
        <v>6849214</v>
      </c>
      <c r="R51" s="49">
        <f t="shared" si="27"/>
        <v>-14.502164502164502</v>
      </c>
      <c r="S51" s="50">
        <f t="shared" si="28"/>
        <v>134.31998174164224</v>
      </c>
      <c r="T51" s="49">
        <f t="shared" si="29"/>
        <v>12.893333333333334</v>
      </c>
      <c r="U51" s="51">
        <f t="shared" si="30"/>
        <v>45.661426666666664</v>
      </c>
      <c r="V51" s="94">
        <v>0</v>
      </c>
      <c r="W51" s="95">
        <v>0</v>
      </c>
    </row>
    <row r="52" spans="1:23" ht="12.75" customHeight="1">
      <c r="A52" s="48" t="s">
        <v>72</v>
      </c>
      <c r="B52" s="93">
        <v>0</v>
      </c>
      <c r="C52" s="93">
        <v>0</v>
      </c>
      <c r="D52" s="93"/>
      <c r="E52" s="93">
        <f t="shared" si="24"/>
        <v>0</v>
      </c>
      <c r="F52" s="94">
        <v>0</v>
      </c>
      <c r="G52" s="95">
        <v>0</v>
      </c>
      <c r="H52" s="94"/>
      <c r="I52" s="95"/>
      <c r="J52" s="94"/>
      <c r="K52" s="95"/>
      <c r="L52" s="94"/>
      <c r="M52" s="95"/>
      <c r="N52" s="94"/>
      <c r="O52" s="95"/>
      <c r="P52" s="94">
        <f t="shared" si="25"/>
        <v>0</v>
      </c>
      <c r="Q52" s="95">
        <f t="shared" si="26"/>
        <v>0</v>
      </c>
      <c r="R52" s="49">
        <f t="shared" si="27"/>
        <v>0</v>
      </c>
      <c r="S52" s="50">
        <f t="shared" si="28"/>
        <v>0</v>
      </c>
      <c r="T52" s="49">
        <f t="shared" si="29"/>
        <v>0</v>
      </c>
      <c r="U52" s="51">
        <f t="shared" si="30"/>
        <v>0</v>
      </c>
      <c r="V52" s="94">
        <v>0</v>
      </c>
      <c r="W52" s="95">
        <v>0</v>
      </c>
    </row>
    <row r="53" spans="1:23" ht="12.75" customHeight="1">
      <c r="A53" s="52" t="s">
        <v>40</v>
      </c>
      <c r="B53" s="96">
        <f>SUM(B42:B52)</f>
        <v>15000000</v>
      </c>
      <c r="C53" s="96">
        <f>SUM(C42:C52)</f>
        <v>0</v>
      </c>
      <c r="D53" s="96"/>
      <c r="E53" s="96">
        <f t="shared" si="24"/>
        <v>15000000</v>
      </c>
      <c r="F53" s="97">
        <f aca="true" t="shared" si="31" ref="F53:O53">SUM(F42:F52)</f>
        <v>15000000</v>
      </c>
      <c r="G53" s="98">
        <f t="shared" si="31"/>
        <v>15000000</v>
      </c>
      <c r="H53" s="97">
        <f t="shared" si="31"/>
        <v>0</v>
      </c>
      <c r="I53" s="98">
        <f t="shared" si="31"/>
        <v>0</v>
      </c>
      <c r="J53" s="97">
        <f t="shared" si="31"/>
        <v>220000</v>
      </c>
      <c r="K53" s="98">
        <f t="shared" si="31"/>
        <v>198834</v>
      </c>
      <c r="L53" s="97">
        <f t="shared" si="31"/>
        <v>924000</v>
      </c>
      <c r="M53" s="98">
        <f t="shared" si="31"/>
        <v>1989226</v>
      </c>
      <c r="N53" s="97">
        <f t="shared" si="31"/>
        <v>790000</v>
      </c>
      <c r="O53" s="98">
        <f t="shared" si="31"/>
        <v>4661154</v>
      </c>
      <c r="P53" s="97">
        <f t="shared" si="25"/>
        <v>1934000</v>
      </c>
      <c r="Q53" s="98">
        <f t="shared" si="26"/>
        <v>6849214</v>
      </c>
      <c r="R53" s="53">
        <f t="shared" si="27"/>
        <v>-14.502164502164502</v>
      </c>
      <c r="S53" s="54">
        <f t="shared" si="28"/>
        <v>134.31998174164224</v>
      </c>
      <c r="T53" s="53">
        <f>IF((+$E43+$E45+$E47+$E48+$E51)=0,0,(P53/(+$E43+$E45+$E47+$E48+$E51))*100)</f>
        <v>12.893333333333334</v>
      </c>
      <c r="U53" s="55">
        <f>IF((+$E43+$E45+$E47+$E48+$E51)=0,0,(Q53/(+$E43+$E45+$E47+$E48+$E51))*100)</f>
        <v>45.661426666666664</v>
      </c>
      <c r="V53" s="97">
        <f>SUM(V42:V52)</f>
        <v>0</v>
      </c>
      <c r="W53" s="98">
        <f>SUM(W42:W52)</f>
        <v>0</v>
      </c>
    </row>
    <row r="54" spans="1:23" ht="12.75" customHeight="1">
      <c r="A54" s="41" t="s">
        <v>73</v>
      </c>
      <c r="B54" s="99"/>
      <c r="C54" s="99"/>
      <c r="D54" s="99"/>
      <c r="E54" s="99"/>
      <c r="F54" s="100"/>
      <c r="G54" s="101"/>
      <c r="H54" s="100"/>
      <c r="I54" s="101"/>
      <c r="J54" s="100"/>
      <c r="K54" s="101"/>
      <c r="L54" s="100"/>
      <c r="M54" s="101"/>
      <c r="N54" s="100"/>
      <c r="O54" s="101"/>
      <c r="P54" s="100"/>
      <c r="Q54" s="101"/>
      <c r="R54" s="45"/>
      <c r="S54" s="46"/>
      <c r="T54" s="45"/>
      <c r="U54" s="47"/>
      <c r="V54" s="100"/>
      <c r="W54" s="101"/>
    </row>
    <row r="55" spans="1:23" ht="12.75" customHeight="1">
      <c r="A55" s="56" t="s">
        <v>74</v>
      </c>
      <c r="B55" s="93">
        <v>0</v>
      </c>
      <c r="C55" s="93">
        <v>0</v>
      </c>
      <c r="D55" s="93"/>
      <c r="E55" s="93">
        <f>$B55+$C55+$D55</f>
        <v>0</v>
      </c>
      <c r="F55" s="94">
        <v>0</v>
      </c>
      <c r="G55" s="95">
        <v>0</v>
      </c>
      <c r="H55" s="94"/>
      <c r="I55" s="95"/>
      <c r="J55" s="94"/>
      <c r="K55" s="95"/>
      <c r="L55" s="94"/>
      <c r="M55" s="95"/>
      <c r="N55" s="94"/>
      <c r="O55" s="95"/>
      <c r="P55" s="94">
        <f>$H55+$J55+$L55+$N55</f>
        <v>0</v>
      </c>
      <c r="Q55" s="95">
        <f>$I55+$K55+$M55+$O55</f>
        <v>0</v>
      </c>
      <c r="R55" s="49">
        <f>IF($L55=0,0,(($N55-$L55)/$L55)*100)</f>
        <v>0</v>
      </c>
      <c r="S55" s="50">
        <f>IF($M55=0,0,(($O55-$M55)/$M55)*100)</f>
        <v>0</v>
      </c>
      <c r="T55" s="49">
        <f>IF($E55=0,0,($P55/$E55)*100)</f>
        <v>0</v>
      </c>
      <c r="U55" s="51">
        <f>IF($E55=0,0,($Q55/$E55)*100)</f>
        <v>0</v>
      </c>
      <c r="V55" s="94">
        <v>0</v>
      </c>
      <c r="W55" s="95"/>
    </row>
    <row r="56" spans="1:23" ht="12.75" customHeight="1">
      <c r="A56" s="56" t="s">
        <v>75</v>
      </c>
      <c r="B56" s="93">
        <v>0</v>
      </c>
      <c r="C56" s="93">
        <v>0</v>
      </c>
      <c r="D56" s="93"/>
      <c r="E56" s="93">
        <f>$B56+$C56+$D56</f>
        <v>0</v>
      </c>
      <c r="F56" s="94">
        <v>0</v>
      </c>
      <c r="G56" s="95">
        <v>0</v>
      </c>
      <c r="H56" s="94"/>
      <c r="I56" s="95"/>
      <c r="J56" s="94"/>
      <c r="K56" s="95"/>
      <c r="L56" s="94"/>
      <c r="M56" s="95"/>
      <c r="N56" s="94"/>
      <c r="O56" s="95"/>
      <c r="P56" s="94">
        <f>$H56+$J56+$L56+$N56</f>
        <v>0</v>
      </c>
      <c r="Q56" s="95">
        <f>$I56+$K56+$M56+$O56</f>
        <v>0</v>
      </c>
      <c r="R56" s="49">
        <f>IF($L56=0,0,(($N56-$L56)/$L56)*100)</f>
        <v>0</v>
      </c>
      <c r="S56" s="50">
        <f>IF($M56=0,0,(($O56-$M56)/$M56)*100)</f>
        <v>0</v>
      </c>
      <c r="T56" s="49">
        <f>IF($E56=0,0,($P56/$E56)*100)</f>
        <v>0</v>
      </c>
      <c r="U56" s="51">
        <f>IF($E56=0,0,($Q56/$E56)*100)</f>
        <v>0</v>
      </c>
      <c r="V56" s="94">
        <v>0</v>
      </c>
      <c r="W56" s="95"/>
    </row>
    <row r="57" spans="1:23" ht="12.75" customHeight="1" hidden="1">
      <c r="A57" s="56" t="s">
        <v>76</v>
      </c>
      <c r="B57" s="93">
        <v>0</v>
      </c>
      <c r="C57" s="93">
        <v>0</v>
      </c>
      <c r="D57" s="93"/>
      <c r="E57" s="93">
        <f>$B57+$C57+$D57</f>
        <v>0</v>
      </c>
      <c r="F57" s="94">
        <v>0</v>
      </c>
      <c r="G57" s="95">
        <v>0</v>
      </c>
      <c r="H57" s="94"/>
      <c r="I57" s="95"/>
      <c r="J57" s="94"/>
      <c r="K57" s="95"/>
      <c r="L57" s="94"/>
      <c r="M57" s="95"/>
      <c r="N57" s="94"/>
      <c r="O57" s="95"/>
      <c r="P57" s="94">
        <f>$H57+$J57+$L57+$N57</f>
        <v>0</v>
      </c>
      <c r="Q57" s="95">
        <f>$I57+$K57+$M57+$O57</f>
        <v>0</v>
      </c>
      <c r="R57" s="49">
        <f>IF($L57=0,0,(($N57-$L57)/$L57)*100)</f>
        <v>0</v>
      </c>
      <c r="S57" s="50">
        <f>IF($M57=0,0,(($O57-$M57)/$M57)*100)</f>
        <v>0</v>
      </c>
      <c r="T57" s="49">
        <f>IF($E57=0,0,($P57/$E57)*100)</f>
        <v>0</v>
      </c>
      <c r="U57" s="51">
        <f>IF($E57=0,0,($Q57/$E57)*100)</f>
        <v>0</v>
      </c>
      <c r="V57" s="94">
        <v>0</v>
      </c>
      <c r="W57" s="95"/>
    </row>
    <row r="58" spans="1:23" ht="12.75" customHeight="1" hidden="1">
      <c r="A58" s="48" t="s">
        <v>77</v>
      </c>
      <c r="B58" s="93">
        <v>0</v>
      </c>
      <c r="C58" s="93">
        <v>0</v>
      </c>
      <c r="D58" s="93"/>
      <c r="E58" s="93">
        <f>$B58+$C58+$D58</f>
        <v>0</v>
      </c>
      <c r="F58" s="94">
        <v>0</v>
      </c>
      <c r="G58" s="95">
        <v>0</v>
      </c>
      <c r="H58" s="94"/>
      <c r="I58" s="95"/>
      <c r="J58" s="94"/>
      <c r="K58" s="95"/>
      <c r="L58" s="94"/>
      <c r="M58" s="95"/>
      <c r="N58" s="94"/>
      <c r="O58" s="95"/>
      <c r="P58" s="94">
        <f>$H58+$J58+$L58+$N58</f>
        <v>0</v>
      </c>
      <c r="Q58" s="95">
        <f>$I58+$K58+$M58+$O58</f>
        <v>0</v>
      </c>
      <c r="R58" s="49">
        <f>IF($L58=0,0,(($N58-$L58)/$L58)*100)</f>
        <v>0</v>
      </c>
      <c r="S58" s="50">
        <f>IF($M58=0,0,(($O58-$M58)/$M58)*100)</f>
        <v>0</v>
      </c>
      <c r="T58" s="49">
        <f>IF($E58=0,0,($P58/$E58)*100)</f>
        <v>0</v>
      </c>
      <c r="U58" s="51">
        <f>IF($E58=0,0,($Q58/$E58)*100)</f>
        <v>0</v>
      </c>
      <c r="V58" s="94">
        <v>0</v>
      </c>
      <c r="W58" s="95"/>
    </row>
    <row r="59" spans="1:23" ht="12.75" customHeight="1">
      <c r="A59" s="57" t="s">
        <v>40</v>
      </c>
      <c r="B59" s="102">
        <f>SUM(B55:B58)</f>
        <v>0</v>
      </c>
      <c r="C59" s="102">
        <f>SUM(C55:C58)</f>
        <v>0</v>
      </c>
      <c r="D59" s="102"/>
      <c r="E59" s="102">
        <f>$B59+$C59+$D59</f>
        <v>0</v>
      </c>
      <c r="F59" s="103">
        <f aca="true" t="shared" si="32" ref="F59:O59">SUM(F55:F58)</f>
        <v>0</v>
      </c>
      <c r="G59" s="104">
        <f t="shared" si="32"/>
        <v>0</v>
      </c>
      <c r="H59" s="103">
        <f t="shared" si="32"/>
        <v>0</v>
      </c>
      <c r="I59" s="104">
        <f t="shared" si="32"/>
        <v>0</v>
      </c>
      <c r="J59" s="103">
        <f t="shared" si="32"/>
        <v>0</v>
      </c>
      <c r="K59" s="104">
        <f t="shared" si="32"/>
        <v>0</v>
      </c>
      <c r="L59" s="103">
        <f t="shared" si="32"/>
        <v>0</v>
      </c>
      <c r="M59" s="104">
        <f t="shared" si="32"/>
        <v>0</v>
      </c>
      <c r="N59" s="103">
        <f t="shared" si="32"/>
        <v>0</v>
      </c>
      <c r="O59" s="104">
        <f t="shared" si="32"/>
        <v>0</v>
      </c>
      <c r="P59" s="103">
        <f>$H59+$J59+$L59+$N59</f>
        <v>0</v>
      </c>
      <c r="Q59" s="104">
        <f>$I59+$K59+$M59+$O59</f>
        <v>0</v>
      </c>
      <c r="R59" s="58">
        <f>IF($L59=0,0,(($N59-$L59)/$L59)*100)</f>
        <v>0</v>
      </c>
      <c r="S59" s="59">
        <f>IF($M59=0,0,(($O59-$M59)/$M59)*100)</f>
        <v>0</v>
      </c>
      <c r="T59" s="58">
        <f>IF($E59=0,0,($P59/$E59)*100)</f>
        <v>0</v>
      </c>
      <c r="U59" s="60">
        <f>IF($E59=0,0,($Q59/$E59)*100)</f>
        <v>0</v>
      </c>
      <c r="V59" s="103">
        <f>SUM(V55:V58)</f>
        <v>0</v>
      </c>
      <c r="W59" s="104">
        <f>SUM(W55:W58)</f>
        <v>0</v>
      </c>
    </row>
    <row r="60" spans="1:23" ht="12.75" customHeight="1">
      <c r="A60" s="41" t="s">
        <v>78</v>
      </c>
      <c r="B60" s="99"/>
      <c r="C60" s="99"/>
      <c r="D60" s="99"/>
      <c r="E60" s="99"/>
      <c r="F60" s="100"/>
      <c r="G60" s="101"/>
      <c r="H60" s="100"/>
      <c r="I60" s="101"/>
      <c r="J60" s="100"/>
      <c r="K60" s="101"/>
      <c r="L60" s="100"/>
      <c r="M60" s="101"/>
      <c r="N60" s="100"/>
      <c r="O60" s="101"/>
      <c r="P60" s="100"/>
      <c r="Q60" s="101"/>
      <c r="R60" s="45"/>
      <c r="S60" s="46"/>
      <c r="T60" s="45"/>
      <c r="U60" s="47"/>
      <c r="V60" s="100"/>
      <c r="W60" s="101"/>
    </row>
    <row r="61" spans="1:23" ht="12.75" customHeight="1">
      <c r="A61" s="48" t="s">
        <v>79</v>
      </c>
      <c r="B61" s="93">
        <v>0</v>
      </c>
      <c r="C61" s="93">
        <v>0</v>
      </c>
      <c r="D61" s="93"/>
      <c r="E61" s="93">
        <f aca="true" t="shared" si="33" ref="E61:E67">$B61+$C61+$D61</f>
        <v>0</v>
      </c>
      <c r="F61" s="94">
        <v>0</v>
      </c>
      <c r="G61" s="95">
        <v>0</v>
      </c>
      <c r="H61" s="94"/>
      <c r="I61" s="95"/>
      <c r="J61" s="94"/>
      <c r="K61" s="95"/>
      <c r="L61" s="94"/>
      <c r="M61" s="95"/>
      <c r="N61" s="94"/>
      <c r="O61" s="95"/>
      <c r="P61" s="94">
        <f aca="true" t="shared" si="34" ref="P61:P67">$H61+$J61+$L61+$N61</f>
        <v>0</v>
      </c>
      <c r="Q61" s="95">
        <f aca="true" t="shared" si="35" ref="Q61:Q67">$I61+$K61+$M61+$O61</f>
        <v>0</v>
      </c>
      <c r="R61" s="49">
        <f aca="true" t="shared" si="36" ref="R61:R67">IF($L61=0,0,(($N61-$L61)/$L61)*100)</f>
        <v>0</v>
      </c>
      <c r="S61" s="50">
        <f aca="true" t="shared" si="37" ref="S61:S67">IF($M61=0,0,(($O61-$M61)/$M61)*100)</f>
        <v>0</v>
      </c>
      <c r="T61" s="49">
        <f>IF($E61=0,0,($P61/$E61)*100)</f>
        <v>0</v>
      </c>
      <c r="U61" s="51">
        <f>IF($E61=0,0,($Q61/$E61)*100)</f>
        <v>0</v>
      </c>
      <c r="V61" s="94">
        <v>0</v>
      </c>
      <c r="W61" s="95"/>
    </row>
    <row r="62" spans="1:23" ht="12.75" customHeight="1">
      <c r="A62" s="48" t="s">
        <v>80</v>
      </c>
      <c r="B62" s="93">
        <v>0</v>
      </c>
      <c r="C62" s="93">
        <v>0</v>
      </c>
      <c r="D62" s="93"/>
      <c r="E62" s="93">
        <f t="shared" si="33"/>
        <v>0</v>
      </c>
      <c r="F62" s="94">
        <v>0</v>
      </c>
      <c r="G62" s="95">
        <v>0</v>
      </c>
      <c r="H62" s="94"/>
      <c r="I62" s="95"/>
      <c r="J62" s="94"/>
      <c r="K62" s="95"/>
      <c r="L62" s="94"/>
      <c r="M62" s="95"/>
      <c r="N62" s="94"/>
      <c r="O62" s="95"/>
      <c r="P62" s="94">
        <f t="shared" si="34"/>
        <v>0</v>
      </c>
      <c r="Q62" s="95">
        <f t="shared" si="35"/>
        <v>0</v>
      </c>
      <c r="R62" s="49">
        <f t="shared" si="36"/>
        <v>0</v>
      </c>
      <c r="S62" s="50">
        <f t="shared" si="37"/>
        <v>0</v>
      </c>
      <c r="T62" s="49">
        <f>IF($E62=0,0,($P62/$E62)*100)</f>
        <v>0</v>
      </c>
      <c r="U62" s="51">
        <f>IF($E62=0,0,($Q62/$E62)*100)</f>
        <v>0</v>
      </c>
      <c r="V62" s="94">
        <v>0</v>
      </c>
      <c r="W62" s="95"/>
    </row>
    <row r="63" spans="1:23" ht="12.75" customHeight="1">
      <c r="A63" s="48" t="s">
        <v>81</v>
      </c>
      <c r="B63" s="93">
        <v>0</v>
      </c>
      <c r="C63" s="93">
        <v>0</v>
      </c>
      <c r="D63" s="93"/>
      <c r="E63" s="93">
        <f t="shared" si="33"/>
        <v>0</v>
      </c>
      <c r="F63" s="94">
        <v>0</v>
      </c>
      <c r="G63" s="95">
        <v>0</v>
      </c>
      <c r="H63" s="94"/>
      <c r="I63" s="95"/>
      <c r="J63" s="94"/>
      <c r="K63" s="95"/>
      <c r="L63" s="94"/>
      <c r="M63" s="95"/>
      <c r="N63" s="94"/>
      <c r="O63" s="95"/>
      <c r="P63" s="94">
        <f t="shared" si="34"/>
        <v>0</v>
      </c>
      <c r="Q63" s="95">
        <f t="shared" si="35"/>
        <v>0</v>
      </c>
      <c r="R63" s="49">
        <f t="shared" si="36"/>
        <v>0</v>
      </c>
      <c r="S63" s="50">
        <f t="shared" si="37"/>
        <v>0</v>
      </c>
      <c r="T63" s="49">
        <f>IF($E63=0,0,($P63/$E63)*100)</f>
        <v>0</v>
      </c>
      <c r="U63" s="51">
        <f>IF($E63=0,0,($Q63/$E63)*100)</f>
        <v>0</v>
      </c>
      <c r="V63" s="94">
        <v>0</v>
      </c>
      <c r="W63" s="95"/>
    </row>
    <row r="64" spans="1:23" ht="12.75" customHeight="1">
      <c r="A64" s="48" t="s">
        <v>82</v>
      </c>
      <c r="B64" s="93">
        <v>0</v>
      </c>
      <c r="C64" s="93">
        <v>0</v>
      </c>
      <c r="D64" s="93"/>
      <c r="E64" s="93">
        <f t="shared" si="33"/>
        <v>0</v>
      </c>
      <c r="F64" s="94">
        <v>0</v>
      </c>
      <c r="G64" s="95">
        <v>0</v>
      </c>
      <c r="H64" s="94"/>
      <c r="I64" s="95"/>
      <c r="J64" s="94"/>
      <c r="K64" s="95"/>
      <c r="L64" s="94"/>
      <c r="M64" s="95"/>
      <c r="N64" s="94"/>
      <c r="O64" s="95"/>
      <c r="P64" s="94">
        <f t="shared" si="34"/>
        <v>0</v>
      </c>
      <c r="Q64" s="95">
        <f t="shared" si="35"/>
        <v>0</v>
      </c>
      <c r="R64" s="49">
        <f t="shared" si="36"/>
        <v>0</v>
      </c>
      <c r="S64" s="50">
        <f t="shared" si="37"/>
        <v>0</v>
      </c>
      <c r="T64" s="49">
        <f>IF($E64=0,0,($P64/$E64)*100)</f>
        <v>0</v>
      </c>
      <c r="U64" s="51">
        <f>IF($E64=0,0,($Q64/$E64)*100)</f>
        <v>0</v>
      </c>
      <c r="V64" s="94">
        <v>0</v>
      </c>
      <c r="W64" s="95">
        <v>0</v>
      </c>
    </row>
    <row r="65" spans="1:23" ht="12.75" customHeight="1">
      <c r="A65" s="48" t="s">
        <v>83</v>
      </c>
      <c r="B65" s="93">
        <v>0</v>
      </c>
      <c r="C65" s="93">
        <v>0</v>
      </c>
      <c r="D65" s="93"/>
      <c r="E65" s="93">
        <f t="shared" si="33"/>
        <v>0</v>
      </c>
      <c r="F65" s="94">
        <v>0</v>
      </c>
      <c r="G65" s="95">
        <v>0</v>
      </c>
      <c r="H65" s="94"/>
      <c r="I65" s="95"/>
      <c r="J65" s="94"/>
      <c r="K65" s="95"/>
      <c r="L65" s="94"/>
      <c r="M65" s="95"/>
      <c r="N65" s="94"/>
      <c r="O65" s="95"/>
      <c r="P65" s="94">
        <f t="shared" si="34"/>
        <v>0</v>
      </c>
      <c r="Q65" s="95">
        <f t="shared" si="35"/>
        <v>0</v>
      </c>
      <c r="R65" s="49">
        <f t="shared" si="36"/>
        <v>0</v>
      </c>
      <c r="S65" s="50">
        <f t="shared" si="37"/>
        <v>0</v>
      </c>
      <c r="T65" s="49">
        <f>IF($E65=0,0,($P65/$E65)*100)</f>
        <v>0</v>
      </c>
      <c r="U65" s="51">
        <f>IF($E65=0,0,($Q65/$E65)*100)</f>
        <v>0</v>
      </c>
      <c r="V65" s="94">
        <v>0</v>
      </c>
      <c r="W65" s="95">
        <v>0</v>
      </c>
    </row>
    <row r="66" spans="1:23" ht="12.75" customHeight="1">
      <c r="A66" s="52" t="s">
        <v>40</v>
      </c>
      <c r="B66" s="96">
        <f>SUM(B61:B65)</f>
        <v>0</v>
      </c>
      <c r="C66" s="96">
        <f>SUM(C61:C65)</f>
        <v>0</v>
      </c>
      <c r="D66" s="96"/>
      <c r="E66" s="96">
        <f t="shared" si="33"/>
        <v>0</v>
      </c>
      <c r="F66" s="97">
        <f aca="true" t="shared" si="38" ref="F66:O66">SUM(F61:F65)</f>
        <v>0</v>
      </c>
      <c r="G66" s="98">
        <f t="shared" si="38"/>
        <v>0</v>
      </c>
      <c r="H66" s="97">
        <f t="shared" si="38"/>
        <v>0</v>
      </c>
      <c r="I66" s="98">
        <f t="shared" si="38"/>
        <v>0</v>
      </c>
      <c r="J66" s="97">
        <f t="shared" si="38"/>
        <v>0</v>
      </c>
      <c r="K66" s="98">
        <f t="shared" si="38"/>
        <v>0</v>
      </c>
      <c r="L66" s="97">
        <f t="shared" si="38"/>
        <v>0</v>
      </c>
      <c r="M66" s="98">
        <f t="shared" si="38"/>
        <v>0</v>
      </c>
      <c r="N66" s="97">
        <f t="shared" si="38"/>
        <v>0</v>
      </c>
      <c r="O66" s="98">
        <f t="shared" si="38"/>
        <v>0</v>
      </c>
      <c r="P66" s="97">
        <f t="shared" si="34"/>
        <v>0</v>
      </c>
      <c r="Q66" s="98">
        <f t="shared" si="35"/>
        <v>0</v>
      </c>
      <c r="R66" s="53">
        <f t="shared" si="36"/>
        <v>0</v>
      </c>
      <c r="S66" s="54">
        <f t="shared" si="37"/>
        <v>0</v>
      </c>
      <c r="T66" s="53">
        <f>IF((+$E61+$E63+$E64++$E65)=0,0,(P66/(+$E61+$E63+$E64+$E65))*100)</f>
        <v>0</v>
      </c>
      <c r="U66" s="55">
        <f>IF((+$E61+$E63+$E65)=0,0,(Q66/(+$E61+$E63+$E65))*100)</f>
        <v>0</v>
      </c>
      <c r="V66" s="97">
        <f>SUM(V61:V65)</f>
        <v>0</v>
      </c>
      <c r="W66" s="98">
        <f>SUM(W61:W65)</f>
        <v>0</v>
      </c>
    </row>
    <row r="67" spans="1:23" ht="12.75" customHeight="1">
      <c r="A67" s="61" t="s">
        <v>84</v>
      </c>
      <c r="B67" s="105">
        <f>SUM(B9:B15,B18:B23,B26:B29,B32,B35:B39,B42:B52,B55:B58,B61:B65)</f>
        <v>38695000</v>
      </c>
      <c r="C67" s="105">
        <f>SUM(C9:C15,C18:C23,C26:C29,C32,C35:C39,C42:C52,C55:C58,C61:C65)</f>
        <v>0</v>
      </c>
      <c r="D67" s="105"/>
      <c r="E67" s="105">
        <f t="shared" si="33"/>
        <v>38695000</v>
      </c>
      <c r="F67" s="106">
        <f aca="true" t="shared" si="39" ref="F67:O67">SUM(F9:F15,F18:F23,F26:F29,F32,F35:F39,F42:F52,F55:F58,F61:F65)</f>
        <v>38695000</v>
      </c>
      <c r="G67" s="107">
        <f t="shared" si="39"/>
        <v>38695000</v>
      </c>
      <c r="H67" s="106">
        <f t="shared" si="39"/>
        <v>3537000</v>
      </c>
      <c r="I67" s="107">
        <f t="shared" si="39"/>
        <v>2875367</v>
      </c>
      <c r="J67" s="106">
        <f t="shared" si="39"/>
        <v>5821000</v>
      </c>
      <c r="K67" s="107">
        <f t="shared" si="39"/>
        <v>6647691</v>
      </c>
      <c r="L67" s="106">
        <f t="shared" si="39"/>
        <v>4360000</v>
      </c>
      <c r="M67" s="107">
        <f t="shared" si="39"/>
        <v>12951805</v>
      </c>
      <c r="N67" s="106">
        <f t="shared" si="39"/>
        <v>9059000</v>
      </c>
      <c r="O67" s="107">
        <f t="shared" si="39"/>
        <v>19151965</v>
      </c>
      <c r="P67" s="106">
        <f t="shared" si="34"/>
        <v>22777000</v>
      </c>
      <c r="Q67" s="107">
        <f t="shared" si="35"/>
        <v>41626828</v>
      </c>
      <c r="R67" s="62">
        <f t="shared" si="36"/>
        <v>107.77522935779817</v>
      </c>
      <c r="S67" s="63">
        <f t="shared" si="37"/>
        <v>47.87101102896469</v>
      </c>
      <c r="T67" s="62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58.86290218374467</v>
      </c>
      <c r="U67" s="62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107.57676185553689</v>
      </c>
      <c r="V67" s="106">
        <f>SUM(V9:V15,V18:V23,V26:V29,V32,V35:V39,V42:V52,V55:V58,V61:V65)</f>
        <v>0</v>
      </c>
      <c r="W67" s="107">
        <f>SUM(W9:W15,W18:W23,W26:W29,W32,W35:W39,W42:W52,W55:W58,W61:W65)</f>
        <v>0</v>
      </c>
    </row>
    <row r="68" spans="1:23" ht="12.75" customHeight="1">
      <c r="A68" s="41" t="s">
        <v>41</v>
      </c>
      <c r="B68" s="99"/>
      <c r="C68" s="99"/>
      <c r="D68" s="99"/>
      <c r="E68" s="99"/>
      <c r="F68" s="100"/>
      <c r="G68" s="101"/>
      <c r="H68" s="100"/>
      <c r="I68" s="101"/>
      <c r="J68" s="100"/>
      <c r="K68" s="101"/>
      <c r="L68" s="100"/>
      <c r="M68" s="101"/>
      <c r="N68" s="100"/>
      <c r="O68" s="101"/>
      <c r="P68" s="100"/>
      <c r="Q68" s="101"/>
      <c r="R68" s="45"/>
      <c r="S68" s="46"/>
      <c r="T68" s="45"/>
      <c r="U68" s="47"/>
      <c r="V68" s="100"/>
      <c r="W68" s="101"/>
    </row>
    <row r="69" spans="1:23" s="65" customFormat="1" ht="12.75" customHeight="1">
      <c r="A69" s="64" t="s">
        <v>85</v>
      </c>
      <c r="B69" s="93">
        <v>26404000</v>
      </c>
      <c r="C69" s="93">
        <v>0</v>
      </c>
      <c r="D69" s="93"/>
      <c r="E69" s="93">
        <f>$B69+$C69+$D69</f>
        <v>26404000</v>
      </c>
      <c r="F69" s="94">
        <v>26404000</v>
      </c>
      <c r="G69" s="95">
        <v>26404000</v>
      </c>
      <c r="H69" s="94"/>
      <c r="I69" s="95"/>
      <c r="J69" s="94"/>
      <c r="K69" s="95">
        <v>211105</v>
      </c>
      <c r="L69" s="94"/>
      <c r="M69" s="95">
        <v>1336950</v>
      </c>
      <c r="N69" s="94">
        <v>5990000</v>
      </c>
      <c r="O69" s="95">
        <v>6372079</v>
      </c>
      <c r="P69" s="94">
        <f>$H69+$J69+$L69+$N69</f>
        <v>5990000</v>
      </c>
      <c r="Q69" s="95">
        <f>$I69+$K69+$M69+$O69</f>
        <v>7920134</v>
      </c>
      <c r="R69" s="49">
        <f>IF($L69=0,0,(($N69-$L69)/$L69)*100)</f>
        <v>0</v>
      </c>
      <c r="S69" s="50">
        <f>IF($M69=0,0,(($O69-$M69)/$M69)*100)</f>
        <v>376.61311193387934</v>
      </c>
      <c r="T69" s="49">
        <f>IF($E69=0,0,($P69/$E69)*100)</f>
        <v>22.685956673231328</v>
      </c>
      <c r="U69" s="51">
        <f>IF($E69=0,0,($Q69/$E69)*100)</f>
        <v>29.995962732919256</v>
      </c>
      <c r="V69" s="94">
        <v>0</v>
      </c>
      <c r="W69" s="95">
        <v>0</v>
      </c>
    </row>
    <row r="70" spans="1:23" ht="12.75" customHeight="1">
      <c r="A70" s="57" t="s">
        <v>40</v>
      </c>
      <c r="B70" s="102">
        <f>B69</f>
        <v>26404000</v>
      </c>
      <c r="C70" s="102">
        <f>C69</f>
        <v>0</v>
      </c>
      <c r="D70" s="102"/>
      <c r="E70" s="102">
        <f>$B70+$C70+$D70</f>
        <v>26404000</v>
      </c>
      <c r="F70" s="103">
        <f aca="true" t="shared" si="40" ref="F70:O70">F69</f>
        <v>26404000</v>
      </c>
      <c r="G70" s="104">
        <f t="shared" si="40"/>
        <v>26404000</v>
      </c>
      <c r="H70" s="103">
        <f t="shared" si="40"/>
        <v>0</v>
      </c>
      <c r="I70" s="104">
        <f t="shared" si="40"/>
        <v>0</v>
      </c>
      <c r="J70" s="103">
        <f t="shared" si="40"/>
        <v>0</v>
      </c>
      <c r="K70" s="104">
        <f t="shared" si="40"/>
        <v>211105</v>
      </c>
      <c r="L70" s="103">
        <f t="shared" si="40"/>
        <v>0</v>
      </c>
      <c r="M70" s="104">
        <f t="shared" si="40"/>
        <v>1336950</v>
      </c>
      <c r="N70" s="103">
        <f t="shared" si="40"/>
        <v>5990000</v>
      </c>
      <c r="O70" s="104">
        <f t="shared" si="40"/>
        <v>6372079</v>
      </c>
      <c r="P70" s="103">
        <f>$H70+$J70+$L70+$N70</f>
        <v>5990000</v>
      </c>
      <c r="Q70" s="104">
        <f>$I70+$K70+$M70+$O70</f>
        <v>7920134</v>
      </c>
      <c r="R70" s="58">
        <f>IF($L70=0,0,(($N70-$L70)/$L70)*100)</f>
        <v>0</v>
      </c>
      <c r="S70" s="59">
        <f>IF($M70=0,0,(($O70-$M70)/$M70)*100)</f>
        <v>376.61311193387934</v>
      </c>
      <c r="T70" s="58">
        <f>IF($E70=0,0,($P70/$E70)*100)</f>
        <v>22.685956673231328</v>
      </c>
      <c r="U70" s="60">
        <f>IF($E70=0,0,($Q70/$E70)*100)</f>
        <v>29.995962732919256</v>
      </c>
      <c r="V70" s="103">
        <f>V69</f>
        <v>0</v>
      </c>
      <c r="W70" s="104">
        <f>W69</f>
        <v>0</v>
      </c>
    </row>
    <row r="71" spans="1:23" ht="12.75" customHeight="1">
      <c r="A71" s="61" t="s">
        <v>84</v>
      </c>
      <c r="B71" s="105">
        <f>B69</f>
        <v>26404000</v>
      </c>
      <c r="C71" s="105">
        <f>C69</f>
        <v>0</v>
      </c>
      <c r="D71" s="105"/>
      <c r="E71" s="105">
        <f>$B71+$C71+$D71</f>
        <v>26404000</v>
      </c>
      <c r="F71" s="106">
        <f aca="true" t="shared" si="41" ref="F71:O71">F69</f>
        <v>26404000</v>
      </c>
      <c r="G71" s="107">
        <f t="shared" si="41"/>
        <v>26404000</v>
      </c>
      <c r="H71" s="106">
        <f t="shared" si="41"/>
        <v>0</v>
      </c>
      <c r="I71" s="107">
        <f t="shared" si="41"/>
        <v>0</v>
      </c>
      <c r="J71" s="106">
        <f t="shared" si="41"/>
        <v>0</v>
      </c>
      <c r="K71" s="107">
        <f t="shared" si="41"/>
        <v>211105</v>
      </c>
      <c r="L71" s="106">
        <f t="shared" si="41"/>
        <v>0</v>
      </c>
      <c r="M71" s="107">
        <f t="shared" si="41"/>
        <v>1336950</v>
      </c>
      <c r="N71" s="106">
        <f t="shared" si="41"/>
        <v>5990000</v>
      </c>
      <c r="O71" s="107">
        <f t="shared" si="41"/>
        <v>6372079</v>
      </c>
      <c r="P71" s="106">
        <f>$H71+$J71+$L71+$N71</f>
        <v>5990000</v>
      </c>
      <c r="Q71" s="107">
        <f>$I71+$K71+$M71+$O71</f>
        <v>7920134</v>
      </c>
      <c r="R71" s="62">
        <f>IF($L71=0,0,(($N71-$L71)/$L71)*100)</f>
        <v>0</v>
      </c>
      <c r="S71" s="63">
        <f>IF($M71=0,0,(($O71-$M71)/$M71)*100)</f>
        <v>376.61311193387934</v>
      </c>
      <c r="T71" s="62">
        <f>IF($E71=0,0,($P71/$E71)*100)</f>
        <v>22.685956673231328</v>
      </c>
      <c r="U71" s="66">
        <f>IF($E71=0,0,($Q71/$E71)*100)</f>
        <v>29.995962732919256</v>
      </c>
      <c r="V71" s="106">
        <f>V69</f>
        <v>0</v>
      </c>
      <c r="W71" s="107">
        <f>W69</f>
        <v>0</v>
      </c>
    </row>
    <row r="72" spans="1:23" ht="12.75" customHeight="1" thickBot="1">
      <c r="A72" s="61" t="s">
        <v>86</v>
      </c>
      <c r="B72" s="105">
        <f>SUM(B9:B15,B18:B23,B26:B29,B32,B35:B39,B42:B52,B55:B58,B61:B65,B69)</f>
        <v>65099000</v>
      </c>
      <c r="C72" s="105">
        <f>SUM(C9:C15,C18:C23,C26:C29,C32,C35:C39,C42:C52,C55:C58,C61:C65,C69)</f>
        <v>0</v>
      </c>
      <c r="D72" s="105"/>
      <c r="E72" s="105">
        <f>$B72+$C72+$D72</f>
        <v>65099000</v>
      </c>
      <c r="F72" s="106">
        <f aca="true" t="shared" si="42" ref="F72:O72">SUM(F9:F15,F18:F23,F26:F29,F32,F35:F39,F42:F52,F55:F58,F61:F65,F69)</f>
        <v>65099000</v>
      </c>
      <c r="G72" s="107">
        <f t="shared" si="42"/>
        <v>65099000</v>
      </c>
      <c r="H72" s="106">
        <f t="shared" si="42"/>
        <v>3537000</v>
      </c>
      <c r="I72" s="107">
        <f t="shared" si="42"/>
        <v>2875367</v>
      </c>
      <c r="J72" s="106">
        <f t="shared" si="42"/>
        <v>5821000</v>
      </c>
      <c r="K72" s="107">
        <f t="shared" si="42"/>
        <v>6858796</v>
      </c>
      <c r="L72" s="106">
        <f t="shared" si="42"/>
        <v>4360000</v>
      </c>
      <c r="M72" s="107">
        <f t="shared" si="42"/>
        <v>14288755</v>
      </c>
      <c r="N72" s="106">
        <f t="shared" si="42"/>
        <v>15049000</v>
      </c>
      <c r="O72" s="107">
        <f t="shared" si="42"/>
        <v>25524044</v>
      </c>
      <c r="P72" s="106">
        <f>$H72+$J72+$L72+$N72</f>
        <v>28767000</v>
      </c>
      <c r="Q72" s="107">
        <f>$I72+$K72+$M72+$O72</f>
        <v>49546962</v>
      </c>
      <c r="R72" s="62">
        <f>IF($L72=0,0,(($N72-$L72)/$L72)*100)</f>
        <v>245.1605504587156</v>
      </c>
      <c r="S72" s="63">
        <f>IF($M72=0,0,(($O72-$M72)/$M72)*100)</f>
        <v>78.63028654350921</v>
      </c>
      <c r="T72" s="62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44.18961888815496</v>
      </c>
      <c r="U72" s="66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76.11017373538765</v>
      </c>
      <c r="V72" s="106">
        <f>SUM(V9:V15,V18:V23,V26:V29,V32,V35:V39,V42:V52,V55:V58,V61:V65,V69)</f>
        <v>0</v>
      </c>
      <c r="W72" s="107">
        <f>SUM(W9:W15,W18:W23,W26:W29,W32,W35:W39,W42:W52,W55:W58,W61:W65,W69)</f>
        <v>0</v>
      </c>
    </row>
    <row r="73" spans="1:23" ht="13.5" thickTop="1">
      <c r="A73" s="67"/>
      <c r="B73" s="68"/>
      <c r="C73" s="69"/>
      <c r="D73" s="69"/>
      <c r="E73" s="70"/>
      <c r="F73" s="68"/>
      <c r="G73" s="69"/>
      <c r="H73" s="69"/>
      <c r="I73" s="70"/>
      <c r="J73" s="69"/>
      <c r="K73" s="70"/>
      <c r="L73" s="69"/>
      <c r="M73" s="69"/>
      <c r="N73" s="69"/>
      <c r="O73" s="69"/>
      <c r="P73" s="69"/>
      <c r="Q73" s="69"/>
      <c r="R73" s="69"/>
      <c r="S73" s="69"/>
      <c r="T73" s="69"/>
      <c r="U73" s="70"/>
      <c r="V73" s="68"/>
      <c r="W73" s="70"/>
    </row>
    <row r="74" spans="1:23" ht="12.75">
      <c r="A74" s="13"/>
      <c r="B74" s="71"/>
      <c r="C74" s="72"/>
      <c r="D74" s="72"/>
      <c r="E74" s="73"/>
      <c r="F74" s="74" t="s">
        <v>3</v>
      </c>
      <c r="G74" s="75"/>
      <c r="H74" s="74" t="s">
        <v>4</v>
      </c>
      <c r="I74" s="76"/>
      <c r="J74" s="74" t="s">
        <v>5</v>
      </c>
      <c r="K74" s="76"/>
      <c r="L74" s="74" t="s">
        <v>6</v>
      </c>
      <c r="M74" s="74"/>
      <c r="N74" s="77" t="s">
        <v>7</v>
      </c>
      <c r="O74" s="74"/>
      <c r="P74" s="131" t="s">
        <v>8</v>
      </c>
      <c r="Q74" s="132"/>
      <c r="R74" s="133" t="s">
        <v>9</v>
      </c>
      <c r="S74" s="132"/>
      <c r="T74" s="133" t="s">
        <v>10</v>
      </c>
      <c r="U74" s="132"/>
      <c r="V74" s="131"/>
      <c r="W74" s="132"/>
    </row>
    <row r="75" spans="1:23" ht="51">
      <c r="A75" s="78" t="s">
        <v>87</v>
      </c>
      <c r="B75" s="79" t="s">
        <v>88</v>
      </c>
      <c r="C75" s="79" t="s">
        <v>89</v>
      </c>
      <c r="D75" s="80" t="s">
        <v>15</v>
      </c>
      <c r="E75" s="79" t="s">
        <v>16</v>
      </c>
      <c r="F75" s="79" t="s">
        <v>17</v>
      </c>
      <c r="G75" s="79" t="s">
        <v>90</v>
      </c>
      <c r="H75" s="79" t="s">
        <v>91</v>
      </c>
      <c r="I75" s="81" t="s">
        <v>20</v>
      </c>
      <c r="J75" s="79" t="s">
        <v>92</v>
      </c>
      <c r="K75" s="81" t="s">
        <v>22</v>
      </c>
      <c r="L75" s="79" t="s">
        <v>93</v>
      </c>
      <c r="M75" s="81" t="s">
        <v>24</v>
      </c>
      <c r="N75" s="79" t="s">
        <v>94</v>
      </c>
      <c r="O75" s="81" t="s">
        <v>26</v>
      </c>
      <c r="P75" s="81" t="s">
        <v>95</v>
      </c>
      <c r="Q75" s="82" t="s">
        <v>28</v>
      </c>
      <c r="R75" s="83" t="s">
        <v>95</v>
      </c>
      <c r="S75" s="84" t="s">
        <v>28</v>
      </c>
      <c r="T75" s="83" t="s">
        <v>96</v>
      </c>
      <c r="U75" s="80" t="s">
        <v>30</v>
      </c>
      <c r="V75" s="79"/>
      <c r="W75" s="81"/>
    </row>
    <row r="76" spans="1:23" ht="12.75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t="12.75" hidden="1">
      <c r="A77" s="4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9"/>
      <c r="N77" s="108"/>
      <c r="O77" s="109"/>
      <c r="P77" s="108"/>
      <c r="Q77" s="109"/>
      <c r="R77" s="5"/>
      <c r="S77" s="6"/>
      <c r="T77" s="5"/>
      <c r="U77" s="5"/>
      <c r="V77" s="108"/>
      <c r="W77" s="108"/>
    </row>
    <row r="78" spans="1:23" ht="12.75" hidden="1">
      <c r="A78" s="7" t="s">
        <v>118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1"/>
      <c r="N78" s="110"/>
      <c r="O78" s="111"/>
      <c r="P78" s="110"/>
      <c r="Q78" s="111"/>
      <c r="R78" s="8"/>
      <c r="S78" s="9"/>
      <c r="T78" s="8"/>
      <c r="U78" s="8"/>
      <c r="V78" s="110"/>
      <c r="W78" s="110"/>
    </row>
    <row r="79" spans="1:23" ht="12.75" hidden="1">
      <c r="A79" s="10" t="s">
        <v>119</v>
      </c>
      <c r="B79" s="112">
        <f>SUM(B80:B83)</f>
        <v>0</v>
      </c>
      <c r="C79" s="112">
        <f aca="true" t="shared" si="43" ref="C79:I79">SUM(C80:C83)</f>
        <v>0</v>
      </c>
      <c r="D79" s="112">
        <f t="shared" si="43"/>
        <v>0</v>
      </c>
      <c r="E79" s="112">
        <f t="shared" si="43"/>
        <v>0</v>
      </c>
      <c r="F79" s="112">
        <f t="shared" si="43"/>
        <v>0</v>
      </c>
      <c r="G79" s="112">
        <f t="shared" si="43"/>
        <v>0</v>
      </c>
      <c r="H79" s="112">
        <f t="shared" si="43"/>
        <v>0</v>
      </c>
      <c r="I79" s="112">
        <f t="shared" si="43"/>
        <v>0</v>
      </c>
      <c r="J79" s="112">
        <f>SUM(J80:J83)</f>
        <v>0</v>
      </c>
      <c r="K79" s="112">
        <f>SUM(K80:K83)</f>
        <v>0</v>
      </c>
      <c r="L79" s="112">
        <f>SUM(L80:L83)</f>
        <v>0</v>
      </c>
      <c r="M79" s="113">
        <f>SUM(M80:M83)</f>
        <v>0</v>
      </c>
      <c r="N79" s="112"/>
      <c r="O79" s="113"/>
      <c r="P79" s="112"/>
      <c r="Q79" s="113"/>
      <c r="R79" s="11"/>
      <c r="S79" s="12"/>
      <c r="T79" s="11"/>
      <c r="U79" s="11"/>
      <c r="V79" s="112">
        <f>SUM(V80:V83)</f>
        <v>0</v>
      </c>
      <c r="W79" s="112">
        <f>SUM(W80:W83)</f>
        <v>0</v>
      </c>
    </row>
    <row r="80" spans="1:23" ht="12.75" hidden="1">
      <c r="A80" s="13" t="s">
        <v>120</v>
      </c>
      <c r="B80" s="114"/>
      <c r="C80" s="114"/>
      <c r="D80" s="114"/>
      <c r="E80" s="114">
        <f>SUM(B80:D80)</f>
        <v>0</v>
      </c>
      <c r="F80" s="114"/>
      <c r="G80" s="114"/>
      <c r="H80" s="114"/>
      <c r="I80" s="115"/>
      <c r="J80" s="114"/>
      <c r="K80" s="115"/>
      <c r="L80" s="114"/>
      <c r="M80" s="116"/>
      <c r="N80" s="114"/>
      <c r="O80" s="116"/>
      <c r="P80" s="114"/>
      <c r="Q80" s="116"/>
      <c r="R80" s="14"/>
      <c r="S80" s="15"/>
      <c r="T80" s="14"/>
      <c r="U80" s="14"/>
      <c r="V80" s="114"/>
      <c r="W80" s="114"/>
    </row>
    <row r="81" spans="1:23" ht="12.75" hidden="1">
      <c r="A81" s="13" t="s">
        <v>121</v>
      </c>
      <c r="B81" s="114"/>
      <c r="C81" s="114"/>
      <c r="D81" s="114"/>
      <c r="E81" s="114">
        <f>SUM(B81:D81)</f>
        <v>0</v>
      </c>
      <c r="F81" s="114"/>
      <c r="G81" s="114"/>
      <c r="H81" s="114"/>
      <c r="I81" s="115"/>
      <c r="J81" s="114"/>
      <c r="K81" s="115"/>
      <c r="L81" s="114"/>
      <c r="M81" s="116"/>
      <c r="N81" s="114"/>
      <c r="O81" s="116"/>
      <c r="P81" s="114"/>
      <c r="Q81" s="116"/>
      <c r="R81" s="14"/>
      <c r="S81" s="15"/>
      <c r="T81" s="14"/>
      <c r="U81" s="14"/>
      <c r="V81" s="114"/>
      <c r="W81" s="114"/>
    </row>
    <row r="82" spans="1:23" ht="12.75" hidden="1">
      <c r="A82" s="13" t="s">
        <v>122</v>
      </c>
      <c r="B82" s="114"/>
      <c r="C82" s="114"/>
      <c r="D82" s="114"/>
      <c r="E82" s="114">
        <f>SUM(B82:D82)</f>
        <v>0</v>
      </c>
      <c r="F82" s="114"/>
      <c r="G82" s="114"/>
      <c r="H82" s="114"/>
      <c r="I82" s="115"/>
      <c r="J82" s="114"/>
      <c r="K82" s="115"/>
      <c r="L82" s="114"/>
      <c r="M82" s="116"/>
      <c r="N82" s="114"/>
      <c r="O82" s="116"/>
      <c r="P82" s="114"/>
      <c r="Q82" s="116"/>
      <c r="R82" s="14"/>
      <c r="S82" s="15"/>
      <c r="T82" s="14"/>
      <c r="U82" s="14"/>
      <c r="V82" s="114"/>
      <c r="W82" s="114"/>
    </row>
    <row r="83" spans="1:23" ht="12.75" hidden="1">
      <c r="A83" s="13" t="s">
        <v>123</v>
      </c>
      <c r="B83" s="114"/>
      <c r="C83" s="114"/>
      <c r="D83" s="114"/>
      <c r="E83" s="114">
        <f>SUM(B83:D83)</f>
        <v>0</v>
      </c>
      <c r="F83" s="114"/>
      <c r="G83" s="114"/>
      <c r="H83" s="114"/>
      <c r="I83" s="115"/>
      <c r="J83" s="114"/>
      <c r="K83" s="115"/>
      <c r="L83" s="114"/>
      <c r="M83" s="116"/>
      <c r="N83" s="114"/>
      <c r="O83" s="116"/>
      <c r="P83" s="114"/>
      <c r="Q83" s="116"/>
      <c r="R83" s="14"/>
      <c r="S83" s="15"/>
      <c r="T83" s="14"/>
      <c r="U83" s="14"/>
      <c r="V83" s="114"/>
      <c r="W83" s="114"/>
    </row>
    <row r="84" spans="1:23" ht="12.75" hidden="1">
      <c r="A84" s="13"/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6"/>
      <c r="N84" s="114"/>
      <c r="O84" s="116"/>
      <c r="P84" s="114"/>
      <c r="Q84" s="116"/>
      <c r="R84" s="14"/>
      <c r="S84" s="15"/>
      <c r="T84" s="14"/>
      <c r="U84" s="14"/>
      <c r="V84" s="114"/>
      <c r="W84" s="114"/>
    </row>
    <row r="85" spans="1:23" ht="12.75">
      <c r="A85" s="85" t="s">
        <v>97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8"/>
      <c r="R85" s="86"/>
      <c r="S85" s="86"/>
      <c r="T85" s="87"/>
      <c r="U85" s="88"/>
      <c r="V85" s="117"/>
      <c r="W85" s="117"/>
    </row>
    <row r="86" spans="1:23" ht="12.75">
      <c r="A86" s="89" t="s">
        <v>98</v>
      </c>
      <c r="B86" s="119">
        <v>0</v>
      </c>
      <c r="C86" s="119">
        <v>0</v>
      </c>
      <c r="D86" s="119"/>
      <c r="E86" s="119">
        <f aca="true" t="shared" si="44" ref="E86:E93">$B86+$C86+$D86</f>
        <v>0</v>
      </c>
      <c r="F86" s="119">
        <v>0</v>
      </c>
      <c r="G86" s="119">
        <v>0</v>
      </c>
      <c r="H86" s="119"/>
      <c r="I86" s="119"/>
      <c r="J86" s="119"/>
      <c r="K86" s="119"/>
      <c r="L86" s="119"/>
      <c r="M86" s="119"/>
      <c r="N86" s="119"/>
      <c r="O86" s="119"/>
      <c r="P86" s="119">
        <f aca="true" t="shared" si="45" ref="P86:P93">$H86+$J86+$L86+$N86</f>
        <v>0</v>
      </c>
      <c r="Q86" s="114">
        <f aca="true" t="shared" si="46" ref="Q86:Q93">$I86+$K86+$M86+$O86</f>
        <v>0</v>
      </c>
      <c r="R86" s="90">
        <f aca="true" t="shared" si="47" ref="R86:R93">IF($L86=0,0,(($N86-$L86)/$L86)*100)</f>
        <v>0</v>
      </c>
      <c r="S86" s="91">
        <f aca="true" t="shared" si="48" ref="S86:S93">IF($M86=0,0,(($O86-$M86)/$M86)*100)</f>
        <v>0</v>
      </c>
      <c r="T86" s="90">
        <f aca="true" t="shared" si="49" ref="T86:T93">IF($E86=0,0,($P86/$E86)*100)</f>
        <v>0</v>
      </c>
      <c r="U86" s="91">
        <f aca="true" t="shared" si="50" ref="U86:U93">IF($E86=0,0,($Q86/$E86)*100)</f>
        <v>0</v>
      </c>
      <c r="V86" s="119"/>
      <c r="W86" s="119"/>
    </row>
    <row r="87" spans="1:23" ht="12.75">
      <c r="A87" s="92" t="s">
        <v>99</v>
      </c>
      <c r="B87" s="114">
        <v>0</v>
      </c>
      <c r="C87" s="114">
        <v>0</v>
      </c>
      <c r="D87" s="114"/>
      <c r="E87" s="114">
        <f t="shared" si="44"/>
        <v>0</v>
      </c>
      <c r="F87" s="114">
        <v>0</v>
      </c>
      <c r="G87" s="114">
        <v>0</v>
      </c>
      <c r="H87" s="114"/>
      <c r="I87" s="114"/>
      <c r="J87" s="114"/>
      <c r="K87" s="114"/>
      <c r="L87" s="114"/>
      <c r="M87" s="114"/>
      <c r="N87" s="114"/>
      <c r="O87" s="114"/>
      <c r="P87" s="116">
        <f t="shared" si="45"/>
        <v>0</v>
      </c>
      <c r="Q87" s="116">
        <f t="shared" si="46"/>
        <v>0</v>
      </c>
      <c r="R87" s="90">
        <f t="shared" si="47"/>
        <v>0</v>
      </c>
      <c r="S87" s="91">
        <f t="shared" si="48"/>
        <v>0</v>
      </c>
      <c r="T87" s="90">
        <f t="shared" si="49"/>
        <v>0</v>
      </c>
      <c r="U87" s="91">
        <f t="shared" si="50"/>
        <v>0</v>
      </c>
      <c r="V87" s="114"/>
      <c r="W87" s="114"/>
    </row>
    <row r="88" spans="1:23" ht="12.75">
      <c r="A88" s="92" t="s">
        <v>100</v>
      </c>
      <c r="B88" s="114">
        <v>0</v>
      </c>
      <c r="C88" s="114">
        <v>0</v>
      </c>
      <c r="D88" s="114"/>
      <c r="E88" s="114">
        <f t="shared" si="44"/>
        <v>0</v>
      </c>
      <c r="F88" s="114">
        <v>0</v>
      </c>
      <c r="G88" s="114">
        <v>0</v>
      </c>
      <c r="H88" s="114"/>
      <c r="I88" s="114"/>
      <c r="J88" s="114"/>
      <c r="K88" s="114"/>
      <c r="L88" s="114"/>
      <c r="M88" s="114"/>
      <c r="N88" s="114"/>
      <c r="O88" s="114"/>
      <c r="P88" s="116">
        <f t="shared" si="45"/>
        <v>0</v>
      </c>
      <c r="Q88" s="116">
        <f t="shared" si="46"/>
        <v>0</v>
      </c>
      <c r="R88" s="90">
        <f t="shared" si="47"/>
        <v>0</v>
      </c>
      <c r="S88" s="91">
        <f t="shared" si="48"/>
        <v>0</v>
      </c>
      <c r="T88" s="90">
        <f t="shared" si="49"/>
        <v>0</v>
      </c>
      <c r="U88" s="91">
        <f t="shared" si="50"/>
        <v>0</v>
      </c>
      <c r="V88" s="114"/>
      <c r="W88" s="114"/>
    </row>
    <row r="89" spans="1:23" ht="12.75">
      <c r="A89" s="92" t="s">
        <v>101</v>
      </c>
      <c r="B89" s="114">
        <v>0</v>
      </c>
      <c r="C89" s="114">
        <v>0</v>
      </c>
      <c r="D89" s="114"/>
      <c r="E89" s="114">
        <f t="shared" si="44"/>
        <v>0</v>
      </c>
      <c r="F89" s="114">
        <v>0</v>
      </c>
      <c r="G89" s="114">
        <v>0</v>
      </c>
      <c r="H89" s="114"/>
      <c r="I89" s="114"/>
      <c r="J89" s="114"/>
      <c r="K89" s="114"/>
      <c r="L89" s="114"/>
      <c r="M89" s="114"/>
      <c r="N89" s="114"/>
      <c r="O89" s="114"/>
      <c r="P89" s="116">
        <f t="shared" si="45"/>
        <v>0</v>
      </c>
      <c r="Q89" s="116">
        <f t="shared" si="46"/>
        <v>0</v>
      </c>
      <c r="R89" s="90">
        <f t="shared" si="47"/>
        <v>0</v>
      </c>
      <c r="S89" s="91">
        <f t="shared" si="48"/>
        <v>0</v>
      </c>
      <c r="T89" s="90">
        <f t="shared" si="49"/>
        <v>0</v>
      </c>
      <c r="U89" s="91">
        <f t="shared" si="50"/>
        <v>0</v>
      </c>
      <c r="V89" s="114"/>
      <c r="W89" s="114"/>
    </row>
    <row r="90" spans="1:23" ht="12.75">
      <c r="A90" s="92" t="s">
        <v>102</v>
      </c>
      <c r="B90" s="114">
        <v>0</v>
      </c>
      <c r="C90" s="114">
        <v>0</v>
      </c>
      <c r="D90" s="114"/>
      <c r="E90" s="114">
        <f t="shared" si="44"/>
        <v>0</v>
      </c>
      <c r="F90" s="114">
        <v>0</v>
      </c>
      <c r="G90" s="114">
        <v>0</v>
      </c>
      <c r="H90" s="114"/>
      <c r="I90" s="114"/>
      <c r="J90" s="114"/>
      <c r="K90" s="114"/>
      <c r="L90" s="114"/>
      <c r="M90" s="114"/>
      <c r="N90" s="114"/>
      <c r="O90" s="114"/>
      <c r="P90" s="116">
        <f t="shared" si="45"/>
        <v>0</v>
      </c>
      <c r="Q90" s="116">
        <f t="shared" si="46"/>
        <v>0</v>
      </c>
      <c r="R90" s="90">
        <f t="shared" si="47"/>
        <v>0</v>
      </c>
      <c r="S90" s="91">
        <f t="shared" si="48"/>
        <v>0</v>
      </c>
      <c r="T90" s="90">
        <f t="shared" si="49"/>
        <v>0</v>
      </c>
      <c r="U90" s="91">
        <f t="shared" si="50"/>
        <v>0</v>
      </c>
      <c r="V90" s="114"/>
      <c r="W90" s="114"/>
    </row>
    <row r="91" spans="1:23" ht="12.75">
      <c r="A91" s="92" t="s">
        <v>103</v>
      </c>
      <c r="B91" s="114">
        <v>17000000</v>
      </c>
      <c r="C91" s="114">
        <v>0</v>
      </c>
      <c r="D91" s="114"/>
      <c r="E91" s="114">
        <f t="shared" si="44"/>
        <v>17000000</v>
      </c>
      <c r="F91" s="114">
        <v>0</v>
      </c>
      <c r="G91" s="114">
        <v>0</v>
      </c>
      <c r="H91" s="114"/>
      <c r="I91" s="114"/>
      <c r="J91" s="114"/>
      <c r="K91" s="114"/>
      <c r="L91" s="114"/>
      <c r="M91" s="114"/>
      <c r="N91" s="114"/>
      <c r="O91" s="114"/>
      <c r="P91" s="116">
        <f t="shared" si="45"/>
        <v>0</v>
      </c>
      <c r="Q91" s="116">
        <f t="shared" si="46"/>
        <v>0</v>
      </c>
      <c r="R91" s="90">
        <f t="shared" si="47"/>
        <v>0</v>
      </c>
      <c r="S91" s="91">
        <f t="shared" si="48"/>
        <v>0</v>
      </c>
      <c r="T91" s="90">
        <f t="shared" si="49"/>
        <v>0</v>
      </c>
      <c r="U91" s="91">
        <f t="shared" si="50"/>
        <v>0</v>
      </c>
      <c r="V91" s="114"/>
      <c r="W91" s="114"/>
    </row>
    <row r="92" spans="1:23" ht="12.75">
      <c r="A92" s="92" t="s">
        <v>104</v>
      </c>
      <c r="B92" s="114">
        <v>15004000</v>
      </c>
      <c r="C92" s="114">
        <v>0</v>
      </c>
      <c r="D92" s="114"/>
      <c r="E92" s="114">
        <f t="shared" si="44"/>
        <v>15004000</v>
      </c>
      <c r="F92" s="114">
        <v>0</v>
      </c>
      <c r="G92" s="114">
        <v>0</v>
      </c>
      <c r="H92" s="114">
        <v>2859000</v>
      </c>
      <c r="I92" s="114"/>
      <c r="J92" s="114"/>
      <c r="K92" s="114"/>
      <c r="L92" s="114"/>
      <c r="M92" s="114"/>
      <c r="N92" s="114"/>
      <c r="O92" s="114"/>
      <c r="P92" s="116">
        <f t="shared" si="45"/>
        <v>2859000</v>
      </c>
      <c r="Q92" s="116">
        <f t="shared" si="46"/>
        <v>0</v>
      </c>
      <c r="R92" s="90">
        <f t="shared" si="47"/>
        <v>0</v>
      </c>
      <c r="S92" s="91">
        <f t="shared" si="48"/>
        <v>0</v>
      </c>
      <c r="T92" s="90">
        <f t="shared" si="49"/>
        <v>19.054918688349773</v>
      </c>
      <c r="U92" s="91">
        <f t="shared" si="50"/>
        <v>0</v>
      </c>
      <c r="V92" s="114"/>
      <c r="W92" s="114"/>
    </row>
    <row r="93" spans="1:23" ht="12.75">
      <c r="A93" s="92" t="s">
        <v>105</v>
      </c>
      <c r="B93" s="114">
        <v>0</v>
      </c>
      <c r="C93" s="114">
        <v>0</v>
      </c>
      <c r="D93" s="114"/>
      <c r="E93" s="114">
        <f t="shared" si="44"/>
        <v>0</v>
      </c>
      <c r="F93" s="114">
        <v>0</v>
      </c>
      <c r="G93" s="114">
        <v>0</v>
      </c>
      <c r="H93" s="114"/>
      <c r="I93" s="114"/>
      <c r="J93" s="114"/>
      <c r="K93" s="114"/>
      <c r="L93" s="114"/>
      <c r="M93" s="114"/>
      <c r="N93" s="114"/>
      <c r="O93" s="114"/>
      <c r="P93" s="116">
        <f t="shared" si="45"/>
        <v>0</v>
      </c>
      <c r="Q93" s="116">
        <f t="shared" si="46"/>
        <v>0</v>
      </c>
      <c r="R93" s="90">
        <f t="shared" si="47"/>
        <v>0</v>
      </c>
      <c r="S93" s="91">
        <f t="shared" si="48"/>
        <v>0</v>
      </c>
      <c r="T93" s="90">
        <f t="shared" si="49"/>
        <v>0</v>
      </c>
      <c r="U93" s="91">
        <f t="shared" si="50"/>
        <v>0</v>
      </c>
      <c r="V93" s="114"/>
      <c r="W93" s="114"/>
    </row>
    <row r="94" spans="1:23" ht="12.75">
      <c r="A94" s="16" t="s">
        <v>106</v>
      </c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1"/>
      <c r="Q94" s="121"/>
      <c r="R94" s="17"/>
      <c r="S94" s="18"/>
      <c r="T94" s="17"/>
      <c r="U94" s="18"/>
      <c r="V94" s="120"/>
      <c r="W94" s="120"/>
    </row>
    <row r="95" spans="1:23" ht="20.25" hidden="1">
      <c r="A95" s="19" t="s">
        <v>124</v>
      </c>
      <c r="B95" s="122">
        <f aca="true" t="shared" si="51" ref="B95:I95">SUM(B96:B110)</f>
        <v>0</v>
      </c>
      <c r="C95" s="122">
        <f t="shared" si="51"/>
        <v>0</v>
      </c>
      <c r="D95" s="122">
        <f t="shared" si="51"/>
        <v>0</v>
      </c>
      <c r="E95" s="122">
        <f t="shared" si="51"/>
        <v>0</v>
      </c>
      <c r="F95" s="122">
        <f t="shared" si="51"/>
        <v>0</v>
      </c>
      <c r="G95" s="122">
        <f t="shared" si="51"/>
        <v>0</v>
      </c>
      <c r="H95" s="122">
        <f t="shared" si="51"/>
        <v>0</v>
      </c>
      <c r="I95" s="122">
        <f t="shared" si="51"/>
        <v>0</v>
      </c>
      <c r="J95" s="122">
        <f>SUM(J96:J110)</f>
        <v>0</v>
      </c>
      <c r="K95" s="122">
        <f>SUM(K96:K110)</f>
        <v>0</v>
      </c>
      <c r="L95" s="122">
        <f>SUM(L96:L110)</f>
        <v>0</v>
      </c>
      <c r="M95" s="123">
        <f>SUM(M96:M110)</f>
        <v>0</v>
      </c>
      <c r="N95" s="122"/>
      <c r="O95" s="123"/>
      <c r="P95" s="122"/>
      <c r="Q95" s="123"/>
      <c r="R95" s="20" t="str">
        <f aca="true" t="shared" si="52" ref="R95:S110">IF(L95=0," ",(N95-L95)/L95)</f>
        <v> </v>
      </c>
      <c r="S95" s="20" t="str">
        <f t="shared" si="52"/>
        <v> </v>
      </c>
      <c r="T95" s="20" t="str">
        <f aca="true" t="shared" si="53" ref="T95:T113">IF(E95=0," ",(P95/E95))</f>
        <v> </v>
      </c>
      <c r="U95" s="21" t="str">
        <f aca="true" t="shared" si="54" ref="U95:U113">IF(E95=0," ",(Q95/E95))</f>
        <v> </v>
      </c>
      <c r="V95" s="122">
        <f>SUM(V96:V110)</f>
        <v>0</v>
      </c>
      <c r="W95" s="122">
        <f>SUM(W96:W110)</f>
        <v>0</v>
      </c>
    </row>
    <row r="96" spans="1:23" ht="12.75" hidden="1">
      <c r="A96" s="22"/>
      <c r="B96" s="124"/>
      <c r="C96" s="124"/>
      <c r="D96" s="124"/>
      <c r="E96" s="125">
        <f>SUM(B96:D96)</f>
        <v>0</v>
      </c>
      <c r="F96" s="124"/>
      <c r="G96" s="124"/>
      <c r="H96" s="124"/>
      <c r="I96" s="124"/>
      <c r="J96" s="124"/>
      <c r="K96" s="124"/>
      <c r="L96" s="124"/>
      <c r="M96" s="126"/>
      <c r="N96" s="124"/>
      <c r="O96" s="126"/>
      <c r="P96" s="124"/>
      <c r="Q96" s="126"/>
      <c r="R96" s="23" t="str">
        <f t="shared" si="52"/>
        <v> </v>
      </c>
      <c r="S96" s="23" t="str">
        <f t="shared" si="52"/>
        <v> </v>
      </c>
      <c r="T96" s="23" t="str">
        <f t="shared" si="53"/>
        <v> </v>
      </c>
      <c r="U96" s="24" t="str">
        <f t="shared" si="54"/>
        <v> </v>
      </c>
      <c r="V96" s="124"/>
      <c r="W96" s="124"/>
    </row>
    <row r="97" spans="1:23" ht="12.75" hidden="1">
      <c r="A97" s="22"/>
      <c r="B97" s="124"/>
      <c r="C97" s="124"/>
      <c r="D97" s="124"/>
      <c r="E97" s="125">
        <f aca="true" t="shared" si="55" ref="E97:E110">SUM(B97:D97)</f>
        <v>0</v>
      </c>
      <c r="F97" s="124"/>
      <c r="G97" s="124"/>
      <c r="H97" s="124"/>
      <c r="I97" s="124"/>
      <c r="J97" s="124"/>
      <c r="K97" s="124"/>
      <c r="L97" s="124"/>
      <c r="M97" s="126"/>
      <c r="N97" s="124"/>
      <c r="O97" s="126"/>
      <c r="P97" s="124"/>
      <c r="Q97" s="126"/>
      <c r="R97" s="23" t="str">
        <f t="shared" si="52"/>
        <v> </v>
      </c>
      <c r="S97" s="23" t="str">
        <f t="shared" si="52"/>
        <v> </v>
      </c>
      <c r="T97" s="23" t="str">
        <f t="shared" si="53"/>
        <v> </v>
      </c>
      <c r="U97" s="24" t="str">
        <f t="shared" si="54"/>
        <v> </v>
      </c>
      <c r="V97" s="124"/>
      <c r="W97" s="124"/>
    </row>
    <row r="98" spans="1:23" ht="12.75" hidden="1">
      <c r="A98" s="22"/>
      <c r="B98" s="124"/>
      <c r="C98" s="124"/>
      <c r="D98" s="124"/>
      <c r="E98" s="125">
        <f t="shared" si="55"/>
        <v>0</v>
      </c>
      <c r="F98" s="124"/>
      <c r="G98" s="124"/>
      <c r="H98" s="124"/>
      <c r="I98" s="124"/>
      <c r="J98" s="124"/>
      <c r="K98" s="124"/>
      <c r="L98" s="124"/>
      <c r="M98" s="126"/>
      <c r="N98" s="124"/>
      <c r="O98" s="126"/>
      <c r="P98" s="124"/>
      <c r="Q98" s="126"/>
      <c r="R98" s="23" t="str">
        <f t="shared" si="52"/>
        <v> </v>
      </c>
      <c r="S98" s="23" t="str">
        <f t="shared" si="52"/>
        <v> </v>
      </c>
      <c r="T98" s="23" t="str">
        <f t="shared" si="53"/>
        <v> </v>
      </c>
      <c r="U98" s="24" t="str">
        <f t="shared" si="54"/>
        <v> </v>
      </c>
      <c r="V98" s="124"/>
      <c r="W98" s="124"/>
    </row>
    <row r="99" spans="1:23" ht="12.75" hidden="1">
      <c r="A99" s="22"/>
      <c r="B99" s="124"/>
      <c r="C99" s="124"/>
      <c r="D99" s="124"/>
      <c r="E99" s="125">
        <f t="shared" si="55"/>
        <v>0</v>
      </c>
      <c r="F99" s="124"/>
      <c r="G99" s="124"/>
      <c r="H99" s="124"/>
      <c r="I99" s="124"/>
      <c r="J99" s="124"/>
      <c r="K99" s="124"/>
      <c r="L99" s="124"/>
      <c r="M99" s="126"/>
      <c r="N99" s="124"/>
      <c r="O99" s="126"/>
      <c r="P99" s="124"/>
      <c r="Q99" s="126"/>
      <c r="R99" s="23" t="str">
        <f t="shared" si="52"/>
        <v> </v>
      </c>
      <c r="S99" s="23" t="str">
        <f t="shared" si="52"/>
        <v> </v>
      </c>
      <c r="T99" s="23" t="str">
        <f t="shared" si="53"/>
        <v> </v>
      </c>
      <c r="U99" s="24" t="str">
        <f t="shared" si="54"/>
        <v> </v>
      </c>
      <c r="V99" s="124"/>
      <c r="W99" s="124"/>
    </row>
    <row r="100" spans="1:23" ht="12.75" hidden="1">
      <c r="A100" s="22"/>
      <c r="B100" s="124"/>
      <c r="C100" s="124"/>
      <c r="D100" s="124"/>
      <c r="E100" s="125">
        <f t="shared" si="55"/>
        <v>0</v>
      </c>
      <c r="F100" s="124"/>
      <c r="G100" s="124"/>
      <c r="H100" s="124"/>
      <c r="I100" s="124"/>
      <c r="J100" s="124"/>
      <c r="K100" s="124"/>
      <c r="L100" s="124"/>
      <c r="M100" s="126"/>
      <c r="N100" s="124"/>
      <c r="O100" s="126"/>
      <c r="P100" s="124"/>
      <c r="Q100" s="126"/>
      <c r="R100" s="23" t="str">
        <f t="shared" si="52"/>
        <v> </v>
      </c>
      <c r="S100" s="23" t="str">
        <f t="shared" si="52"/>
        <v> </v>
      </c>
      <c r="T100" s="23" t="str">
        <f t="shared" si="53"/>
        <v> </v>
      </c>
      <c r="U100" s="24" t="str">
        <f t="shared" si="54"/>
        <v> </v>
      </c>
      <c r="V100" s="124"/>
      <c r="W100" s="124"/>
    </row>
    <row r="101" spans="1:23" ht="12.75" hidden="1">
      <c r="A101" s="22"/>
      <c r="B101" s="124"/>
      <c r="C101" s="124"/>
      <c r="D101" s="124"/>
      <c r="E101" s="125">
        <f t="shared" si="55"/>
        <v>0</v>
      </c>
      <c r="F101" s="124"/>
      <c r="G101" s="124"/>
      <c r="H101" s="124"/>
      <c r="I101" s="124"/>
      <c r="J101" s="124"/>
      <c r="K101" s="124"/>
      <c r="L101" s="124"/>
      <c r="M101" s="126"/>
      <c r="N101" s="124"/>
      <c r="O101" s="126"/>
      <c r="P101" s="124"/>
      <c r="Q101" s="126"/>
      <c r="R101" s="23" t="str">
        <f t="shared" si="52"/>
        <v> </v>
      </c>
      <c r="S101" s="23" t="str">
        <f t="shared" si="52"/>
        <v> </v>
      </c>
      <c r="T101" s="23" t="str">
        <f t="shared" si="53"/>
        <v> </v>
      </c>
      <c r="U101" s="24" t="str">
        <f t="shared" si="54"/>
        <v> </v>
      </c>
      <c r="V101" s="124"/>
      <c r="W101" s="124"/>
    </row>
    <row r="102" spans="1:23" ht="12.75" hidden="1">
      <c r="A102" s="22"/>
      <c r="B102" s="124"/>
      <c r="C102" s="124"/>
      <c r="D102" s="124"/>
      <c r="E102" s="125">
        <f t="shared" si="55"/>
        <v>0</v>
      </c>
      <c r="F102" s="124"/>
      <c r="G102" s="124"/>
      <c r="H102" s="124"/>
      <c r="I102" s="124"/>
      <c r="J102" s="124"/>
      <c r="K102" s="124"/>
      <c r="L102" s="124"/>
      <c r="M102" s="126"/>
      <c r="N102" s="124"/>
      <c r="O102" s="126"/>
      <c r="P102" s="124"/>
      <c r="Q102" s="126"/>
      <c r="R102" s="23" t="str">
        <f t="shared" si="52"/>
        <v> </v>
      </c>
      <c r="S102" s="23" t="str">
        <f t="shared" si="52"/>
        <v> </v>
      </c>
      <c r="T102" s="23" t="str">
        <f t="shared" si="53"/>
        <v> </v>
      </c>
      <c r="U102" s="24" t="str">
        <f t="shared" si="54"/>
        <v> </v>
      </c>
      <c r="V102" s="124"/>
      <c r="W102" s="124"/>
    </row>
    <row r="103" spans="1:23" ht="12.75" hidden="1">
      <c r="A103" s="22"/>
      <c r="B103" s="124"/>
      <c r="C103" s="124"/>
      <c r="D103" s="124"/>
      <c r="E103" s="125">
        <f t="shared" si="55"/>
        <v>0</v>
      </c>
      <c r="F103" s="124"/>
      <c r="G103" s="124"/>
      <c r="H103" s="124"/>
      <c r="I103" s="124"/>
      <c r="J103" s="124"/>
      <c r="K103" s="124"/>
      <c r="L103" s="124"/>
      <c r="M103" s="126"/>
      <c r="N103" s="124"/>
      <c r="O103" s="126"/>
      <c r="P103" s="124"/>
      <c r="Q103" s="126"/>
      <c r="R103" s="23" t="str">
        <f t="shared" si="52"/>
        <v> </v>
      </c>
      <c r="S103" s="23" t="str">
        <f t="shared" si="52"/>
        <v> </v>
      </c>
      <c r="T103" s="23" t="str">
        <f t="shared" si="53"/>
        <v> </v>
      </c>
      <c r="U103" s="24" t="str">
        <f t="shared" si="54"/>
        <v> </v>
      </c>
      <c r="V103" s="124"/>
      <c r="W103" s="124"/>
    </row>
    <row r="104" spans="1:23" ht="12.75" hidden="1">
      <c r="A104" s="22"/>
      <c r="B104" s="124"/>
      <c r="C104" s="124"/>
      <c r="D104" s="124"/>
      <c r="E104" s="125">
        <f t="shared" si="55"/>
        <v>0</v>
      </c>
      <c r="F104" s="124"/>
      <c r="G104" s="124"/>
      <c r="H104" s="124"/>
      <c r="I104" s="124"/>
      <c r="J104" s="124"/>
      <c r="K104" s="124"/>
      <c r="L104" s="124"/>
      <c r="M104" s="126"/>
      <c r="N104" s="124"/>
      <c r="O104" s="126"/>
      <c r="P104" s="124"/>
      <c r="Q104" s="126"/>
      <c r="R104" s="23" t="str">
        <f t="shared" si="52"/>
        <v> </v>
      </c>
      <c r="S104" s="23" t="str">
        <f t="shared" si="52"/>
        <v> </v>
      </c>
      <c r="T104" s="23" t="str">
        <f t="shared" si="53"/>
        <v> </v>
      </c>
      <c r="U104" s="24" t="str">
        <f t="shared" si="54"/>
        <v> </v>
      </c>
      <c r="V104" s="124"/>
      <c r="W104" s="124"/>
    </row>
    <row r="105" spans="1:23" ht="12.75" hidden="1">
      <c r="A105" s="22"/>
      <c r="B105" s="124"/>
      <c r="C105" s="124"/>
      <c r="D105" s="124"/>
      <c r="E105" s="125">
        <f t="shared" si="55"/>
        <v>0</v>
      </c>
      <c r="F105" s="124"/>
      <c r="G105" s="124"/>
      <c r="H105" s="124"/>
      <c r="I105" s="124"/>
      <c r="J105" s="124"/>
      <c r="K105" s="124"/>
      <c r="L105" s="124"/>
      <c r="M105" s="126"/>
      <c r="N105" s="124"/>
      <c r="O105" s="126"/>
      <c r="P105" s="124"/>
      <c r="Q105" s="126"/>
      <c r="R105" s="23" t="str">
        <f t="shared" si="52"/>
        <v> </v>
      </c>
      <c r="S105" s="23" t="str">
        <f t="shared" si="52"/>
        <v> </v>
      </c>
      <c r="T105" s="23" t="str">
        <f t="shared" si="53"/>
        <v> </v>
      </c>
      <c r="U105" s="24" t="str">
        <f t="shared" si="54"/>
        <v> </v>
      </c>
      <c r="V105" s="124"/>
      <c r="W105" s="124"/>
    </row>
    <row r="106" spans="1:23" ht="12.75" hidden="1">
      <c r="A106" s="22"/>
      <c r="B106" s="124"/>
      <c r="C106" s="124"/>
      <c r="D106" s="124"/>
      <c r="E106" s="125">
        <f t="shared" si="55"/>
        <v>0</v>
      </c>
      <c r="F106" s="124"/>
      <c r="G106" s="124"/>
      <c r="H106" s="124"/>
      <c r="I106" s="124"/>
      <c r="J106" s="124"/>
      <c r="K106" s="124"/>
      <c r="L106" s="124"/>
      <c r="M106" s="126"/>
      <c r="N106" s="124"/>
      <c r="O106" s="126"/>
      <c r="P106" s="124"/>
      <c r="Q106" s="126"/>
      <c r="R106" s="23" t="str">
        <f t="shared" si="52"/>
        <v> </v>
      </c>
      <c r="S106" s="23" t="str">
        <f t="shared" si="52"/>
        <v> </v>
      </c>
      <c r="T106" s="23" t="str">
        <f t="shared" si="53"/>
        <v> </v>
      </c>
      <c r="U106" s="24" t="str">
        <f t="shared" si="54"/>
        <v> </v>
      </c>
      <c r="V106" s="124"/>
      <c r="W106" s="124"/>
    </row>
    <row r="107" spans="1:23" ht="12.75" hidden="1">
      <c r="A107" s="22"/>
      <c r="B107" s="124"/>
      <c r="C107" s="124"/>
      <c r="D107" s="124"/>
      <c r="E107" s="125">
        <f t="shared" si="55"/>
        <v>0</v>
      </c>
      <c r="F107" s="124"/>
      <c r="G107" s="124"/>
      <c r="H107" s="124"/>
      <c r="I107" s="124"/>
      <c r="J107" s="124"/>
      <c r="K107" s="124"/>
      <c r="L107" s="124"/>
      <c r="M107" s="126"/>
      <c r="N107" s="124"/>
      <c r="O107" s="126"/>
      <c r="P107" s="124"/>
      <c r="Q107" s="126"/>
      <c r="R107" s="23" t="str">
        <f t="shared" si="52"/>
        <v> </v>
      </c>
      <c r="S107" s="23" t="str">
        <f t="shared" si="52"/>
        <v> </v>
      </c>
      <c r="T107" s="23" t="str">
        <f t="shared" si="53"/>
        <v> </v>
      </c>
      <c r="U107" s="24" t="str">
        <f t="shared" si="54"/>
        <v> </v>
      </c>
      <c r="V107" s="124"/>
      <c r="W107" s="124"/>
    </row>
    <row r="108" spans="1:23" ht="12.75" hidden="1">
      <c r="A108" s="22"/>
      <c r="B108" s="124"/>
      <c r="C108" s="124"/>
      <c r="D108" s="124"/>
      <c r="E108" s="125">
        <f t="shared" si="55"/>
        <v>0</v>
      </c>
      <c r="F108" s="124"/>
      <c r="G108" s="124"/>
      <c r="H108" s="126"/>
      <c r="I108" s="124"/>
      <c r="J108" s="126"/>
      <c r="K108" s="124"/>
      <c r="L108" s="126"/>
      <c r="M108" s="126"/>
      <c r="N108" s="126"/>
      <c r="O108" s="126"/>
      <c r="P108" s="126"/>
      <c r="Q108" s="126"/>
      <c r="R108" s="23" t="str">
        <f t="shared" si="52"/>
        <v> </v>
      </c>
      <c r="S108" s="23" t="str">
        <f t="shared" si="52"/>
        <v> </v>
      </c>
      <c r="T108" s="23" t="str">
        <f t="shared" si="53"/>
        <v> </v>
      </c>
      <c r="U108" s="24" t="str">
        <f t="shared" si="54"/>
        <v> </v>
      </c>
      <c r="V108" s="124"/>
      <c r="W108" s="124"/>
    </row>
    <row r="109" spans="1:23" ht="12.75" hidden="1">
      <c r="A109" s="22"/>
      <c r="B109" s="124"/>
      <c r="C109" s="124"/>
      <c r="D109" s="124"/>
      <c r="E109" s="125">
        <f t="shared" si="55"/>
        <v>0</v>
      </c>
      <c r="F109" s="124"/>
      <c r="G109" s="124"/>
      <c r="H109" s="126"/>
      <c r="I109" s="124"/>
      <c r="J109" s="126"/>
      <c r="K109" s="124"/>
      <c r="L109" s="126"/>
      <c r="M109" s="126"/>
      <c r="N109" s="126"/>
      <c r="O109" s="126"/>
      <c r="P109" s="126"/>
      <c r="Q109" s="126"/>
      <c r="R109" s="23" t="str">
        <f t="shared" si="52"/>
        <v> </v>
      </c>
      <c r="S109" s="23" t="str">
        <f t="shared" si="52"/>
        <v> </v>
      </c>
      <c r="T109" s="23" t="str">
        <f t="shared" si="53"/>
        <v> </v>
      </c>
      <c r="U109" s="24" t="str">
        <f t="shared" si="54"/>
        <v> </v>
      </c>
      <c r="V109" s="124"/>
      <c r="W109" s="124"/>
    </row>
    <row r="110" spans="1:23" ht="12.75" hidden="1">
      <c r="A110" s="22"/>
      <c r="B110" s="124"/>
      <c r="C110" s="124"/>
      <c r="D110" s="124"/>
      <c r="E110" s="125">
        <f t="shared" si="55"/>
        <v>0</v>
      </c>
      <c r="F110" s="124"/>
      <c r="G110" s="124"/>
      <c r="H110" s="126"/>
      <c r="I110" s="124"/>
      <c r="J110" s="126"/>
      <c r="K110" s="124"/>
      <c r="L110" s="126"/>
      <c r="M110" s="126"/>
      <c r="N110" s="126"/>
      <c r="O110" s="126"/>
      <c r="P110" s="126"/>
      <c r="Q110" s="126"/>
      <c r="R110" s="23" t="str">
        <f t="shared" si="52"/>
        <v> </v>
      </c>
      <c r="S110" s="23" t="str">
        <f t="shared" si="52"/>
        <v> </v>
      </c>
      <c r="T110" s="23" t="str">
        <f t="shared" si="53"/>
        <v> </v>
      </c>
      <c r="U110" s="24" t="str">
        <f t="shared" si="54"/>
        <v> </v>
      </c>
      <c r="V110" s="124"/>
      <c r="W110" s="124"/>
    </row>
    <row r="111" spans="1:23" ht="12.75" hidden="1">
      <c r="A111" s="25"/>
      <c r="B111" s="127"/>
      <c r="C111" s="128"/>
      <c r="D111" s="128"/>
      <c r="E111" s="128"/>
      <c r="F111" s="127"/>
      <c r="G111" s="128"/>
      <c r="H111" s="127"/>
      <c r="I111" s="128"/>
      <c r="J111" s="127"/>
      <c r="K111" s="128"/>
      <c r="L111" s="127"/>
      <c r="M111" s="127"/>
      <c r="N111" s="127"/>
      <c r="O111" s="127"/>
      <c r="P111" s="127"/>
      <c r="Q111" s="127"/>
      <c r="R111" s="20" t="str">
        <f aca="true" t="shared" si="56" ref="R111:S113">IF(L111=0," ",(N111-L111)/L111)</f>
        <v> </v>
      </c>
      <c r="S111" s="21" t="str">
        <f t="shared" si="56"/>
        <v> </v>
      </c>
      <c r="T111" s="20" t="str">
        <f t="shared" si="53"/>
        <v> </v>
      </c>
      <c r="U111" s="21" t="str">
        <f t="shared" si="54"/>
        <v> </v>
      </c>
      <c r="V111" s="127"/>
      <c r="W111" s="128"/>
    </row>
    <row r="112" spans="1:23" ht="12.75" hidden="1">
      <c r="A112" s="25" t="s">
        <v>84</v>
      </c>
      <c r="B112" s="127">
        <f aca="true" t="shared" si="57" ref="B112:Q112">B95+B85</f>
        <v>0</v>
      </c>
      <c r="C112" s="127">
        <f t="shared" si="57"/>
        <v>0</v>
      </c>
      <c r="D112" s="127">
        <f t="shared" si="57"/>
        <v>0</v>
      </c>
      <c r="E112" s="127">
        <f t="shared" si="57"/>
        <v>0</v>
      </c>
      <c r="F112" s="127">
        <f t="shared" si="57"/>
        <v>0</v>
      </c>
      <c r="G112" s="127">
        <f t="shared" si="57"/>
        <v>0</v>
      </c>
      <c r="H112" s="127">
        <f t="shared" si="57"/>
        <v>0</v>
      </c>
      <c r="I112" s="127">
        <f t="shared" si="57"/>
        <v>0</v>
      </c>
      <c r="J112" s="127">
        <f t="shared" si="57"/>
        <v>0</v>
      </c>
      <c r="K112" s="127">
        <f t="shared" si="57"/>
        <v>0</v>
      </c>
      <c r="L112" s="127">
        <f t="shared" si="57"/>
        <v>0</v>
      </c>
      <c r="M112" s="127">
        <f t="shared" si="57"/>
        <v>0</v>
      </c>
      <c r="N112" s="127">
        <f t="shared" si="57"/>
        <v>0</v>
      </c>
      <c r="O112" s="127">
        <f t="shared" si="57"/>
        <v>0</v>
      </c>
      <c r="P112" s="127">
        <f t="shared" si="57"/>
        <v>0</v>
      </c>
      <c r="Q112" s="127">
        <f t="shared" si="57"/>
        <v>0</v>
      </c>
      <c r="R112" s="20" t="str">
        <f t="shared" si="56"/>
        <v> </v>
      </c>
      <c r="S112" s="21" t="str">
        <f t="shared" si="56"/>
        <v> </v>
      </c>
      <c r="T112" s="20" t="str">
        <f t="shared" si="53"/>
        <v> </v>
      </c>
      <c r="U112" s="21" t="str">
        <f t="shared" si="54"/>
        <v> </v>
      </c>
      <c r="V112" s="127">
        <f>V95+V85</f>
        <v>0</v>
      </c>
      <c r="W112" s="127">
        <f>W95+W85</f>
        <v>0</v>
      </c>
    </row>
    <row r="113" spans="1:23" ht="12.75" hidden="1">
      <c r="A113" s="26" t="s">
        <v>125</v>
      </c>
      <c r="B113" s="129">
        <f>B85</f>
        <v>0</v>
      </c>
      <c r="C113" s="129">
        <f aca="true" t="shared" si="58" ref="C113:Q113">C85</f>
        <v>0</v>
      </c>
      <c r="D113" s="129">
        <f t="shared" si="58"/>
        <v>0</v>
      </c>
      <c r="E113" s="129">
        <f t="shared" si="58"/>
        <v>0</v>
      </c>
      <c r="F113" s="129">
        <f t="shared" si="58"/>
        <v>0</v>
      </c>
      <c r="G113" s="129">
        <f t="shared" si="58"/>
        <v>0</v>
      </c>
      <c r="H113" s="129">
        <f t="shared" si="58"/>
        <v>0</v>
      </c>
      <c r="I113" s="129">
        <f t="shared" si="58"/>
        <v>0</v>
      </c>
      <c r="J113" s="129">
        <f t="shared" si="58"/>
        <v>0</v>
      </c>
      <c r="K113" s="129">
        <f t="shared" si="58"/>
        <v>0</v>
      </c>
      <c r="L113" s="129">
        <f t="shared" si="58"/>
        <v>0</v>
      </c>
      <c r="M113" s="129">
        <f t="shared" si="58"/>
        <v>0</v>
      </c>
      <c r="N113" s="129">
        <f t="shared" si="58"/>
        <v>0</v>
      </c>
      <c r="O113" s="129">
        <f t="shared" si="58"/>
        <v>0</v>
      </c>
      <c r="P113" s="129">
        <f t="shared" si="58"/>
        <v>0</v>
      </c>
      <c r="Q113" s="129">
        <f t="shared" si="58"/>
        <v>0</v>
      </c>
      <c r="R113" s="20" t="str">
        <f t="shared" si="56"/>
        <v> </v>
      </c>
      <c r="S113" s="21" t="str">
        <f t="shared" si="56"/>
        <v> </v>
      </c>
      <c r="T113" s="20" t="str">
        <f t="shared" si="53"/>
        <v> </v>
      </c>
      <c r="U113" s="21" t="str">
        <f t="shared" si="54"/>
        <v> </v>
      </c>
      <c r="V113" s="129">
        <f>V85</f>
        <v>0</v>
      </c>
      <c r="W113" s="129">
        <f>W85</f>
        <v>0</v>
      </c>
    </row>
    <row r="114" spans="1:23" ht="12.75">
      <c r="A114" s="27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28"/>
      <c r="S114" s="28"/>
      <c r="T114" s="28"/>
      <c r="U114" s="28"/>
      <c r="V114" s="130"/>
      <c r="W114" s="130"/>
    </row>
    <row r="115" ht="12.75">
      <c r="A115" s="29" t="s">
        <v>126</v>
      </c>
    </row>
    <row r="116" ht="12.75">
      <c r="A116" s="29" t="s">
        <v>127</v>
      </c>
    </row>
    <row r="117" spans="1:22" ht="13.5">
      <c r="A117" s="29" t="s">
        <v>128</v>
      </c>
      <c r="B117" s="31"/>
      <c r="C117" s="31"/>
      <c r="D117" s="31"/>
      <c r="E117" s="31"/>
      <c r="F117" s="31"/>
      <c r="H117" s="31"/>
      <c r="I117" s="31"/>
      <c r="J117" s="31"/>
      <c r="K117" s="31"/>
      <c r="V117" s="31"/>
    </row>
    <row r="118" spans="1:22" ht="13.5">
      <c r="A118" s="29" t="s">
        <v>129</v>
      </c>
      <c r="B118" s="31"/>
      <c r="C118" s="31"/>
      <c r="D118" s="31"/>
      <c r="E118" s="31"/>
      <c r="F118" s="31"/>
      <c r="H118" s="31"/>
      <c r="I118" s="31"/>
      <c r="J118" s="31"/>
      <c r="K118" s="31"/>
      <c r="V118" s="31"/>
    </row>
    <row r="119" spans="1:22" ht="13.5">
      <c r="A119" s="29" t="s">
        <v>130</v>
      </c>
      <c r="B119" s="31"/>
      <c r="C119" s="31"/>
      <c r="D119" s="31"/>
      <c r="E119" s="31"/>
      <c r="F119" s="31"/>
      <c r="H119" s="31"/>
      <c r="I119" s="31"/>
      <c r="J119" s="31"/>
      <c r="K119" s="31"/>
      <c r="V119" s="31"/>
    </row>
    <row r="120" ht="12.75">
      <c r="A120" s="29" t="s">
        <v>131</v>
      </c>
    </row>
    <row r="123" spans="1:23" ht="13.5">
      <c r="A123" s="31"/>
      <c r="G123" s="31"/>
      <c r="W123" s="31"/>
    </row>
    <row r="124" spans="1:23" ht="13.5">
      <c r="A124" s="31"/>
      <c r="G124" s="31"/>
      <c r="W124" s="31"/>
    </row>
    <row r="125" spans="1:23" ht="13.5">
      <c r="A125" s="31"/>
      <c r="G125" s="31"/>
      <c r="W125" s="31"/>
    </row>
  </sheetData>
  <sheetProtection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fitToHeight="1" fitToWidth="1" horizontalDpi="600" verticalDpi="600" orientation="landscape" paperSize="9" scale="3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5"/>
  <sheetViews>
    <sheetView showGridLines="0" tabSelected="1" zoomScalePageLayoutView="0" workbookViewId="0" topLeftCell="A1">
      <selection activeCell="A6" sqref="A6"/>
    </sheetView>
  </sheetViews>
  <sheetFormatPr defaultColWidth="9.140625" defaultRowHeight="12.75"/>
  <cols>
    <col min="1" max="1" width="52.7109375" style="30" customWidth="1"/>
    <col min="2" max="23" width="13.7109375" style="30" customWidth="1"/>
    <col min="24" max="24" width="2.7109375" style="30" customWidth="1"/>
    <col min="25" max="16384" width="9.140625" style="30" customWidth="1"/>
  </cols>
  <sheetData>
    <row r="1" spans="1:23" ht="12.75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33"/>
      <c r="W1" s="33"/>
    </row>
    <row r="2" spans="1:23" ht="17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34"/>
      <c r="W2" s="34"/>
    </row>
    <row r="3" spans="1:23" ht="18" customHeight="1">
      <c r="A3" s="137" t="s">
        <v>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34"/>
      <c r="W3" s="34"/>
    </row>
    <row r="4" spans="1:23" ht="18" customHeight="1">
      <c r="A4" s="137" t="s">
        <v>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34"/>
      <c r="W4" s="34"/>
    </row>
    <row r="5" spans="1:23" ht="15" customHeight="1">
      <c r="A5" s="138" t="s">
        <v>113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35"/>
      <c r="W5" s="35"/>
    </row>
    <row r="6" spans="1:23" ht="12.75" customHeight="1">
      <c r="A6" s="32"/>
      <c r="B6" s="32"/>
      <c r="C6" s="32"/>
      <c r="D6" s="32"/>
      <c r="E6" s="36"/>
      <c r="F6" s="134" t="s">
        <v>3</v>
      </c>
      <c r="G6" s="135"/>
      <c r="H6" s="134" t="s">
        <v>4</v>
      </c>
      <c r="I6" s="135"/>
      <c r="J6" s="134" t="s">
        <v>5</v>
      </c>
      <c r="K6" s="135"/>
      <c r="L6" s="134" t="s">
        <v>6</v>
      </c>
      <c r="M6" s="135"/>
      <c r="N6" s="134" t="s">
        <v>7</v>
      </c>
      <c r="O6" s="135"/>
      <c r="P6" s="134" t="s">
        <v>8</v>
      </c>
      <c r="Q6" s="135"/>
      <c r="R6" s="134" t="s">
        <v>9</v>
      </c>
      <c r="S6" s="135"/>
      <c r="T6" s="134" t="s">
        <v>10</v>
      </c>
      <c r="U6" s="135"/>
      <c r="V6" s="134" t="s">
        <v>11</v>
      </c>
      <c r="W6" s="135"/>
    </row>
    <row r="7" spans="1:23" ht="82.5">
      <c r="A7" s="37" t="s">
        <v>12</v>
      </c>
      <c r="B7" s="38" t="s">
        <v>13</v>
      </c>
      <c r="C7" s="38" t="s">
        <v>14</v>
      </c>
      <c r="D7" s="38" t="s">
        <v>15</v>
      </c>
      <c r="E7" s="38" t="s">
        <v>16</v>
      </c>
      <c r="F7" s="39" t="s">
        <v>17</v>
      </c>
      <c r="G7" s="40" t="s">
        <v>18</v>
      </c>
      <c r="H7" s="39" t="s">
        <v>19</v>
      </c>
      <c r="I7" s="40" t="s">
        <v>20</v>
      </c>
      <c r="J7" s="39" t="s">
        <v>21</v>
      </c>
      <c r="K7" s="40" t="s">
        <v>22</v>
      </c>
      <c r="L7" s="39" t="s">
        <v>23</v>
      </c>
      <c r="M7" s="40" t="s">
        <v>24</v>
      </c>
      <c r="N7" s="39" t="s">
        <v>25</v>
      </c>
      <c r="O7" s="40" t="s">
        <v>26</v>
      </c>
      <c r="P7" s="39" t="s">
        <v>27</v>
      </c>
      <c r="Q7" s="40" t="s">
        <v>28</v>
      </c>
      <c r="R7" s="39" t="s">
        <v>27</v>
      </c>
      <c r="S7" s="40" t="s">
        <v>28</v>
      </c>
      <c r="T7" s="39" t="s">
        <v>29</v>
      </c>
      <c r="U7" s="40" t="s">
        <v>30</v>
      </c>
      <c r="V7" s="39" t="s">
        <v>16</v>
      </c>
      <c r="W7" s="40" t="s">
        <v>31</v>
      </c>
    </row>
    <row r="8" spans="1:23" ht="12.75" customHeight="1">
      <c r="A8" s="41" t="s">
        <v>32</v>
      </c>
      <c r="B8" s="42"/>
      <c r="C8" s="42"/>
      <c r="D8" s="42"/>
      <c r="E8" s="42"/>
      <c r="F8" s="43"/>
      <c r="G8" s="44"/>
      <c r="H8" s="43"/>
      <c r="I8" s="44"/>
      <c r="J8" s="43"/>
      <c r="K8" s="44"/>
      <c r="L8" s="43"/>
      <c r="M8" s="44"/>
      <c r="N8" s="43"/>
      <c r="O8" s="44"/>
      <c r="P8" s="43"/>
      <c r="Q8" s="44"/>
      <c r="R8" s="45"/>
      <c r="S8" s="46"/>
      <c r="T8" s="45"/>
      <c r="U8" s="47"/>
      <c r="V8" s="43"/>
      <c r="W8" s="44"/>
    </row>
    <row r="9" spans="1:23" ht="12.75" customHeight="1" hidden="1">
      <c r="A9" s="48" t="s">
        <v>33</v>
      </c>
      <c r="B9" s="93">
        <v>0</v>
      </c>
      <c r="C9" s="93">
        <v>0</v>
      </c>
      <c r="D9" s="93"/>
      <c r="E9" s="93">
        <f>$B9+$C9+$D9</f>
        <v>0</v>
      </c>
      <c r="F9" s="94">
        <v>0</v>
      </c>
      <c r="G9" s="95">
        <v>0</v>
      </c>
      <c r="H9" s="94"/>
      <c r="I9" s="95"/>
      <c r="J9" s="94"/>
      <c r="K9" s="95"/>
      <c r="L9" s="94"/>
      <c r="M9" s="95"/>
      <c r="N9" s="94"/>
      <c r="O9" s="95"/>
      <c r="P9" s="94">
        <f>$H9+$J9+$L9+$N9</f>
        <v>0</v>
      </c>
      <c r="Q9" s="95">
        <f>$I9+$K9+$M9+$O9</f>
        <v>0</v>
      </c>
      <c r="R9" s="49">
        <f>IF($L9=0,0,(($N9-$L9)/$L9)*100)</f>
        <v>0</v>
      </c>
      <c r="S9" s="50">
        <f>IF($M9=0,0,(($O9-$M9)/$M9)*100)</f>
        <v>0</v>
      </c>
      <c r="T9" s="49">
        <f>IF($E9=0,0,($P9/$E9)*100)</f>
        <v>0</v>
      </c>
      <c r="U9" s="51">
        <f>IF($E9=0,0,($Q9/$E9)*100)</f>
        <v>0</v>
      </c>
      <c r="V9" s="94">
        <v>0</v>
      </c>
      <c r="W9" s="95"/>
    </row>
    <row r="10" spans="1:23" ht="12.75" customHeight="1">
      <c r="A10" s="48" t="s">
        <v>34</v>
      </c>
      <c r="B10" s="93">
        <v>1550000</v>
      </c>
      <c r="C10" s="93">
        <v>0</v>
      </c>
      <c r="D10" s="93"/>
      <c r="E10" s="93">
        <f aca="true" t="shared" si="0" ref="E10:E16">$B10+$C10+$D10</f>
        <v>1550000</v>
      </c>
      <c r="F10" s="94">
        <v>1550000</v>
      </c>
      <c r="G10" s="95">
        <v>1550000</v>
      </c>
      <c r="H10" s="94">
        <v>159000</v>
      </c>
      <c r="I10" s="95"/>
      <c r="J10" s="94">
        <v>261000</v>
      </c>
      <c r="K10" s="95">
        <v>-59996</v>
      </c>
      <c r="L10" s="94">
        <v>316000</v>
      </c>
      <c r="M10" s="95"/>
      <c r="N10" s="94">
        <v>87000</v>
      </c>
      <c r="O10" s="95">
        <v>519</v>
      </c>
      <c r="P10" s="94">
        <f aca="true" t="shared" si="1" ref="P10:P16">$H10+$J10+$L10+$N10</f>
        <v>823000</v>
      </c>
      <c r="Q10" s="95">
        <f aca="true" t="shared" si="2" ref="Q10:Q16">$I10+$K10+$M10+$O10</f>
        <v>-59477</v>
      </c>
      <c r="R10" s="49">
        <f aca="true" t="shared" si="3" ref="R10:R16">IF($L10=0,0,(($N10-$L10)/$L10)*100)</f>
        <v>-72.46835443037975</v>
      </c>
      <c r="S10" s="50">
        <f aca="true" t="shared" si="4" ref="S10:S16">IF($M10=0,0,(($O10-$M10)/$M10)*100)</f>
        <v>0</v>
      </c>
      <c r="T10" s="49">
        <f aca="true" t="shared" si="5" ref="T10:T15">IF($E10=0,0,($P10/$E10)*100)</f>
        <v>53.09677419354839</v>
      </c>
      <c r="U10" s="51">
        <f aca="true" t="shared" si="6" ref="U10:U15">IF($E10=0,0,($Q10/$E10)*100)</f>
        <v>-3.8372258064516127</v>
      </c>
      <c r="V10" s="94">
        <v>0</v>
      </c>
      <c r="W10" s="95">
        <v>0</v>
      </c>
    </row>
    <row r="11" spans="1:23" ht="12.75" customHeight="1">
      <c r="A11" s="48" t="s">
        <v>35</v>
      </c>
      <c r="B11" s="93">
        <v>0</v>
      </c>
      <c r="C11" s="93">
        <v>0</v>
      </c>
      <c r="D11" s="93"/>
      <c r="E11" s="93">
        <f t="shared" si="0"/>
        <v>0</v>
      </c>
      <c r="F11" s="94">
        <v>0</v>
      </c>
      <c r="G11" s="95">
        <v>0</v>
      </c>
      <c r="H11" s="94"/>
      <c r="I11" s="95"/>
      <c r="J11" s="94"/>
      <c r="K11" s="95"/>
      <c r="L11" s="94"/>
      <c r="M11" s="95"/>
      <c r="N11" s="94"/>
      <c r="O11" s="95"/>
      <c r="P11" s="94">
        <f t="shared" si="1"/>
        <v>0</v>
      </c>
      <c r="Q11" s="95">
        <f t="shared" si="2"/>
        <v>0</v>
      </c>
      <c r="R11" s="49">
        <f t="shared" si="3"/>
        <v>0</v>
      </c>
      <c r="S11" s="50">
        <f t="shared" si="4"/>
        <v>0</v>
      </c>
      <c r="T11" s="49">
        <f t="shared" si="5"/>
        <v>0</v>
      </c>
      <c r="U11" s="51">
        <f t="shared" si="6"/>
        <v>0</v>
      </c>
      <c r="V11" s="94">
        <v>0</v>
      </c>
      <c r="W11" s="95">
        <v>0</v>
      </c>
    </row>
    <row r="12" spans="1:23" ht="12.75" customHeight="1">
      <c r="A12" s="48" t="s">
        <v>36</v>
      </c>
      <c r="B12" s="93">
        <v>0</v>
      </c>
      <c r="C12" s="93">
        <v>0</v>
      </c>
      <c r="D12" s="93"/>
      <c r="E12" s="93">
        <f t="shared" si="0"/>
        <v>0</v>
      </c>
      <c r="F12" s="94">
        <v>0</v>
      </c>
      <c r="G12" s="95">
        <v>0</v>
      </c>
      <c r="H12" s="94"/>
      <c r="I12" s="95"/>
      <c r="J12" s="94"/>
      <c r="K12" s="95"/>
      <c r="L12" s="94"/>
      <c r="M12" s="95"/>
      <c r="N12" s="94"/>
      <c r="O12" s="95"/>
      <c r="P12" s="94">
        <f t="shared" si="1"/>
        <v>0</v>
      </c>
      <c r="Q12" s="95">
        <f t="shared" si="2"/>
        <v>0</v>
      </c>
      <c r="R12" s="49">
        <f t="shared" si="3"/>
        <v>0</v>
      </c>
      <c r="S12" s="50">
        <f t="shared" si="4"/>
        <v>0</v>
      </c>
      <c r="T12" s="49">
        <f t="shared" si="5"/>
        <v>0</v>
      </c>
      <c r="U12" s="51">
        <f t="shared" si="6"/>
        <v>0</v>
      </c>
      <c r="V12" s="94">
        <v>0</v>
      </c>
      <c r="W12" s="95">
        <v>0</v>
      </c>
    </row>
    <row r="13" spans="1:23" ht="12.75" customHeight="1">
      <c r="A13" s="48" t="s">
        <v>37</v>
      </c>
      <c r="B13" s="93">
        <v>28000000</v>
      </c>
      <c r="C13" s="93">
        <v>-18000000</v>
      </c>
      <c r="D13" s="93"/>
      <c r="E13" s="93">
        <f t="shared" si="0"/>
        <v>10000000</v>
      </c>
      <c r="F13" s="94">
        <v>10000000</v>
      </c>
      <c r="G13" s="95">
        <v>10000000</v>
      </c>
      <c r="H13" s="94">
        <v>3438000</v>
      </c>
      <c r="I13" s="95">
        <v>-47000489</v>
      </c>
      <c r="J13" s="94">
        <v>3438000</v>
      </c>
      <c r="K13" s="95">
        <v>-6063543</v>
      </c>
      <c r="L13" s="94"/>
      <c r="M13" s="95">
        <v>159635</v>
      </c>
      <c r="N13" s="94">
        <v>2753000</v>
      </c>
      <c r="O13" s="95"/>
      <c r="P13" s="94">
        <f t="shared" si="1"/>
        <v>9629000</v>
      </c>
      <c r="Q13" s="95">
        <f t="shared" si="2"/>
        <v>-52904397</v>
      </c>
      <c r="R13" s="49">
        <f t="shared" si="3"/>
        <v>0</v>
      </c>
      <c r="S13" s="50">
        <f t="shared" si="4"/>
        <v>-100</v>
      </c>
      <c r="T13" s="49">
        <f t="shared" si="5"/>
        <v>96.28999999999999</v>
      </c>
      <c r="U13" s="51">
        <f t="shared" si="6"/>
        <v>-529.0439700000001</v>
      </c>
      <c r="V13" s="94">
        <v>0</v>
      </c>
      <c r="W13" s="95">
        <v>0</v>
      </c>
    </row>
    <row r="14" spans="1:23" ht="12.75" customHeight="1">
      <c r="A14" s="48" t="s">
        <v>38</v>
      </c>
      <c r="B14" s="93">
        <v>1000000</v>
      </c>
      <c r="C14" s="93">
        <v>0</v>
      </c>
      <c r="D14" s="93"/>
      <c r="E14" s="93">
        <f t="shared" si="0"/>
        <v>1000000</v>
      </c>
      <c r="F14" s="94">
        <v>1000000</v>
      </c>
      <c r="G14" s="95">
        <v>0</v>
      </c>
      <c r="H14" s="94"/>
      <c r="I14" s="95"/>
      <c r="J14" s="94"/>
      <c r="K14" s="95"/>
      <c r="L14" s="94"/>
      <c r="M14" s="95"/>
      <c r="N14" s="94"/>
      <c r="O14" s="95"/>
      <c r="P14" s="94">
        <f t="shared" si="1"/>
        <v>0</v>
      </c>
      <c r="Q14" s="95">
        <f t="shared" si="2"/>
        <v>0</v>
      </c>
      <c r="R14" s="49">
        <f t="shared" si="3"/>
        <v>0</v>
      </c>
      <c r="S14" s="50">
        <f t="shared" si="4"/>
        <v>0</v>
      </c>
      <c r="T14" s="49">
        <f t="shared" si="5"/>
        <v>0</v>
      </c>
      <c r="U14" s="51">
        <f t="shared" si="6"/>
        <v>0</v>
      </c>
      <c r="V14" s="94">
        <v>0</v>
      </c>
      <c r="W14" s="95">
        <v>0</v>
      </c>
    </row>
    <row r="15" spans="1:23" ht="12.75" customHeight="1">
      <c r="A15" s="48" t="s">
        <v>39</v>
      </c>
      <c r="B15" s="93">
        <v>120599000</v>
      </c>
      <c r="C15" s="93">
        <v>0</v>
      </c>
      <c r="D15" s="93"/>
      <c r="E15" s="93">
        <f t="shared" si="0"/>
        <v>120599000</v>
      </c>
      <c r="F15" s="94">
        <v>120599000</v>
      </c>
      <c r="G15" s="95">
        <v>120599000</v>
      </c>
      <c r="H15" s="94">
        <v>32628000</v>
      </c>
      <c r="I15" s="95"/>
      <c r="J15" s="94">
        <v>8465000</v>
      </c>
      <c r="K15" s="95"/>
      <c r="L15" s="94">
        <v>26342000</v>
      </c>
      <c r="M15" s="95"/>
      <c r="N15" s="94">
        <v>53164000</v>
      </c>
      <c r="O15" s="95"/>
      <c r="P15" s="94">
        <f t="shared" si="1"/>
        <v>120599000</v>
      </c>
      <c r="Q15" s="95">
        <f t="shared" si="2"/>
        <v>0</v>
      </c>
      <c r="R15" s="49">
        <f t="shared" si="3"/>
        <v>101.82218510363678</v>
      </c>
      <c r="S15" s="50">
        <f t="shared" si="4"/>
        <v>0</v>
      </c>
      <c r="T15" s="49">
        <f t="shared" si="5"/>
        <v>100</v>
      </c>
      <c r="U15" s="51">
        <f t="shared" si="6"/>
        <v>0</v>
      </c>
      <c r="V15" s="94">
        <v>0</v>
      </c>
      <c r="W15" s="95">
        <v>0</v>
      </c>
    </row>
    <row r="16" spans="1:23" ht="12.75" customHeight="1">
      <c r="A16" s="52" t="s">
        <v>40</v>
      </c>
      <c r="B16" s="96">
        <f>SUM(B9:B15)</f>
        <v>151149000</v>
      </c>
      <c r="C16" s="96">
        <f>SUM(C9:C15)</f>
        <v>-18000000</v>
      </c>
      <c r="D16" s="96"/>
      <c r="E16" s="96">
        <f t="shared" si="0"/>
        <v>133149000</v>
      </c>
      <c r="F16" s="97">
        <f aca="true" t="shared" si="7" ref="F16:O16">SUM(F9:F15)</f>
        <v>133149000</v>
      </c>
      <c r="G16" s="98">
        <f t="shared" si="7"/>
        <v>132149000</v>
      </c>
      <c r="H16" s="97">
        <f t="shared" si="7"/>
        <v>36225000</v>
      </c>
      <c r="I16" s="98">
        <f t="shared" si="7"/>
        <v>-47000489</v>
      </c>
      <c r="J16" s="97">
        <f t="shared" si="7"/>
        <v>12164000</v>
      </c>
      <c r="K16" s="98">
        <f t="shared" si="7"/>
        <v>-6123539</v>
      </c>
      <c r="L16" s="97">
        <f t="shared" si="7"/>
        <v>26658000</v>
      </c>
      <c r="M16" s="98">
        <f t="shared" si="7"/>
        <v>159635</v>
      </c>
      <c r="N16" s="97">
        <f t="shared" si="7"/>
        <v>56004000</v>
      </c>
      <c r="O16" s="98">
        <f t="shared" si="7"/>
        <v>519</v>
      </c>
      <c r="P16" s="97">
        <f t="shared" si="1"/>
        <v>131051000</v>
      </c>
      <c r="Q16" s="98">
        <f t="shared" si="2"/>
        <v>-52963874</v>
      </c>
      <c r="R16" s="53">
        <f t="shared" si="3"/>
        <v>110.08327706504615</v>
      </c>
      <c r="S16" s="54">
        <f t="shared" si="4"/>
        <v>-99.67488332759106</v>
      </c>
      <c r="T16" s="53">
        <f>IF((SUM($E9:$E13)+$E15)=0,0,(P16/(SUM($E9:$E13)+$E15)*100))</f>
        <v>99.16911970578664</v>
      </c>
      <c r="U16" s="55">
        <f>IF((SUM($E9:$E13)+$E15)=0,0,(Q16/(SUM($E9:$E13)+$E15)*100))</f>
        <v>-40.078906385973404</v>
      </c>
      <c r="V16" s="97">
        <f>SUM(V9:V15)</f>
        <v>0</v>
      </c>
      <c r="W16" s="98">
        <f>SUM(W9:W15)</f>
        <v>0</v>
      </c>
    </row>
    <row r="17" spans="1:23" ht="12.75" customHeight="1">
      <c r="A17" s="41" t="s">
        <v>41</v>
      </c>
      <c r="B17" s="99"/>
      <c r="C17" s="99"/>
      <c r="D17" s="99"/>
      <c r="E17" s="99"/>
      <c r="F17" s="100"/>
      <c r="G17" s="101"/>
      <c r="H17" s="100"/>
      <c r="I17" s="101"/>
      <c r="J17" s="100"/>
      <c r="K17" s="101"/>
      <c r="L17" s="100"/>
      <c r="M17" s="101"/>
      <c r="N17" s="100"/>
      <c r="O17" s="101"/>
      <c r="P17" s="100"/>
      <c r="Q17" s="101"/>
      <c r="R17" s="45"/>
      <c r="S17" s="46"/>
      <c r="T17" s="45"/>
      <c r="U17" s="47"/>
      <c r="V17" s="100"/>
      <c r="W17" s="101"/>
    </row>
    <row r="18" spans="1:23" ht="12.75" customHeight="1">
      <c r="A18" s="48" t="s">
        <v>42</v>
      </c>
      <c r="B18" s="93">
        <v>3800000</v>
      </c>
      <c r="C18" s="93">
        <v>0</v>
      </c>
      <c r="D18" s="93"/>
      <c r="E18" s="93">
        <f aca="true" t="shared" si="8" ref="E18:E24">$B18+$C18+$D18</f>
        <v>3800000</v>
      </c>
      <c r="F18" s="94">
        <v>3800000</v>
      </c>
      <c r="G18" s="95">
        <v>0</v>
      </c>
      <c r="H18" s="94"/>
      <c r="I18" s="95"/>
      <c r="J18" s="94"/>
      <c r="K18" s="95"/>
      <c r="L18" s="94"/>
      <c r="M18" s="95"/>
      <c r="N18" s="94"/>
      <c r="O18" s="95"/>
      <c r="P18" s="94">
        <f aca="true" t="shared" si="9" ref="P18:P24">$H18+$J18+$L18+$N18</f>
        <v>0</v>
      </c>
      <c r="Q18" s="95">
        <f aca="true" t="shared" si="10" ref="Q18:Q24">$I18+$K18+$M18+$O18</f>
        <v>0</v>
      </c>
      <c r="R18" s="49">
        <f aca="true" t="shared" si="11" ref="R18:R24">IF($L18=0,0,(($N18-$L18)/$L18)*100)</f>
        <v>0</v>
      </c>
      <c r="S18" s="50">
        <f aca="true" t="shared" si="12" ref="S18:S24">IF($M18=0,0,(($O18-$M18)/$M18)*100)</f>
        <v>0</v>
      </c>
      <c r="T18" s="49">
        <f aca="true" t="shared" si="13" ref="T18:T23">IF($E18=0,0,($P18/$E18)*100)</f>
        <v>0</v>
      </c>
      <c r="U18" s="51">
        <f aca="true" t="shared" si="14" ref="U18:U23">IF($E18=0,0,($Q18/$E18)*100)</f>
        <v>0</v>
      </c>
      <c r="V18" s="94">
        <v>0</v>
      </c>
      <c r="W18" s="95">
        <v>0</v>
      </c>
    </row>
    <row r="19" spans="1:23" ht="12.75" customHeight="1">
      <c r="A19" s="48" t="s">
        <v>43</v>
      </c>
      <c r="B19" s="93">
        <v>3800000</v>
      </c>
      <c r="C19" s="93">
        <v>0</v>
      </c>
      <c r="D19" s="93"/>
      <c r="E19" s="93">
        <f t="shared" si="8"/>
        <v>3800000</v>
      </c>
      <c r="F19" s="94">
        <v>3800000</v>
      </c>
      <c r="G19" s="95">
        <v>0</v>
      </c>
      <c r="H19" s="94"/>
      <c r="I19" s="95"/>
      <c r="J19" s="94"/>
      <c r="K19" s="95"/>
      <c r="L19" s="94"/>
      <c r="M19" s="95"/>
      <c r="N19" s="94"/>
      <c r="O19" s="95"/>
      <c r="P19" s="94">
        <f t="shared" si="9"/>
        <v>0</v>
      </c>
      <c r="Q19" s="95">
        <f t="shared" si="10"/>
        <v>0</v>
      </c>
      <c r="R19" s="49">
        <f t="shared" si="11"/>
        <v>0</v>
      </c>
      <c r="S19" s="50">
        <f t="shared" si="12"/>
        <v>0</v>
      </c>
      <c r="T19" s="49">
        <f t="shared" si="13"/>
        <v>0</v>
      </c>
      <c r="U19" s="51">
        <f t="shared" si="14"/>
        <v>0</v>
      </c>
      <c r="V19" s="94">
        <v>0</v>
      </c>
      <c r="W19" s="95">
        <v>0</v>
      </c>
    </row>
    <row r="20" spans="1:23" ht="12.75" customHeight="1">
      <c r="A20" s="48" t="s">
        <v>44</v>
      </c>
      <c r="B20" s="93">
        <v>1251000</v>
      </c>
      <c r="C20" s="93">
        <v>0</v>
      </c>
      <c r="D20" s="93"/>
      <c r="E20" s="93">
        <f t="shared" si="8"/>
        <v>1251000</v>
      </c>
      <c r="F20" s="94">
        <v>1251000</v>
      </c>
      <c r="G20" s="95">
        <v>1251000</v>
      </c>
      <c r="H20" s="94">
        <v>1251000</v>
      </c>
      <c r="I20" s="95"/>
      <c r="J20" s="94"/>
      <c r="K20" s="95"/>
      <c r="L20" s="94"/>
      <c r="M20" s="95"/>
      <c r="N20" s="94"/>
      <c r="O20" s="95"/>
      <c r="P20" s="94">
        <f t="shared" si="9"/>
        <v>1251000</v>
      </c>
      <c r="Q20" s="95">
        <f t="shared" si="10"/>
        <v>0</v>
      </c>
      <c r="R20" s="49">
        <f t="shared" si="11"/>
        <v>0</v>
      </c>
      <c r="S20" s="50">
        <f t="shared" si="12"/>
        <v>0</v>
      </c>
      <c r="T20" s="49">
        <f t="shared" si="13"/>
        <v>100</v>
      </c>
      <c r="U20" s="51">
        <f t="shared" si="14"/>
        <v>0</v>
      </c>
      <c r="V20" s="94">
        <v>0</v>
      </c>
      <c r="W20" s="95">
        <v>0</v>
      </c>
    </row>
    <row r="21" spans="1:23" ht="12.75" customHeight="1">
      <c r="A21" s="48" t="s">
        <v>45</v>
      </c>
      <c r="B21" s="93">
        <v>0</v>
      </c>
      <c r="C21" s="93">
        <v>0</v>
      </c>
      <c r="D21" s="93"/>
      <c r="E21" s="93">
        <f t="shared" si="8"/>
        <v>0</v>
      </c>
      <c r="F21" s="94">
        <v>0</v>
      </c>
      <c r="G21" s="95">
        <v>0</v>
      </c>
      <c r="H21" s="94"/>
      <c r="I21" s="95"/>
      <c r="J21" s="94"/>
      <c r="K21" s="95"/>
      <c r="L21" s="94"/>
      <c r="M21" s="95"/>
      <c r="N21" s="94"/>
      <c r="O21" s="95"/>
      <c r="P21" s="94">
        <f t="shared" si="9"/>
        <v>0</v>
      </c>
      <c r="Q21" s="95">
        <f t="shared" si="10"/>
        <v>0</v>
      </c>
      <c r="R21" s="49">
        <f t="shared" si="11"/>
        <v>0</v>
      </c>
      <c r="S21" s="50">
        <f t="shared" si="12"/>
        <v>0</v>
      </c>
      <c r="T21" s="49">
        <f t="shared" si="13"/>
        <v>0</v>
      </c>
      <c r="U21" s="51">
        <f t="shared" si="14"/>
        <v>0</v>
      </c>
      <c r="V21" s="94">
        <v>0</v>
      </c>
      <c r="W21" s="95">
        <v>0</v>
      </c>
    </row>
    <row r="22" spans="1:23" ht="12.75" customHeight="1">
      <c r="A22" s="48" t="s">
        <v>46</v>
      </c>
      <c r="B22" s="93">
        <v>0</v>
      </c>
      <c r="C22" s="93">
        <v>0</v>
      </c>
      <c r="D22" s="93"/>
      <c r="E22" s="93">
        <f t="shared" si="8"/>
        <v>0</v>
      </c>
      <c r="F22" s="94">
        <v>0</v>
      </c>
      <c r="G22" s="95">
        <v>0</v>
      </c>
      <c r="H22" s="94"/>
      <c r="I22" s="95"/>
      <c r="J22" s="94"/>
      <c r="K22" s="95"/>
      <c r="L22" s="94"/>
      <c r="M22" s="95"/>
      <c r="N22" s="94"/>
      <c r="O22" s="95"/>
      <c r="P22" s="94">
        <f t="shared" si="9"/>
        <v>0</v>
      </c>
      <c r="Q22" s="95">
        <f t="shared" si="10"/>
        <v>0</v>
      </c>
      <c r="R22" s="49">
        <f t="shared" si="11"/>
        <v>0</v>
      </c>
      <c r="S22" s="50">
        <f t="shared" si="12"/>
        <v>0</v>
      </c>
      <c r="T22" s="49">
        <f t="shared" si="13"/>
        <v>0</v>
      </c>
      <c r="U22" s="51">
        <f t="shared" si="14"/>
        <v>0</v>
      </c>
      <c r="V22" s="94">
        <v>0</v>
      </c>
      <c r="W22" s="95">
        <v>0</v>
      </c>
    </row>
    <row r="23" spans="1:23" ht="12.75" customHeight="1">
      <c r="A23" s="48" t="s">
        <v>47</v>
      </c>
      <c r="B23" s="93">
        <v>0</v>
      </c>
      <c r="C23" s="93">
        <v>0</v>
      </c>
      <c r="D23" s="93"/>
      <c r="E23" s="93">
        <f t="shared" si="8"/>
        <v>0</v>
      </c>
      <c r="F23" s="94">
        <v>0</v>
      </c>
      <c r="G23" s="95">
        <v>0</v>
      </c>
      <c r="H23" s="94"/>
      <c r="I23" s="95"/>
      <c r="J23" s="94"/>
      <c r="K23" s="95"/>
      <c r="L23" s="94"/>
      <c r="M23" s="95"/>
      <c r="N23" s="94"/>
      <c r="O23" s="95"/>
      <c r="P23" s="94">
        <f t="shared" si="9"/>
        <v>0</v>
      </c>
      <c r="Q23" s="95">
        <f t="shared" si="10"/>
        <v>0</v>
      </c>
      <c r="R23" s="49">
        <f t="shared" si="11"/>
        <v>0</v>
      </c>
      <c r="S23" s="50">
        <f t="shared" si="12"/>
        <v>0</v>
      </c>
      <c r="T23" s="49">
        <f t="shared" si="13"/>
        <v>0</v>
      </c>
      <c r="U23" s="51">
        <f t="shared" si="14"/>
        <v>0</v>
      </c>
      <c r="V23" s="94">
        <v>0</v>
      </c>
      <c r="W23" s="95"/>
    </row>
    <row r="24" spans="1:23" ht="12.75" customHeight="1">
      <c r="A24" s="52" t="s">
        <v>40</v>
      </c>
      <c r="B24" s="96">
        <f>SUM(B18:B23)</f>
        <v>8851000</v>
      </c>
      <c r="C24" s="96">
        <f>SUM(C18:C23)</f>
        <v>0</v>
      </c>
      <c r="D24" s="96"/>
      <c r="E24" s="96">
        <f t="shared" si="8"/>
        <v>8851000</v>
      </c>
      <c r="F24" s="97">
        <f aca="true" t="shared" si="15" ref="F24:O24">SUM(F18:F23)</f>
        <v>8851000</v>
      </c>
      <c r="G24" s="98">
        <f t="shared" si="15"/>
        <v>1251000</v>
      </c>
      <c r="H24" s="97">
        <f t="shared" si="15"/>
        <v>1251000</v>
      </c>
      <c r="I24" s="98">
        <f t="shared" si="15"/>
        <v>0</v>
      </c>
      <c r="J24" s="97">
        <f t="shared" si="15"/>
        <v>0</v>
      </c>
      <c r="K24" s="98">
        <f t="shared" si="15"/>
        <v>0</v>
      </c>
      <c r="L24" s="97">
        <f t="shared" si="15"/>
        <v>0</v>
      </c>
      <c r="M24" s="98">
        <f t="shared" si="15"/>
        <v>0</v>
      </c>
      <c r="N24" s="97">
        <f t="shared" si="15"/>
        <v>0</v>
      </c>
      <c r="O24" s="98">
        <f t="shared" si="15"/>
        <v>0</v>
      </c>
      <c r="P24" s="97">
        <f t="shared" si="9"/>
        <v>1251000</v>
      </c>
      <c r="Q24" s="98">
        <f t="shared" si="10"/>
        <v>0</v>
      </c>
      <c r="R24" s="53">
        <f t="shared" si="11"/>
        <v>0</v>
      </c>
      <c r="S24" s="54">
        <f t="shared" si="12"/>
        <v>0</v>
      </c>
      <c r="T24" s="53">
        <f>IF(($E24-$E19-$E23)=0,0,($P24/($E24-$E19-$E23))*100)</f>
        <v>24.767372797465846</v>
      </c>
      <c r="U24" s="55">
        <f>IF(($E24-$E19-$E23)=0,0,($Q24/($E24-$E19-$E23))*100)</f>
        <v>0</v>
      </c>
      <c r="V24" s="97">
        <f>SUM(V18:V23)</f>
        <v>0</v>
      </c>
      <c r="W24" s="98">
        <f>SUM(W18:W23)</f>
        <v>0</v>
      </c>
    </row>
    <row r="25" spans="1:23" ht="12.75" customHeight="1">
      <c r="A25" s="41" t="s">
        <v>48</v>
      </c>
      <c r="B25" s="99"/>
      <c r="C25" s="99"/>
      <c r="D25" s="99"/>
      <c r="E25" s="99"/>
      <c r="F25" s="100"/>
      <c r="G25" s="101"/>
      <c r="H25" s="100"/>
      <c r="I25" s="101"/>
      <c r="J25" s="100"/>
      <c r="K25" s="101"/>
      <c r="L25" s="100"/>
      <c r="M25" s="101"/>
      <c r="N25" s="100"/>
      <c r="O25" s="101"/>
      <c r="P25" s="100"/>
      <c r="Q25" s="101"/>
      <c r="R25" s="45"/>
      <c r="S25" s="46"/>
      <c r="T25" s="45"/>
      <c r="U25" s="47"/>
      <c r="V25" s="100"/>
      <c r="W25" s="101"/>
    </row>
    <row r="26" spans="1:23" ht="12.75" customHeight="1">
      <c r="A26" s="48" t="s">
        <v>49</v>
      </c>
      <c r="B26" s="93">
        <v>0</v>
      </c>
      <c r="C26" s="93">
        <v>0</v>
      </c>
      <c r="D26" s="93"/>
      <c r="E26" s="93">
        <f>$B26+$C26+$D26</f>
        <v>0</v>
      </c>
      <c r="F26" s="94">
        <v>0</v>
      </c>
      <c r="G26" s="95">
        <v>0</v>
      </c>
      <c r="H26" s="94"/>
      <c r="I26" s="95"/>
      <c r="J26" s="94"/>
      <c r="K26" s="95"/>
      <c r="L26" s="94"/>
      <c r="M26" s="95"/>
      <c r="N26" s="94"/>
      <c r="O26" s="95"/>
      <c r="P26" s="94">
        <f>$H26+$J26+$L26+$N26</f>
        <v>0</v>
      </c>
      <c r="Q26" s="95">
        <f>$I26+$K26+$M26+$O26</f>
        <v>0</v>
      </c>
      <c r="R26" s="49">
        <f>IF($L26=0,0,(($N26-$L26)/$L26)*100)</f>
        <v>0</v>
      </c>
      <c r="S26" s="50">
        <f>IF($M26=0,0,(($O26-$M26)/$M26)*100)</f>
        <v>0</v>
      </c>
      <c r="T26" s="49">
        <f>IF($E26=0,0,($P26/$E26)*100)</f>
        <v>0</v>
      </c>
      <c r="U26" s="51">
        <f>IF($E26=0,0,($Q26/$E26)*100)</f>
        <v>0</v>
      </c>
      <c r="V26" s="94">
        <v>0</v>
      </c>
      <c r="W26" s="95"/>
    </row>
    <row r="27" spans="1:23" ht="12.75" customHeight="1">
      <c r="A27" s="48" t="s">
        <v>50</v>
      </c>
      <c r="B27" s="93">
        <v>0</v>
      </c>
      <c r="C27" s="93">
        <v>0</v>
      </c>
      <c r="D27" s="93"/>
      <c r="E27" s="93">
        <f>$B27+$C27+$D27</f>
        <v>0</v>
      </c>
      <c r="F27" s="94">
        <v>0</v>
      </c>
      <c r="G27" s="95">
        <v>0</v>
      </c>
      <c r="H27" s="94"/>
      <c r="I27" s="95"/>
      <c r="J27" s="94"/>
      <c r="K27" s="95"/>
      <c r="L27" s="94"/>
      <c r="M27" s="95"/>
      <c r="N27" s="94"/>
      <c r="O27" s="95"/>
      <c r="P27" s="94">
        <f>$H27+$J27+$L27+$N27</f>
        <v>0</v>
      </c>
      <c r="Q27" s="95">
        <f>$I27+$K27+$M27+$O27</f>
        <v>0</v>
      </c>
      <c r="R27" s="49">
        <f>IF($L27=0,0,(($N27-$L27)/$L27)*100)</f>
        <v>0</v>
      </c>
      <c r="S27" s="50">
        <f>IF($M27=0,0,(($O27-$M27)/$M27)*100)</f>
        <v>0</v>
      </c>
      <c r="T27" s="49">
        <f>IF($E27=0,0,($P27/$E27)*100)</f>
        <v>0</v>
      </c>
      <c r="U27" s="51">
        <f>IF($E27=0,0,($Q27/$E27)*100)</f>
        <v>0</v>
      </c>
      <c r="V27" s="94">
        <v>0</v>
      </c>
      <c r="W27" s="95"/>
    </row>
    <row r="28" spans="1:23" ht="12.75" customHeight="1">
      <c r="A28" s="48" t="s">
        <v>51</v>
      </c>
      <c r="B28" s="93">
        <v>0</v>
      </c>
      <c r="C28" s="93">
        <v>0</v>
      </c>
      <c r="D28" s="93"/>
      <c r="E28" s="93">
        <f>$B28+$C28+$D28</f>
        <v>0</v>
      </c>
      <c r="F28" s="94">
        <v>0</v>
      </c>
      <c r="G28" s="95">
        <v>0</v>
      </c>
      <c r="H28" s="94"/>
      <c r="I28" s="95"/>
      <c r="J28" s="94"/>
      <c r="K28" s="95"/>
      <c r="L28" s="94"/>
      <c r="M28" s="95"/>
      <c r="N28" s="94"/>
      <c r="O28" s="95"/>
      <c r="P28" s="94">
        <f>$H28+$J28+$L28+$N28</f>
        <v>0</v>
      </c>
      <c r="Q28" s="95">
        <f>$I28+$K28+$M28+$O28</f>
        <v>0</v>
      </c>
      <c r="R28" s="49">
        <f>IF($L28=0,0,(($N28-$L28)/$L28)*100)</f>
        <v>0</v>
      </c>
      <c r="S28" s="50">
        <f>IF($M28=0,0,(($O28-$M28)/$M28)*100)</f>
        <v>0</v>
      </c>
      <c r="T28" s="49">
        <f>IF($E28=0,0,($P28/$E28)*100)</f>
        <v>0</v>
      </c>
      <c r="U28" s="51">
        <f>IF($E28=0,0,($Q28/$E28)*100)</f>
        <v>0</v>
      </c>
      <c r="V28" s="94">
        <v>0</v>
      </c>
      <c r="W28" s="95">
        <v>0</v>
      </c>
    </row>
    <row r="29" spans="1:23" ht="12.75" customHeight="1">
      <c r="A29" s="48" t="s">
        <v>52</v>
      </c>
      <c r="B29" s="93">
        <v>0</v>
      </c>
      <c r="C29" s="93">
        <v>0</v>
      </c>
      <c r="D29" s="93"/>
      <c r="E29" s="93">
        <f>$B29+$C29+$D29</f>
        <v>0</v>
      </c>
      <c r="F29" s="94">
        <v>0</v>
      </c>
      <c r="G29" s="95">
        <v>0</v>
      </c>
      <c r="H29" s="94"/>
      <c r="I29" s="95"/>
      <c r="J29" s="94"/>
      <c r="K29" s="95"/>
      <c r="L29" s="94"/>
      <c r="M29" s="95"/>
      <c r="N29" s="94"/>
      <c r="O29" s="95"/>
      <c r="P29" s="94">
        <f>$H29+$J29+$L29+$N29</f>
        <v>0</v>
      </c>
      <c r="Q29" s="95">
        <f>$I29+$K29+$M29+$O29</f>
        <v>0</v>
      </c>
      <c r="R29" s="49">
        <f>IF($L29=0,0,(($N29-$L29)/$L29)*100)</f>
        <v>0</v>
      </c>
      <c r="S29" s="50">
        <f>IF($M29=0,0,(($O29-$M29)/$M29)*100)</f>
        <v>0</v>
      </c>
      <c r="T29" s="49">
        <f>IF($E29=0,0,($P29/$E29)*100)</f>
        <v>0</v>
      </c>
      <c r="U29" s="51">
        <f>IF($E29=0,0,($Q29/$E29)*100)</f>
        <v>0</v>
      </c>
      <c r="V29" s="94">
        <v>0</v>
      </c>
      <c r="W29" s="95">
        <v>0</v>
      </c>
    </row>
    <row r="30" spans="1:23" ht="12.75" customHeight="1">
      <c r="A30" s="52" t="s">
        <v>40</v>
      </c>
      <c r="B30" s="96">
        <f>SUM(B26:B29)</f>
        <v>0</v>
      </c>
      <c r="C30" s="96">
        <f>SUM(C26:C29)</f>
        <v>0</v>
      </c>
      <c r="D30" s="96"/>
      <c r="E30" s="96">
        <f>$B30+$C30+$D30</f>
        <v>0</v>
      </c>
      <c r="F30" s="97">
        <f aca="true" t="shared" si="16" ref="F30:O30">SUM(F26:F29)</f>
        <v>0</v>
      </c>
      <c r="G30" s="98">
        <f t="shared" si="16"/>
        <v>0</v>
      </c>
      <c r="H30" s="97">
        <f t="shared" si="16"/>
        <v>0</v>
      </c>
      <c r="I30" s="98">
        <f t="shared" si="16"/>
        <v>0</v>
      </c>
      <c r="J30" s="97">
        <f t="shared" si="16"/>
        <v>0</v>
      </c>
      <c r="K30" s="98">
        <f t="shared" si="16"/>
        <v>0</v>
      </c>
      <c r="L30" s="97">
        <f t="shared" si="16"/>
        <v>0</v>
      </c>
      <c r="M30" s="98">
        <f t="shared" si="16"/>
        <v>0</v>
      </c>
      <c r="N30" s="97">
        <f t="shared" si="16"/>
        <v>0</v>
      </c>
      <c r="O30" s="98">
        <f t="shared" si="16"/>
        <v>0</v>
      </c>
      <c r="P30" s="97">
        <f>$H30+$J30+$L30+$N30</f>
        <v>0</v>
      </c>
      <c r="Q30" s="98">
        <f>$I30+$K30+$M30+$O30</f>
        <v>0</v>
      </c>
      <c r="R30" s="53">
        <f>IF($L30=0,0,(($N30-$L30)/$L30)*100)</f>
        <v>0</v>
      </c>
      <c r="S30" s="54">
        <f>IF($M30=0,0,(($O30-$M30)/$M30)*100)</f>
        <v>0</v>
      </c>
      <c r="T30" s="53">
        <f>IF($E30=0,0,($P30/$E30)*100)</f>
        <v>0</v>
      </c>
      <c r="U30" s="55">
        <f>IF($E30=0,0,($Q30/$E30)*100)</f>
        <v>0</v>
      </c>
      <c r="V30" s="97">
        <f>SUM(V26:V29)</f>
        <v>0</v>
      </c>
      <c r="W30" s="98">
        <f>SUM(W26:W29)</f>
        <v>0</v>
      </c>
    </row>
    <row r="31" spans="1:23" ht="12.75" customHeight="1">
      <c r="A31" s="41" t="s">
        <v>53</v>
      </c>
      <c r="B31" s="99"/>
      <c r="C31" s="99"/>
      <c r="D31" s="99"/>
      <c r="E31" s="99"/>
      <c r="F31" s="100"/>
      <c r="G31" s="101"/>
      <c r="H31" s="100"/>
      <c r="I31" s="101"/>
      <c r="J31" s="100"/>
      <c r="K31" s="101"/>
      <c r="L31" s="100"/>
      <c r="M31" s="101"/>
      <c r="N31" s="100"/>
      <c r="O31" s="101"/>
      <c r="P31" s="100"/>
      <c r="Q31" s="101"/>
      <c r="R31" s="45"/>
      <c r="S31" s="46"/>
      <c r="T31" s="45"/>
      <c r="U31" s="47"/>
      <c r="V31" s="100"/>
      <c r="W31" s="101"/>
    </row>
    <row r="32" spans="1:23" ht="12.75" customHeight="1">
      <c r="A32" s="48" t="s">
        <v>54</v>
      </c>
      <c r="B32" s="93">
        <v>4481000</v>
      </c>
      <c r="C32" s="93">
        <v>0</v>
      </c>
      <c r="D32" s="93"/>
      <c r="E32" s="93">
        <f>$B32+$C32+$D32</f>
        <v>4481000</v>
      </c>
      <c r="F32" s="94">
        <v>4481000</v>
      </c>
      <c r="G32" s="95">
        <v>4481000</v>
      </c>
      <c r="H32" s="94">
        <v>179000</v>
      </c>
      <c r="I32" s="95">
        <v>604221</v>
      </c>
      <c r="J32" s="94">
        <v>1067000</v>
      </c>
      <c r="K32" s="95">
        <v>381134</v>
      </c>
      <c r="L32" s="94">
        <v>1892000</v>
      </c>
      <c r="M32" s="95">
        <v>51390</v>
      </c>
      <c r="N32" s="94"/>
      <c r="O32" s="95">
        <v>66901</v>
      </c>
      <c r="P32" s="94">
        <f>$H32+$J32+$L32+$N32</f>
        <v>3138000</v>
      </c>
      <c r="Q32" s="95">
        <f>$I32+$K32+$M32+$O32</f>
        <v>1103646</v>
      </c>
      <c r="R32" s="49">
        <f>IF($L32=0,0,(($N32-$L32)/$L32)*100)</f>
        <v>-100</v>
      </c>
      <c r="S32" s="50">
        <f>IF($M32=0,0,(($O32-$M32)/$M32)*100)</f>
        <v>30.18291496400078</v>
      </c>
      <c r="T32" s="49">
        <f>IF($E32=0,0,($P32/$E32)*100)</f>
        <v>70.02901138138809</v>
      </c>
      <c r="U32" s="51">
        <f>IF($E32=0,0,($Q32/$E32)*100)</f>
        <v>24.629457710332513</v>
      </c>
      <c r="V32" s="94">
        <v>0</v>
      </c>
      <c r="W32" s="95">
        <v>0</v>
      </c>
    </row>
    <row r="33" spans="1:23" ht="12.75" customHeight="1">
      <c r="A33" s="52" t="s">
        <v>40</v>
      </c>
      <c r="B33" s="96">
        <f>B32</f>
        <v>4481000</v>
      </c>
      <c r="C33" s="96">
        <f>C32</f>
        <v>0</v>
      </c>
      <c r="D33" s="96"/>
      <c r="E33" s="96">
        <f>$B33+$C33+$D33</f>
        <v>4481000</v>
      </c>
      <c r="F33" s="97">
        <f aca="true" t="shared" si="17" ref="F33:O33">F32</f>
        <v>4481000</v>
      </c>
      <c r="G33" s="98">
        <f t="shared" si="17"/>
        <v>4481000</v>
      </c>
      <c r="H33" s="97">
        <f t="shared" si="17"/>
        <v>179000</v>
      </c>
      <c r="I33" s="98">
        <f t="shared" si="17"/>
        <v>604221</v>
      </c>
      <c r="J33" s="97">
        <f t="shared" si="17"/>
        <v>1067000</v>
      </c>
      <c r="K33" s="98">
        <f t="shared" si="17"/>
        <v>381134</v>
      </c>
      <c r="L33" s="97">
        <f t="shared" si="17"/>
        <v>1892000</v>
      </c>
      <c r="M33" s="98">
        <f t="shared" si="17"/>
        <v>51390</v>
      </c>
      <c r="N33" s="97">
        <f t="shared" si="17"/>
        <v>0</v>
      </c>
      <c r="O33" s="98">
        <f t="shared" si="17"/>
        <v>66901</v>
      </c>
      <c r="P33" s="97">
        <f>$H33+$J33+$L33+$N33</f>
        <v>3138000</v>
      </c>
      <c r="Q33" s="98">
        <f>$I33+$K33+$M33+$O33</f>
        <v>1103646</v>
      </c>
      <c r="R33" s="53">
        <f>IF($L33=0,0,(($N33-$L33)/$L33)*100)</f>
        <v>-100</v>
      </c>
      <c r="S33" s="54">
        <f>IF($M33=0,0,(($O33-$M33)/$M33)*100)</f>
        <v>30.18291496400078</v>
      </c>
      <c r="T33" s="53">
        <f>IF($E33=0,0,($P33/$E33)*100)</f>
        <v>70.02901138138809</v>
      </c>
      <c r="U33" s="55">
        <f>IF($E33=0,0,($Q33/$E33)*100)</f>
        <v>24.629457710332513</v>
      </c>
      <c r="V33" s="97">
        <f>V32</f>
        <v>0</v>
      </c>
      <c r="W33" s="98">
        <f>W32</f>
        <v>0</v>
      </c>
    </row>
    <row r="34" spans="1:23" ht="12.75" customHeight="1">
      <c r="A34" s="41" t="s">
        <v>55</v>
      </c>
      <c r="B34" s="99"/>
      <c r="C34" s="99"/>
      <c r="D34" s="99"/>
      <c r="E34" s="99"/>
      <c r="F34" s="100"/>
      <c r="G34" s="101"/>
      <c r="H34" s="100"/>
      <c r="I34" s="101"/>
      <c r="J34" s="100"/>
      <c r="K34" s="101"/>
      <c r="L34" s="100"/>
      <c r="M34" s="101"/>
      <c r="N34" s="100"/>
      <c r="O34" s="101"/>
      <c r="P34" s="100"/>
      <c r="Q34" s="101"/>
      <c r="R34" s="45"/>
      <c r="S34" s="46"/>
      <c r="T34" s="45"/>
      <c r="U34" s="47"/>
      <c r="V34" s="100"/>
      <c r="W34" s="101"/>
    </row>
    <row r="35" spans="1:23" ht="12.75" customHeight="1">
      <c r="A35" s="48" t="s">
        <v>56</v>
      </c>
      <c r="B35" s="93">
        <v>11000000</v>
      </c>
      <c r="C35" s="93">
        <v>6500000</v>
      </c>
      <c r="D35" s="93"/>
      <c r="E35" s="93">
        <f aca="true" t="shared" si="18" ref="E35:E40">$B35+$C35+$D35</f>
        <v>17500000</v>
      </c>
      <c r="F35" s="94">
        <v>17500000</v>
      </c>
      <c r="G35" s="95">
        <v>17500000</v>
      </c>
      <c r="H35" s="94"/>
      <c r="I35" s="95"/>
      <c r="J35" s="94"/>
      <c r="K35" s="95">
        <v>151205</v>
      </c>
      <c r="L35" s="94">
        <v>6370000</v>
      </c>
      <c r="M35" s="95">
        <v>3321560</v>
      </c>
      <c r="N35" s="94">
        <v>5611000</v>
      </c>
      <c r="O35" s="95">
        <v>10799626</v>
      </c>
      <c r="P35" s="94">
        <f aca="true" t="shared" si="19" ref="P35:P40">$H35+$J35+$L35+$N35</f>
        <v>11981000</v>
      </c>
      <c r="Q35" s="95">
        <f aca="true" t="shared" si="20" ref="Q35:Q40">$I35+$K35+$M35+$O35</f>
        <v>14272391</v>
      </c>
      <c r="R35" s="49">
        <f aca="true" t="shared" si="21" ref="R35:R40">IF($L35=0,0,(($N35-$L35)/$L35)*100)</f>
        <v>-11.915227629513343</v>
      </c>
      <c r="S35" s="50">
        <f aca="true" t="shared" si="22" ref="S35:S40">IF($M35=0,0,(($O35-$M35)/$M35)*100)</f>
        <v>225.13716446489</v>
      </c>
      <c r="T35" s="49">
        <f>IF($E35=0,0,($P35/$E35)*100)</f>
        <v>68.46285714285715</v>
      </c>
      <c r="U35" s="51">
        <f>IF($E35=0,0,($Q35/$E35)*100)</f>
        <v>81.55652</v>
      </c>
      <c r="V35" s="94">
        <v>2000</v>
      </c>
      <c r="W35" s="95">
        <v>0</v>
      </c>
    </row>
    <row r="36" spans="1:23" ht="12.75" customHeight="1">
      <c r="A36" s="48" t="s">
        <v>57</v>
      </c>
      <c r="B36" s="93">
        <v>26008000</v>
      </c>
      <c r="C36" s="93">
        <v>-11280000</v>
      </c>
      <c r="D36" s="93"/>
      <c r="E36" s="93">
        <f t="shared" si="18"/>
        <v>14728000</v>
      </c>
      <c r="F36" s="94">
        <v>14728000</v>
      </c>
      <c r="G36" s="95">
        <v>0</v>
      </c>
      <c r="H36" s="94"/>
      <c r="I36" s="95"/>
      <c r="J36" s="94"/>
      <c r="K36" s="95"/>
      <c r="L36" s="94"/>
      <c r="M36" s="95"/>
      <c r="N36" s="94"/>
      <c r="O36" s="95"/>
      <c r="P36" s="94">
        <f t="shared" si="19"/>
        <v>0</v>
      </c>
      <c r="Q36" s="95">
        <f t="shared" si="20"/>
        <v>0</v>
      </c>
      <c r="R36" s="49">
        <f t="shared" si="21"/>
        <v>0</v>
      </c>
      <c r="S36" s="50">
        <f t="shared" si="22"/>
        <v>0</v>
      </c>
      <c r="T36" s="49">
        <f>IF($E36=0,0,($P36/$E36)*100)</f>
        <v>0</v>
      </c>
      <c r="U36" s="51">
        <f>IF($E36=0,0,($Q36/$E36)*100)</f>
        <v>0</v>
      </c>
      <c r="V36" s="94">
        <v>0</v>
      </c>
      <c r="W36" s="95">
        <v>0</v>
      </c>
    </row>
    <row r="37" spans="1:23" ht="12.75" customHeight="1">
      <c r="A37" s="48" t="s">
        <v>58</v>
      </c>
      <c r="B37" s="93">
        <v>0</v>
      </c>
      <c r="C37" s="93">
        <v>0</v>
      </c>
      <c r="D37" s="93"/>
      <c r="E37" s="93">
        <f t="shared" si="18"/>
        <v>0</v>
      </c>
      <c r="F37" s="94">
        <v>0</v>
      </c>
      <c r="G37" s="95">
        <v>0</v>
      </c>
      <c r="H37" s="94"/>
      <c r="I37" s="95"/>
      <c r="J37" s="94"/>
      <c r="K37" s="95"/>
      <c r="L37" s="94"/>
      <c r="M37" s="95"/>
      <c r="N37" s="94"/>
      <c r="O37" s="95"/>
      <c r="P37" s="94">
        <f t="shared" si="19"/>
        <v>0</v>
      </c>
      <c r="Q37" s="95">
        <f t="shared" si="20"/>
        <v>0</v>
      </c>
      <c r="R37" s="49">
        <f t="shared" si="21"/>
        <v>0</v>
      </c>
      <c r="S37" s="50">
        <f t="shared" si="22"/>
        <v>0</v>
      </c>
      <c r="T37" s="49">
        <f>IF($E37=0,0,($P37/$E37)*100)</f>
        <v>0</v>
      </c>
      <c r="U37" s="51">
        <f>IF($E37=0,0,($Q37/$E37)*100)</f>
        <v>0</v>
      </c>
      <c r="V37" s="94">
        <v>0</v>
      </c>
      <c r="W37" s="95"/>
    </row>
    <row r="38" spans="1:23" ht="12.75" customHeight="1">
      <c r="A38" s="48" t="s">
        <v>59</v>
      </c>
      <c r="B38" s="93">
        <v>0</v>
      </c>
      <c r="C38" s="93">
        <v>0</v>
      </c>
      <c r="D38" s="93"/>
      <c r="E38" s="93">
        <f t="shared" si="18"/>
        <v>0</v>
      </c>
      <c r="F38" s="94">
        <v>0</v>
      </c>
      <c r="G38" s="95">
        <v>0</v>
      </c>
      <c r="H38" s="94"/>
      <c r="I38" s="95"/>
      <c r="J38" s="94"/>
      <c r="K38" s="95"/>
      <c r="L38" s="94"/>
      <c r="M38" s="95"/>
      <c r="N38" s="94"/>
      <c r="O38" s="95"/>
      <c r="P38" s="94">
        <f t="shared" si="19"/>
        <v>0</v>
      </c>
      <c r="Q38" s="95">
        <f t="shared" si="20"/>
        <v>0</v>
      </c>
      <c r="R38" s="49">
        <f t="shared" si="21"/>
        <v>0</v>
      </c>
      <c r="S38" s="50">
        <f t="shared" si="22"/>
        <v>0</v>
      </c>
      <c r="T38" s="49">
        <f>IF($E38=0,0,($P38/$E38)*100)</f>
        <v>0</v>
      </c>
      <c r="U38" s="51">
        <f>IF($E38=0,0,($Q38/$E38)*100)</f>
        <v>0</v>
      </c>
      <c r="V38" s="94">
        <v>0</v>
      </c>
      <c r="W38" s="95">
        <v>0</v>
      </c>
    </row>
    <row r="39" spans="1:23" ht="12.75" customHeight="1">
      <c r="A39" s="48" t="s">
        <v>60</v>
      </c>
      <c r="B39" s="93">
        <v>0</v>
      </c>
      <c r="C39" s="93">
        <v>0</v>
      </c>
      <c r="D39" s="93"/>
      <c r="E39" s="93">
        <f t="shared" si="18"/>
        <v>0</v>
      </c>
      <c r="F39" s="94">
        <v>0</v>
      </c>
      <c r="G39" s="95">
        <v>0</v>
      </c>
      <c r="H39" s="94"/>
      <c r="I39" s="95"/>
      <c r="J39" s="94"/>
      <c r="K39" s="95"/>
      <c r="L39" s="94"/>
      <c r="M39" s="95"/>
      <c r="N39" s="94"/>
      <c r="O39" s="95"/>
      <c r="P39" s="94">
        <f t="shared" si="19"/>
        <v>0</v>
      </c>
      <c r="Q39" s="95">
        <f t="shared" si="20"/>
        <v>0</v>
      </c>
      <c r="R39" s="49">
        <f t="shared" si="21"/>
        <v>0</v>
      </c>
      <c r="S39" s="50">
        <f t="shared" si="22"/>
        <v>0</v>
      </c>
      <c r="T39" s="49">
        <f>IF($E39=0,0,($P39/$E39)*100)</f>
        <v>0</v>
      </c>
      <c r="U39" s="51">
        <f>IF($E39=0,0,($Q39/$E39)*100)</f>
        <v>0</v>
      </c>
      <c r="V39" s="94">
        <v>0</v>
      </c>
      <c r="W39" s="95"/>
    </row>
    <row r="40" spans="1:23" ht="12.75" customHeight="1">
      <c r="A40" s="52" t="s">
        <v>40</v>
      </c>
      <c r="B40" s="96">
        <f>SUM(B35:B39)</f>
        <v>37008000</v>
      </c>
      <c r="C40" s="96">
        <f>SUM(C35:C39)</f>
        <v>-4780000</v>
      </c>
      <c r="D40" s="96"/>
      <c r="E40" s="96">
        <f t="shared" si="18"/>
        <v>32228000</v>
      </c>
      <c r="F40" s="97">
        <f aca="true" t="shared" si="23" ref="F40:O40">SUM(F35:F39)</f>
        <v>32228000</v>
      </c>
      <c r="G40" s="98">
        <f t="shared" si="23"/>
        <v>17500000</v>
      </c>
      <c r="H40" s="97">
        <f t="shared" si="23"/>
        <v>0</v>
      </c>
      <c r="I40" s="98">
        <f t="shared" si="23"/>
        <v>0</v>
      </c>
      <c r="J40" s="97">
        <f t="shared" si="23"/>
        <v>0</v>
      </c>
      <c r="K40" s="98">
        <f t="shared" si="23"/>
        <v>151205</v>
      </c>
      <c r="L40" s="97">
        <f t="shared" si="23"/>
        <v>6370000</v>
      </c>
      <c r="M40" s="98">
        <f t="shared" si="23"/>
        <v>3321560</v>
      </c>
      <c r="N40" s="97">
        <f t="shared" si="23"/>
        <v>5611000</v>
      </c>
      <c r="O40" s="98">
        <f t="shared" si="23"/>
        <v>10799626</v>
      </c>
      <c r="P40" s="97">
        <f t="shared" si="19"/>
        <v>11981000</v>
      </c>
      <c r="Q40" s="98">
        <f t="shared" si="20"/>
        <v>14272391</v>
      </c>
      <c r="R40" s="53">
        <f t="shared" si="21"/>
        <v>-11.915227629513343</v>
      </c>
      <c r="S40" s="54">
        <f t="shared" si="22"/>
        <v>225.13716446489</v>
      </c>
      <c r="T40" s="53">
        <f>IF((+$E35+$E38)=0,0,(P40/(+$E35+$E38))*100)</f>
        <v>68.46285714285715</v>
      </c>
      <c r="U40" s="55">
        <f>IF((+$E35+$E38)=0,0,(Q40/(+$E35+$E38))*100)</f>
        <v>81.55652</v>
      </c>
      <c r="V40" s="97">
        <f>SUM(V35:V39)</f>
        <v>2000</v>
      </c>
      <c r="W40" s="98">
        <f>SUM(W35:W39)</f>
        <v>0</v>
      </c>
    </row>
    <row r="41" spans="1:23" ht="12.75" customHeight="1">
      <c r="A41" s="41" t="s">
        <v>61</v>
      </c>
      <c r="B41" s="99"/>
      <c r="C41" s="99"/>
      <c r="D41" s="99"/>
      <c r="E41" s="99"/>
      <c r="F41" s="100"/>
      <c r="G41" s="101"/>
      <c r="H41" s="100"/>
      <c r="I41" s="101"/>
      <c r="J41" s="100"/>
      <c r="K41" s="101"/>
      <c r="L41" s="100"/>
      <c r="M41" s="101"/>
      <c r="N41" s="100"/>
      <c r="O41" s="101"/>
      <c r="P41" s="100"/>
      <c r="Q41" s="101"/>
      <c r="R41" s="45"/>
      <c r="S41" s="46"/>
      <c r="T41" s="45"/>
      <c r="U41" s="47"/>
      <c r="V41" s="100"/>
      <c r="W41" s="101"/>
    </row>
    <row r="42" spans="1:23" ht="12.75" customHeight="1">
      <c r="A42" s="48" t="s">
        <v>62</v>
      </c>
      <c r="B42" s="93">
        <v>0</v>
      </c>
      <c r="C42" s="93">
        <v>0</v>
      </c>
      <c r="D42" s="93"/>
      <c r="E42" s="93">
        <f aca="true" t="shared" si="24" ref="E42:E53">$B42+$C42+$D42</f>
        <v>0</v>
      </c>
      <c r="F42" s="94">
        <v>0</v>
      </c>
      <c r="G42" s="95">
        <v>0</v>
      </c>
      <c r="H42" s="94"/>
      <c r="I42" s="95"/>
      <c r="J42" s="94"/>
      <c r="K42" s="95"/>
      <c r="L42" s="94"/>
      <c r="M42" s="95"/>
      <c r="N42" s="94"/>
      <c r="O42" s="95"/>
      <c r="P42" s="94">
        <f aca="true" t="shared" si="25" ref="P42:P53">$H42+$J42+$L42+$N42</f>
        <v>0</v>
      </c>
      <c r="Q42" s="95">
        <f aca="true" t="shared" si="26" ref="Q42:Q53">$I42+$K42+$M42+$O42</f>
        <v>0</v>
      </c>
      <c r="R42" s="49">
        <f aca="true" t="shared" si="27" ref="R42:R53">IF($L42=0,0,(($N42-$L42)/$L42)*100)</f>
        <v>0</v>
      </c>
      <c r="S42" s="50">
        <f aca="true" t="shared" si="28" ref="S42:S53">IF($M42=0,0,(($O42-$M42)/$M42)*100)</f>
        <v>0</v>
      </c>
      <c r="T42" s="49">
        <f aca="true" t="shared" si="29" ref="T42:T52">IF($E42=0,0,($P42/$E42)*100)</f>
        <v>0</v>
      </c>
      <c r="U42" s="51">
        <f aca="true" t="shared" si="30" ref="U42:U52">IF($E42=0,0,($Q42/$E42)*100)</f>
        <v>0</v>
      </c>
      <c r="V42" s="94">
        <v>0</v>
      </c>
      <c r="W42" s="95"/>
    </row>
    <row r="43" spans="1:23" ht="12.75" customHeight="1">
      <c r="A43" s="48" t="s">
        <v>63</v>
      </c>
      <c r="B43" s="93">
        <v>0</v>
      </c>
      <c r="C43" s="93">
        <v>0</v>
      </c>
      <c r="D43" s="93"/>
      <c r="E43" s="93">
        <f t="shared" si="24"/>
        <v>0</v>
      </c>
      <c r="F43" s="94">
        <v>0</v>
      </c>
      <c r="G43" s="95">
        <v>0</v>
      </c>
      <c r="H43" s="94"/>
      <c r="I43" s="95"/>
      <c r="J43" s="94"/>
      <c r="K43" s="95"/>
      <c r="L43" s="94"/>
      <c r="M43" s="95"/>
      <c r="N43" s="94"/>
      <c r="O43" s="95"/>
      <c r="P43" s="94">
        <f t="shared" si="25"/>
        <v>0</v>
      </c>
      <c r="Q43" s="95">
        <f t="shared" si="26"/>
        <v>0</v>
      </c>
      <c r="R43" s="49">
        <f t="shared" si="27"/>
        <v>0</v>
      </c>
      <c r="S43" s="50">
        <f t="shared" si="28"/>
        <v>0</v>
      </c>
      <c r="T43" s="49">
        <f t="shared" si="29"/>
        <v>0</v>
      </c>
      <c r="U43" s="51">
        <f t="shared" si="30"/>
        <v>0</v>
      </c>
      <c r="V43" s="94">
        <v>0</v>
      </c>
      <c r="W43" s="95">
        <v>0</v>
      </c>
    </row>
    <row r="44" spans="1:23" ht="12.75" customHeight="1">
      <c r="A44" s="48" t="s">
        <v>64</v>
      </c>
      <c r="B44" s="93">
        <v>0</v>
      </c>
      <c r="C44" s="93">
        <v>0</v>
      </c>
      <c r="D44" s="93"/>
      <c r="E44" s="93">
        <f t="shared" si="24"/>
        <v>0</v>
      </c>
      <c r="F44" s="94">
        <v>0</v>
      </c>
      <c r="G44" s="95">
        <v>0</v>
      </c>
      <c r="H44" s="94"/>
      <c r="I44" s="95"/>
      <c r="J44" s="94"/>
      <c r="K44" s="95"/>
      <c r="L44" s="94"/>
      <c r="M44" s="95"/>
      <c r="N44" s="94"/>
      <c r="O44" s="95"/>
      <c r="P44" s="94">
        <f t="shared" si="25"/>
        <v>0</v>
      </c>
      <c r="Q44" s="95">
        <f t="shared" si="26"/>
        <v>0</v>
      </c>
      <c r="R44" s="49">
        <f t="shared" si="27"/>
        <v>0</v>
      </c>
      <c r="S44" s="50">
        <f t="shared" si="28"/>
        <v>0</v>
      </c>
      <c r="T44" s="49">
        <f t="shared" si="29"/>
        <v>0</v>
      </c>
      <c r="U44" s="51">
        <f t="shared" si="30"/>
        <v>0</v>
      </c>
      <c r="V44" s="94">
        <v>0</v>
      </c>
      <c r="W44" s="95">
        <v>0</v>
      </c>
    </row>
    <row r="45" spans="1:23" ht="12.75" customHeight="1">
      <c r="A45" s="48" t="s">
        <v>65</v>
      </c>
      <c r="B45" s="93">
        <v>0</v>
      </c>
      <c r="C45" s="93">
        <v>0</v>
      </c>
      <c r="D45" s="93"/>
      <c r="E45" s="93">
        <f t="shared" si="24"/>
        <v>0</v>
      </c>
      <c r="F45" s="94">
        <v>0</v>
      </c>
      <c r="G45" s="95">
        <v>0</v>
      </c>
      <c r="H45" s="94"/>
      <c r="I45" s="95"/>
      <c r="J45" s="94"/>
      <c r="K45" s="95"/>
      <c r="L45" s="94"/>
      <c r="M45" s="95"/>
      <c r="N45" s="94"/>
      <c r="O45" s="95"/>
      <c r="P45" s="94">
        <f t="shared" si="25"/>
        <v>0</v>
      </c>
      <c r="Q45" s="95">
        <f t="shared" si="26"/>
        <v>0</v>
      </c>
      <c r="R45" s="49">
        <f t="shared" si="27"/>
        <v>0</v>
      </c>
      <c r="S45" s="50">
        <f t="shared" si="28"/>
        <v>0</v>
      </c>
      <c r="T45" s="49">
        <f t="shared" si="29"/>
        <v>0</v>
      </c>
      <c r="U45" s="51">
        <f t="shared" si="30"/>
        <v>0</v>
      </c>
      <c r="V45" s="94">
        <v>0</v>
      </c>
      <c r="W45" s="95"/>
    </row>
    <row r="46" spans="1:23" ht="12.75" customHeight="1">
      <c r="A46" s="48" t="s">
        <v>66</v>
      </c>
      <c r="B46" s="93">
        <v>0</v>
      </c>
      <c r="C46" s="93">
        <v>0</v>
      </c>
      <c r="D46" s="93"/>
      <c r="E46" s="93">
        <f t="shared" si="24"/>
        <v>0</v>
      </c>
      <c r="F46" s="94">
        <v>0</v>
      </c>
      <c r="G46" s="95">
        <v>0</v>
      </c>
      <c r="H46" s="94"/>
      <c r="I46" s="95"/>
      <c r="J46" s="94"/>
      <c r="K46" s="95"/>
      <c r="L46" s="94"/>
      <c r="M46" s="95"/>
      <c r="N46" s="94"/>
      <c r="O46" s="95"/>
      <c r="P46" s="94">
        <f t="shared" si="25"/>
        <v>0</v>
      </c>
      <c r="Q46" s="95">
        <f t="shared" si="26"/>
        <v>0</v>
      </c>
      <c r="R46" s="49">
        <f t="shared" si="27"/>
        <v>0</v>
      </c>
      <c r="S46" s="50">
        <f t="shared" si="28"/>
        <v>0</v>
      </c>
      <c r="T46" s="49">
        <f t="shared" si="29"/>
        <v>0</v>
      </c>
      <c r="U46" s="51">
        <f t="shared" si="30"/>
        <v>0</v>
      </c>
      <c r="V46" s="94">
        <v>0</v>
      </c>
      <c r="W46" s="95"/>
    </row>
    <row r="47" spans="1:23" ht="12.75" customHeight="1" hidden="1">
      <c r="A47" s="48" t="s">
        <v>67</v>
      </c>
      <c r="B47" s="93">
        <v>0</v>
      </c>
      <c r="C47" s="93">
        <v>0</v>
      </c>
      <c r="D47" s="93"/>
      <c r="E47" s="93">
        <f t="shared" si="24"/>
        <v>0</v>
      </c>
      <c r="F47" s="94">
        <v>0</v>
      </c>
      <c r="G47" s="95">
        <v>0</v>
      </c>
      <c r="H47" s="94"/>
      <c r="I47" s="95"/>
      <c r="J47" s="94"/>
      <c r="K47" s="95"/>
      <c r="L47" s="94"/>
      <c r="M47" s="95"/>
      <c r="N47" s="94"/>
      <c r="O47" s="95"/>
      <c r="P47" s="94">
        <f t="shared" si="25"/>
        <v>0</v>
      </c>
      <c r="Q47" s="95">
        <f t="shared" si="26"/>
        <v>0</v>
      </c>
      <c r="R47" s="49">
        <f t="shared" si="27"/>
        <v>0</v>
      </c>
      <c r="S47" s="50">
        <f t="shared" si="28"/>
        <v>0</v>
      </c>
      <c r="T47" s="49">
        <f t="shared" si="29"/>
        <v>0</v>
      </c>
      <c r="U47" s="51">
        <f t="shared" si="30"/>
        <v>0</v>
      </c>
      <c r="V47" s="94">
        <v>0</v>
      </c>
      <c r="W47" s="95">
        <v>0</v>
      </c>
    </row>
    <row r="48" spans="1:23" ht="12.75" customHeight="1">
      <c r="A48" s="48" t="s">
        <v>68</v>
      </c>
      <c r="B48" s="93">
        <v>0</v>
      </c>
      <c r="C48" s="93">
        <v>0</v>
      </c>
      <c r="D48" s="93"/>
      <c r="E48" s="93">
        <f t="shared" si="24"/>
        <v>0</v>
      </c>
      <c r="F48" s="94">
        <v>0</v>
      </c>
      <c r="G48" s="95">
        <v>0</v>
      </c>
      <c r="H48" s="94"/>
      <c r="I48" s="95"/>
      <c r="J48" s="94"/>
      <c r="K48" s="95"/>
      <c r="L48" s="94"/>
      <c r="M48" s="95"/>
      <c r="N48" s="94"/>
      <c r="O48" s="95"/>
      <c r="P48" s="94">
        <f t="shared" si="25"/>
        <v>0</v>
      </c>
      <c r="Q48" s="95">
        <f t="shared" si="26"/>
        <v>0</v>
      </c>
      <c r="R48" s="49">
        <f t="shared" si="27"/>
        <v>0</v>
      </c>
      <c r="S48" s="50">
        <f t="shared" si="28"/>
        <v>0</v>
      </c>
      <c r="T48" s="49">
        <f t="shared" si="29"/>
        <v>0</v>
      </c>
      <c r="U48" s="51">
        <f t="shared" si="30"/>
        <v>0</v>
      </c>
      <c r="V48" s="94">
        <v>0</v>
      </c>
      <c r="W48" s="95"/>
    </row>
    <row r="49" spans="1:23" ht="12.75" customHeight="1">
      <c r="A49" s="48" t="s">
        <v>69</v>
      </c>
      <c r="B49" s="93">
        <v>0</v>
      </c>
      <c r="C49" s="93">
        <v>0</v>
      </c>
      <c r="D49" s="93"/>
      <c r="E49" s="93">
        <f t="shared" si="24"/>
        <v>0</v>
      </c>
      <c r="F49" s="94">
        <v>0</v>
      </c>
      <c r="G49" s="95">
        <v>0</v>
      </c>
      <c r="H49" s="94"/>
      <c r="I49" s="95"/>
      <c r="J49" s="94"/>
      <c r="K49" s="95"/>
      <c r="L49" s="94"/>
      <c r="M49" s="95"/>
      <c r="N49" s="94"/>
      <c r="O49" s="95"/>
      <c r="P49" s="94">
        <f t="shared" si="25"/>
        <v>0</v>
      </c>
      <c r="Q49" s="95">
        <f t="shared" si="26"/>
        <v>0</v>
      </c>
      <c r="R49" s="49">
        <f t="shared" si="27"/>
        <v>0</v>
      </c>
      <c r="S49" s="50">
        <f t="shared" si="28"/>
        <v>0</v>
      </c>
      <c r="T49" s="49">
        <f t="shared" si="29"/>
        <v>0</v>
      </c>
      <c r="U49" s="51">
        <f t="shared" si="30"/>
        <v>0</v>
      </c>
      <c r="V49" s="94">
        <v>0</v>
      </c>
      <c r="W49" s="95"/>
    </row>
    <row r="50" spans="1:23" ht="12.75" customHeight="1">
      <c r="A50" s="48" t="s">
        <v>70</v>
      </c>
      <c r="B50" s="93">
        <v>0</v>
      </c>
      <c r="C50" s="93">
        <v>0</v>
      </c>
      <c r="D50" s="93"/>
      <c r="E50" s="93">
        <f t="shared" si="24"/>
        <v>0</v>
      </c>
      <c r="F50" s="94">
        <v>0</v>
      </c>
      <c r="G50" s="95">
        <v>0</v>
      </c>
      <c r="H50" s="94"/>
      <c r="I50" s="95"/>
      <c r="J50" s="94"/>
      <c r="K50" s="95"/>
      <c r="L50" s="94"/>
      <c r="M50" s="95"/>
      <c r="N50" s="94"/>
      <c r="O50" s="95"/>
      <c r="P50" s="94">
        <f t="shared" si="25"/>
        <v>0</v>
      </c>
      <c r="Q50" s="95">
        <f t="shared" si="26"/>
        <v>0</v>
      </c>
      <c r="R50" s="49">
        <f t="shared" si="27"/>
        <v>0</v>
      </c>
      <c r="S50" s="50">
        <f t="shared" si="28"/>
        <v>0</v>
      </c>
      <c r="T50" s="49">
        <f t="shared" si="29"/>
        <v>0</v>
      </c>
      <c r="U50" s="51">
        <f t="shared" si="30"/>
        <v>0</v>
      </c>
      <c r="V50" s="94">
        <v>0</v>
      </c>
      <c r="W50" s="95">
        <v>0</v>
      </c>
    </row>
    <row r="51" spans="1:23" ht="12.75" customHeight="1">
      <c r="A51" s="48" t="s">
        <v>71</v>
      </c>
      <c r="B51" s="93">
        <v>40000000</v>
      </c>
      <c r="C51" s="93">
        <v>0</v>
      </c>
      <c r="D51" s="93"/>
      <c r="E51" s="93">
        <f t="shared" si="24"/>
        <v>40000000</v>
      </c>
      <c r="F51" s="94">
        <v>40000000</v>
      </c>
      <c r="G51" s="95">
        <v>40000000</v>
      </c>
      <c r="H51" s="94"/>
      <c r="I51" s="95"/>
      <c r="J51" s="94"/>
      <c r="K51" s="95">
        <v>3538077</v>
      </c>
      <c r="L51" s="94"/>
      <c r="M51" s="95">
        <v>8832422</v>
      </c>
      <c r="N51" s="94"/>
      <c r="O51" s="95">
        <v>23538356</v>
      </c>
      <c r="P51" s="94">
        <f t="shared" si="25"/>
        <v>0</v>
      </c>
      <c r="Q51" s="95">
        <f t="shared" si="26"/>
        <v>35908855</v>
      </c>
      <c r="R51" s="49">
        <f t="shared" si="27"/>
        <v>0</v>
      </c>
      <c r="S51" s="50">
        <f t="shared" si="28"/>
        <v>166.49944941489437</v>
      </c>
      <c r="T51" s="49">
        <f t="shared" si="29"/>
        <v>0</v>
      </c>
      <c r="U51" s="51">
        <f t="shared" si="30"/>
        <v>89.7721375</v>
      </c>
      <c r="V51" s="94">
        <v>21000</v>
      </c>
      <c r="W51" s="95">
        <v>0</v>
      </c>
    </row>
    <row r="52" spans="1:23" ht="12.75" customHeight="1">
      <c r="A52" s="48" t="s">
        <v>72</v>
      </c>
      <c r="B52" s="93">
        <v>0</v>
      </c>
      <c r="C52" s="93">
        <v>0</v>
      </c>
      <c r="D52" s="93"/>
      <c r="E52" s="93">
        <f t="shared" si="24"/>
        <v>0</v>
      </c>
      <c r="F52" s="94">
        <v>0</v>
      </c>
      <c r="G52" s="95">
        <v>0</v>
      </c>
      <c r="H52" s="94"/>
      <c r="I52" s="95"/>
      <c r="J52" s="94"/>
      <c r="K52" s="95"/>
      <c r="L52" s="94"/>
      <c r="M52" s="95"/>
      <c r="N52" s="94"/>
      <c r="O52" s="95"/>
      <c r="P52" s="94">
        <f t="shared" si="25"/>
        <v>0</v>
      </c>
      <c r="Q52" s="95">
        <f t="shared" si="26"/>
        <v>0</v>
      </c>
      <c r="R52" s="49">
        <f t="shared" si="27"/>
        <v>0</v>
      </c>
      <c r="S52" s="50">
        <f t="shared" si="28"/>
        <v>0</v>
      </c>
      <c r="T52" s="49">
        <f t="shared" si="29"/>
        <v>0</v>
      </c>
      <c r="U52" s="51">
        <f t="shared" si="30"/>
        <v>0</v>
      </c>
      <c r="V52" s="94">
        <v>0</v>
      </c>
      <c r="W52" s="95">
        <v>0</v>
      </c>
    </row>
    <row r="53" spans="1:23" ht="12.75" customHeight="1">
      <c r="A53" s="52" t="s">
        <v>40</v>
      </c>
      <c r="B53" s="96">
        <f>SUM(B42:B52)</f>
        <v>40000000</v>
      </c>
      <c r="C53" s="96">
        <f>SUM(C42:C52)</f>
        <v>0</v>
      </c>
      <c r="D53" s="96"/>
      <c r="E53" s="96">
        <f t="shared" si="24"/>
        <v>40000000</v>
      </c>
      <c r="F53" s="97">
        <f aca="true" t="shared" si="31" ref="F53:O53">SUM(F42:F52)</f>
        <v>40000000</v>
      </c>
      <c r="G53" s="98">
        <f t="shared" si="31"/>
        <v>40000000</v>
      </c>
      <c r="H53" s="97">
        <f t="shared" si="31"/>
        <v>0</v>
      </c>
      <c r="I53" s="98">
        <f t="shared" si="31"/>
        <v>0</v>
      </c>
      <c r="J53" s="97">
        <f t="shared" si="31"/>
        <v>0</v>
      </c>
      <c r="K53" s="98">
        <f t="shared" si="31"/>
        <v>3538077</v>
      </c>
      <c r="L53" s="97">
        <f t="shared" si="31"/>
        <v>0</v>
      </c>
      <c r="M53" s="98">
        <f t="shared" si="31"/>
        <v>8832422</v>
      </c>
      <c r="N53" s="97">
        <f t="shared" si="31"/>
        <v>0</v>
      </c>
      <c r="O53" s="98">
        <f t="shared" si="31"/>
        <v>23538356</v>
      </c>
      <c r="P53" s="97">
        <f t="shared" si="25"/>
        <v>0</v>
      </c>
      <c r="Q53" s="98">
        <f t="shared" si="26"/>
        <v>35908855</v>
      </c>
      <c r="R53" s="53">
        <f t="shared" si="27"/>
        <v>0</v>
      </c>
      <c r="S53" s="54">
        <f t="shared" si="28"/>
        <v>166.49944941489437</v>
      </c>
      <c r="T53" s="53">
        <f>IF((+$E43+$E45+$E47+$E48+$E51)=0,0,(P53/(+$E43+$E45+$E47+$E48+$E51))*100)</f>
        <v>0</v>
      </c>
      <c r="U53" s="55">
        <f>IF((+$E43+$E45+$E47+$E48+$E51)=0,0,(Q53/(+$E43+$E45+$E47+$E48+$E51))*100)</f>
        <v>89.7721375</v>
      </c>
      <c r="V53" s="97">
        <f>SUM(V42:V52)</f>
        <v>21000</v>
      </c>
      <c r="W53" s="98">
        <f>SUM(W42:W52)</f>
        <v>0</v>
      </c>
    </row>
    <row r="54" spans="1:23" ht="12.75" customHeight="1">
      <c r="A54" s="41" t="s">
        <v>73</v>
      </c>
      <c r="B54" s="99"/>
      <c r="C54" s="99"/>
      <c r="D54" s="99"/>
      <c r="E54" s="99"/>
      <c r="F54" s="100"/>
      <c r="G54" s="101"/>
      <c r="H54" s="100"/>
      <c r="I54" s="101"/>
      <c r="J54" s="100"/>
      <c r="K54" s="101"/>
      <c r="L54" s="100"/>
      <c r="M54" s="101"/>
      <c r="N54" s="100"/>
      <c r="O54" s="101"/>
      <c r="P54" s="100"/>
      <c r="Q54" s="101"/>
      <c r="R54" s="45"/>
      <c r="S54" s="46"/>
      <c r="T54" s="45"/>
      <c r="U54" s="47"/>
      <c r="V54" s="100"/>
      <c r="W54" s="101"/>
    </row>
    <row r="55" spans="1:23" ht="12.75" customHeight="1">
      <c r="A55" s="56" t="s">
        <v>74</v>
      </c>
      <c r="B55" s="93">
        <v>0</v>
      </c>
      <c r="C55" s="93">
        <v>0</v>
      </c>
      <c r="D55" s="93"/>
      <c r="E55" s="93">
        <f>$B55+$C55+$D55</f>
        <v>0</v>
      </c>
      <c r="F55" s="94">
        <v>0</v>
      </c>
      <c r="G55" s="95">
        <v>0</v>
      </c>
      <c r="H55" s="94"/>
      <c r="I55" s="95"/>
      <c r="J55" s="94"/>
      <c r="K55" s="95"/>
      <c r="L55" s="94"/>
      <c r="M55" s="95"/>
      <c r="N55" s="94"/>
      <c r="O55" s="95"/>
      <c r="P55" s="94">
        <f>$H55+$J55+$L55+$N55</f>
        <v>0</v>
      </c>
      <c r="Q55" s="95">
        <f>$I55+$K55+$M55+$O55</f>
        <v>0</v>
      </c>
      <c r="R55" s="49">
        <f>IF($L55=0,0,(($N55-$L55)/$L55)*100)</f>
        <v>0</v>
      </c>
      <c r="S55" s="50">
        <f>IF($M55=0,0,(($O55-$M55)/$M55)*100)</f>
        <v>0</v>
      </c>
      <c r="T55" s="49">
        <f>IF($E55=0,0,($P55/$E55)*100)</f>
        <v>0</v>
      </c>
      <c r="U55" s="51">
        <f>IF($E55=0,0,($Q55/$E55)*100)</f>
        <v>0</v>
      </c>
      <c r="V55" s="94">
        <v>0</v>
      </c>
      <c r="W55" s="95"/>
    </row>
    <row r="56" spans="1:23" ht="12.75" customHeight="1">
      <c r="A56" s="56" t="s">
        <v>75</v>
      </c>
      <c r="B56" s="93">
        <v>0</v>
      </c>
      <c r="C56" s="93">
        <v>0</v>
      </c>
      <c r="D56" s="93"/>
      <c r="E56" s="93">
        <f>$B56+$C56+$D56</f>
        <v>0</v>
      </c>
      <c r="F56" s="94">
        <v>0</v>
      </c>
      <c r="G56" s="95">
        <v>0</v>
      </c>
      <c r="H56" s="94"/>
      <c r="I56" s="95"/>
      <c r="J56" s="94"/>
      <c r="K56" s="95"/>
      <c r="L56" s="94"/>
      <c r="M56" s="95"/>
      <c r="N56" s="94"/>
      <c r="O56" s="95"/>
      <c r="P56" s="94">
        <f>$H56+$J56+$L56+$N56</f>
        <v>0</v>
      </c>
      <c r="Q56" s="95">
        <f>$I56+$K56+$M56+$O56</f>
        <v>0</v>
      </c>
      <c r="R56" s="49">
        <f>IF($L56=0,0,(($N56-$L56)/$L56)*100)</f>
        <v>0</v>
      </c>
      <c r="S56" s="50">
        <f>IF($M56=0,0,(($O56-$M56)/$M56)*100)</f>
        <v>0</v>
      </c>
      <c r="T56" s="49">
        <f>IF($E56=0,0,($P56/$E56)*100)</f>
        <v>0</v>
      </c>
      <c r="U56" s="51">
        <f>IF($E56=0,0,($Q56/$E56)*100)</f>
        <v>0</v>
      </c>
      <c r="V56" s="94">
        <v>0</v>
      </c>
      <c r="W56" s="95"/>
    </row>
    <row r="57" spans="1:23" ht="12.75" customHeight="1" hidden="1">
      <c r="A57" s="56" t="s">
        <v>76</v>
      </c>
      <c r="B57" s="93">
        <v>0</v>
      </c>
      <c r="C57" s="93">
        <v>0</v>
      </c>
      <c r="D57" s="93"/>
      <c r="E57" s="93">
        <f>$B57+$C57+$D57</f>
        <v>0</v>
      </c>
      <c r="F57" s="94">
        <v>0</v>
      </c>
      <c r="G57" s="95">
        <v>0</v>
      </c>
      <c r="H57" s="94"/>
      <c r="I57" s="95"/>
      <c r="J57" s="94"/>
      <c r="K57" s="95"/>
      <c r="L57" s="94"/>
      <c r="M57" s="95"/>
      <c r="N57" s="94"/>
      <c r="O57" s="95"/>
      <c r="P57" s="94">
        <f>$H57+$J57+$L57+$N57</f>
        <v>0</v>
      </c>
      <c r="Q57" s="95">
        <f>$I57+$K57+$M57+$O57</f>
        <v>0</v>
      </c>
      <c r="R57" s="49">
        <f>IF($L57=0,0,(($N57-$L57)/$L57)*100)</f>
        <v>0</v>
      </c>
      <c r="S57" s="50">
        <f>IF($M57=0,0,(($O57-$M57)/$M57)*100)</f>
        <v>0</v>
      </c>
      <c r="T57" s="49">
        <f>IF($E57=0,0,($P57/$E57)*100)</f>
        <v>0</v>
      </c>
      <c r="U57" s="51">
        <f>IF($E57=0,0,($Q57/$E57)*100)</f>
        <v>0</v>
      </c>
      <c r="V57" s="94">
        <v>0</v>
      </c>
      <c r="W57" s="95"/>
    </row>
    <row r="58" spans="1:23" ht="12.75" customHeight="1" hidden="1">
      <c r="A58" s="48" t="s">
        <v>77</v>
      </c>
      <c r="B58" s="93">
        <v>0</v>
      </c>
      <c r="C58" s="93">
        <v>0</v>
      </c>
      <c r="D58" s="93"/>
      <c r="E58" s="93">
        <f>$B58+$C58+$D58</f>
        <v>0</v>
      </c>
      <c r="F58" s="94">
        <v>0</v>
      </c>
      <c r="G58" s="95">
        <v>0</v>
      </c>
      <c r="H58" s="94"/>
      <c r="I58" s="95"/>
      <c r="J58" s="94"/>
      <c r="K58" s="95"/>
      <c r="L58" s="94"/>
      <c r="M58" s="95"/>
      <c r="N58" s="94"/>
      <c r="O58" s="95"/>
      <c r="P58" s="94">
        <f>$H58+$J58+$L58+$N58</f>
        <v>0</v>
      </c>
      <c r="Q58" s="95">
        <f>$I58+$K58+$M58+$O58</f>
        <v>0</v>
      </c>
      <c r="R58" s="49">
        <f>IF($L58=0,0,(($N58-$L58)/$L58)*100)</f>
        <v>0</v>
      </c>
      <c r="S58" s="50">
        <f>IF($M58=0,0,(($O58-$M58)/$M58)*100)</f>
        <v>0</v>
      </c>
      <c r="T58" s="49">
        <f>IF($E58=0,0,($P58/$E58)*100)</f>
        <v>0</v>
      </c>
      <c r="U58" s="51">
        <f>IF($E58=0,0,($Q58/$E58)*100)</f>
        <v>0</v>
      </c>
      <c r="V58" s="94">
        <v>0</v>
      </c>
      <c r="W58" s="95"/>
    </row>
    <row r="59" spans="1:23" ht="12.75" customHeight="1">
      <c r="A59" s="57" t="s">
        <v>40</v>
      </c>
      <c r="B59" s="102">
        <f>SUM(B55:B58)</f>
        <v>0</v>
      </c>
      <c r="C59" s="102">
        <f>SUM(C55:C58)</f>
        <v>0</v>
      </c>
      <c r="D59" s="102"/>
      <c r="E59" s="102">
        <f>$B59+$C59+$D59</f>
        <v>0</v>
      </c>
      <c r="F59" s="103">
        <f aca="true" t="shared" si="32" ref="F59:O59">SUM(F55:F58)</f>
        <v>0</v>
      </c>
      <c r="G59" s="104">
        <f t="shared" si="32"/>
        <v>0</v>
      </c>
      <c r="H59" s="103">
        <f t="shared" si="32"/>
        <v>0</v>
      </c>
      <c r="I59" s="104">
        <f t="shared" si="32"/>
        <v>0</v>
      </c>
      <c r="J59" s="103">
        <f t="shared" si="32"/>
        <v>0</v>
      </c>
      <c r="K59" s="104">
        <f t="shared" si="32"/>
        <v>0</v>
      </c>
      <c r="L59" s="103">
        <f t="shared" si="32"/>
        <v>0</v>
      </c>
      <c r="M59" s="104">
        <f t="shared" si="32"/>
        <v>0</v>
      </c>
      <c r="N59" s="103">
        <f t="shared" si="32"/>
        <v>0</v>
      </c>
      <c r="O59" s="104">
        <f t="shared" si="32"/>
        <v>0</v>
      </c>
      <c r="P59" s="103">
        <f>$H59+$J59+$L59+$N59</f>
        <v>0</v>
      </c>
      <c r="Q59" s="104">
        <f>$I59+$K59+$M59+$O59</f>
        <v>0</v>
      </c>
      <c r="R59" s="58">
        <f>IF($L59=0,0,(($N59-$L59)/$L59)*100)</f>
        <v>0</v>
      </c>
      <c r="S59" s="59">
        <f>IF($M59=0,0,(($O59-$M59)/$M59)*100)</f>
        <v>0</v>
      </c>
      <c r="T59" s="58">
        <f>IF($E59=0,0,($P59/$E59)*100)</f>
        <v>0</v>
      </c>
      <c r="U59" s="60">
        <f>IF($E59=0,0,($Q59/$E59)*100)</f>
        <v>0</v>
      </c>
      <c r="V59" s="103">
        <f>SUM(V55:V58)</f>
        <v>0</v>
      </c>
      <c r="W59" s="104">
        <f>SUM(W55:W58)</f>
        <v>0</v>
      </c>
    </row>
    <row r="60" spans="1:23" ht="12.75" customHeight="1">
      <c r="A60" s="41" t="s">
        <v>78</v>
      </c>
      <c r="B60" s="99"/>
      <c r="C60" s="99"/>
      <c r="D60" s="99"/>
      <c r="E60" s="99"/>
      <c r="F60" s="100"/>
      <c r="G60" s="101"/>
      <c r="H60" s="100"/>
      <c r="I60" s="101"/>
      <c r="J60" s="100"/>
      <c r="K60" s="101"/>
      <c r="L60" s="100"/>
      <c r="M60" s="101"/>
      <c r="N60" s="100"/>
      <c r="O60" s="101"/>
      <c r="P60" s="100"/>
      <c r="Q60" s="101"/>
      <c r="R60" s="45"/>
      <c r="S60" s="46"/>
      <c r="T60" s="45"/>
      <c r="U60" s="47"/>
      <c r="V60" s="100"/>
      <c r="W60" s="101"/>
    </row>
    <row r="61" spans="1:23" ht="12.75" customHeight="1">
      <c r="A61" s="48" t="s">
        <v>79</v>
      </c>
      <c r="B61" s="93">
        <v>0</v>
      </c>
      <c r="C61" s="93">
        <v>0</v>
      </c>
      <c r="D61" s="93"/>
      <c r="E61" s="93">
        <f aca="true" t="shared" si="33" ref="E61:E67">$B61+$C61+$D61</f>
        <v>0</v>
      </c>
      <c r="F61" s="94">
        <v>0</v>
      </c>
      <c r="G61" s="95">
        <v>0</v>
      </c>
      <c r="H61" s="94"/>
      <c r="I61" s="95"/>
      <c r="J61" s="94"/>
      <c r="K61" s="95"/>
      <c r="L61" s="94"/>
      <c r="M61" s="95"/>
      <c r="N61" s="94"/>
      <c r="O61" s="95"/>
      <c r="P61" s="94">
        <f aca="true" t="shared" si="34" ref="P61:P67">$H61+$J61+$L61+$N61</f>
        <v>0</v>
      </c>
      <c r="Q61" s="95">
        <f aca="true" t="shared" si="35" ref="Q61:Q67">$I61+$K61+$M61+$O61</f>
        <v>0</v>
      </c>
      <c r="R61" s="49">
        <f aca="true" t="shared" si="36" ref="R61:R67">IF($L61=0,0,(($N61-$L61)/$L61)*100)</f>
        <v>0</v>
      </c>
      <c r="S61" s="50">
        <f aca="true" t="shared" si="37" ref="S61:S67">IF($M61=0,0,(($O61-$M61)/$M61)*100)</f>
        <v>0</v>
      </c>
      <c r="T61" s="49">
        <f>IF($E61=0,0,($P61/$E61)*100)</f>
        <v>0</v>
      </c>
      <c r="U61" s="51">
        <f>IF($E61=0,0,($Q61/$E61)*100)</f>
        <v>0</v>
      </c>
      <c r="V61" s="94">
        <v>0</v>
      </c>
      <c r="W61" s="95"/>
    </row>
    <row r="62" spans="1:23" ht="12.75" customHeight="1">
      <c r="A62" s="48" t="s">
        <v>80</v>
      </c>
      <c r="B62" s="93">
        <v>0</v>
      </c>
      <c r="C62" s="93">
        <v>0</v>
      </c>
      <c r="D62" s="93"/>
      <c r="E62" s="93">
        <f t="shared" si="33"/>
        <v>0</v>
      </c>
      <c r="F62" s="94">
        <v>0</v>
      </c>
      <c r="G62" s="95">
        <v>0</v>
      </c>
      <c r="H62" s="94"/>
      <c r="I62" s="95"/>
      <c r="J62" s="94"/>
      <c r="K62" s="95"/>
      <c r="L62" s="94"/>
      <c r="M62" s="95"/>
      <c r="N62" s="94"/>
      <c r="O62" s="95"/>
      <c r="P62" s="94">
        <f t="shared" si="34"/>
        <v>0</v>
      </c>
      <c r="Q62" s="95">
        <f t="shared" si="35"/>
        <v>0</v>
      </c>
      <c r="R62" s="49">
        <f t="shared" si="36"/>
        <v>0</v>
      </c>
      <c r="S62" s="50">
        <f t="shared" si="37"/>
        <v>0</v>
      </c>
      <c r="T62" s="49">
        <f>IF($E62=0,0,($P62/$E62)*100)</f>
        <v>0</v>
      </c>
      <c r="U62" s="51">
        <f>IF($E62=0,0,($Q62/$E62)*100)</f>
        <v>0</v>
      </c>
      <c r="V62" s="94">
        <v>0</v>
      </c>
      <c r="W62" s="95"/>
    </row>
    <row r="63" spans="1:23" ht="12.75" customHeight="1">
      <c r="A63" s="48" t="s">
        <v>81</v>
      </c>
      <c r="B63" s="93">
        <v>0</v>
      </c>
      <c r="C63" s="93">
        <v>0</v>
      </c>
      <c r="D63" s="93"/>
      <c r="E63" s="93">
        <f t="shared" si="33"/>
        <v>0</v>
      </c>
      <c r="F63" s="94">
        <v>0</v>
      </c>
      <c r="G63" s="95">
        <v>0</v>
      </c>
      <c r="H63" s="94"/>
      <c r="I63" s="95"/>
      <c r="J63" s="94"/>
      <c r="K63" s="95"/>
      <c r="L63" s="94"/>
      <c r="M63" s="95"/>
      <c r="N63" s="94"/>
      <c r="O63" s="95"/>
      <c r="P63" s="94">
        <f t="shared" si="34"/>
        <v>0</v>
      </c>
      <c r="Q63" s="95">
        <f t="shared" si="35"/>
        <v>0</v>
      </c>
      <c r="R63" s="49">
        <f t="shared" si="36"/>
        <v>0</v>
      </c>
      <c r="S63" s="50">
        <f t="shared" si="37"/>
        <v>0</v>
      </c>
      <c r="T63" s="49">
        <f>IF($E63=0,0,($P63/$E63)*100)</f>
        <v>0</v>
      </c>
      <c r="U63" s="51">
        <f>IF($E63=0,0,($Q63/$E63)*100)</f>
        <v>0</v>
      </c>
      <c r="V63" s="94">
        <v>0</v>
      </c>
      <c r="W63" s="95"/>
    </row>
    <row r="64" spans="1:23" ht="12.75" customHeight="1">
      <c r="A64" s="48" t="s">
        <v>82</v>
      </c>
      <c r="B64" s="93">
        <v>0</v>
      </c>
      <c r="C64" s="93">
        <v>0</v>
      </c>
      <c r="D64" s="93"/>
      <c r="E64" s="93">
        <f t="shared" si="33"/>
        <v>0</v>
      </c>
      <c r="F64" s="94">
        <v>0</v>
      </c>
      <c r="G64" s="95">
        <v>0</v>
      </c>
      <c r="H64" s="94"/>
      <c r="I64" s="95"/>
      <c r="J64" s="94"/>
      <c r="K64" s="95"/>
      <c r="L64" s="94"/>
      <c r="M64" s="95"/>
      <c r="N64" s="94"/>
      <c r="O64" s="95"/>
      <c r="P64" s="94">
        <f t="shared" si="34"/>
        <v>0</v>
      </c>
      <c r="Q64" s="95">
        <f t="shared" si="35"/>
        <v>0</v>
      </c>
      <c r="R64" s="49">
        <f t="shared" si="36"/>
        <v>0</v>
      </c>
      <c r="S64" s="50">
        <f t="shared" si="37"/>
        <v>0</v>
      </c>
      <c r="T64" s="49">
        <f>IF($E64=0,0,($P64/$E64)*100)</f>
        <v>0</v>
      </c>
      <c r="U64" s="51">
        <f>IF($E64=0,0,($Q64/$E64)*100)</f>
        <v>0</v>
      </c>
      <c r="V64" s="94">
        <v>0</v>
      </c>
      <c r="W64" s="95">
        <v>0</v>
      </c>
    </row>
    <row r="65" spans="1:23" ht="12.75" customHeight="1">
      <c r="A65" s="48" t="s">
        <v>83</v>
      </c>
      <c r="B65" s="93">
        <v>0</v>
      </c>
      <c r="C65" s="93">
        <v>0</v>
      </c>
      <c r="D65" s="93"/>
      <c r="E65" s="93">
        <f t="shared" si="33"/>
        <v>0</v>
      </c>
      <c r="F65" s="94">
        <v>0</v>
      </c>
      <c r="G65" s="95">
        <v>0</v>
      </c>
      <c r="H65" s="94"/>
      <c r="I65" s="95"/>
      <c r="J65" s="94"/>
      <c r="K65" s="95"/>
      <c r="L65" s="94"/>
      <c r="M65" s="95"/>
      <c r="N65" s="94"/>
      <c r="O65" s="95"/>
      <c r="P65" s="94">
        <f t="shared" si="34"/>
        <v>0</v>
      </c>
      <c r="Q65" s="95">
        <f t="shared" si="35"/>
        <v>0</v>
      </c>
      <c r="R65" s="49">
        <f t="shared" si="36"/>
        <v>0</v>
      </c>
      <c r="S65" s="50">
        <f t="shared" si="37"/>
        <v>0</v>
      </c>
      <c r="T65" s="49">
        <f>IF($E65=0,0,($P65/$E65)*100)</f>
        <v>0</v>
      </c>
      <c r="U65" s="51">
        <f>IF($E65=0,0,($Q65/$E65)*100)</f>
        <v>0</v>
      </c>
      <c r="V65" s="94">
        <v>0</v>
      </c>
      <c r="W65" s="95">
        <v>0</v>
      </c>
    </row>
    <row r="66" spans="1:23" ht="12.75" customHeight="1">
      <c r="A66" s="52" t="s">
        <v>40</v>
      </c>
      <c r="B66" s="96">
        <f>SUM(B61:B65)</f>
        <v>0</v>
      </c>
      <c r="C66" s="96">
        <f>SUM(C61:C65)</f>
        <v>0</v>
      </c>
      <c r="D66" s="96"/>
      <c r="E66" s="96">
        <f t="shared" si="33"/>
        <v>0</v>
      </c>
      <c r="F66" s="97">
        <f aca="true" t="shared" si="38" ref="F66:O66">SUM(F61:F65)</f>
        <v>0</v>
      </c>
      <c r="G66" s="98">
        <f t="shared" si="38"/>
        <v>0</v>
      </c>
      <c r="H66" s="97">
        <f t="shared" si="38"/>
        <v>0</v>
      </c>
      <c r="I66" s="98">
        <f t="shared" si="38"/>
        <v>0</v>
      </c>
      <c r="J66" s="97">
        <f t="shared" si="38"/>
        <v>0</v>
      </c>
      <c r="K66" s="98">
        <f t="shared" si="38"/>
        <v>0</v>
      </c>
      <c r="L66" s="97">
        <f t="shared" si="38"/>
        <v>0</v>
      </c>
      <c r="M66" s="98">
        <f t="shared" si="38"/>
        <v>0</v>
      </c>
      <c r="N66" s="97">
        <f t="shared" si="38"/>
        <v>0</v>
      </c>
      <c r="O66" s="98">
        <f t="shared" si="38"/>
        <v>0</v>
      </c>
      <c r="P66" s="97">
        <f t="shared" si="34"/>
        <v>0</v>
      </c>
      <c r="Q66" s="98">
        <f t="shared" si="35"/>
        <v>0</v>
      </c>
      <c r="R66" s="53">
        <f t="shared" si="36"/>
        <v>0</v>
      </c>
      <c r="S66" s="54">
        <f t="shared" si="37"/>
        <v>0</v>
      </c>
      <c r="T66" s="53">
        <f>IF((+$E61+$E63+$E64++$E65)=0,0,(P66/(+$E61+$E63+$E64+$E65))*100)</f>
        <v>0</v>
      </c>
      <c r="U66" s="55">
        <f>IF((+$E61+$E63+$E65)=0,0,(Q66/(+$E61+$E63+$E65))*100)</f>
        <v>0</v>
      </c>
      <c r="V66" s="97">
        <f>SUM(V61:V65)</f>
        <v>0</v>
      </c>
      <c r="W66" s="98">
        <f>SUM(W61:W65)</f>
        <v>0</v>
      </c>
    </row>
    <row r="67" spans="1:23" ht="12.75" customHeight="1">
      <c r="A67" s="61" t="s">
        <v>84</v>
      </c>
      <c r="B67" s="105">
        <f>SUM(B9:B15,B18:B23,B26:B29,B32,B35:B39,B42:B52,B55:B58,B61:B65)</f>
        <v>241489000</v>
      </c>
      <c r="C67" s="105">
        <f>SUM(C9:C15,C18:C23,C26:C29,C32,C35:C39,C42:C52,C55:C58,C61:C65)</f>
        <v>-22780000</v>
      </c>
      <c r="D67" s="105"/>
      <c r="E67" s="105">
        <f t="shared" si="33"/>
        <v>218709000</v>
      </c>
      <c r="F67" s="106">
        <f aca="true" t="shared" si="39" ref="F67:O67">SUM(F9:F15,F18:F23,F26:F29,F32,F35:F39,F42:F52,F55:F58,F61:F65)</f>
        <v>218709000</v>
      </c>
      <c r="G67" s="107">
        <f t="shared" si="39"/>
        <v>195381000</v>
      </c>
      <c r="H67" s="106">
        <f t="shared" si="39"/>
        <v>37655000</v>
      </c>
      <c r="I67" s="107">
        <f t="shared" si="39"/>
        <v>-46396268</v>
      </c>
      <c r="J67" s="106">
        <f t="shared" si="39"/>
        <v>13231000</v>
      </c>
      <c r="K67" s="107">
        <f t="shared" si="39"/>
        <v>-2053123</v>
      </c>
      <c r="L67" s="106">
        <f t="shared" si="39"/>
        <v>34920000</v>
      </c>
      <c r="M67" s="107">
        <f t="shared" si="39"/>
        <v>12365007</v>
      </c>
      <c r="N67" s="106">
        <f t="shared" si="39"/>
        <v>61615000</v>
      </c>
      <c r="O67" s="107">
        <f t="shared" si="39"/>
        <v>34405402</v>
      </c>
      <c r="P67" s="106">
        <f t="shared" si="34"/>
        <v>147421000</v>
      </c>
      <c r="Q67" s="107">
        <f t="shared" si="35"/>
        <v>-1678982</v>
      </c>
      <c r="R67" s="62">
        <f t="shared" si="36"/>
        <v>76.44616265750285</v>
      </c>
      <c r="S67" s="63">
        <f t="shared" si="37"/>
        <v>178.24814009405736</v>
      </c>
      <c r="T67" s="62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74.01358563316782</v>
      </c>
      <c r="U67" s="62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-0.8429428509747415</v>
      </c>
      <c r="V67" s="106">
        <f>SUM(V9:V15,V18:V23,V26:V29,V32,V35:V39,V42:V52,V55:V58,V61:V65)</f>
        <v>23000</v>
      </c>
      <c r="W67" s="107">
        <f>SUM(W9:W15,W18:W23,W26:W29,W32,W35:W39,W42:W52,W55:W58,W61:W65)</f>
        <v>0</v>
      </c>
    </row>
    <row r="68" spans="1:23" ht="12.75" customHeight="1">
      <c r="A68" s="41" t="s">
        <v>41</v>
      </c>
      <c r="B68" s="99"/>
      <c r="C68" s="99"/>
      <c r="D68" s="99"/>
      <c r="E68" s="99"/>
      <c r="F68" s="100"/>
      <c r="G68" s="101"/>
      <c r="H68" s="100"/>
      <c r="I68" s="101"/>
      <c r="J68" s="100"/>
      <c r="K68" s="101"/>
      <c r="L68" s="100"/>
      <c r="M68" s="101"/>
      <c r="N68" s="100"/>
      <c r="O68" s="101"/>
      <c r="P68" s="100"/>
      <c r="Q68" s="101"/>
      <c r="R68" s="45"/>
      <c r="S68" s="46"/>
      <c r="T68" s="45"/>
      <c r="U68" s="47"/>
      <c r="V68" s="100"/>
      <c r="W68" s="101"/>
    </row>
    <row r="69" spans="1:23" s="65" customFormat="1" ht="12.75" customHeight="1">
      <c r="A69" s="64" t="s">
        <v>85</v>
      </c>
      <c r="B69" s="93">
        <v>0</v>
      </c>
      <c r="C69" s="93">
        <v>0</v>
      </c>
      <c r="D69" s="93"/>
      <c r="E69" s="93">
        <f>$B69+$C69+$D69</f>
        <v>0</v>
      </c>
      <c r="F69" s="94">
        <v>0</v>
      </c>
      <c r="G69" s="95">
        <v>0</v>
      </c>
      <c r="H69" s="94"/>
      <c r="I69" s="95"/>
      <c r="J69" s="94"/>
      <c r="K69" s="95"/>
      <c r="L69" s="94"/>
      <c r="M69" s="95"/>
      <c r="N69" s="94"/>
      <c r="O69" s="95"/>
      <c r="P69" s="94">
        <f>$H69+$J69+$L69+$N69</f>
        <v>0</v>
      </c>
      <c r="Q69" s="95">
        <f>$I69+$K69+$M69+$O69</f>
        <v>0</v>
      </c>
      <c r="R69" s="49">
        <f>IF($L69=0,0,(($N69-$L69)/$L69)*100)</f>
        <v>0</v>
      </c>
      <c r="S69" s="50">
        <f>IF($M69=0,0,(($O69-$M69)/$M69)*100)</f>
        <v>0</v>
      </c>
      <c r="T69" s="49">
        <f>IF($E69=0,0,($P69/$E69)*100)</f>
        <v>0</v>
      </c>
      <c r="U69" s="51">
        <f>IF($E69=0,0,($Q69/$E69)*100)</f>
        <v>0</v>
      </c>
      <c r="V69" s="94">
        <v>0</v>
      </c>
      <c r="W69" s="95">
        <v>0</v>
      </c>
    </row>
    <row r="70" spans="1:23" ht="12.75" customHeight="1">
      <c r="A70" s="57" t="s">
        <v>40</v>
      </c>
      <c r="B70" s="102">
        <f>B69</f>
        <v>0</v>
      </c>
      <c r="C70" s="102">
        <f>C69</f>
        <v>0</v>
      </c>
      <c r="D70" s="102"/>
      <c r="E70" s="102">
        <f>$B70+$C70+$D70</f>
        <v>0</v>
      </c>
      <c r="F70" s="103">
        <f aca="true" t="shared" si="40" ref="F70:O70">F69</f>
        <v>0</v>
      </c>
      <c r="G70" s="104">
        <f t="shared" si="40"/>
        <v>0</v>
      </c>
      <c r="H70" s="103">
        <f t="shared" si="40"/>
        <v>0</v>
      </c>
      <c r="I70" s="104">
        <f t="shared" si="40"/>
        <v>0</v>
      </c>
      <c r="J70" s="103">
        <f t="shared" si="40"/>
        <v>0</v>
      </c>
      <c r="K70" s="104">
        <f t="shared" si="40"/>
        <v>0</v>
      </c>
      <c r="L70" s="103">
        <f t="shared" si="40"/>
        <v>0</v>
      </c>
      <c r="M70" s="104">
        <f t="shared" si="40"/>
        <v>0</v>
      </c>
      <c r="N70" s="103">
        <f t="shared" si="40"/>
        <v>0</v>
      </c>
      <c r="O70" s="104">
        <f t="shared" si="40"/>
        <v>0</v>
      </c>
      <c r="P70" s="103">
        <f>$H70+$J70+$L70+$N70</f>
        <v>0</v>
      </c>
      <c r="Q70" s="104">
        <f>$I70+$K70+$M70+$O70</f>
        <v>0</v>
      </c>
      <c r="R70" s="58">
        <f>IF($L70=0,0,(($N70-$L70)/$L70)*100)</f>
        <v>0</v>
      </c>
      <c r="S70" s="59">
        <f>IF($M70=0,0,(($O70-$M70)/$M70)*100)</f>
        <v>0</v>
      </c>
      <c r="T70" s="58">
        <f>IF($E70=0,0,($P70/$E70)*100)</f>
        <v>0</v>
      </c>
      <c r="U70" s="60">
        <f>IF($E70=0,0,($Q70/$E70)*100)</f>
        <v>0</v>
      </c>
      <c r="V70" s="103">
        <f>V69</f>
        <v>0</v>
      </c>
      <c r="W70" s="104">
        <f>W69</f>
        <v>0</v>
      </c>
    </row>
    <row r="71" spans="1:23" ht="12.75" customHeight="1">
      <c r="A71" s="61" t="s">
        <v>84</v>
      </c>
      <c r="B71" s="105">
        <f>B69</f>
        <v>0</v>
      </c>
      <c r="C71" s="105">
        <f>C69</f>
        <v>0</v>
      </c>
      <c r="D71" s="105"/>
      <c r="E71" s="105">
        <f>$B71+$C71+$D71</f>
        <v>0</v>
      </c>
      <c r="F71" s="106">
        <f aca="true" t="shared" si="41" ref="F71:O71">F69</f>
        <v>0</v>
      </c>
      <c r="G71" s="107">
        <f t="shared" si="41"/>
        <v>0</v>
      </c>
      <c r="H71" s="106">
        <f t="shared" si="41"/>
        <v>0</v>
      </c>
      <c r="I71" s="107">
        <f t="shared" si="41"/>
        <v>0</v>
      </c>
      <c r="J71" s="106">
        <f t="shared" si="41"/>
        <v>0</v>
      </c>
      <c r="K71" s="107">
        <f t="shared" si="41"/>
        <v>0</v>
      </c>
      <c r="L71" s="106">
        <f t="shared" si="41"/>
        <v>0</v>
      </c>
      <c r="M71" s="107">
        <f t="shared" si="41"/>
        <v>0</v>
      </c>
      <c r="N71" s="106">
        <f t="shared" si="41"/>
        <v>0</v>
      </c>
      <c r="O71" s="107">
        <f t="shared" si="41"/>
        <v>0</v>
      </c>
      <c r="P71" s="106">
        <f>$H71+$J71+$L71+$N71</f>
        <v>0</v>
      </c>
      <c r="Q71" s="107">
        <f>$I71+$K71+$M71+$O71</f>
        <v>0</v>
      </c>
      <c r="R71" s="62">
        <f>IF($L71=0,0,(($N71-$L71)/$L71)*100)</f>
        <v>0</v>
      </c>
      <c r="S71" s="63">
        <f>IF($M71=0,0,(($O71-$M71)/$M71)*100)</f>
        <v>0</v>
      </c>
      <c r="T71" s="62">
        <f>IF($E71=0,0,($P71/$E71)*100)</f>
        <v>0</v>
      </c>
      <c r="U71" s="66">
        <f>IF($E71=0,0,($Q71/$E71)*100)</f>
        <v>0</v>
      </c>
      <c r="V71" s="106">
        <f>V69</f>
        <v>0</v>
      </c>
      <c r="W71" s="107">
        <f>W69</f>
        <v>0</v>
      </c>
    </row>
    <row r="72" spans="1:23" ht="12.75" customHeight="1" thickBot="1">
      <c r="A72" s="61" t="s">
        <v>86</v>
      </c>
      <c r="B72" s="105">
        <f>SUM(B9:B15,B18:B23,B26:B29,B32,B35:B39,B42:B52,B55:B58,B61:B65,B69)</f>
        <v>241489000</v>
      </c>
      <c r="C72" s="105">
        <f>SUM(C9:C15,C18:C23,C26:C29,C32,C35:C39,C42:C52,C55:C58,C61:C65,C69)</f>
        <v>-22780000</v>
      </c>
      <c r="D72" s="105"/>
      <c r="E72" s="105">
        <f>$B72+$C72+$D72</f>
        <v>218709000</v>
      </c>
      <c r="F72" s="106">
        <f aca="true" t="shared" si="42" ref="F72:O72">SUM(F9:F15,F18:F23,F26:F29,F32,F35:F39,F42:F52,F55:F58,F61:F65,F69)</f>
        <v>218709000</v>
      </c>
      <c r="G72" s="107">
        <f t="shared" si="42"/>
        <v>195381000</v>
      </c>
      <c r="H72" s="106">
        <f t="shared" si="42"/>
        <v>37655000</v>
      </c>
      <c r="I72" s="107">
        <f t="shared" si="42"/>
        <v>-46396268</v>
      </c>
      <c r="J72" s="106">
        <f t="shared" si="42"/>
        <v>13231000</v>
      </c>
      <c r="K72" s="107">
        <f t="shared" si="42"/>
        <v>-2053123</v>
      </c>
      <c r="L72" s="106">
        <f t="shared" si="42"/>
        <v>34920000</v>
      </c>
      <c r="M72" s="107">
        <f t="shared" si="42"/>
        <v>12365007</v>
      </c>
      <c r="N72" s="106">
        <f t="shared" si="42"/>
        <v>61615000</v>
      </c>
      <c r="O72" s="107">
        <f t="shared" si="42"/>
        <v>34405402</v>
      </c>
      <c r="P72" s="106">
        <f>$H72+$J72+$L72+$N72</f>
        <v>147421000</v>
      </c>
      <c r="Q72" s="107">
        <f>$I72+$K72+$M72+$O72</f>
        <v>-1678982</v>
      </c>
      <c r="R72" s="62">
        <f>IF($L72=0,0,(($N72-$L72)/$L72)*100)</f>
        <v>76.44616265750285</v>
      </c>
      <c r="S72" s="63">
        <f>IF($M72=0,0,(($O72-$M72)/$M72)*100)</f>
        <v>178.24814009405736</v>
      </c>
      <c r="T72" s="62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74.01358563316782</v>
      </c>
      <c r="U72" s="66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-2.1365987121732712</v>
      </c>
      <c r="V72" s="106">
        <f>SUM(V9:V15,V18:V23,V26:V29,V32,V35:V39,V42:V52,V55:V58,V61:V65,V69)</f>
        <v>23000</v>
      </c>
      <c r="W72" s="107">
        <f>SUM(W9:W15,W18:W23,W26:W29,W32,W35:W39,W42:W52,W55:W58,W61:W65,W69)</f>
        <v>0</v>
      </c>
    </row>
    <row r="73" spans="1:23" ht="13.5" thickTop="1">
      <c r="A73" s="67"/>
      <c r="B73" s="68"/>
      <c r="C73" s="69"/>
      <c r="D73" s="69"/>
      <c r="E73" s="70"/>
      <c r="F73" s="68"/>
      <c r="G73" s="69"/>
      <c r="H73" s="69"/>
      <c r="I73" s="70"/>
      <c r="J73" s="69"/>
      <c r="K73" s="70"/>
      <c r="L73" s="69"/>
      <c r="M73" s="69"/>
      <c r="N73" s="69"/>
      <c r="O73" s="69"/>
      <c r="P73" s="69"/>
      <c r="Q73" s="69"/>
      <c r="R73" s="69"/>
      <c r="S73" s="69"/>
      <c r="T73" s="69"/>
      <c r="U73" s="70"/>
      <c r="V73" s="68"/>
      <c r="W73" s="70"/>
    </row>
    <row r="74" spans="1:23" ht="12.75">
      <c r="A74" s="13"/>
      <c r="B74" s="71"/>
      <c r="C74" s="72"/>
      <c r="D74" s="72"/>
      <c r="E74" s="73"/>
      <c r="F74" s="74" t="s">
        <v>3</v>
      </c>
      <c r="G74" s="75"/>
      <c r="H74" s="74" t="s">
        <v>4</v>
      </c>
      <c r="I74" s="76"/>
      <c r="J74" s="74" t="s">
        <v>5</v>
      </c>
      <c r="K74" s="76"/>
      <c r="L74" s="74" t="s">
        <v>6</v>
      </c>
      <c r="M74" s="74"/>
      <c r="N74" s="77" t="s">
        <v>7</v>
      </c>
      <c r="O74" s="74"/>
      <c r="P74" s="131" t="s">
        <v>8</v>
      </c>
      <c r="Q74" s="132"/>
      <c r="R74" s="133" t="s">
        <v>9</v>
      </c>
      <c r="S74" s="132"/>
      <c r="T74" s="133" t="s">
        <v>10</v>
      </c>
      <c r="U74" s="132"/>
      <c r="V74" s="131"/>
      <c r="W74" s="132"/>
    </row>
    <row r="75" spans="1:23" ht="51">
      <c r="A75" s="78" t="s">
        <v>87</v>
      </c>
      <c r="B75" s="79" t="s">
        <v>88</v>
      </c>
      <c r="C75" s="79" t="s">
        <v>89</v>
      </c>
      <c r="D75" s="80" t="s">
        <v>15</v>
      </c>
      <c r="E75" s="79" t="s">
        <v>16</v>
      </c>
      <c r="F75" s="79" t="s">
        <v>17</v>
      </c>
      <c r="G75" s="79" t="s">
        <v>90</v>
      </c>
      <c r="H75" s="79" t="s">
        <v>91</v>
      </c>
      <c r="I75" s="81" t="s">
        <v>20</v>
      </c>
      <c r="J75" s="79" t="s">
        <v>92</v>
      </c>
      <c r="K75" s="81" t="s">
        <v>22</v>
      </c>
      <c r="L75" s="79" t="s">
        <v>93</v>
      </c>
      <c r="M75" s="81" t="s">
        <v>24</v>
      </c>
      <c r="N75" s="79" t="s">
        <v>94</v>
      </c>
      <c r="O75" s="81" t="s">
        <v>26</v>
      </c>
      <c r="P75" s="81" t="s">
        <v>95</v>
      </c>
      <c r="Q75" s="82" t="s">
        <v>28</v>
      </c>
      <c r="R75" s="83" t="s">
        <v>95</v>
      </c>
      <c r="S75" s="84" t="s">
        <v>28</v>
      </c>
      <c r="T75" s="83" t="s">
        <v>96</v>
      </c>
      <c r="U75" s="80" t="s">
        <v>30</v>
      </c>
      <c r="V75" s="79"/>
      <c r="W75" s="81"/>
    </row>
    <row r="76" spans="1:23" ht="12.75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t="12.75" hidden="1">
      <c r="A77" s="4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9"/>
      <c r="N77" s="108"/>
      <c r="O77" s="109"/>
      <c r="P77" s="108"/>
      <c r="Q77" s="109"/>
      <c r="R77" s="5"/>
      <c r="S77" s="6"/>
      <c r="T77" s="5"/>
      <c r="U77" s="5"/>
      <c r="V77" s="108"/>
      <c r="W77" s="108"/>
    </row>
    <row r="78" spans="1:23" ht="12.75" hidden="1">
      <c r="A78" s="7" t="s">
        <v>118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1"/>
      <c r="N78" s="110"/>
      <c r="O78" s="111"/>
      <c r="P78" s="110"/>
      <c r="Q78" s="111"/>
      <c r="R78" s="8"/>
      <c r="S78" s="9"/>
      <c r="T78" s="8"/>
      <c r="U78" s="8"/>
      <c r="V78" s="110"/>
      <c r="W78" s="110"/>
    </row>
    <row r="79" spans="1:23" ht="12.75" hidden="1">
      <c r="A79" s="10" t="s">
        <v>119</v>
      </c>
      <c r="B79" s="112">
        <f>SUM(B80:B83)</f>
        <v>0</v>
      </c>
      <c r="C79" s="112">
        <f aca="true" t="shared" si="43" ref="C79:I79">SUM(C80:C83)</f>
        <v>0</v>
      </c>
      <c r="D79" s="112">
        <f t="shared" si="43"/>
        <v>0</v>
      </c>
      <c r="E79" s="112">
        <f t="shared" si="43"/>
        <v>0</v>
      </c>
      <c r="F79" s="112">
        <f t="shared" si="43"/>
        <v>0</v>
      </c>
      <c r="G79" s="112">
        <f t="shared" si="43"/>
        <v>0</v>
      </c>
      <c r="H79" s="112">
        <f t="shared" si="43"/>
        <v>0</v>
      </c>
      <c r="I79" s="112">
        <f t="shared" si="43"/>
        <v>0</v>
      </c>
      <c r="J79" s="112">
        <f>SUM(J80:J83)</f>
        <v>0</v>
      </c>
      <c r="K79" s="112">
        <f>SUM(K80:K83)</f>
        <v>0</v>
      </c>
      <c r="L79" s="112">
        <f>SUM(L80:L83)</f>
        <v>0</v>
      </c>
      <c r="M79" s="113">
        <f>SUM(M80:M83)</f>
        <v>0</v>
      </c>
      <c r="N79" s="112"/>
      <c r="O79" s="113"/>
      <c r="P79" s="112"/>
      <c r="Q79" s="113"/>
      <c r="R79" s="11"/>
      <c r="S79" s="12"/>
      <c r="T79" s="11"/>
      <c r="U79" s="11"/>
      <c r="V79" s="112">
        <f>SUM(V80:V83)</f>
        <v>0</v>
      </c>
      <c r="W79" s="112">
        <f>SUM(W80:W83)</f>
        <v>0</v>
      </c>
    </row>
    <row r="80" spans="1:23" ht="12.75" hidden="1">
      <c r="A80" s="13" t="s">
        <v>120</v>
      </c>
      <c r="B80" s="114"/>
      <c r="C80" s="114"/>
      <c r="D80" s="114"/>
      <c r="E80" s="114">
        <f>SUM(B80:D80)</f>
        <v>0</v>
      </c>
      <c r="F80" s="114"/>
      <c r="G80" s="114"/>
      <c r="H80" s="114"/>
      <c r="I80" s="115"/>
      <c r="J80" s="114"/>
      <c r="K80" s="115"/>
      <c r="L80" s="114"/>
      <c r="M80" s="116"/>
      <c r="N80" s="114"/>
      <c r="O80" s="116"/>
      <c r="P80" s="114"/>
      <c r="Q80" s="116"/>
      <c r="R80" s="14"/>
      <c r="S80" s="15"/>
      <c r="T80" s="14"/>
      <c r="U80" s="14"/>
      <c r="V80" s="114"/>
      <c r="W80" s="114"/>
    </row>
    <row r="81" spans="1:23" ht="12.75" hidden="1">
      <c r="A81" s="13" t="s">
        <v>121</v>
      </c>
      <c r="B81" s="114"/>
      <c r="C81" s="114"/>
      <c r="D81" s="114"/>
      <c r="E81" s="114">
        <f>SUM(B81:D81)</f>
        <v>0</v>
      </c>
      <c r="F81" s="114"/>
      <c r="G81" s="114"/>
      <c r="H81" s="114"/>
      <c r="I81" s="115"/>
      <c r="J81" s="114"/>
      <c r="K81" s="115"/>
      <c r="L81" s="114"/>
      <c r="M81" s="116"/>
      <c r="N81" s="114"/>
      <c r="O81" s="116"/>
      <c r="P81" s="114"/>
      <c r="Q81" s="116"/>
      <c r="R81" s="14"/>
      <c r="S81" s="15"/>
      <c r="T81" s="14"/>
      <c r="U81" s="14"/>
      <c r="V81" s="114"/>
      <c r="W81" s="114"/>
    </row>
    <row r="82" spans="1:23" ht="12.75" hidden="1">
      <c r="A82" s="13" t="s">
        <v>122</v>
      </c>
      <c r="B82" s="114"/>
      <c r="C82" s="114"/>
      <c r="D82" s="114"/>
      <c r="E82" s="114">
        <f>SUM(B82:D82)</f>
        <v>0</v>
      </c>
      <c r="F82" s="114"/>
      <c r="G82" s="114"/>
      <c r="H82" s="114"/>
      <c r="I82" s="115"/>
      <c r="J82" s="114"/>
      <c r="K82" s="115"/>
      <c r="L82" s="114"/>
      <c r="M82" s="116"/>
      <c r="N82" s="114"/>
      <c r="O82" s="116"/>
      <c r="P82" s="114"/>
      <c r="Q82" s="116"/>
      <c r="R82" s="14"/>
      <c r="S82" s="15"/>
      <c r="T82" s="14"/>
      <c r="U82" s="14"/>
      <c r="V82" s="114"/>
      <c r="W82" s="114"/>
    </row>
    <row r="83" spans="1:23" ht="12.75" hidden="1">
      <c r="A83" s="13" t="s">
        <v>123</v>
      </c>
      <c r="B83" s="114"/>
      <c r="C83" s="114"/>
      <c r="D83" s="114"/>
      <c r="E83" s="114">
        <f>SUM(B83:D83)</f>
        <v>0</v>
      </c>
      <c r="F83" s="114"/>
      <c r="G83" s="114"/>
      <c r="H83" s="114"/>
      <c r="I83" s="115"/>
      <c r="J83" s="114"/>
      <c r="K83" s="115"/>
      <c r="L83" s="114"/>
      <c r="M83" s="116"/>
      <c r="N83" s="114"/>
      <c r="O83" s="116"/>
      <c r="P83" s="114"/>
      <c r="Q83" s="116"/>
      <c r="R83" s="14"/>
      <c r="S83" s="15"/>
      <c r="T83" s="14"/>
      <c r="U83" s="14"/>
      <c r="V83" s="114"/>
      <c r="W83" s="114"/>
    </row>
    <row r="84" spans="1:23" ht="12.75" hidden="1">
      <c r="A84" s="13"/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6"/>
      <c r="N84" s="114"/>
      <c r="O84" s="116"/>
      <c r="P84" s="114"/>
      <c r="Q84" s="116"/>
      <c r="R84" s="14"/>
      <c r="S84" s="15"/>
      <c r="T84" s="14"/>
      <c r="U84" s="14"/>
      <c r="V84" s="114"/>
      <c r="W84" s="114"/>
    </row>
    <row r="85" spans="1:23" ht="12.75">
      <c r="A85" s="85" t="s">
        <v>97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8"/>
      <c r="R85" s="86"/>
      <c r="S85" s="86"/>
      <c r="T85" s="87"/>
      <c r="U85" s="88"/>
      <c r="V85" s="117"/>
      <c r="W85" s="117"/>
    </row>
    <row r="86" spans="1:23" ht="12.75">
      <c r="A86" s="89" t="s">
        <v>98</v>
      </c>
      <c r="B86" s="119">
        <v>0</v>
      </c>
      <c r="C86" s="119">
        <v>0</v>
      </c>
      <c r="D86" s="119"/>
      <c r="E86" s="119">
        <f aca="true" t="shared" si="44" ref="E86:E93">$B86+$C86+$D86</f>
        <v>0</v>
      </c>
      <c r="F86" s="119">
        <v>0</v>
      </c>
      <c r="G86" s="119">
        <v>0</v>
      </c>
      <c r="H86" s="119"/>
      <c r="I86" s="119"/>
      <c r="J86" s="119"/>
      <c r="K86" s="119"/>
      <c r="L86" s="119"/>
      <c r="M86" s="119"/>
      <c r="N86" s="119"/>
      <c r="O86" s="119"/>
      <c r="P86" s="119">
        <f aca="true" t="shared" si="45" ref="P86:P93">$H86+$J86+$L86+$N86</f>
        <v>0</v>
      </c>
      <c r="Q86" s="114">
        <f aca="true" t="shared" si="46" ref="Q86:Q93">$I86+$K86+$M86+$O86</f>
        <v>0</v>
      </c>
      <c r="R86" s="90">
        <f aca="true" t="shared" si="47" ref="R86:R93">IF($L86=0,0,(($N86-$L86)/$L86)*100)</f>
        <v>0</v>
      </c>
      <c r="S86" s="91">
        <f aca="true" t="shared" si="48" ref="S86:S93">IF($M86=0,0,(($O86-$M86)/$M86)*100)</f>
        <v>0</v>
      </c>
      <c r="T86" s="90">
        <f aca="true" t="shared" si="49" ref="T86:T93">IF($E86=0,0,($P86/$E86)*100)</f>
        <v>0</v>
      </c>
      <c r="U86" s="91">
        <f aca="true" t="shared" si="50" ref="U86:U93">IF($E86=0,0,($Q86/$E86)*100)</f>
        <v>0</v>
      </c>
      <c r="V86" s="119"/>
      <c r="W86" s="119"/>
    </row>
    <row r="87" spans="1:23" ht="12.75">
      <c r="A87" s="92" t="s">
        <v>99</v>
      </c>
      <c r="B87" s="114">
        <v>0</v>
      </c>
      <c r="C87" s="114">
        <v>0</v>
      </c>
      <c r="D87" s="114"/>
      <c r="E87" s="114">
        <f t="shared" si="44"/>
        <v>0</v>
      </c>
      <c r="F87" s="114">
        <v>0</v>
      </c>
      <c r="G87" s="114">
        <v>0</v>
      </c>
      <c r="H87" s="114"/>
      <c r="I87" s="114"/>
      <c r="J87" s="114"/>
      <c r="K87" s="114"/>
      <c r="L87" s="114"/>
      <c r="M87" s="114"/>
      <c r="N87" s="114"/>
      <c r="O87" s="114"/>
      <c r="P87" s="116">
        <f t="shared" si="45"/>
        <v>0</v>
      </c>
      <c r="Q87" s="116">
        <f t="shared" si="46"/>
        <v>0</v>
      </c>
      <c r="R87" s="90">
        <f t="shared" si="47"/>
        <v>0</v>
      </c>
      <c r="S87" s="91">
        <f t="shared" si="48"/>
        <v>0</v>
      </c>
      <c r="T87" s="90">
        <f t="shared" si="49"/>
        <v>0</v>
      </c>
      <c r="U87" s="91">
        <f t="shared" si="50"/>
        <v>0</v>
      </c>
      <c r="V87" s="114"/>
      <c r="W87" s="114"/>
    </row>
    <row r="88" spans="1:23" ht="12.75">
      <c r="A88" s="92" t="s">
        <v>100</v>
      </c>
      <c r="B88" s="114">
        <v>0</v>
      </c>
      <c r="C88" s="114">
        <v>0</v>
      </c>
      <c r="D88" s="114"/>
      <c r="E88" s="114">
        <f t="shared" si="44"/>
        <v>0</v>
      </c>
      <c r="F88" s="114">
        <v>0</v>
      </c>
      <c r="G88" s="114">
        <v>0</v>
      </c>
      <c r="H88" s="114"/>
      <c r="I88" s="114"/>
      <c r="J88" s="114"/>
      <c r="K88" s="114"/>
      <c r="L88" s="114"/>
      <c r="M88" s="114"/>
      <c r="N88" s="114"/>
      <c r="O88" s="114"/>
      <c r="P88" s="116">
        <f t="shared" si="45"/>
        <v>0</v>
      </c>
      <c r="Q88" s="116">
        <f t="shared" si="46"/>
        <v>0</v>
      </c>
      <c r="R88" s="90">
        <f t="shared" si="47"/>
        <v>0</v>
      </c>
      <c r="S88" s="91">
        <f t="shared" si="48"/>
        <v>0</v>
      </c>
      <c r="T88" s="90">
        <f t="shared" si="49"/>
        <v>0</v>
      </c>
      <c r="U88" s="91">
        <f t="shared" si="50"/>
        <v>0</v>
      </c>
      <c r="V88" s="114"/>
      <c r="W88" s="114"/>
    </row>
    <row r="89" spans="1:23" ht="12.75">
      <c r="A89" s="92" t="s">
        <v>101</v>
      </c>
      <c r="B89" s="114">
        <v>0</v>
      </c>
      <c r="C89" s="114">
        <v>0</v>
      </c>
      <c r="D89" s="114"/>
      <c r="E89" s="114">
        <f t="shared" si="44"/>
        <v>0</v>
      </c>
      <c r="F89" s="114">
        <v>0</v>
      </c>
      <c r="G89" s="114">
        <v>0</v>
      </c>
      <c r="H89" s="114"/>
      <c r="I89" s="114"/>
      <c r="J89" s="114"/>
      <c r="K89" s="114"/>
      <c r="L89" s="114"/>
      <c r="M89" s="114"/>
      <c r="N89" s="114"/>
      <c r="O89" s="114"/>
      <c r="P89" s="116">
        <f t="shared" si="45"/>
        <v>0</v>
      </c>
      <c r="Q89" s="116">
        <f t="shared" si="46"/>
        <v>0</v>
      </c>
      <c r="R89" s="90">
        <f t="shared" si="47"/>
        <v>0</v>
      </c>
      <c r="S89" s="91">
        <f t="shared" si="48"/>
        <v>0</v>
      </c>
      <c r="T89" s="90">
        <f t="shared" si="49"/>
        <v>0</v>
      </c>
      <c r="U89" s="91">
        <f t="shared" si="50"/>
        <v>0</v>
      </c>
      <c r="V89" s="114"/>
      <c r="W89" s="114"/>
    </row>
    <row r="90" spans="1:23" ht="12.75">
      <c r="A90" s="92" t="s">
        <v>102</v>
      </c>
      <c r="B90" s="114">
        <v>0</v>
      </c>
      <c r="C90" s="114">
        <v>0</v>
      </c>
      <c r="D90" s="114"/>
      <c r="E90" s="114">
        <f t="shared" si="44"/>
        <v>0</v>
      </c>
      <c r="F90" s="114">
        <v>0</v>
      </c>
      <c r="G90" s="114">
        <v>0</v>
      </c>
      <c r="H90" s="114"/>
      <c r="I90" s="114"/>
      <c r="J90" s="114"/>
      <c r="K90" s="114"/>
      <c r="L90" s="114"/>
      <c r="M90" s="114"/>
      <c r="N90" s="114"/>
      <c r="O90" s="114"/>
      <c r="P90" s="116">
        <f t="shared" si="45"/>
        <v>0</v>
      </c>
      <c r="Q90" s="116">
        <f t="shared" si="46"/>
        <v>0</v>
      </c>
      <c r="R90" s="90">
        <f t="shared" si="47"/>
        <v>0</v>
      </c>
      <c r="S90" s="91">
        <f t="shared" si="48"/>
        <v>0</v>
      </c>
      <c r="T90" s="90">
        <f t="shared" si="49"/>
        <v>0</v>
      </c>
      <c r="U90" s="91">
        <f t="shared" si="50"/>
        <v>0</v>
      </c>
      <c r="V90" s="114"/>
      <c r="W90" s="114"/>
    </row>
    <row r="91" spans="1:23" ht="12.75">
      <c r="A91" s="92" t="s">
        <v>103</v>
      </c>
      <c r="B91" s="114">
        <v>19500000</v>
      </c>
      <c r="C91" s="114">
        <v>0</v>
      </c>
      <c r="D91" s="114"/>
      <c r="E91" s="114">
        <f t="shared" si="44"/>
        <v>19500000</v>
      </c>
      <c r="F91" s="114">
        <v>0</v>
      </c>
      <c r="G91" s="114">
        <v>0</v>
      </c>
      <c r="H91" s="114"/>
      <c r="I91" s="114"/>
      <c r="J91" s="114"/>
      <c r="K91" s="114"/>
      <c r="L91" s="114"/>
      <c r="M91" s="114"/>
      <c r="N91" s="114"/>
      <c r="O91" s="114"/>
      <c r="P91" s="116">
        <f t="shared" si="45"/>
        <v>0</v>
      </c>
      <c r="Q91" s="116">
        <f t="shared" si="46"/>
        <v>0</v>
      </c>
      <c r="R91" s="90">
        <f t="shared" si="47"/>
        <v>0</v>
      </c>
      <c r="S91" s="91">
        <f t="shared" si="48"/>
        <v>0</v>
      </c>
      <c r="T91" s="90">
        <f t="shared" si="49"/>
        <v>0</v>
      </c>
      <c r="U91" s="91">
        <f t="shared" si="50"/>
        <v>0</v>
      </c>
      <c r="V91" s="114"/>
      <c r="W91" s="114"/>
    </row>
    <row r="92" spans="1:23" ht="12.75">
      <c r="A92" s="92" t="s">
        <v>104</v>
      </c>
      <c r="B92" s="114">
        <v>23750000</v>
      </c>
      <c r="C92" s="114">
        <v>0</v>
      </c>
      <c r="D92" s="114"/>
      <c r="E92" s="114">
        <f t="shared" si="44"/>
        <v>23750000</v>
      </c>
      <c r="F92" s="114">
        <v>0</v>
      </c>
      <c r="G92" s="114">
        <v>0</v>
      </c>
      <c r="H92" s="114">
        <v>463000</v>
      </c>
      <c r="I92" s="114"/>
      <c r="J92" s="114"/>
      <c r="K92" s="114"/>
      <c r="L92" s="114"/>
      <c r="M92" s="114"/>
      <c r="N92" s="114"/>
      <c r="O92" s="114"/>
      <c r="P92" s="116">
        <f t="shared" si="45"/>
        <v>463000</v>
      </c>
      <c r="Q92" s="116">
        <f t="shared" si="46"/>
        <v>0</v>
      </c>
      <c r="R92" s="90">
        <f t="shared" si="47"/>
        <v>0</v>
      </c>
      <c r="S92" s="91">
        <f t="shared" si="48"/>
        <v>0</v>
      </c>
      <c r="T92" s="90">
        <f t="shared" si="49"/>
        <v>1.9494736842105262</v>
      </c>
      <c r="U92" s="91">
        <f t="shared" si="50"/>
        <v>0</v>
      </c>
      <c r="V92" s="114"/>
      <c r="W92" s="114"/>
    </row>
    <row r="93" spans="1:23" ht="12.75">
      <c r="A93" s="92" t="s">
        <v>105</v>
      </c>
      <c r="B93" s="114">
        <v>0</v>
      </c>
      <c r="C93" s="114">
        <v>0</v>
      </c>
      <c r="D93" s="114"/>
      <c r="E93" s="114">
        <f t="shared" si="44"/>
        <v>0</v>
      </c>
      <c r="F93" s="114">
        <v>0</v>
      </c>
      <c r="G93" s="114">
        <v>0</v>
      </c>
      <c r="H93" s="114"/>
      <c r="I93" s="114"/>
      <c r="J93" s="114"/>
      <c r="K93" s="114"/>
      <c r="L93" s="114"/>
      <c r="M93" s="114"/>
      <c r="N93" s="114"/>
      <c r="O93" s="114"/>
      <c r="P93" s="116">
        <f t="shared" si="45"/>
        <v>0</v>
      </c>
      <c r="Q93" s="116">
        <f t="shared" si="46"/>
        <v>0</v>
      </c>
      <c r="R93" s="90">
        <f t="shared" si="47"/>
        <v>0</v>
      </c>
      <c r="S93" s="91">
        <f t="shared" si="48"/>
        <v>0</v>
      </c>
      <c r="T93" s="90">
        <f t="shared" si="49"/>
        <v>0</v>
      </c>
      <c r="U93" s="91">
        <f t="shared" si="50"/>
        <v>0</v>
      </c>
      <c r="V93" s="114"/>
      <c r="W93" s="114"/>
    </row>
    <row r="94" spans="1:23" ht="12.75">
      <c r="A94" s="16" t="s">
        <v>106</v>
      </c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1"/>
      <c r="Q94" s="121"/>
      <c r="R94" s="17"/>
      <c r="S94" s="18"/>
      <c r="T94" s="17"/>
      <c r="U94" s="18"/>
      <c r="V94" s="120"/>
      <c r="W94" s="120"/>
    </row>
    <row r="95" spans="1:23" ht="20.25" hidden="1">
      <c r="A95" s="19" t="s">
        <v>124</v>
      </c>
      <c r="B95" s="122">
        <f aca="true" t="shared" si="51" ref="B95:I95">SUM(B96:B110)</f>
        <v>0</v>
      </c>
      <c r="C95" s="122">
        <f t="shared" si="51"/>
        <v>0</v>
      </c>
      <c r="D95" s="122">
        <f t="shared" si="51"/>
        <v>0</v>
      </c>
      <c r="E95" s="122">
        <f t="shared" si="51"/>
        <v>0</v>
      </c>
      <c r="F95" s="122">
        <f t="shared" si="51"/>
        <v>0</v>
      </c>
      <c r="G95" s="122">
        <f t="shared" si="51"/>
        <v>0</v>
      </c>
      <c r="H95" s="122">
        <f t="shared" si="51"/>
        <v>0</v>
      </c>
      <c r="I95" s="122">
        <f t="shared" si="51"/>
        <v>0</v>
      </c>
      <c r="J95" s="122">
        <f>SUM(J96:J110)</f>
        <v>0</v>
      </c>
      <c r="K95" s="122">
        <f>SUM(K96:K110)</f>
        <v>0</v>
      </c>
      <c r="L95" s="122">
        <f>SUM(L96:L110)</f>
        <v>0</v>
      </c>
      <c r="M95" s="123">
        <f>SUM(M96:M110)</f>
        <v>0</v>
      </c>
      <c r="N95" s="122"/>
      <c r="O95" s="123"/>
      <c r="P95" s="122"/>
      <c r="Q95" s="123"/>
      <c r="R95" s="20" t="str">
        <f aca="true" t="shared" si="52" ref="R95:S110">IF(L95=0," ",(N95-L95)/L95)</f>
        <v> </v>
      </c>
      <c r="S95" s="20" t="str">
        <f t="shared" si="52"/>
        <v> </v>
      </c>
      <c r="T95" s="20" t="str">
        <f aca="true" t="shared" si="53" ref="T95:T113">IF(E95=0," ",(P95/E95))</f>
        <v> </v>
      </c>
      <c r="U95" s="21" t="str">
        <f aca="true" t="shared" si="54" ref="U95:U113">IF(E95=0," ",(Q95/E95))</f>
        <v> </v>
      </c>
      <c r="V95" s="122">
        <f>SUM(V96:V110)</f>
        <v>0</v>
      </c>
      <c r="W95" s="122">
        <f>SUM(W96:W110)</f>
        <v>0</v>
      </c>
    </row>
    <row r="96" spans="1:23" ht="12.75" hidden="1">
      <c r="A96" s="22"/>
      <c r="B96" s="124"/>
      <c r="C96" s="124"/>
      <c r="D96" s="124"/>
      <c r="E96" s="125">
        <f>SUM(B96:D96)</f>
        <v>0</v>
      </c>
      <c r="F96" s="124"/>
      <c r="G96" s="124"/>
      <c r="H96" s="124"/>
      <c r="I96" s="124"/>
      <c r="J96" s="124"/>
      <c r="K96" s="124"/>
      <c r="L96" s="124"/>
      <c r="M96" s="126"/>
      <c r="N96" s="124"/>
      <c r="O96" s="126"/>
      <c r="P96" s="124"/>
      <c r="Q96" s="126"/>
      <c r="R96" s="23" t="str">
        <f t="shared" si="52"/>
        <v> </v>
      </c>
      <c r="S96" s="23" t="str">
        <f t="shared" si="52"/>
        <v> </v>
      </c>
      <c r="T96" s="23" t="str">
        <f t="shared" si="53"/>
        <v> </v>
      </c>
      <c r="U96" s="24" t="str">
        <f t="shared" si="54"/>
        <v> </v>
      </c>
      <c r="V96" s="124"/>
      <c r="W96" s="124"/>
    </row>
    <row r="97" spans="1:23" ht="12.75" hidden="1">
      <c r="A97" s="22"/>
      <c r="B97" s="124"/>
      <c r="C97" s="124"/>
      <c r="D97" s="124"/>
      <c r="E97" s="125">
        <f aca="true" t="shared" si="55" ref="E97:E110">SUM(B97:D97)</f>
        <v>0</v>
      </c>
      <c r="F97" s="124"/>
      <c r="G97" s="124"/>
      <c r="H97" s="124"/>
      <c r="I97" s="124"/>
      <c r="J97" s="124"/>
      <c r="K97" s="124"/>
      <c r="L97" s="124"/>
      <c r="M97" s="126"/>
      <c r="N97" s="124"/>
      <c r="O97" s="126"/>
      <c r="P97" s="124"/>
      <c r="Q97" s="126"/>
      <c r="R97" s="23" t="str">
        <f t="shared" si="52"/>
        <v> </v>
      </c>
      <c r="S97" s="23" t="str">
        <f t="shared" si="52"/>
        <v> </v>
      </c>
      <c r="T97" s="23" t="str">
        <f t="shared" si="53"/>
        <v> </v>
      </c>
      <c r="U97" s="24" t="str">
        <f t="shared" si="54"/>
        <v> </v>
      </c>
      <c r="V97" s="124"/>
      <c r="W97" s="124"/>
    </row>
    <row r="98" spans="1:23" ht="12.75" hidden="1">
      <c r="A98" s="22"/>
      <c r="B98" s="124"/>
      <c r="C98" s="124"/>
      <c r="D98" s="124"/>
      <c r="E98" s="125">
        <f t="shared" si="55"/>
        <v>0</v>
      </c>
      <c r="F98" s="124"/>
      <c r="G98" s="124"/>
      <c r="H98" s="124"/>
      <c r="I98" s="124"/>
      <c r="J98" s="124"/>
      <c r="K98" s="124"/>
      <c r="L98" s="124"/>
      <c r="M98" s="126"/>
      <c r="N98" s="124"/>
      <c r="O98" s="126"/>
      <c r="P98" s="124"/>
      <c r="Q98" s="126"/>
      <c r="R98" s="23" t="str">
        <f t="shared" si="52"/>
        <v> </v>
      </c>
      <c r="S98" s="23" t="str">
        <f t="shared" si="52"/>
        <v> </v>
      </c>
      <c r="T98" s="23" t="str">
        <f t="shared" si="53"/>
        <v> </v>
      </c>
      <c r="U98" s="24" t="str">
        <f t="shared" si="54"/>
        <v> </v>
      </c>
      <c r="V98" s="124"/>
      <c r="W98" s="124"/>
    </row>
    <row r="99" spans="1:23" ht="12.75" hidden="1">
      <c r="A99" s="22"/>
      <c r="B99" s="124"/>
      <c r="C99" s="124"/>
      <c r="D99" s="124"/>
      <c r="E99" s="125">
        <f t="shared" si="55"/>
        <v>0</v>
      </c>
      <c r="F99" s="124"/>
      <c r="G99" s="124"/>
      <c r="H99" s="124"/>
      <c r="I99" s="124"/>
      <c r="J99" s="124"/>
      <c r="K99" s="124"/>
      <c r="L99" s="124"/>
      <c r="M99" s="126"/>
      <c r="N99" s="124"/>
      <c r="O99" s="126"/>
      <c r="P99" s="124"/>
      <c r="Q99" s="126"/>
      <c r="R99" s="23" t="str">
        <f t="shared" si="52"/>
        <v> </v>
      </c>
      <c r="S99" s="23" t="str">
        <f t="shared" si="52"/>
        <v> </v>
      </c>
      <c r="T99" s="23" t="str">
        <f t="shared" si="53"/>
        <v> </v>
      </c>
      <c r="U99" s="24" t="str">
        <f t="shared" si="54"/>
        <v> </v>
      </c>
      <c r="V99" s="124"/>
      <c r="W99" s="124"/>
    </row>
    <row r="100" spans="1:23" ht="12.75" hidden="1">
      <c r="A100" s="22"/>
      <c r="B100" s="124"/>
      <c r="C100" s="124"/>
      <c r="D100" s="124"/>
      <c r="E100" s="125">
        <f t="shared" si="55"/>
        <v>0</v>
      </c>
      <c r="F100" s="124"/>
      <c r="G100" s="124"/>
      <c r="H100" s="124"/>
      <c r="I100" s="124"/>
      <c r="J100" s="124"/>
      <c r="K100" s="124"/>
      <c r="L100" s="124"/>
      <c r="M100" s="126"/>
      <c r="N100" s="124"/>
      <c r="O100" s="126"/>
      <c r="P100" s="124"/>
      <c r="Q100" s="126"/>
      <c r="R100" s="23" t="str">
        <f t="shared" si="52"/>
        <v> </v>
      </c>
      <c r="S100" s="23" t="str">
        <f t="shared" si="52"/>
        <v> </v>
      </c>
      <c r="T100" s="23" t="str">
        <f t="shared" si="53"/>
        <v> </v>
      </c>
      <c r="U100" s="24" t="str">
        <f t="shared" si="54"/>
        <v> </v>
      </c>
      <c r="V100" s="124"/>
      <c r="W100" s="124"/>
    </row>
    <row r="101" spans="1:23" ht="12.75" hidden="1">
      <c r="A101" s="22"/>
      <c r="B101" s="124"/>
      <c r="C101" s="124"/>
      <c r="D101" s="124"/>
      <c r="E101" s="125">
        <f t="shared" si="55"/>
        <v>0</v>
      </c>
      <c r="F101" s="124"/>
      <c r="G101" s="124"/>
      <c r="H101" s="124"/>
      <c r="I101" s="124"/>
      <c r="J101" s="124"/>
      <c r="K101" s="124"/>
      <c r="L101" s="124"/>
      <c r="M101" s="126"/>
      <c r="N101" s="124"/>
      <c r="O101" s="126"/>
      <c r="P101" s="124"/>
      <c r="Q101" s="126"/>
      <c r="R101" s="23" t="str">
        <f t="shared" si="52"/>
        <v> </v>
      </c>
      <c r="S101" s="23" t="str">
        <f t="shared" si="52"/>
        <v> </v>
      </c>
      <c r="T101" s="23" t="str">
        <f t="shared" si="53"/>
        <v> </v>
      </c>
      <c r="U101" s="24" t="str">
        <f t="shared" si="54"/>
        <v> </v>
      </c>
      <c r="V101" s="124"/>
      <c r="W101" s="124"/>
    </row>
    <row r="102" spans="1:23" ht="12.75" hidden="1">
      <c r="A102" s="22"/>
      <c r="B102" s="124"/>
      <c r="C102" s="124"/>
      <c r="D102" s="124"/>
      <c r="E102" s="125">
        <f t="shared" si="55"/>
        <v>0</v>
      </c>
      <c r="F102" s="124"/>
      <c r="G102" s="124"/>
      <c r="H102" s="124"/>
      <c r="I102" s="124"/>
      <c r="J102" s="124"/>
      <c r="K102" s="124"/>
      <c r="L102" s="124"/>
      <c r="M102" s="126"/>
      <c r="N102" s="124"/>
      <c r="O102" s="126"/>
      <c r="P102" s="124"/>
      <c r="Q102" s="126"/>
      <c r="R102" s="23" t="str">
        <f t="shared" si="52"/>
        <v> </v>
      </c>
      <c r="S102" s="23" t="str">
        <f t="shared" si="52"/>
        <v> </v>
      </c>
      <c r="T102" s="23" t="str">
        <f t="shared" si="53"/>
        <v> </v>
      </c>
      <c r="U102" s="24" t="str">
        <f t="shared" si="54"/>
        <v> </v>
      </c>
      <c r="V102" s="124"/>
      <c r="W102" s="124"/>
    </row>
    <row r="103" spans="1:23" ht="12.75" hidden="1">
      <c r="A103" s="22"/>
      <c r="B103" s="124"/>
      <c r="C103" s="124"/>
      <c r="D103" s="124"/>
      <c r="E103" s="125">
        <f t="shared" si="55"/>
        <v>0</v>
      </c>
      <c r="F103" s="124"/>
      <c r="G103" s="124"/>
      <c r="H103" s="124"/>
      <c r="I103" s="124"/>
      <c r="J103" s="124"/>
      <c r="K103" s="124"/>
      <c r="L103" s="124"/>
      <c r="M103" s="126"/>
      <c r="N103" s="124"/>
      <c r="O103" s="126"/>
      <c r="P103" s="124"/>
      <c r="Q103" s="126"/>
      <c r="R103" s="23" t="str">
        <f t="shared" si="52"/>
        <v> </v>
      </c>
      <c r="S103" s="23" t="str">
        <f t="shared" si="52"/>
        <v> </v>
      </c>
      <c r="T103" s="23" t="str">
        <f t="shared" si="53"/>
        <v> </v>
      </c>
      <c r="U103" s="24" t="str">
        <f t="shared" si="54"/>
        <v> </v>
      </c>
      <c r="V103" s="124"/>
      <c r="W103" s="124"/>
    </row>
    <row r="104" spans="1:23" ht="12.75" hidden="1">
      <c r="A104" s="22"/>
      <c r="B104" s="124"/>
      <c r="C104" s="124"/>
      <c r="D104" s="124"/>
      <c r="E104" s="125">
        <f t="shared" si="55"/>
        <v>0</v>
      </c>
      <c r="F104" s="124"/>
      <c r="G104" s="124"/>
      <c r="H104" s="124"/>
      <c r="I104" s="124"/>
      <c r="J104" s="124"/>
      <c r="K104" s="124"/>
      <c r="L104" s="124"/>
      <c r="M104" s="126"/>
      <c r="N104" s="124"/>
      <c r="O104" s="126"/>
      <c r="P104" s="124"/>
      <c r="Q104" s="126"/>
      <c r="R104" s="23" t="str">
        <f t="shared" si="52"/>
        <v> </v>
      </c>
      <c r="S104" s="23" t="str">
        <f t="shared" si="52"/>
        <v> </v>
      </c>
      <c r="T104" s="23" t="str">
        <f t="shared" si="53"/>
        <v> </v>
      </c>
      <c r="U104" s="24" t="str">
        <f t="shared" si="54"/>
        <v> </v>
      </c>
      <c r="V104" s="124"/>
      <c r="W104" s="124"/>
    </row>
    <row r="105" spans="1:23" ht="12.75" hidden="1">
      <c r="A105" s="22"/>
      <c r="B105" s="124"/>
      <c r="C105" s="124"/>
      <c r="D105" s="124"/>
      <c r="E105" s="125">
        <f t="shared" si="55"/>
        <v>0</v>
      </c>
      <c r="F105" s="124"/>
      <c r="G105" s="124"/>
      <c r="H105" s="124"/>
      <c r="I105" s="124"/>
      <c r="J105" s="124"/>
      <c r="K105" s="124"/>
      <c r="L105" s="124"/>
      <c r="M105" s="126"/>
      <c r="N105" s="124"/>
      <c r="O105" s="126"/>
      <c r="P105" s="124"/>
      <c r="Q105" s="126"/>
      <c r="R105" s="23" t="str">
        <f t="shared" si="52"/>
        <v> </v>
      </c>
      <c r="S105" s="23" t="str">
        <f t="shared" si="52"/>
        <v> </v>
      </c>
      <c r="T105" s="23" t="str">
        <f t="shared" si="53"/>
        <v> </v>
      </c>
      <c r="U105" s="24" t="str">
        <f t="shared" si="54"/>
        <v> </v>
      </c>
      <c r="V105" s="124"/>
      <c r="W105" s="124"/>
    </row>
    <row r="106" spans="1:23" ht="12.75" hidden="1">
      <c r="A106" s="22"/>
      <c r="B106" s="124"/>
      <c r="C106" s="124"/>
      <c r="D106" s="124"/>
      <c r="E106" s="125">
        <f t="shared" si="55"/>
        <v>0</v>
      </c>
      <c r="F106" s="124"/>
      <c r="G106" s="124"/>
      <c r="H106" s="124"/>
      <c r="I106" s="124"/>
      <c r="J106" s="124"/>
      <c r="K106" s="124"/>
      <c r="L106" s="124"/>
      <c r="M106" s="126"/>
      <c r="N106" s="124"/>
      <c r="O106" s="126"/>
      <c r="P106" s="124"/>
      <c r="Q106" s="126"/>
      <c r="R106" s="23" t="str">
        <f t="shared" si="52"/>
        <v> </v>
      </c>
      <c r="S106" s="23" t="str">
        <f t="shared" si="52"/>
        <v> </v>
      </c>
      <c r="T106" s="23" t="str">
        <f t="shared" si="53"/>
        <v> </v>
      </c>
      <c r="U106" s="24" t="str">
        <f t="shared" si="54"/>
        <v> </v>
      </c>
      <c r="V106" s="124"/>
      <c r="W106" s="124"/>
    </row>
    <row r="107" spans="1:23" ht="12.75" hidden="1">
      <c r="A107" s="22"/>
      <c r="B107" s="124"/>
      <c r="C107" s="124"/>
      <c r="D107" s="124"/>
      <c r="E107" s="125">
        <f t="shared" si="55"/>
        <v>0</v>
      </c>
      <c r="F107" s="124"/>
      <c r="G107" s="124"/>
      <c r="H107" s="124"/>
      <c r="I107" s="124"/>
      <c r="J107" s="124"/>
      <c r="K107" s="124"/>
      <c r="L107" s="124"/>
      <c r="M107" s="126"/>
      <c r="N107" s="124"/>
      <c r="O107" s="126"/>
      <c r="P107" s="124"/>
      <c r="Q107" s="126"/>
      <c r="R107" s="23" t="str">
        <f t="shared" si="52"/>
        <v> </v>
      </c>
      <c r="S107" s="23" t="str">
        <f t="shared" si="52"/>
        <v> </v>
      </c>
      <c r="T107" s="23" t="str">
        <f t="shared" si="53"/>
        <v> </v>
      </c>
      <c r="U107" s="24" t="str">
        <f t="shared" si="54"/>
        <v> </v>
      </c>
      <c r="V107" s="124"/>
      <c r="W107" s="124"/>
    </row>
    <row r="108" spans="1:23" ht="12.75" hidden="1">
      <c r="A108" s="22"/>
      <c r="B108" s="124"/>
      <c r="C108" s="124"/>
      <c r="D108" s="124"/>
      <c r="E108" s="125">
        <f t="shared" si="55"/>
        <v>0</v>
      </c>
      <c r="F108" s="124"/>
      <c r="G108" s="124"/>
      <c r="H108" s="126"/>
      <c r="I108" s="124"/>
      <c r="J108" s="126"/>
      <c r="K108" s="124"/>
      <c r="L108" s="126"/>
      <c r="M108" s="126"/>
      <c r="N108" s="126"/>
      <c r="O108" s="126"/>
      <c r="P108" s="126"/>
      <c r="Q108" s="126"/>
      <c r="R108" s="23" t="str">
        <f t="shared" si="52"/>
        <v> </v>
      </c>
      <c r="S108" s="23" t="str">
        <f t="shared" si="52"/>
        <v> </v>
      </c>
      <c r="T108" s="23" t="str">
        <f t="shared" si="53"/>
        <v> </v>
      </c>
      <c r="U108" s="24" t="str">
        <f t="shared" si="54"/>
        <v> </v>
      </c>
      <c r="V108" s="124"/>
      <c r="W108" s="124"/>
    </row>
    <row r="109" spans="1:23" ht="12.75" hidden="1">
      <c r="A109" s="22"/>
      <c r="B109" s="124"/>
      <c r="C109" s="124"/>
      <c r="D109" s="124"/>
      <c r="E109" s="125">
        <f t="shared" si="55"/>
        <v>0</v>
      </c>
      <c r="F109" s="124"/>
      <c r="G109" s="124"/>
      <c r="H109" s="126"/>
      <c r="I109" s="124"/>
      <c r="J109" s="126"/>
      <c r="K109" s="124"/>
      <c r="L109" s="126"/>
      <c r="M109" s="126"/>
      <c r="N109" s="126"/>
      <c r="O109" s="126"/>
      <c r="P109" s="126"/>
      <c r="Q109" s="126"/>
      <c r="R109" s="23" t="str">
        <f t="shared" si="52"/>
        <v> </v>
      </c>
      <c r="S109" s="23" t="str">
        <f t="shared" si="52"/>
        <v> </v>
      </c>
      <c r="T109" s="23" t="str">
        <f t="shared" si="53"/>
        <v> </v>
      </c>
      <c r="U109" s="24" t="str">
        <f t="shared" si="54"/>
        <v> </v>
      </c>
      <c r="V109" s="124"/>
      <c r="W109" s="124"/>
    </row>
    <row r="110" spans="1:23" ht="12.75" hidden="1">
      <c r="A110" s="22"/>
      <c r="B110" s="124"/>
      <c r="C110" s="124"/>
      <c r="D110" s="124"/>
      <c r="E110" s="125">
        <f t="shared" si="55"/>
        <v>0</v>
      </c>
      <c r="F110" s="124"/>
      <c r="G110" s="124"/>
      <c r="H110" s="126"/>
      <c r="I110" s="124"/>
      <c r="J110" s="126"/>
      <c r="K110" s="124"/>
      <c r="L110" s="126"/>
      <c r="M110" s="126"/>
      <c r="N110" s="126"/>
      <c r="O110" s="126"/>
      <c r="P110" s="126"/>
      <c r="Q110" s="126"/>
      <c r="R110" s="23" t="str">
        <f t="shared" si="52"/>
        <v> </v>
      </c>
      <c r="S110" s="23" t="str">
        <f t="shared" si="52"/>
        <v> </v>
      </c>
      <c r="T110" s="23" t="str">
        <f t="shared" si="53"/>
        <v> </v>
      </c>
      <c r="U110" s="24" t="str">
        <f t="shared" si="54"/>
        <v> </v>
      </c>
      <c r="V110" s="124"/>
      <c r="W110" s="124"/>
    </row>
    <row r="111" spans="1:23" ht="12.75" hidden="1">
      <c r="A111" s="25"/>
      <c r="B111" s="127"/>
      <c r="C111" s="128"/>
      <c r="D111" s="128"/>
      <c r="E111" s="128"/>
      <c r="F111" s="127"/>
      <c r="G111" s="128"/>
      <c r="H111" s="127"/>
      <c r="I111" s="128"/>
      <c r="J111" s="127"/>
      <c r="K111" s="128"/>
      <c r="L111" s="127"/>
      <c r="M111" s="127"/>
      <c r="N111" s="127"/>
      <c r="O111" s="127"/>
      <c r="P111" s="127"/>
      <c r="Q111" s="127"/>
      <c r="R111" s="20" t="str">
        <f aca="true" t="shared" si="56" ref="R111:S113">IF(L111=0," ",(N111-L111)/L111)</f>
        <v> </v>
      </c>
      <c r="S111" s="21" t="str">
        <f t="shared" si="56"/>
        <v> </v>
      </c>
      <c r="T111" s="20" t="str">
        <f t="shared" si="53"/>
        <v> </v>
      </c>
      <c r="U111" s="21" t="str">
        <f t="shared" si="54"/>
        <v> </v>
      </c>
      <c r="V111" s="127"/>
      <c r="W111" s="128"/>
    </row>
    <row r="112" spans="1:23" ht="12.75" hidden="1">
      <c r="A112" s="25" t="s">
        <v>84</v>
      </c>
      <c r="B112" s="127">
        <f aca="true" t="shared" si="57" ref="B112:Q112">B95+B85</f>
        <v>0</v>
      </c>
      <c r="C112" s="127">
        <f t="shared" si="57"/>
        <v>0</v>
      </c>
      <c r="D112" s="127">
        <f t="shared" si="57"/>
        <v>0</v>
      </c>
      <c r="E112" s="127">
        <f t="shared" si="57"/>
        <v>0</v>
      </c>
      <c r="F112" s="127">
        <f t="shared" si="57"/>
        <v>0</v>
      </c>
      <c r="G112" s="127">
        <f t="shared" si="57"/>
        <v>0</v>
      </c>
      <c r="H112" s="127">
        <f t="shared" si="57"/>
        <v>0</v>
      </c>
      <c r="I112" s="127">
        <f t="shared" si="57"/>
        <v>0</v>
      </c>
      <c r="J112" s="127">
        <f t="shared" si="57"/>
        <v>0</v>
      </c>
      <c r="K112" s="127">
        <f t="shared" si="57"/>
        <v>0</v>
      </c>
      <c r="L112" s="127">
        <f t="shared" si="57"/>
        <v>0</v>
      </c>
      <c r="M112" s="127">
        <f t="shared" si="57"/>
        <v>0</v>
      </c>
      <c r="N112" s="127">
        <f t="shared" si="57"/>
        <v>0</v>
      </c>
      <c r="O112" s="127">
        <f t="shared" si="57"/>
        <v>0</v>
      </c>
      <c r="P112" s="127">
        <f t="shared" si="57"/>
        <v>0</v>
      </c>
      <c r="Q112" s="127">
        <f t="shared" si="57"/>
        <v>0</v>
      </c>
      <c r="R112" s="20" t="str">
        <f t="shared" si="56"/>
        <v> </v>
      </c>
      <c r="S112" s="21" t="str">
        <f t="shared" si="56"/>
        <v> </v>
      </c>
      <c r="T112" s="20" t="str">
        <f t="shared" si="53"/>
        <v> </v>
      </c>
      <c r="U112" s="21" t="str">
        <f t="shared" si="54"/>
        <v> </v>
      </c>
      <c r="V112" s="127">
        <f>V95+V85</f>
        <v>0</v>
      </c>
      <c r="W112" s="127">
        <f>W95+W85</f>
        <v>0</v>
      </c>
    </row>
    <row r="113" spans="1:23" ht="12.75" hidden="1">
      <c r="A113" s="26" t="s">
        <v>125</v>
      </c>
      <c r="B113" s="129">
        <f>B85</f>
        <v>0</v>
      </c>
      <c r="C113" s="129">
        <f aca="true" t="shared" si="58" ref="C113:Q113">C85</f>
        <v>0</v>
      </c>
      <c r="D113" s="129">
        <f t="shared" si="58"/>
        <v>0</v>
      </c>
      <c r="E113" s="129">
        <f t="shared" si="58"/>
        <v>0</v>
      </c>
      <c r="F113" s="129">
        <f t="shared" si="58"/>
        <v>0</v>
      </c>
      <c r="G113" s="129">
        <f t="shared" si="58"/>
        <v>0</v>
      </c>
      <c r="H113" s="129">
        <f t="shared" si="58"/>
        <v>0</v>
      </c>
      <c r="I113" s="129">
        <f t="shared" si="58"/>
        <v>0</v>
      </c>
      <c r="J113" s="129">
        <f t="shared" si="58"/>
        <v>0</v>
      </c>
      <c r="K113" s="129">
        <f t="shared" si="58"/>
        <v>0</v>
      </c>
      <c r="L113" s="129">
        <f t="shared" si="58"/>
        <v>0</v>
      </c>
      <c r="M113" s="129">
        <f t="shared" si="58"/>
        <v>0</v>
      </c>
      <c r="N113" s="129">
        <f t="shared" si="58"/>
        <v>0</v>
      </c>
      <c r="O113" s="129">
        <f t="shared" si="58"/>
        <v>0</v>
      </c>
      <c r="P113" s="129">
        <f t="shared" si="58"/>
        <v>0</v>
      </c>
      <c r="Q113" s="129">
        <f t="shared" si="58"/>
        <v>0</v>
      </c>
      <c r="R113" s="20" t="str">
        <f t="shared" si="56"/>
        <v> </v>
      </c>
      <c r="S113" s="21" t="str">
        <f t="shared" si="56"/>
        <v> </v>
      </c>
      <c r="T113" s="20" t="str">
        <f t="shared" si="53"/>
        <v> </v>
      </c>
      <c r="U113" s="21" t="str">
        <f t="shared" si="54"/>
        <v> </v>
      </c>
      <c r="V113" s="129">
        <f>V85</f>
        <v>0</v>
      </c>
      <c r="W113" s="129">
        <f>W85</f>
        <v>0</v>
      </c>
    </row>
    <row r="114" spans="1:23" ht="12.75">
      <c r="A114" s="27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28"/>
      <c r="S114" s="28"/>
      <c r="T114" s="28"/>
      <c r="U114" s="28"/>
      <c r="V114" s="130"/>
      <c r="W114" s="130"/>
    </row>
    <row r="115" ht="12.75">
      <c r="A115" s="29" t="s">
        <v>126</v>
      </c>
    </row>
    <row r="116" ht="12.75">
      <c r="A116" s="29" t="s">
        <v>127</v>
      </c>
    </row>
    <row r="117" spans="1:22" ht="13.5">
      <c r="A117" s="29" t="s">
        <v>128</v>
      </c>
      <c r="B117" s="31"/>
      <c r="C117" s="31"/>
      <c r="D117" s="31"/>
      <c r="E117" s="31"/>
      <c r="F117" s="31"/>
      <c r="H117" s="31"/>
      <c r="I117" s="31"/>
      <c r="J117" s="31"/>
      <c r="K117" s="31"/>
      <c r="V117" s="31"/>
    </row>
    <row r="118" spans="1:22" ht="13.5">
      <c r="A118" s="29" t="s">
        <v>129</v>
      </c>
      <c r="B118" s="31"/>
      <c r="C118" s="31"/>
      <c r="D118" s="31"/>
      <c r="E118" s="31"/>
      <c r="F118" s="31"/>
      <c r="H118" s="31"/>
      <c r="I118" s="31"/>
      <c r="J118" s="31"/>
      <c r="K118" s="31"/>
      <c r="V118" s="31"/>
    </row>
    <row r="119" spans="1:22" ht="13.5">
      <c r="A119" s="29" t="s">
        <v>130</v>
      </c>
      <c r="B119" s="31"/>
      <c r="C119" s="31"/>
      <c r="D119" s="31"/>
      <c r="E119" s="31"/>
      <c r="F119" s="31"/>
      <c r="H119" s="31"/>
      <c r="I119" s="31"/>
      <c r="J119" s="31"/>
      <c r="K119" s="31"/>
      <c r="V119" s="31"/>
    </row>
    <row r="120" ht="12.75">
      <c r="A120" s="29" t="s">
        <v>131</v>
      </c>
    </row>
    <row r="123" spans="1:23" ht="13.5">
      <c r="A123" s="31"/>
      <c r="G123" s="31"/>
      <c r="W123" s="31"/>
    </row>
    <row r="124" spans="1:23" ht="13.5">
      <c r="A124" s="31"/>
      <c r="G124" s="31"/>
      <c r="W124" s="31"/>
    </row>
    <row r="125" spans="1:23" ht="13.5">
      <c r="A125" s="31"/>
      <c r="G125" s="31"/>
      <c r="W125" s="31"/>
    </row>
  </sheetData>
  <sheetProtection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fitToHeight="1" fitToWidth="1" horizontalDpi="600" verticalDpi="600" orientation="landscape" paperSize="9" scale="3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5"/>
  <sheetViews>
    <sheetView showGridLines="0" tabSelected="1" zoomScalePageLayoutView="0" workbookViewId="0" topLeftCell="A1">
      <selection activeCell="A6" sqref="A6"/>
    </sheetView>
  </sheetViews>
  <sheetFormatPr defaultColWidth="9.140625" defaultRowHeight="12.75"/>
  <cols>
    <col min="1" max="1" width="52.7109375" style="30" customWidth="1"/>
    <col min="2" max="23" width="13.7109375" style="30" customWidth="1"/>
    <col min="24" max="24" width="2.7109375" style="30" customWidth="1"/>
    <col min="25" max="16384" width="9.140625" style="30" customWidth="1"/>
  </cols>
  <sheetData>
    <row r="1" spans="1:23" ht="12.75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33"/>
      <c r="W1" s="33"/>
    </row>
    <row r="2" spans="1:23" ht="17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34"/>
      <c r="W2" s="34"/>
    </row>
    <row r="3" spans="1:23" ht="18" customHeight="1">
      <c r="A3" s="137" t="s">
        <v>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34"/>
      <c r="W3" s="34"/>
    </row>
    <row r="4" spans="1:23" ht="18" customHeight="1">
      <c r="A4" s="137" t="s">
        <v>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34"/>
      <c r="W4" s="34"/>
    </row>
    <row r="5" spans="1:23" ht="15" customHeight="1">
      <c r="A5" s="138" t="s">
        <v>114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35"/>
      <c r="W5" s="35"/>
    </row>
    <row r="6" spans="1:23" ht="12.75" customHeight="1">
      <c r="A6" s="32"/>
      <c r="B6" s="32"/>
      <c r="C6" s="32"/>
      <c r="D6" s="32"/>
      <c r="E6" s="36"/>
      <c r="F6" s="134" t="s">
        <v>3</v>
      </c>
      <c r="G6" s="135"/>
      <c r="H6" s="134" t="s">
        <v>4</v>
      </c>
      <c r="I6" s="135"/>
      <c r="J6" s="134" t="s">
        <v>5</v>
      </c>
      <c r="K6" s="135"/>
      <c r="L6" s="134" t="s">
        <v>6</v>
      </c>
      <c r="M6" s="135"/>
      <c r="N6" s="134" t="s">
        <v>7</v>
      </c>
      <c r="O6" s="135"/>
      <c r="P6" s="134" t="s">
        <v>8</v>
      </c>
      <c r="Q6" s="135"/>
      <c r="R6" s="134" t="s">
        <v>9</v>
      </c>
      <c r="S6" s="135"/>
      <c r="T6" s="134" t="s">
        <v>10</v>
      </c>
      <c r="U6" s="135"/>
      <c r="V6" s="134" t="s">
        <v>11</v>
      </c>
      <c r="W6" s="135"/>
    </row>
    <row r="7" spans="1:23" ht="82.5">
      <c r="A7" s="37" t="s">
        <v>12</v>
      </c>
      <c r="B7" s="38" t="s">
        <v>13</v>
      </c>
      <c r="C7" s="38" t="s">
        <v>14</v>
      </c>
      <c r="D7" s="38" t="s">
        <v>15</v>
      </c>
      <c r="E7" s="38" t="s">
        <v>16</v>
      </c>
      <c r="F7" s="39" t="s">
        <v>17</v>
      </c>
      <c r="G7" s="40" t="s">
        <v>18</v>
      </c>
      <c r="H7" s="39" t="s">
        <v>19</v>
      </c>
      <c r="I7" s="40" t="s">
        <v>20</v>
      </c>
      <c r="J7" s="39" t="s">
        <v>21</v>
      </c>
      <c r="K7" s="40" t="s">
        <v>22</v>
      </c>
      <c r="L7" s="39" t="s">
        <v>23</v>
      </c>
      <c r="M7" s="40" t="s">
        <v>24</v>
      </c>
      <c r="N7" s="39" t="s">
        <v>25</v>
      </c>
      <c r="O7" s="40" t="s">
        <v>26</v>
      </c>
      <c r="P7" s="39" t="s">
        <v>27</v>
      </c>
      <c r="Q7" s="40" t="s">
        <v>28</v>
      </c>
      <c r="R7" s="39" t="s">
        <v>27</v>
      </c>
      <c r="S7" s="40" t="s">
        <v>28</v>
      </c>
      <c r="T7" s="39" t="s">
        <v>29</v>
      </c>
      <c r="U7" s="40" t="s">
        <v>30</v>
      </c>
      <c r="V7" s="39" t="s">
        <v>16</v>
      </c>
      <c r="W7" s="40" t="s">
        <v>31</v>
      </c>
    </row>
    <row r="8" spans="1:23" ht="12.75" customHeight="1">
      <c r="A8" s="41" t="s">
        <v>32</v>
      </c>
      <c r="B8" s="42"/>
      <c r="C8" s="42"/>
      <c r="D8" s="42"/>
      <c r="E8" s="42"/>
      <c r="F8" s="43"/>
      <c r="G8" s="44"/>
      <c r="H8" s="43"/>
      <c r="I8" s="44"/>
      <c r="J8" s="43"/>
      <c r="K8" s="44"/>
      <c r="L8" s="43"/>
      <c r="M8" s="44"/>
      <c r="N8" s="43"/>
      <c r="O8" s="44"/>
      <c r="P8" s="43"/>
      <c r="Q8" s="44"/>
      <c r="R8" s="45"/>
      <c r="S8" s="46"/>
      <c r="T8" s="45"/>
      <c r="U8" s="47"/>
      <c r="V8" s="43"/>
      <c r="W8" s="44"/>
    </row>
    <row r="9" spans="1:23" ht="12.75" customHeight="1" hidden="1">
      <c r="A9" s="48" t="s">
        <v>33</v>
      </c>
      <c r="B9" s="93">
        <v>0</v>
      </c>
      <c r="C9" s="93">
        <v>0</v>
      </c>
      <c r="D9" s="93"/>
      <c r="E9" s="93">
        <f>$B9+$C9+$D9</f>
        <v>0</v>
      </c>
      <c r="F9" s="94">
        <v>0</v>
      </c>
      <c r="G9" s="95">
        <v>0</v>
      </c>
      <c r="H9" s="94"/>
      <c r="I9" s="95"/>
      <c r="J9" s="94"/>
      <c r="K9" s="95"/>
      <c r="L9" s="94"/>
      <c r="M9" s="95"/>
      <c r="N9" s="94"/>
      <c r="O9" s="95"/>
      <c r="P9" s="94">
        <f>$H9+$J9+$L9+$N9</f>
        <v>0</v>
      </c>
      <c r="Q9" s="95">
        <f>$I9+$K9+$M9+$O9</f>
        <v>0</v>
      </c>
      <c r="R9" s="49">
        <f>IF($L9=0,0,(($N9-$L9)/$L9)*100)</f>
        <v>0</v>
      </c>
      <c r="S9" s="50">
        <f>IF($M9=0,0,(($O9-$M9)/$M9)*100)</f>
        <v>0</v>
      </c>
      <c r="T9" s="49">
        <f>IF($E9=0,0,($P9/$E9)*100)</f>
        <v>0</v>
      </c>
      <c r="U9" s="51">
        <f>IF($E9=0,0,($Q9/$E9)*100)</f>
        <v>0</v>
      </c>
      <c r="V9" s="94">
        <v>0</v>
      </c>
      <c r="W9" s="95"/>
    </row>
    <row r="10" spans="1:23" ht="12.75" customHeight="1">
      <c r="A10" s="48" t="s">
        <v>34</v>
      </c>
      <c r="B10" s="93">
        <v>2165000</v>
      </c>
      <c r="C10" s="93">
        <v>0</v>
      </c>
      <c r="D10" s="93"/>
      <c r="E10" s="93">
        <f aca="true" t="shared" si="0" ref="E10:E16">$B10+$C10+$D10</f>
        <v>2165000</v>
      </c>
      <c r="F10" s="94">
        <v>2165000</v>
      </c>
      <c r="G10" s="95">
        <v>2165000</v>
      </c>
      <c r="H10" s="94">
        <v>429000</v>
      </c>
      <c r="I10" s="95">
        <v>495050</v>
      </c>
      <c r="J10" s="94">
        <v>1053000</v>
      </c>
      <c r="K10" s="95">
        <v>738751</v>
      </c>
      <c r="L10" s="94">
        <v>276000</v>
      </c>
      <c r="M10" s="95">
        <v>476534</v>
      </c>
      <c r="N10" s="94">
        <v>35000</v>
      </c>
      <c r="O10" s="95">
        <v>105195</v>
      </c>
      <c r="P10" s="94">
        <f aca="true" t="shared" si="1" ref="P10:P16">$H10+$J10+$L10+$N10</f>
        <v>1793000</v>
      </c>
      <c r="Q10" s="95">
        <f aca="true" t="shared" si="2" ref="Q10:Q16">$I10+$K10+$M10+$O10</f>
        <v>1815530</v>
      </c>
      <c r="R10" s="49">
        <f aca="true" t="shared" si="3" ref="R10:R16">IF($L10=0,0,(($N10-$L10)/$L10)*100)</f>
        <v>-87.31884057971014</v>
      </c>
      <c r="S10" s="50">
        <f aca="true" t="shared" si="4" ref="S10:S16">IF($M10=0,0,(($O10-$M10)/$M10)*100)</f>
        <v>-77.92497492309049</v>
      </c>
      <c r="T10" s="49">
        <f aca="true" t="shared" si="5" ref="T10:T15">IF($E10=0,0,($P10/$E10)*100)</f>
        <v>82.8175519630485</v>
      </c>
      <c r="U10" s="51">
        <f aca="true" t="shared" si="6" ref="U10:U15">IF($E10=0,0,($Q10/$E10)*100)</f>
        <v>83.8581986143187</v>
      </c>
      <c r="V10" s="94">
        <v>0</v>
      </c>
      <c r="W10" s="95">
        <v>0</v>
      </c>
    </row>
    <row r="11" spans="1:23" ht="12.75" customHeight="1">
      <c r="A11" s="48" t="s">
        <v>35</v>
      </c>
      <c r="B11" s="93">
        <v>0</v>
      </c>
      <c r="C11" s="93">
        <v>0</v>
      </c>
      <c r="D11" s="93"/>
      <c r="E11" s="93">
        <f t="shared" si="0"/>
        <v>0</v>
      </c>
      <c r="F11" s="94">
        <v>0</v>
      </c>
      <c r="G11" s="95">
        <v>0</v>
      </c>
      <c r="H11" s="94"/>
      <c r="I11" s="95"/>
      <c r="J11" s="94"/>
      <c r="K11" s="95"/>
      <c r="L11" s="94"/>
      <c r="M11" s="95"/>
      <c r="N11" s="94"/>
      <c r="O11" s="95"/>
      <c r="P11" s="94">
        <f t="shared" si="1"/>
        <v>0</v>
      </c>
      <c r="Q11" s="95">
        <f t="shared" si="2"/>
        <v>0</v>
      </c>
      <c r="R11" s="49">
        <f t="shared" si="3"/>
        <v>0</v>
      </c>
      <c r="S11" s="50">
        <f t="shared" si="4"/>
        <v>0</v>
      </c>
      <c r="T11" s="49">
        <f t="shared" si="5"/>
        <v>0</v>
      </c>
      <c r="U11" s="51">
        <f t="shared" si="6"/>
        <v>0</v>
      </c>
      <c r="V11" s="94">
        <v>0</v>
      </c>
      <c r="W11" s="95">
        <v>0</v>
      </c>
    </row>
    <row r="12" spans="1:23" ht="12.75" customHeight="1">
      <c r="A12" s="48" t="s">
        <v>36</v>
      </c>
      <c r="B12" s="93">
        <v>0</v>
      </c>
      <c r="C12" s="93">
        <v>0</v>
      </c>
      <c r="D12" s="93"/>
      <c r="E12" s="93">
        <f t="shared" si="0"/>
        <v>0</v>
      </c>
      <c r="F12" s="94">
        <v>0</v>
      </c>
      <c r="G12" s="95">
        <v>0</v>
      </c>
      <c r="H12" s="94"/>
      <c r="I12" s="95"/>
      <c r="J12" s="94"/>
      <c r="K12" s="95"/>
      <c r="L12" s="94"/>
      <c r="M12" s="95"/>
      <c r="N12" s="94"/>
      <c r="O12" s="95"/>
      <c r="P12" s="94">
        <f t="shared" si="1"/>
        <v>0</v>
      </c>
      <c r="Q12" s="95">
        <f t="shared" si="2"/>
        <v>0</v>
      </c>
      <c r="R12" s="49">
        <f t="shared" si="3"/>
        <v>0</v>
      </c>
      <c r="S12" s="50">
        <f t="shared" si="4"/>
        <v>0</v>
      </c>
      <c r="T12" s="49">
        <f t="shared" si="5"/>
        <v>0</v>
      </c>
      <c r="U12" s="51">
        <f t="shared" si="6"/>
        <v>0</v>
      </c>
      <c r="V12" s="94">
        <v>0</v>
      </c>
      <c r="W12" s="95">
        <v>0</v>
      </c>
    </row>
    <row r="13" spans="1:23" ht="12.75" customHeight="1">
      <c r="A13" s="48" t="s">
        <v>37</v>
      </c>
      <c r="B13" s="93">
        <v>0</v>
      </c>
      <c r="C13" s="93">
        <v>0</v>
      </c>
      <c r="D13" s="93"/>
      <c r="E13" s="93">
        <f t="shared" si="0"/>
        <v>0</v>
      </c>
      <c r="F13" s="94">
        <v>0</v>
      </c>
      <c r="G13" s="95">
        <v>0</v>
      </c>
      <c r="H13" s="94"/>
      <c r="I13" s="95"/>
      <c r="J13" s="94"/>
      <c r="K13" s="95"/>
      <c r="L13" s="94"/>
      <c r="M13" s="95"/>
      <c r="N13" s="94"/>
      <c r="O13" s="95"/>
      <c r="P13" s="94">
        <f t="shared" si="1"/>
        <v>0</v>
      </c>
      <c r="Q13" s="95">
        <f t="shared" si="2"/>
        <v>0</v>
      </c>
      <c r="R13" s="49">
        <f t="shared" si="3"/>
        <v>0</v>
      </c>
      <c r="S13" s="50">
        <f t="shared" si="4"/>
        <v>0</v>
      </c>
      <c r="T13" s="49">
        <f t="shared" si="5"/>
        <v>0</v>
      </c>
      <c r="U13" s="51">
        <f t="shared" si="6"/>
        <v>0</v>
      </c>
      <c r="V13" s="94">
        <v>0</v>
      </c>
      <c r="W13" s="95">
        <v>0</v>
      </c>
    </row>
    <row r="14" spans="1:23" ht="12.75" customHeight="1">
      <c r="A14" s="48" t="s">
        <v>38</v>
      </c>
      <c r="B14" s="93">
        <v>0</v>
      </c>
      <c r="C14" s="93">
        <v>0</v>
      </c>
      <c r="D14" s="93"/>
      <c r="E14" s="93">
        <f t="shared" si="0"/>
        <v>0</v>
      </c>
      <c r="F14" s="94">
        <v>0</v>
      </c>
      <c r="G14" s="95">
        <v>0</v>
      </c>
      <c r="H14" s="94"/>
      <c r="I14" s="95"/>
      <c r="J14" s="94"/>
      <c r="K14" s="95"/>
      <c r="L14" s="94"/>
      <c r="M14" s="95"/>
      <c r="N14" s="94"/>
      <c r="O14" s="95"/>
      <c r="P14" s="94">
        <f t="shared" si="1"/>
        <v>0</v>
      </c>
      <c r="Q14" s="95">
        <f t="shared" si="2"/>
        <v>0</v>
      </c>
      <c r="R14" s="49">
        <f t="shared" si="3"/>
        <v>0</v>
      </c>
      <c r="S14" s="50">
        <f t="shared" si="4"/>
        <v>0</v>
      </c>
      <c r="T14" s="49">
        <f t="shared" si="5"/>
        <v>0</v>
      </c>
      <c r="U14" s="51">
        <f t="shared" si="6"/>
        <v>0</v>
      </c>
      <c r="V14" s="94">
        <v>0</v>
      </c>
      <c r="W14" s="95">
        <v>0</v>
      </c>
    </row>
    <row r="15" spans="1:23" ht="12.75" customHeight="1">
      <c r="A15" s="48" t="s">
        <v>39</v>
      </c>
      <c r="B15" s="93">
        <v>0</v>
      </c>
      <c r="C15" s="93">
        <v>0</v>
      </c>
      <c r="D15" s="93"/>
      <c r="E15" s="93">
        <f t="shared" si="0"/>
        <v>0</v>
      </c>
      <c r="F15" s="94">
        <v>0</v>
      </c>
      <c r="G15" s="95">
        <v>0</v>
      </c>
      <c r="H15" s="94"/>
      <c r="I15" s="95"/>
      <c r="J15" s="94"/>
      <c r="K15" s="95"/>
      <c r="L15" s="94"/>
      <c r="M15" s="95"/>
      <c r="N15" s="94"/>
      <c r="O15" s="95"/>
      <c r="P15" s="94">
        <f t="shared" si="1"/>
        <v>0</v>
      </c>
      <c r="Q15" s="95">
        <f t="shared" si="2"/>
        <v>0</v>
      </c>
      <c r="R15" s="49">
        <f t="shared" si="3"/>
        <v>0</v>
      </c>
      <c r="S15" s="50">
        <f t="shared" si="4"/>
        <v>0</v>
      </c>
      <c r="T15" s="49">
        <f t="shared" si="5"/>
        <v>0</v>
      </c>
      <c r="U15" s="51">
        <f t="shared" si="6"/>
        <v>0</v>
      </c>
      <c r="V15" s="94">
        <v>0</v>
      </c>
      <c r="W15" s="95">
        <v>0</v>
      </c>
    </row>
    <row r="16" spans="1:23" ht="12.75" customHeight="1">
      <c r="A16" s="52" t="s">
        <v>40</v>
      </c>
      <c r="B16" s="96">
        <f>SUM(B9:B15)</f>
        <v>2165000</v>
      </c>
      <c r="C16" s="96">
        <f>SUM(C9:C15)</f>
        <v>0</v>
      </c>
      <c r="D16" s="96"/>
      <c r="E16" s="96">
        <f t="shared" si="0"/>
        <v>2165000</v>
      </c>
      <c r="F16" s="97">
        <f aca="true" t="shared" si="7" ref="F16:O16">SUM(F9:F15)</f>
        <v>2165000</v>
      </c>
      <c r="G16" s="98">
        <f t="shared" si="7"/>
        <v>2165000</v>
      </c>
      <c r="H16" s="97">
        <f t="shared" si="7"/>
        <v>429000</v>
      </c>
      <c r="I16" s="98">
        <f t="shared" si="7"/>
        <v>495050</v>
      </c>
      <c r="J16" s="97">
        <f t="shared" si="7"/>
        <v>1053000</v>
      </c>
      <c r="K16" s="98">
        <f t="shared" si="7"/>
        <v>738751</v>
      </c>
      <c r="L16" s="97">
        <f t="shared" si="7"/>
        <v>276000</v>
      </c>
      <c r="M16" s="98">
        <f t="shared" si="7"/>
        <v>476534</v>
      </c>
      <c r="N16" s="97">
        <f t="shared" si="7"/>
        <v>35000</v>
      </c>
      <c r="O16" s="98">
        <f t="shared" si="7"/>
        <v>105195</v>
      </c>
      <c r="P16" s="97">
        <f t="shared" si="1"/>
        <v>1793000</v>
      </c>
      <c r="Q16" s="98">
        <f t="shared" si="2"/>
        <v>1815530</v>
      </c>
      <c r="R16" s="53">
        <f t="shared" si="3"/>
        <v>-87.31884057971014</v>
      </c>
      <c r="S16" s="54">
        <f t="shared" si="4"/>
        <v>-77.92497492309049</v>
      </c>
      <c r="T16" s="53">
        <f>IF((SUM($E9:$E13)+$E15)=0,0,(P16/(SUM($E9:$E13)+$E15)*100))</f>
        <v>82.8175519630485</v>
      </c>
      <c r="U16" s="55">
        <f>IF((SUM($E9:$E13)+$E15)=0,0,(Q16/(SUM($E9:$E13)+$E15)*100))</f>
        <v>83.8581986143187</v>
      </c>
      <c r="V16" s="97">
        <f>SUM(V9:V15)</f>
        <v>0</v>
      </c>
      <c r="W16" s="98">
        <f>SUM(W9:W15)</f>
        <v>0</v>
      </c>
    </row>
    <row r="17" spans="1:23" ht="12.75" customHeight="1">
      <c r="A17" s="41" t="s">
        <v>41</v>
      </c>
      <c r="B17" s="99"/>
      <c r="C17" s="99"/>
      <c r="D17" s="99"/>
      <c r="E17" s="99"/>
      <c r="F17" s="100"/>
      <c r="G17" s="101"/>
      <c r="H17" s="100"/>
      <c r="I17" s="101"/>
      <c r="J17" s="100"/>
      <c r="K17" s="101"/>
      <c r="L17" s="100"/>
      <c r="M17" s="101"/>
      <c r="N17" s="100"/>
      <c r="O17" s="101"/>
      <c r="P17" s="100"/>
      <c r="Q17" s="101"/>
      <c r="R17" s="45"/>
      <c r="S17" s="46"/>
      <c r="T17" s="45"/>
      <c r="U17" s="47"/>
      <c r="V17" s="100"/>
      <c r="W17" s="101"/>
    </row>
    <row r="18" spans="1:23" ht="12.75" customHeight="1">
      <c r="A18" s="48" t="s">
        <v>42</v>
      </c>
      <c r="B18" s="93">
        <v>1750000</v>
      </c>
      <c r="C18" s="93">
        <v>0</v>
      </c>
      <c r="D18" s="93"/>
      <c r="E18" s="93">
        <f aca="true" t="shared" si="8" ref="E18:E24">$B18+$C18+$D18</f>
        <v>1750000</v>
      </c>
      <c r="F18" s="94">
        <v>1750000</v>
      </c>
      <c r="G18" s="95">
        <v>0</v>
      </c>
      <c r="H18" s="94"/>
      <c r="I18" s="95"/>
      <c r="J18" s="94"/>
      <c r="K18" s="95"/>
      <c r="L18" s="94"/>
      <c r="M18" s="95"/>
      <c r="N18" s="94"/>
      <c r="O18" s="95"/>
      <c r="P18" s="94">
        <f aca="true" t="shared" si="9" ref="P18:P24">$H18+$J18+$L18+$N18</f>
        <v>0</v>
      </c>
      <c r="Q18" s="95">
        <f aca="true" t="shared" si="10" ref="Q18:Q24">$I18+$K18+$M18+$O18</f>
        <v>0</v>
      </c>
      <c r="R18" s="49">
        <f aca="true" t="shared" si="11" ref="R18:R24">IF($L18=0,0,(($N18-$L18)/$L18)*100)</f>
        <v>0</v>
      </c>
      <c r="S18" s="50">
        <f aca="true" t="shared" si="12" ref="S18:S24">IF($M18=0,0,(($O18-$M18)/$M18)*100)</f>
        <v>0</v>
      </c>
      <c r="T18" s="49">
        <f aca="true" t="shared" si="13" ref="T18:T23">IF($E18=0,0,($P18/$E18)*100)</f>
        <v>0</v>
      </c>
      <c r="U18" s="51">
        <f aca="true" t="shared" si="14" ref="U18:U23">IF($E18=0,0,($Q18/$E18)*100)</f>
        <v>0</v>
      </c>
      <c r="V18" s="94">
        <v>0</v>
      </c>
      <c r="W18" s="95">
        <v>0</v>
      </c>
    </row>
    <row r="19" spans="1:23" ht="12.75" customHeight="1">
      <c r="A19" s="48" t="s">
        <v>43</v>
      </c>
      <c r="B19" s="93">
        <v>1750000</v>
      </c>
      <c r="C19" s="93">
        <v>0</v>
      </c>
      <c r="D19" s="93"/>
      <c r="E19" s="93">
        <f t="shared" si="8"/>
        <v>1750000</v>
      </c>
      <c r="F19" s="94">
        <v>1750000</v>
      </c>
      <c r="G19" s="95">
        <v>0</v>
      </c>
      <c r="H19" s="94"/>
      <c r="I19" s="95"/>
      <c r="J19" s="94"/>
      <c r="K19" s="95"/>
      <c r="L19" s="94"/>
      <c r="M19" s="95"/>
      <c r="N19" s="94"/>
      <c r="O19" s="95"/>
      <c r="P19" s="94">
        <f t="shared" si="9"/>
        <v>0</v>
      </c>
      <c r="Q19" s="95">
        <f t="shared" si="10"/>
        <v>0</v>
      </c>
      <c r="R19" s="49">
        <f t="shared" si="11"/>
        <v>0</v>
      </c>
      <c r="S19" s="50">
        <f t="shared" si="12"/>
        <v>0</v>
      </c>
      <c r="T19" s="49">
        <f t="shared" si="13"/>
        <v>0</v>
      </c>
      <c r="U19" s="51">
        <f t="shared" si="14"/>
        <v>0</v>
      </c>
      <c r="V19" s="94">
        <v>0</v>
      </c>
      <c r="W19" s="95">
        <v>0</v>
      </c>
    </row>
    <row r="20" spans="1:23" ht="12.75" customHeight="1">
      <c r="A20" s="48" t="s">
        <v>44</v>
      </c>
      <c r="B20" s="93">
        <v>596000</v>
      </c>
      <c r="C20" s="93">
        <v>0</v>
      </c>
      <c r="D20" s="93"/>
      <c r="E20" s="93">
        <f t="shared" si="8"/>
        <v>596000</v>
      </c>
      <c r="F20" s="94">
        <v>596000</v>
      </c>
      <c r="G20" s="95">
        <v>596000</v>
      </c>
      <c r="H20" s="94">
        <v>596000</v>
      </c>
      <c r="I20" s="95"/>
      <c r="J20" s="94"/>
      <c r="K20" s="95"/>
      <c r="L20" s="94"/>
      <c r="M20" s="95"/>
      <c r="N20" s="94"/>
      <c r="O20" s="95">
        <v>151840</v>
      </c>
      <c r="P20" s="94">
        <f t="shared" si="9"/>
        <v>596000</v>
      </c>
      <c r="Q20" s="95">
        <f t="shared" si="10"/>
        <v>151840</v>
      </c>
      <c r="R20" s="49">
        <f t="shared" si="11"/>
        <v>0</v>
      </c>
      <c r="S20" s="50">
        <f t="shared" si="12"/>
        <v>0</v>
      </c>
      <c r="T20" s="49">
        <f t="shared" si="13"/>
        <v>100</v>
      </c>
      <c r="U20" s="51">
        <f t="shared" si="14"/>
        <v>25.476510067114095</v>
      </c>
      <c r="V20" s="94">
        <v>0</v>
      </c>
      <c r="W20" s="95">
        <v>0</v>
      </c>
    </row>
    <row r="21" spans="1:23" ht="12.75" customHeight="1">
      <c r="A21" s="48" t="s">
        <v>45</v>
      </c>
      <c r="B21" s="93">
        <v>0</v>
      </c>
      <c r="C21" s="93">
        <v>0</v>
      </c>
      <c r="D21" s="93"/>
      <c r="E21" s="93">
        <f t="shared" si="8"/>
        <v>0</v>
      </c>
      <c r="F21" s="94">
        <v>0</v>
      </c>
      <c r="G21" s="95">
        <v>0</v>
      </c>
      <c r="H21" s="94"/>
      <c r="I21" s="95"/>
      <c r="J21" s="94"/>
      <c r="K21" s="95"/>
      <c r="L21" s="94"/>
      <c r="M21" s="95"/>
      <c r="N21" s="94"/>
      <c r="O21" s="95"/>
      <c r="P21" s="94">
        <f t="shared" si="9"/>
        <v>0</v>
      </c>
      <c r="Q21" s="95">
        <f t="shared" si="10"/>
        <v>0</v>
      </c>
      <c r="R21" s="49">
        <f t="shared" si="11"/>
        <v>0</v>
      </c>
      <c r="S21" s="50">
        <f t="shared" si="12"/>
        <v>0</v>
      </c>
      <c r="T21" s="49">
        <f t="shared" si="13"/>
        <v>0</v>
      </c>
      <c r="U21" s="51">
        <f t="shared" si="14"/>
        <v>0</v>
      </c>
      <c r="V21" s="94">
        <v>7881000</v>
      </c>
      <c r="W21" s="95">
        <v>0</v>
      </c>
    </row>
    <row r="22" spans="1:23" ht="12.75" customHeight="1">
      <c r="A22" s="48" t="s">
        <v>46</v>
      </c>
      <c r="B22" s="93">
        <v>0</v>
      </c>
      <c r="C22" s="93">
        <v>0</v>
      </c>
      <c r="D22" s="93"/>
      <c r="E22" s="93">
        <f t="shared" si="8"/>
        <v>0</v>
      </c>
      <c r="F22" s="94">
        <v>0</v>
      </c>
      <c r="G22" s="95">
        <v>0</v>
      </c>
      <c r="H22" s="94"/>
      <c r="I22" s="95"/>
      <c r="J22" s="94"/>
      <c r="K22" s="95"/>
      <c r="L22" s="94"/>
      <c r="M22" s="95"/>
      <c r="N22" s="94"/>
      <c r="O22" s="95"/>
      <c r="P22" s="94">
        <f t="shared" si="9"/>
        <v>0</v>
      </c>
      <c r="Q22" s="95">
        <f t="shared" si="10"/>
        <v>0</v>
      </c>
      <c r="R22" s="49">
        <f t="shared" si="11"/>
        <v>0</v>
      </c>
      <c r="S22" s="50">
        <f t="shared" si="12"/>
        <v>0</v>
      </c>
      <c r="T22" s="49">
        <f t="shared" si="13"/>
        <v>0</v>
      </c>
      <c r="U22" s="51">
        <f t="shared" si="14"/>
        <v>0</v>
      </c>
      <c r="V22" s="94">
        <v>0</v>
      </c>
      <c r="W22" s="95">
        <v>0</v>
      </c>
    </row>
    <row r="23" spans="1:23" ht="12.75" customHeight="1">
      <c r="A23" s="48" t="s">
        <v>47</v>
      </c>
      <c r="B23" s="93">
        <v>0</v>
      </c>
      <c r="C23" s="93">
        <v>0</v>
      </c>
      <c r="D23" s="93"/>
      <c r="E23" s="93">
        <f t="shared" si="8"/>
        <v>0</v>
      </c>
      <c r="F23" s="94">
        <v>0</v>
      </c>
      <c r="G23" s="95">
        <v>0</v>
      </c>
      <c r="H23" s="94"/>
      <c r="I23" s="95"/>
      <c r="J23" s="94"/>
      <c r="K23" s="95"/>
      <c r="L23" s="94"/>
      <c r="M23" s="95"/>
      <c r="N23" s="94"/>
      <c r="O23" s="95"/>
      <c r="P23" s="94">
        <f t="shared" si="9"/>
        <v>0</v>
      </c>
      <c r="Q23" s="95">
        <f t="shared" si="10"/>
        <v>0</v>
      </c>
      <c r="R23" s="49">
        <f t="shared" si="11"/>
        <v>0</v>
      </c>
      <c r="S23" s="50">
        <f t="shared" si="12"/>
        <v>0</v>
      </c>
      <c r="T23" s="49">
        <f t="shared" si="13"/>
        <v>0</v>
      </c>
      <c r="U23" s="51">
        <f t="shared" si="14"/>
        <v>0</v>
      </c>
      <c r="V23" s="94">
        <v>0</v>
      </c>
      <c r="W23" s="95"/>
    </row>
    <row r="24" spans="1:23" ht="12.75" customHeight="1">
      <c r="A24" s="52" t="s">
        <v>40</v>
      </c>
      <c r="B24" s="96">
        <f>SUM(B18:B23)</f>
        <v>4096000</v>
      </c>
      <c r="C24" s="96">
        <f>SUM(C18:C23)</f>
        <v>0</v>
      </c>
      <c r="D24" s="96"/>
      <c r="E24" s="96">
        <f t="shared" si="8"/>
        <v>4096000</v>
      </c>
      <c r="F24" s="97">
        <f aca="true" t="shared" si="15" ref="F24:O24">SUM(F18:F23)</f>
        <v>4096000</v>
      </c>
      <c r="G24" s="98">
        <f t="shared" si="15"/>
        <v>596000</v>
      </c>
      <c r="H24" s="97">
        <f t="shared" si="15"/>
        <v>596000</v>
      </c>
      <c r="I24" s="98">
        <f t="shared" si="15"/>
        <v>0</v>
      </c>
      <c r="J24" s="97">
        <f t="shared" si="15"/>
        <v>0</v>
      </c>
      <c r="K24" s="98">
        <f t="shared" si="15"/>
        <v>0</v>
      </c>
      <c r="L24" s="97">
        <f t="shared" si="15"/>
        <v>0</v>
      </c>
      <c r="M24" s="98">
        <f t="shared" si="15"/>
        <v>0</v>
      </c>
      <c r="N24" s="97">
        <f t="shared" si="15"/>
        <v>0</v>
      </c>
      <c r="O24" s="98">
        <f t="shared" si="15"/>
        <v>151840</v>
      </c>
      <c r="P24" s="97">
        <f t="shared" si="9"/>
        <v>596000</v>
      </c>
      <c r="Q24" s="98">
        <f t="shared" si="10"/>
        <v>151840</v>
      </c>
      <c r="R24" s="53">
        <f t="shared" si="11"/>
        <v>0</v>
      </c>
      <c r="S24" s="54">
        <f t="shared" si="12"/>
        <v>0</v>
      </c>
      <c r="T24" s="53">
        <f>IF(($E24-$E19-$E23)=0,0,($P24/($E24-$E19-$E23))*100)</f>
        <v>25.404944586530263</v>
      </c>
      <c r="U24" s="55">
        <f>IF(($E24-$E19-$E23)=0,0,($Q24/($E24-$E19-$E23))*100)</f>
        <v>6.47229326513214</v>
      </c>
      <c r="V24" s="97">
        <f>SUM(V18:V23)</f>
        <v>7881000</v>
      </c>
      <c r="W24" s="98">
        <f>SUM(W18:W23)</f>
        <v>0</v>
      </c>
    </row>
    <row r="25" spans="1:23" ht="12.75" customHeight="1">
      <c r="A25" s="41" t="s">
        <v>48</v>
      </c>
      <c r="B25" s="99"/>
      <c r="C25" s="99"/>
      <c r="D25" s="99"/>
      <c r="E25" s="99"/>
      <c r="F25" s="100"/>
      <c r="G25" s="101"/>
      <c r="H25" s="100"/>
      <c r="I25" s="101"/>
      <c r="J25" s="100"/>
      <c r="K25" s="101"/>
      <c r="L25" s="100"/>
      <c r="M25" s="101"/>
      <c r="N25" s="100"/>
      <c r="O25" s="101"/>
      <c r="P25" s="100"/>
      <c r="Q25" s="101"/>
      <c r="R25" s="45"/>
      <c r="S25" s="46"/>
      <c r="T25" s="45"/>
      <c r="U25" s="47"/>
      <c r="V25" s="100"/>
      <c r="W25" s="101"/>
    </row>
    <row r="26" spans="1:23" ht="12.75" customHeight="1">
      <c r="A26" s="48" t="s">
        <v>49</v>
      </c>
      <c r="B26" s="93">
        <v>0</v>
      </c>
      <c r="C26" s="93">
        <v>0</v>
      </c>
      <c r="D26" s="93"/>
      <c r="E26" s="93">
        <f>$B26+$C26+$D26</f>
        <v>0</v>
      </c>
      <c r="F26" s="94">
        <v>0</v>
      </c>
      <c r="G26" s="95">
        <v>0</v>
      </c>
      <c r="H26" s="94"/>
      <c r="I26" s="95"/>
      <c r="J26" s="94"/>
      <c r="K26" s="95"/>
      <c r="L26" s="94"/>
      <c r="M26" s="95"/>
      <c r="N26" s="94"/>
      <c r="O26" s="95"/>
      <c r="P26" s="94">
        <f>$H26+$J26+$L26+$N26</f>
        <v>0</v>
      </c>
      <c r="Q26" s="95">
        <f>$I26+$K26+$M26+$O26</f>
        <v>0</v>
      </c>
      <c r="R26" s="49">
        <f>IF($L26=0,0,(($N26-$L26)/$L26)*100)</f>
        <v>0</v>
      </c>
      <c r="S26" s="50">
        <f>IF($M26=0,0,(($O26-$M26)/$M26)*100)</f>
        <v>0</v>
      </c>
      <c r="T26" s="49">
        <f>IF($E26=0,0,($P26/$E26)*100)</f>
        <v>0</v>
      </c>
      <c r="U26" s="51">
        <f>IF($E26=0,0,($Q26/$E26)*100)</f>
        <v>0</v>
      </c>
      <c r="V26" s="94">
        <v>0</v>
      </c>
      <c r="W26" s="95"/>
    </row>
    <row r="27" spans="1:23" ht="12.75" customHeight="1">
      <c r="A27" s="48" t="s">
        <v>50</v>
      </c>
      <c r="B27" s="93">
        <v>0</v>
      </c>
      <c r="C27" s="93">
        <v>0</v>
      </c>
      <c r="D27" s="93"/>
      <c r="E27" s="93">
        <f>$B27+$C27+$D27</f>
        <v>0</v>
      </c>
      <c r="F27" s="94">
        <v>0</v>
      </c>
      <c r="G27" s="95">
        <v>0</v>
      </c>
      <c r="H27" s="94"/>
      <c r="I27" s="95"/>
      <c r="J27" s="94"/>
      <c r="K27" s="95"/>
      <c r="L27" s="94"/>
      <c r="M27" s="95"/>
      <c r="N27" s="94"/>
      <c r="O27" s="95"/>
      <c r="P27" s="94">
        <f>$H27+$J27+$L27+$N27</f>
        <v>0</v>
      </c>
      <c r="Q27" s="95">
        <f>$I27+$K27+$M27+$O27</f>
        <v>0</v>
      </c>
      <c r="R27" s="49">
        <f>IF($L27=0,0,(($N27-$L27)/$L27)*100)</f>
        <v>0</v>
      </c>
      <c r="S27" s="50">
        <f>IF($M27=0,0,(($O27-$M27)/$M27)*100)</f>
        <v>0</v>
      </c>
      <c r="T27" s="49">
        <f>IF($E27=0,0,($P27/$E27)*100)</f>
        <v>0</v>
      </c>
      <c r="U27" s="51">
        <f>IF($E27=0,0,($Q27/$E27)*100)</f>
        <v>0</v>
      </c>
      <c r="V27" s="94">
        <v>0</v>
      </c>
      <c r="W27" s="95"/>
    </row>
    <row r="28" spans="1:23" ht="12.75" customHeight="1">
      <c r="A28" s="48" t="s">
        <v>51</v>
      </c>
      <c r="B28" s="93">
        <v>0</v>
      </c>
      <c r="C28" s="93">
        <v>0</v>
      </c>
      <c r="D28" s="93"/>
      <c r="E28" s="93">
        <f>$B28+$C28+$D28</f>
        <v>0</v>
      </c>
      <c r="F28" s="94">
        <v>0</v>
      </c>
      <c r="G28" s="95">
        <v>0</v>
      </c>
      <c r="H28" s="94"/>
      <c r="I28" s="95"/>
      <c r="J28" s="94"/>
      <c r="K28" s="95"/>
      <c r="L28" s="94"/>
      <c r="M28" s="95"/>
      <c r="N28" s="94"/>
      <c r="O28" s="95"/>
      <c r="P28" s="94">
        <f>$H28+$J28+$L28+$N28</f>
        <v>0</v>
      </c>
      <c r="Q28" s="95">
        <f>$I28+$K28+$M28+$O28</f>
        <v>0</v>
      </c>
      <c r="R28" s="49">
        <f>IF($L28=0,0,(($N28-$L28)/$L28)*100)</f>
        <v>0</v>
      </c>
      <c r="S28" s="50">
        <f>IF($M28=0,0,(($O28-$M28)/$M28)*100)</f>
        <v>0</v>
      </c>
      <c r="T28" s="49">
        <f>IF($E28=0,0,($P28/$E28)*100)</f>
        <v>0</v>
      </c>
      <c r="U28" s="51">
        <f>IF($E28=0,0,($Q28/$E28)*100)</f>
        <v>0</v>
      </c>
      <c r="V28" s="94">
        <v>0</v>
      </c>
      <c r="W28" s="95">
        <v>0</v>
      </c>
    </row>
    <row r="29" spans="1:23" ht="12.75" customHeight="1">
      <c r="A29" s="48" t="s">
        <v>52</v>
      </c>
      <c r="B29" s="93">
        <v>0</v>
      </c>
      <c r="C29" s="93">
        <v>0</v>
      </c>
      <c r="D29" s="93"/>
      <c r="E29" s="93">
        <f>$B29+$C29+$D29</f>
        <v>0</v>
      </c>
      <c r="F29" s="94">
        <v>0</v>
      </c>
      <c r="G29" s="95">
        <v>0</v>
      </c>
      <c r="H29" s="94"/>
      <c r="I29" s="95"/>
      <c r="J29" s="94"/>
      <c r="K29" s="95"/>
      <c r="L29" s="94"/>
      <c r="M29" s="95"/>
      <c r="N29" s="94"/>
      <c r="O29" s="95"/>
      <c r="P29" s="94">
        <f>$H29+$J29+$L29+$N29</f>
        <v>0</v>
      </c>
      <c r="Q29" s="95">
        <f>$I29+$K29+$M29+$O29</f>
        <v>0</v>
      </c>
      <c r="R29" s="49">
        <f>IF($L29=0,0,(($N29-$L29)/$L29)*100)</f>
        <v>0</v>
      </c>
      <c r="S29" s="50">
        <f>IF($M29=0,0,(($O29-$M29)/$M29)*100)</f>
        <v>0</v>
      </c>
      <c r="T29" s="49">
        <f>IF($E29=0,0,($P29/$E29)*100)</f>
        <v>0</v>
      </c>
      <c r="U29" s="51">
        <f>IF($E29=0,0,($Q29/$E29)*100)</f>
        <v>0</v>
      </c>
      <c r="V29" s="94">
        <v>0</v>
      </c>
      <c r="W29" s="95">
        <v>0</v>
      </c>
    </row>
    <row r="30" spans="1:23" ht="12.75" customHeight="1">
      <c r="A30" s="52" t="s">
        <v>40</v>
      </c>
      <c r="B30" s="96">
        <f>SUM(B26:B29)</f>
        <v>0</v>
      </c>
      <c r="C30" s="96">
        <f>SUM(C26:C29)</f>
        <v>0</v>
      </c>
      <c r="D30" s="96"/>
      <c r="E30" s="96">
        <f>$B30+$C30+$D30</f>
        <v>0</v>
      </c>
      <c r="F30" s="97">
        <f aca="true" t="shared" si="16" ref="F30:O30">SUM(F26:F29)</f>
        <v>0</v>
      </c>
      <c r="G30" s="98">
        <f t="shared" si="16"/>
        <v>0</v>
      </c>
      <c r="H30" s="97">
        <f t="shared" si="16"/>
        <v>0</v>
      </c>
      <c r="I30" s="98">
        <f t="shared" si="16"/>
        <v>0</v>
      </c>
      <c r="J30" s="97">
        <f t="shared" si="16"/>
        <v>0</v>
      </c>
      <c r="K30" s="98">
        <f t="shared" si="16"/>
        <v>0</v>
      </c>
      <c r="L30" s="97">
        <f t="shared" si="16"/>
        <v>0</v>
      </c>
      <c r="M30" s="98">
        <f t="shared" si="16"/>
        <v>0</v>
      </c>
      <c r="N30" s="97">
        <f t="shared" si="16"/>
        <v>0</v>
      </c>
      <c r="O30" s="98">
        <f t="shared" si="16"/>
        <v>0</v>
      </c>
      <c r="P30" s="97">
        <f>$H30+$J30+$L30+$N30</f>
        <v>0</v>
      </c>
      <c r="Q30" s="98">
        <f>$I30+$K30+$M30+$O30</f>
        <v>0</v>
      </c>
      <c r="R30" s="53">
        <f>IF($L30=0,0,(($N30-$L30)/$L30)*100)</f>
        <v>0</v>
      </c>
      <c r="S30" s="54">
        <f>IF($M30=0,0,(($O30-$M30)/$M30)*100)</f>
        <v>0</v>
      </c>
      <c r="T30" s="53">
        <f>IF($E30=0,0,($P30/$E30)*100)</f>
        <v>0</v>
      </c>
      <c r="U30" s="55">
        <f>IF($E30=0,0,($Q30/$E30)*100)</f>
        <v>0</v>
      </c>
      <c r="V30" s="97">
        <f>SUM(V26:V29)</f>
        <v>0</v>
      </c>
      <c r="W30" s="98">
        <f>SUM(W26:W29)</f>
        <v>0</v>
      </c>
    </row>
    <row r="31" spans="1:23" ht="12.75" customHeight="1">
      <c r="A31" s="41" t="s">
        <v>53</v>
      </c>
      <c r="B31" s="99"/>
      <c r="C31" s="99"/>
      <c r="D31" s="99"/>
      <c r="E31" s="99"/>
      <c r="F31" s="100"/>
      <c r="G31" s="101"/>
      <c r="H31" s="100"/>
      <c r="I31" s="101"/>
      <c r="J31" s="100"/>
      <c r="K31" s="101"/>
      <c r="L31" s="100"/>
      <c r="M31" s="101"/>
      <c r="N31" s="100"/>
      <c r="O31" s="101"/>
      <c r="P31" s="100"/>
      <c r="Q31" s="101"/>
      <c r="R31" s="45"/>
      <c r="S31" s="46"/>
      <c r="T31" s="45"/>
      <c r="U31" s="47"/>
      <c r="V31" s="100"/>
      <c r="W31" s="101"/>
    </row>
    <row r="32" spans="1:23" ht="12.75" customHeight="1">
      <c r="A32" s="48" t="s">
        <v>54</v>
      </c>
      <c r="B32" s="93">
        <v>1000000</v>
      </c>
      <c r="C32" s="93">
        <v>0</v>
      </c>
      <c r="D32" s="93"/>
      <c r="E32" s="93">
        <f>$B32+$C32+$D32</f>
        <v>1000000</v>
      </c>
      <c r="F32" s="94">
        <v>1000000</v>
      </c>
      <c r="G32" s="95">
        <v>1000000</v>
      </c>
      <c r="H32" s="94"/>
      <c r="I32" s="95">
        <v>28997</v>
      </c>
      <c r="J32" s="94"/>
      <c r="K32" s="95">
        <v>95609</v>
      </c>
      <c r="L32" s="94"/>
      <c r="M32" s="95">
        <v>150632</v>
      </c>
      <c r="N32" s="94"/>
      <c r="O32" s="95">
        <v>34584</v>
      </c>
      <c r="P32" s="94">
        <f>$H32+$J32+$L32+$N32</f>
        <v>0</v>
      </c>
      <c r="Q32" s="95">
        <f>$I32+$K32+$M32+$O32</f>
        <v>309822</v>
      </c>
      <c r="R32" s="49">
        <f>IF($L32=0,0,(($N32-$L32)/$L32)*100)</f>
        <v>0</v>
      </c>
      <c r="S32" s="50">
        <f>IF($M32=0,0,(($O32-$M32)/$M32)*100)</f>
        <v>-77.04073503638004</v>
      </c>
      <c r="T32" s="49">
        <f>IF($E32=0,0,($P32/$E32)*100)</f>
        <v>0</v>
      </c>
      <c r="U32" s="51">
        <f>IF($E32=0,0,($Q32/$E32)*100)</f>
        <v>30.9822</v>
      </c>
      <c r="V32" s="94">
        <v>0</v>
      </c>
      <c r="W32" s="95">
        <v>0</v>
      </c>
    </row>
    <row r="33" spans="1:23" ht="12.75" customHeight="1">
      <c r="A33" s="52" t="s">
        <v>40</v>
      </c>
      <c r="B33" s="96">
        <f>B32</f>
        <v>1000000</v>
      </c>
      <c r="C33" s="96">
        <f>C32</f>
        <v>0</v>
      </c>
      <c r="D33" s="96"/>
      <c r="E33" s="96">
        <f>$B33+$C33+$D33</f>
        <v>1000000</v>
      </c>
      <c r="F33" s="97">
        <f aca="true" t="shared" si="17" ref="F33:O33">F32</f>
        <v>1000000</v>
      </c>
      <c r="G33" s="98">
        <f t="shared" si="17"/>
        <v>1000000</v>
      </c>
      <c r="H33" s="97">
        <f t="shared" si="17"/>
        <v>0</v>
      </c>
      <c r="I33" s="98">
        <f t="shared" si="17"/>
        <v>28997</v>
      </c>
      <c r="J33" s="97">
        <f t="shared" si="17"/>
        <v>0</v>
      </c>
      <c r="K33" s="98">
        <f t="shared" si="17"/>
        <v>95609</v>
      </c>
      <c r="L33" s="97">
        <f t="shared" si="17"/>
        <v>0</v>
      </c>
      <c r="M33" s="98">
        <f t="shared" si="17"/>
        <v>150632</v>
      </c>
      <c r="N33" s="97">
        <f t="shared" si="17"/>
        <v>0</v>
      </c>
      <c r="O33" s="98">
        <f t="shared" si="17"/>
        <v>34584</v>
      </c>
      <c r="P33" s="97">
        <f>$H33+$J33+$L33+$N33</f>
        <v>0</v>
      </c>
      <c r="Q33" s="98">
        <f>$I33+$K33+$M33+$O33</f>
        <v>309822</v>
      </c>
      <c r="R33" s="53">
        <f>IF($L33=0,0,(($N33-$L33)/$L33)*100)</f>
        <v>0</v>
      </c>
      <c r="S33" s="54">
        <f>IF($M33=0,0,(($O33-$M33)/$M33)*100)</f>
        <v>-77.04073503638004</v>
      </c>
      <c r="T33" s="53">
        <f>IF($E33=0,0,($P33/$E33)*100)</f>
        <v>0</v>
      </c>
      <c r="U33" s="55">
        <f>IF($E33=0,0,($Q33/$E33)*100)</f>
        <v>30.9822</v>
      </c>
      <c r="V33" s="97">
        <f>V32</f>
        <v>0</v>
      </c>
      <c r="W33" s="98">
        <f>W32</f>
        <v>0</v>
      </c>
    </row>
    <row r="34" spans="1:23" ht="12.75" customHeight="1">
      <c r="A34" s="41" t="s">
        <v>55</v>
      </c>
      <c r="B34" s="99"/>
      <c r="C34" s="99"/>
      <c r="D34" s="99"/>
      <c r="E34" s="99"/>
      <c r="F34" s="100"/>
      <c r="G34" s="101"/>
      <c r="H34" s="100"/>
      <c r="I34" s="101"/>
      <c r="J34" s="100"/>
      <c r="K34" s="101"/>
      <c r="L34" s="100"/>
      <c r="M34" s="101"/>
      <c r="N34" s="100"/>
      <c r="O34" s="101"/>
      <c r="P34" s="100"/>
      <c r="Q34" s="101"/>
      <c r="R34" s="45"/>
      <c r="S34" s="46"/>
      <c r="T34" s="45"/>
      <c r="U34" s="47"/>
      <c r="V34" s="100"/>
      <c r="W34" s="101"/>
    </row>
    <row r="35" spans="1:23" ht="12.75" customHeight="1">
      <c r="A35" s="48" t="s">
        <v>56</v>
      </c>
      <c r="B35" s="93">
        <v>15600000</v>
      </c>
      <c r="C35" s="93">
        <v>0</v>
      </c>
      <c r="D35" s="93"/>
      <c r="E35" s="93">
        <f aca="true" t="shared" si="18" ref="E35:E40">$B35+$C35+$D35</f>
        <v>15600000</v>
      </c>
      <c r="F35" s="94">
        <v>15600000</v>
      </c>
      <c r="G35" s="95">
        <v>15600000</v>
      </c>
      <c r="H35" s="94">
        <v>3278000</v>
      </c>
      <c r="I35" s="95"/>
      <c r="J35" s="94">
        <v>2419000</v>
      </c>
      <c r="K35" s="95"/>
      <c r="L35" s="94"/>
      <c r="M35" s="95"/>
      <c r="N35" s="94">
        <v>543000</v>
      </c>
      <c r="O35" s="95"/>
      <c r="P35" s="94">
        <f aca="true" t="shared" si="19" ref="P35:P40">$H35+$J35+$L35+$N35</f>
        <v>6240000</v>
      </c>
      <c r="Q35" s="95">
        <f aca="true" t="shared" si="20" ref="Q35:Q40">$I35+$K35+$M35+$O35</f>
        <v>0</v>
      </c>
      <c r="R35" s="49">
        <f aca="true" t="shared" si="21" ref="R35:R40">IF($L35=0,0,(($N35-$L35)/$L35)*100)</f>
        <v>0</v>
      </c>
      <c r="S35" s="50">
        <f aca="true" t="shared" si="22" ref="S35:S40">IF($M35=0,0,(($O35-$M35)/$M35)*100)</f>
        <v>0</v>
      </c>
      <c r="T35" s="49">
        <f>IF($E35=0,0,($P35/$E35)*100)</f>
        <v>40</v>
      </c>
      <c r="U35" s="51">
        <f>IF($E35=0,0,($Q35/$E35)*100)</f>
        <v>0</v>
      </c>
      <c r="V35" s="94">
        <v>0</v>
      </c>
      <c r="W35" s="95">
        <v>0</v>
      </c>
    </row>
    <row r="36" spans="1:23" ht="12.75" customHeight="1">
      <c r="A36" s="48" t="s">
        <v>57</v>
      </c>
      <c r="B36" s="93">
        <v>7354000</v>
      </c>
      <c r="C36" s="93">
        <v>0</v>
      </c>
      <c r="D36" s="93"/>
      <c r="E36" s="93">
        <f t="shared" si="18"/>
        <v>7354000</v>
      </c>
      <c r="F36" s="94">
        <v>7354000</v>
      </c>
      <c r="G36" s="95">
        <v>0</v>
      </c>
      <c r="H36" s="94"/>
      <c r="I36" s="95"/>
      <c r="J36" s="94"/>
      <c r="K36" s="95"/>
      <c r="L36" s="94"/>
      <c r="M36" s="95"/>
      <c r="N36" s="94"/>
      <c r="O36" s="95"/>
      <c r="P36" s="94">
        <f t="shared" si="19"/>
        <v>0</v>
      </c>
      <c r="Q36" s="95">
        <f t="shared" si="20"/>
        <v>0</v>
      </c>
      <c r="R36" s="49">
        <f t="shared" si="21"/>
        <v>0</v>
      </c>
      <c r="S36" s="50">
        <f t="shared" si="22"/>
        <v>0</v>
      </c>
      <c r="T36" s="49">
        <f>IF($E36=0,0,($P36/$E36)*100)</f>
        <v>0</v>
      </c>
      <c r="U36" s="51">
        <f>IF($E36=0,0,($Q36/$E36)*100)</f>
        <v>0</v>
      </c>
      <c r="V36" s="94">
        <v>0</v>
      </c>
      <c r="W36" s="95">
        <v>0</v>
      </c>
    </row>
    <row r="37" spans="1:23" ht="12.75" customHeight="1">
      <c r="A37" s="48" t="s">
        <v>58</v>
      </c>
      <c r="B37" s="93">
        <v>0</v>
      </c>
      <c r="C37" s="93">
        <v>0</v>
      </c>
      <c r="D37" s="93"/>
      <c r="E37" s="93">
        <f t="shared" si="18"/>
        <v>0</v>
      </c>
      <c r="F37" s="94">
        <v>0</v>
      </c>
      <c r="G37" s="95">
        <v>0</v>
      </c>
      <c r="H37" s="94"/>
      <c r="I37" s="95"/>
      <c r="J37" s="94"/>
      <c r="K37" s="95"/>
      <c r="L37" s="94"/>
      <c r="M37" s="95"/>
      <c r="N37" s="94"/>
      <c r="O37" s="95"/>
      <c r="P37" s="94">
        <f t="shared" si="19"/>
        <v>0</v>
      </c>
      <c r="Q37" s="95">
        <f t="shared" si="20"/>
        <v>0</v>
      </c>
      <c r="R37" s="49">
        <f t="shared" si="21"/>
        <v>0</v>
      </c>
      <c r="S37" s="50">
        <f t="shared" si="22"/>
        <v>0</v>
      </c>
      <c r="T37" s="49">
        <f>IF($E37=0,0,($P37/$E37)*100)</f>
        <v>0</v>
      </c>
      <c r="U37" s="51">
        <f>IF($E37=0,0,($Q37/$E37)*100)</f>
        <v>0</v>
      </c>
      <c r="V37" s="94">
        <v>0</v>
      </c>
      <c r="W37" s="95"/>
    </row>
    <row r="38" spans="1:23" ht="12.75" customHeight="1">
      <c r="A38" s="48" t="s">
        <v>59</v>
      </c>
      <c r="B38" s="93">
        <v>0</v>
      </c>
      <c r="C38" s="93">
        <v>0</v>
      </c>
      <c r="D38" s="93"/>
      <c r="E38" s="93">
        <f t="shared" si="18"/>
        <v>0</v>
      </c>
      <c r="F38" s="94">
        <v>0</v>
      </c>
      <c r="G38" s="95">
        <v>0</v>
      </c>
      <c r="H38" s="94"/>
      <c r="I38" s="95"/>
      <c r="J38" s="94"/>
      <c r="K38" s="95"/>
      <c r="L38" s="94"/>
      <c r="M38" s="95"/>
      <c r="N38" s="94"/>
      <c r="O38" s="95"/>
      <c r="P38" s="94">
        <f t="shared" si="19"/>
        <v>0</v>
      </c>
      <c r="Q38" s="95">
        <f t="shared" si="20"/>
        <v>0</v>
      </c>
      <c r="R38" s="49">
        <f t="shared" si="21"/>
        <v>0</v>
      </c>
      <c r="S38" s="50">
        <f t="shared" si="22"/>
        <v>0</v>
      </c>
      <c r="T38" s="49">
        <f>IF($E38=0,0,($P38/$E38)*100)</f>
        <v>0</v>
      </c>
      <c r="U38" s="51">
        <f>IF($E38=0,0,($Q38/$E38)*100)</f>
        <v>0</v>
      </c>
      <c r="V38" s="94">
        <v>0</v>
      </c>
      <c r="W38" s="95">
        <v>0</v>
      </c>
    </row>
    <row r="39" spans="1:23" ht="12.75" customHeight="1">
      <c r="A39" s="48" t="s">
        <v>60</v>
      </c>
      <c r="B39" s="93">
        <v>0</v>
      </c>
      <c r="C39" s="93">
        <v>0</v>
      </c>
      <c r="D39" s="93"/>
      <c r="E39" s="93">
        <f t="shared" si="18"/>
        <v>0</v>
      </c>
      <c r="F39" s="94">
        <v>0</v>
      </c>
      <c r="G39" s="95">
        <v>0</v>
      </c>
      <c r="H39" s="94"/>
      <c r="I39" s="95"/>
      <c r="J39" s="94"/>
      <c r="K39" s="95"/>
      <c r="L39" s="94"/>
      <c r="M39" s="95"/>
      <c r="N39" s="94"/>
      <c r="O39" s="95"/>
      <c r="P39" s="94">
        <f t="shared" si="19"/>
        <v>0</v>
      </c>
      <c r="Q39" s="95">
        <f t="shared" si="20"/>
        <v>0</v>
      </c>
      <c r="R39" s="49">
        <f t="shared" si="21"/>
        <v>0</v>
      </c>
      <c r="S39" s="50">
        <f t="shared" si="22"/>
        <v>0</v>
      </c>
      <c r="T39" s="49">
        <f>IF($E39=0,0,($P39/$E39)*100)</f>
        <v>0</v>
      </c>
      <c r="U39" s="51">
        <f>IF($E39=0,0,($Q39/$E39)*100)</f>
        <v>0</v>
      </c>
      <c r="V39" s="94">
        <v>0</v>
      </c>
      <c r="W39" s="95"/>
    </row>
    <row r="40" spans="1:23" ht="12.75" customHeight="1">
      <c r="A40" s="52" t="s">
        <v>40</v>
      </c>
      <c r="B40" s="96">
        <f>SUM(B35:B39)</f>
        <v>22954000</v>
      </c>
      <c r="C40" s="96">
        <f>SUM(C35:C39)</f>
        <v>0</v>
      </c>
      <c r="D40" s="96"/>
      <c r="E40" s="96">
        <f t="shared" si="18"/>
        <v>22954000</v>
      </c>
      <c r="F40" s="97">
        <f aca="true" t="shared" si="23" ref="F40:O40">SUM(F35:F39)</f>
        <v>22954000</v>
      </c>
      <c r="G40" s="98">
        <f t="shared" si="23"/>
        <v>15600000</v>
      </c>
      <c r="H40" s="97">
        <f t="shared" si="23"/>
        <v>3278000</v>
      </c>
      <c r="I40" s="98">
        <f t="shared" si="23"/>
        <v>0</v>
      </c>
      <c r="J40" s="97">
        <f t="shared" si="23"/>
        <v>2419000</v>
      </c>
      <c r="K40" s="98">
        <f t="shared" si="23"/>
        <v>0</v>
      </c>
      <c r="L40" s="97">
        <f t="shared" si="23"/>
        <v>0</v>
      </c>
      <c r="M40" s="98">
        <f t="shared" si="23"/>
        <v>0</v>
      </c>
      <c r="N40" s="97">
        <f t="shared" si="23"/>
        <v>543000</v>
      </c>
      <c r="O40" s="98">
        <f t="shared" si="23"/>
        <v>0</v>
      </c>
      <c r="P40" s="97">
        <f t="shared" si="19"/>
        <v>6240000</v>
      </c>
      <c r="Q40" s="98">
        <f t="shared" si="20"/>
        <v>0</v>
      </c>
      <c r="R40" s="53">
        <f t="shared" si="21"/>
        <v>0</v>
      </c>
      <c r="S40" s="54">
        <f t="shared" si="22"/>
        <v>0</v>
      </c>
      <c r="T40" s="53">
        <f>IF((+$E35+$E38)=0,0,(P40/(+$E35+$E38))*100)</f>
        <v>40</v>
      </c>
      <c r="U40" s="55">
        <f>IF((+$E35+$E38)=0,0,(Q40/(+$E35+$E38))*100)</f>
        <v>0</v>
      </c>
      <c r="V40" s="97">
        <f>SUM(V35:V39)</f>
        <v>0</v>
      </c>
      <c r="W40" s="98">
        <f>SUM(W35:W39)</f>
        <v>0</v>
      </c>
    </row>
    <row r="41" spans="1:23" ht="12.75" customHeight="1">
      <c r="A41" s="41" t="s">
        <v>61</v>
      </c>
      <c r="B41" s="99"/>
      <c r="C41" s="99"/>
      <c r="D41" s="99"/>
      <c r="E41" s="99"/>
      <c r="F41" s="100"/>
      <c r="G41" s="101"/>
      <c r="H41" s="100"/>
      <c r="I41" s="101"/>
      <c r="J41" s="100"/>
      <c r="K41" s="101"/>
      <c r="L41" s="100"/>
      <c r="M41" s="101"/>
      <c r="N41" s="100"/>
      <c r="O41" s="101"/>
      <c r="P41" s="100"/>
      <c r="Q41" s="101"/>
      <c r="R41" s="45"/>
      <c r="S41" s="46"/>
      <c r="T41" s="45"/>
      <c r="U41" s="47"/>
      <c r="V41" s="100"/>
      <c r="W41" s="101"/>
    </row>
    <row r="42" spans="1:23" ht="12.75" customHeight="1">
      <c r="A42" s="48" t="s">
        <v>62</v>
      </c>
      <c r="B42" s="93">
        <v>0</v>
      </c>
      <c r="C42" s="93">
        <v>0</v>
      </c>
      <c r="D42" s="93"/>
      <c r="E42" s="93">
        <f aca="true" t="shared" si="24" ref="E42:E53">$B42+$C42+$D42</f>
        <v>0</v>
      </c>
      <c r="F42" s="94">
        <v>0</v>
      </c>
      <c r="G42" s="95">
        <v>0</v>
      </c>
      <c r="H42" s="94"/>
      <c r="I42" s="95"/>
      <c r="J42" s="94"/>
      <c r="K42" s="95"/>
      <c r="L42" s="94"/>
      <c r="M42" s="95"/>
      <c r="N42" s="94"/>
      <c r="O42" s="95"/>
      <c r="P42" s="94">
        <f aca="true" t="shared" si="25" ref="P42:P53">$H42+$J42+$L42+$N42</f>
        <v>0</v>
      </c>
      <c r="Q42" s="95">
        <f aca="true" t="shared" si="26" ref="Q42:Q53">$I42+$K42+$M42+$O42</f>
        <v>0</v>
      </c>
      <c r="R42" s="49">
        <f aca="true" t="shared" si="27" ref="R42:R53">IF($L42=0,0,(($N42-$L42)/$L42)*100)</f>
        <v>0</v>
      </c>
      <c r="S42" s="50">
        <f aca="true" t="shared" si="28" ref="S42:S53">IF($M42=0,0,(($O42-$M42)/$M42)*100)</f>
        <v>0</v>
      </c>
      <c r="T42" s="49">
        <f aca="true" t="shared" si="29" ref="T42:T52">IF($E42=0,0,($P42/$E42)*100)</f>
        <v>0</v>
      </c>
      <c r="U42" s="51">
        <f aca="true" t="shared" si="30" ref="U42:U52">IF($E42=0,0,($Q42/$E42)*100)</f>
        <v>0</v>
      </c>
      <c r="V42" s="94">
        <v>0</v>
      </c>
      <c r="W42" s="95"/>
    </row>
    <row r="43" spans="1:23" ht="12.75" customHeight="1">
      <c r="A43" s="48" t="s">
        <v>63</v>
      </c>
      <c r="B43" s="93">
        <v>0</v>
      </c>
      <c r="C43" s="93">
        <v>0</v>
      </c>
      <c r="D43" s="93"/>
      <c r="E43" s="93">
        <f t="shared" si="24"/>
        <v>0</v>
      </c>
      <c r="F43" s="94">
        <v>0</v>
      </c>
      <c r="G43" s="95">
        <v>0</v>
      </c>
      <c r="H43" s="94"/>
      <c r="I43" s="95"/>
      <c r="J43" s="94"/>
      <c r="K43" s="95"/>
      <c r="L43" s="94"/>
      <c r="M43" s="95"/>
      <c r="N43" s="94"/>
      <c r="O43" s="95"/>
      <c r="P43" s="94">
        <f t="shared" si="25"/>
        <v>0</v>
      </c>
      <c r="Q43" s="95">
        <f t="shared" si="26"/>
        <v>0</v>
      </c>
      <c r="R43" s="49">
        <f t="shared" si="27"/>
        <v>0</v>
      </c>
      <c r="S43" s="50">
        <f t="shared" si="28"/>
        <v>0</v>
      </c>
      <c r="T43" s="49">
        <f t="shared" si="29"/>
        <v>0</v>
      </c>
      <c r="U43" s="51">
        <f t="shared" si="30"/>
        <v>0</v>
      </c>
      <c r="V43" s="94">
        <v>0</v>
      </c>
      <c r="W43" s="95">
        <v>0</v>
      </c>
    </row>
    <row r="44" spans="1:23" ht="12.75" customHeight="1">
      <c r="A44" s="48" t="s">
        <v>64</v>
      </c>
      <c r="B44" s="93">
        <v>0</v>
      </c>
      <c r="C44" s="93">
        <v>0</v>
      </c>
      <c r="D44" s="93"/>
      <c r="E44" s="93">
        <f t="shared" si="24"/>
        <v>0</v>
      </c>
      <c r="F44" s="94">
        <v>0</v>
      </c>
      <c r="G44" s="95">
        <v>0</v>
      </c>
      <c r="H44" s="94"/>
      <c r="I44" s="95"/>
      <c r="J44" s="94"/>
      <c r="K44" s="95"/>
      <c r="L44" s="94"/>
      <c r="M44" s="95"/>
      <c r="N44" s="94"/>
      <c r="O44" s="95"/>
      <c r="P44" s="94">
        <f t="shared" si="25"/>
        <v>0</v>
      </c>
      <c r="Q44" s="95">
        <f t="shared" si="26"/>
        <v>0</v>
      </c>
      <c r="R44" s="49">
        <f t="shared" si="27"/>
        <v>0</v>
      </c>
      <c r="S44" s="50">
        <f t="shared" si="28"/>
        <v>0</v>
      </c>
      <c r="T44" s="49">
        <f t="shared" si="29"/>
        <v>0</v>
      </c>
      <c r="U44" s="51">
        <f t="shared" si="30"/>
        <v>0</v>
      </c>
      <c r="V44" s="94">
        <v>0</v>
      </c>
      <c r="W44" s="95">
        <v>0</v>
      </c>
    </row>
    <row r="45" spans="1:23" ht="12.75" customHeight="1">
      <c r="A45" s="48" t="s">
        <v>65</v>
      </c>
      <c r="B45" s="93">
        <v>0</v>
      </c>
      <c r="C45" s="93">
        <v>0</v>
      </c>
      <c r="D45" s="93"/>
      <c r="E45" s="93">
        <f t="shared" si="24"/>
        <v>0</v>
      </c>
      <c r="F45" s="94">
        <v>0</v>
      </c>
      <c r="G45" s="95">
        <v>0</v>
      </c>
      <c r="H45" s="94"/>
      <c r="I45" s="95"/>
      <c r="J45" s="94"/>
      <c r="K45" s="95"/>
      <c r="L45" s="94"/>
      <c r="M45" s="95"/>
      <c r="N45" s="94"/>
      <c r="O45" s="95"/>
      <c r="P45" s="94">
        <f t="shared" si="25"/>
        <v>0</v>
      </c>
      <c r="Q45" s="95">
        <f t="shared" si="26"/>
        <v>0</v>
      </c>
      <c r="R45" s="49">
        <f t="shared" si="27"/>
        <v>0</v>
      </c>
      <c r="S45" s="50">
        <f t="shared" si="28"/>
        <v>0</v>
      </c>
      <c r="T45" s="49">
        <f t="shared" si="29"/>
        <v>0</v>
      </c>
      <c r="U45" s="51">
        <f t="shared" si="30"/>
        <v>0</v>
      </c>
      <c r="V45" s="94">
        <v>0</v>
      </c>
      <c r="W45" s="95"/>
    </row>
    <row r="46" spans="1:23" ht="12.75" customHeight="1">
      <c r="A46" s="48" t="s">
        <v>66</v>
      </c>
      <c r="B46" s="93">
        <v>0</v>
      </c>
      <c r="C46" s="93">
        <v>0</v>
      </c>
      <c r="D46" s="93"/>
      <c r="E46" s="93">
        <f t="shared" si="24"/>
        <v>0</v>
      </c>
      <c r="F46" s="94">
        <v>0</v>
      </c>
      <c r="G46" s="95">
        <v>0</v>
      </c>
      <c r="H46" s="94"/>
      <c r="I46" s="95"/>
      <c r="J46" s="94"/>
      <c r="K46" s="95"/>
      <c r="L46" s="94"/>
      <c r="M46" s="95"/>
      <c r="N46" s="94"/>
      <c r="O46" s="95"/>
      <c r="P46" s="94">
        <f t="shared" si="25"/>
        <v>0</v>
      </c>
      <c r="Q46" s="95">
        <f t="shared" si="26"/>
        <v>0</v>
      </c>
      <c r="R46" s="49">
        <f t="shared" si="27"/>
        <v>0</v>
      </c>
      <c r="S46" s="50">
        <f t="shared" si="28"/>
        <v>0</v>
      </c>
      <c r="T46" s="49">
        <f t="shared" si="29"/>
        <v>0</v>
      </c>
      <c r="U46" s="51">
        <f t="shared" si="30"/>
        <v>0</v>
      </c>
      <c r="V46" s="94">
        <v>0</v>
      </c>
      <c r="W46" s="95"/>
    </row>
    <row r="47" spans="1:23" ht="12.75" customHeight="1" hidden="1">
      <c r="A47" s="48" t="s">
        <v>67</v>
      </c>
      <c r="B47" s="93">
        <v>0</v>
      </c>
      <c r="C47" s="93">
        <v>0</v>
      </c>
      <c r="D47" s="93"/>
      <c r="E47" s="93">
        <f t="shared" si="24"/>
        <v>0</v>
      </c>
      <c r="F47" s="94">
        <v>0</v>
      </c>
      <c r="G47" s="95">
        <v>0</v>
      </c>
      <c r="H47" s="94"/>
      <c r="I47" s="95"/>
      <c r="J47" s="94"/>
      <c r="K47" s="95"/>
      <c r="L47" s="94"/>
      <c r="M47" s="95"/>
      <c r="N47" s="94"/>
      <c r="O47" s="95"/>
      <c r="P47" s="94">
        <f t="shared" si="25"/>
        <v>0</v>
      </c>
      <c r="Q47" s="95">
        <f t="shared" si="26"/>
        <v>0</v>
      </c>
      <c r="R47" s="49">
        <f t="shared" si="27"/>
        <v>0</v>
      </c>
      <c r="S47" s="50">
        <f t="shared" si="28"/>
        <v>0</v>
      </c>
      <c r="T47" s="49">
        <f t="shared" si="29"/>
        <v>0</v>
      </c>
      <c r="U47" s="51">
        <f t="shared" si="30"/>
        <v>0</v>
      </c>
      <c r="V47" s="94">
        <v>0</v>
      </c>
      <c r="W47" s="95">
        <v>0</v>
      </c>
    </row>
    <row r="48" spans="1:23" ht="12.75" customHeight="1">
      <c r="A48" s="48" t="s">
        <v>68</v>
      </c>
      <c r="B48" s="93">
        <v>0</v>
      </c>
      <c r="C48" s="93">
        <v>0</v>
      </c>
      <c r="D48" s="93"/>
      <c r="E48" s="93">
        <f t="shared" si="24"/>
        <v>0</v>
      </c>
      <c r="F48" s="94">
        <v>0</v>
      </c>
      <c r="G48" s="95">
        <v>0</v>
      </c>
      <c r="H48" s="94"/>
      <c r="I48" s="95"/>
      <c r="J48" s="94"/>
      <c r="K48" s="95"/>
      <c r="L48" s="94"/>
      <c r="M48" s="95"/>
      <c r="N48" s="94"/>
      <c r="O48" s="95"/>
      <c r="P48" s="94">
        <f t="shared" si="25"/>
        <v>0</v>
      </c>
      <c r="Q48" s="95">
        <f t="shared" si="26"/>
        <v>0</v>
      </c>
      <c r="R48" s="49">
        <f t="shared" si="27"/>
        <v>0</v>
      </c>
      <c r="S48" s="50">
        <f t="shared" si="28"/>
        <v>0</v>
      </c>
      <c r="T48" s="49">
        <f t="shared" si="29"/>
        <v>0</v>
      </c>
      <c r="U48" s="51">
        <f t="shared" si="30"/>
        <v>0</v>
      </c>
      <c r="V48" s="94">
        <v>0</v>
      </c>
      <c r="W48" s="95"/>
    </row>
    <row r="49" spans="1:23" ht="12.75" customHeight="1">
      <c r="A49" s="48" t="s">
        <v>69</v>
      </c>
      <c r="B49" s="93">
        <v>0</v>
      </c>
      <c r="C49" s="93">
        <v>0</v>
      </c>
      <c r="D49" s="93"/>
      <c r="E49" s="93">
        <f t="shared" si="24"/>
        <v>0</v>
      </c>
      <c r="F49" s="94">
        <v>0</v>
      </c>
      <c r="G49" s="95">
        <v>0</v>
      </c>
      <c r="H49" s="94"/>
      <c r="I49" s="95"/>
      <c r="J49" s="94"/>
      <c r="K49" s="95"/>
      <c r="L49" s="94"/>
      <c r="M49" s="95"/>
      <c r="N49" s="94"/>
      <c r="O49" s="95"/>
      <c r="P49" s="94">
        <f t="shared" si="25"/>
        <v>0</v>
      </c>
      <c r="Q49" s="95">
        <f t="shared" si="26"/>
        <v>0</v>
      </c>
      <c r="R49" s="49">
        <f t="shared" si="27"/>
        <v>0</v>
      </c>
      <c r="S49" s="50">
        <f t="shared" si="28"/>
        <v>0</v>
      </c>
      <c r="T49" s="49">
        <f t="shared" si="29"/>
        <v>0</v>
      </c>
      <c r="U49" s="51">
        <f t="shared" si="30"/>
        <v>0</v>
      </c>
      <c r="V49" s="94">
        <v>0</v>
      </c>
      <c r="W49" s="95"/>
    </row>
    <row r="50" spans="1:23" ht="12.75" customHeight="1">
      <c r="A50" s="48" t="s">
        <v>70</v>
      </c>
      <c r="B50" s="93">
        <v>0</v>
      </c>
      <c r="C50" s="93">
        <v>0</v>
      </c>
      <c r="D50" s="93"/>
      <c r="E50" s="93">
        <f t="shared" si="24"/>
        <v>0</v>
      </c>
      <c r="F50" s="94">
        <v>0</v>
      </c>
      <c r="G50" s="95">
        <v>0</v>
      </c>
      <c r="H50" s="94"/>
      <c r="I50" s="95"/>
      <c r="J50" s="94"/>
      <c r="K50" s="95"/>
      <c r="L50" s="94"/>
      <c r="M50" s="95"/>
      <c r="N50" s="94"/>
      <c r="O50" s="95"/>
      <c r="P50" s="94">
        <f t="shared" si="25"/>
        <v>0</v>
      </c>
      <c r="Q50" s="95">
        <f t="shared" si="26"/>
        <v>0</v>
      </c>
      <c r="R50" s="49">
        <f t="shared" si="27"/>
        <v>0</v>
      </c>
      <c r="S50" s="50">
        <f t="shared" si="28"/>
        <v>0</v>
      </c>
      <c r="T50" s="49">
        <f t="shared" si="29"/>
        <v>0</v>
      </c>
      <c r="U50" s="51">
        <f t="shared" si="30"/>
        <v>0</v>
      </c>
      <c r="V50" s="94">
        <v>0</v>
      </c>
      <c r="W50" s="95">
        <v>0</v>
      </c>
    </row>
    <row r="51" spans="1:23" ht="12.75" customHeight="1">
      <c r="A51" s="48" t="s">
        <v>71</v>
      </c>
      <c r="B51" s="93">
        <v>35000000</v>
      </c>
      <c r="C51" s="93">
        <v>0</v>
      </c>
      <c r="D51" s="93"/>
      <c r="E51" s="93">
        <f t="shared" si="24"/>
        <v>35000000</v>
      </c>
      <c r="F51" s="94">
        <v>35000000</v>
      </c>
      <c r="G51" s="95">
        <v>35000000</v>
      </c>
      <c r="H51" s="94"/>
      <c r="I51" s="95"/>
      <c r="J51" s="94">
        <v>5511000</v>
      </c>
      <c r="K51" s="95"/>
      <c r="L51" s="94">
        <v>3392000</v>
      </c>
      <c r="M51" s="95"/>
      <c r="N51" s="94">
        <v>4052000</v>
      </c>
      <c r="O51" s="95"/>
      <c r="P51" s="94">
        <f t="shared" si="25"/>
        <v>12955000</v>
      </c>
      <c r="Q51" s="95">
        <f t="shared" si="26"/>
        <v>0</v>
      </c>
      <c r="R51" s="49">
        <f t="shared" si="27"/>
        <v>19.45754716981132</v>
      </c>
      <c r="S51" s="50">
        <f t="shared" si="28"/>
        <v>0</v>
      </c>
      <c r="T51" s="49">
        <f t="shared" si="29"/>
        <v>37.01428571428572</v>
      </c>
      <c r="U51" s="51">
        <f t="shared" si="30"/>
        <v>0</v>
      </c>
      <c r="V51" s="94">
        <v>34908000</v>
      </c>
      <c r="W51" s="95">
        <v>0</v>
      </c>
    </row>
    <row r="52" spans="1:23" ht="12.75" customHeight="1">
      <c r="A52" s="48" t="s">
        <v>72</v>
      </c>
      <c r="B52" s="93">
        <v>0</v>
      </c>
      <c r="C52" s="93">
        <v>0</v>
      </c>
      <c r="D52" s="93"/>
      <c r="E52" s="93">
        <f t="shared" si="24"/>
        <v>0</v>
      </c>
      <c r="F52" s="94">
        <v>0</v>
      </c>
      <c r="G52" s="95">
        <v>0</v>
      </c>
      <c r="H52" s="94"/>
      <c r="I52" s="95"/>
      <c r="J52" s="94"/>
      <c r="K52" s="95"/>
      <c r="L52" s="94"/>
      <c r="M52" s="95"/>
      <c r="N52" s="94"/>
      <c r="O52" s="95"/>
      <c r="P52" s="94">
        <f t="shared" si="25"/>
        <v>0</v>
      </c>
      <c r="Q52" s="95">
        <f t="shared" si="26"/>
        <v>0</v>
      </c>
      <c r="R52" s="49">
        <f t="shared" si="27"/>
        <v>0</v>
      </c>
      <c r="S52" s="50">
        <f t="shared" si="28"/>
        <v>0</v>
      </c>
      <c r="T52" s="49">
        <f t="shared" si="29"/>
        <v>0</v>
      </c>
      <c r="U52" s="51">
        <f t="shared" si="30"/>
        <v>0</v>
      </c>
      <c r="V52" s="94">
        <v>0</v>
      </c>
      <c r="W52" s="95">
        <v>0</v>
      </c>
    </row>
    <row r="53" spans="1:23" ht="12.75" customHeight="1">
      <c r="A53" s="52" t="s">
        <v>40</v>
      </c>
      <c r="B53" s="96">
        <f>SUM(B42:B52)</f>
        <v>35000000</v>
      </c>
      <c r="C53" s="96">
        <f>SUM(C42:C52)</f>
        <v>0</v>
      </c>
      <c r="D53" s="96"/>
      <c r="E53" s="96">
        <f t="shared" si="24"/>
        <v>35000000</v>
      </c>
      <c r="F53" s="97">
        <f aca="true" t="shared" si="31" ref="F53:O53">SUM(F42:F52)</f>
        <v>35000000</v>
      </c>
      <c r="G53" s="98">
        <f t="shared" si="31"/>
        <v>35000000</v>
      </c>
      <c r="H53" s="97">
        <f t="shared" si="31"/>
        <v>0</v>
      </c>
      <c r="I53" s="98">
        <f t="shared" si="31"/>
        <v>0</v>
      </c>
      <c r="J53" s="97">
        <f t="shared" si="31"/>
        <v>5511000</v>
      </c>
      <c r="K53" s="98">
        <f t="shared" si="31"/>
        <v>0</v>
      </c>
      <c r="L53" s="97">
        <f t="shared" si="31"/>
        <v>3392000</v>
      </c>
      <c r="M53" s="98">
        <f t="shared" si="31"/>
        <v>0</v>
      </c>
      <c r="N53" s="97">
        <f t="shared" si="31"/>
        <v>4052000</v>
      </c>
      <c r="O53" s="98">
        <f t="shared" si="31"/>
        <v>0</v>
      </c>
      <c r="P53" s="97">
        <f t="shared" si="25"/>
        <v>12955000</v>
      </c>
      <c r="Q53" s="98">
        <f t="shared" si="26"/>
        <v>0</v>
      </c>
      <c r="R53" s="53">
        <f t="shared" si="27"/>
        <v>19.45754716981132</v>
      </c>
      <c r="S53" s="54">
        <f t="shared" si="28"/>
        <v>0</v>
      </c>
      <c r="T53" s="53">
        <f>IF((+$E43+$E45+$E47+$E48+$E51)=0,0,(P53/(+$E43+$E45+$E47+$E48+$E51))*100)</f>
        <v>37.01428571428572</v>
      </c>
      <c r="U53" s="55">
        <f>IF((+$E43+$E45+$E47+$E48+$E51)=0,0,(Q53/(+$E43+$E45+$E47+$E48+$E51))*100)</f>
        <v>0</v>
      </c>
      <c r="V53" s="97">
        <f>SUM(V42:V52)</f>
        <v>34908000</v>
      </c>
      <c r="W53" s="98">
        <f>SUM(W42:W52)</f>
        <v>0</v>
      </c>
    </row>
    <row r="54" spans="1:23" ht="12.75" customHeight="1">
      <c r="A54" s="41" t="s">
        <v>73</v>
      </c>
      <c r="B54" s="99"/>
      <c r="C54" s="99"/>
      <c r="D54" s="99"/>
      <c r="E54" s="99"/>
      <c r="F54" s="100"/>
      <c r="G54" s="101"/>
      <c r="H54" s="100"/>
      <c r="I54" s="101"/>
      <c r="J54" s="100"/>
      <c r="K54" s="101"/>
      <c r="L54" s="100"/>
      <c r="M54" s="101"/>
      <c r="N54" s="100"/>
      <c r="O54" s="101"/>
      <c r="P54" s="100"/>
      <c r="Q54" s="101"/>
      <c r="R54" s="45"/>
      <c r="S54" s="46"/>
      <c r="T54" s="45"/>
      <c r="U54" s="47"/>
      <c r="V54" s="100"/>
      <c r="W54" s="101"/>
    </row>
    <row r="55" spans="1:23" ht="12.75" customHeight="1">
      <c r="A55" s="56" t="s">
        <v>74</v>
      </c>
      <c r="B55" s="93">
        <v>0</v>
      </c>
      <c r="C55" s="93">
        <v>0</v>
      </c>
      <c r="D55" s="93"/>
      <c r="E55" s="93">
        <f>$B55+$C55+$D55</f>
        <v>0</v>
      </c>
      <c r="F55" s="94">
        <v>0</v>
      </c>
      <c r="G55" s="95">
        <v>0</v>
      </c>
      <c r="H55" s="94"/>
      <c r="I55" s="95"/>
      <c r="J55" s="94"/>
      <c r="K55" s="95"/>
      <c r="L55" s="94"/>
      <c r="M55" s="95"/>
      <c r="N55" s="94"/>
      <c r="O55" s="95"/>
      <c r="P55" s="94">
        <f>$H55+$J55+$L55+$N55</f>
        <v>0</v>
      </c>
      <c r="Q55" s="95">
        <f>$I55+$K55+$M55+$O55</f>
        <v>0</v>
      </c>
      <c r="R55" s="49">
        <f>IF($L55=0,0,(($N55-$L55)/$L55)*100)</f>
        <v>0</v>
      </c>
      <c r="S55" s="50">
        <f>IF($M55=0,0,(($O55-$M55)/$M55)*100)</f>
        <v>0</v>
      </c>
      <c r="T55" s="49">
        <f>IF($E55=0,0,($P55/$E55)*100)</f>
        <v>0</v>
      </c>
      <c r="U55" s="51">
        <f>IF($E55=0,0,($Q55/$E55)*100)</f>
        <v>0</v>
      </c>
      <c r="V55" s="94">
        <v>0</v>
      </c>
      <c r="W55" s="95"/>
    </row>
    <row r="56" spans="1:23" ht="12.75" customHeight="1">
      <c r="A56" s="56" t="s">
        <v>75</v>
      </c>
      <c r="B56" s="93">
        <v>0</v>
      </c>
      <c r="C56" s="93">
        <v>0</v>
      </c>
      <c r="D56" s="93"/>
      <c r="E56" s="93">
        <f>$B56+$C56+$D56</f>
        <v>0</v>
      </c>
      <c r="F56" s="94">
        <v>0</v>
      </c>
      <c r="G56" s="95">
        <v>0</v>
      </c>
      <c r="H56" s="94"/>
      <c r="I56" s="95"/>
      <c r="J56" s="94"/>
      <c r="K56" s="95"/>
      <c r="L56" s="94"/>
      <c r="M56" s="95"/>
      <c r="N56" s="94"/>
      <c r="O56" s="95"/>
      <c r="P56" s="94">
        <f>$H56+$J56+$L56+$N56</f>
        <v>0</v>
      </c>
      <c r="Q56" s="95">
        <f>$I56+$K56+$M56+$O56</f>
        <v>0</v>
      </c>
      <c r="R56" s="49">
        <f>IF($L56=0,0,(($N56-$L56)/$L56)*100)</f>
        <v>0</v>
      </c>
      <c r="S56" s="50">
        <f>IF($M56=0,0,(($O56-$M56)/$M56)*100)</f>
        <v>0</v>
      </c>
      <c r="T56" s="49">
        <f>IF($E56=0,0,($P56/$E56)*100)</f>
        <v>0</v>
      </c>
      <c r="U56" s="51">
        <f>IF($E56=0,0,($Q56/$E56)*100)</f>
        <v>0</v>
      </c>
      <c r="V56" s="94">
        <v>0</v>
      </c>
      <c r="W56" s="95"/>
    </row>
    <row r="57" spans="1:23" ht="12.75" customHeight="1" hidden="1">
      <c r="A57" s="56" t="s">
        <v>76</v>
      </c>
      <c r="B57" s="93">
        <v>0</v>
      </c>
      <c r="C57" s="93">
        <v>0</v>
      </c>
      <c r="D57" s="93"/>
      <c r="E57" s="93">
        <f>$B57+$C57+$D57</f>
        <v>0</v>
      </c>
      <c r="F57" s="94">
        <v>0</v>
      </c>
      <c r="G57" s="95">
        <v>0</v>
      </c>
      <c r="H57" s="94"/>
      <c r="I57" s="95"/>
      <c r="J57" s="94"/>
      <c r="K57" s="95"/>
      <c r="L57" s="94"/>
      <c r="M57" s="95"/>
      <c r="N57" s="94"/>
      <c r="O57" s="95"/>
      <c r="P57" s="94">
        <f>$H57+$J57+$L57+$N57</f>
        <v>0</v>
      </c>
      <c r="Q57" s="95">
        <f>$I57+$K57+$M57+$O57</f>
        <v>0</v>
      </c>
      <c r="R57" s="49">
        <f>IF($L57=0,0,(($N57-$L57)/$L57)*100)</f>
        <v>0</v>
      </c>
      <c r="S57" s="50">
        <f>IF($M57=0,0,(($O57-$M57)/$M57)*100)</f>
        <v>0</v>
      </c>
      <c r="T57" s="49">
        <f>IF($E57=0,0,($P57/$E57)*100)</f>
        <v>0</v>
      </c>
      <c r="U57" s="51">
        <f>IF($E57=0,0,($Q57/$E57)*100)</f>
        <v>0</v>
      </c>
      <c r="V57" s="94">
        <v>0</v>
      </c>
      <c r="W57" s="95"/>
    </row>
    <row r="58" spans="1:23" ht="12.75" customHeight="1" hidden="1">
      <c r="A58" s="48" t="s">
        <v>77</v>
      </c>
      <c r="B58" s="93">
        <v>0</v>
      </c>
      <c r="C58" s="93">
        <v>0</v>
      </c>
      <c r="D58" s="93"/>
      <c r="E58" s="93">
        <f>$B58+$C58+$D58</f>
        <v>0</v>
      </c>
      <c r="F58" s="94">
        <v>0</v>
      </c>
      <c r="G58" s="95">
        <v>0</v>
      </c>
      <c r="H58" s="94"/>
      <c r="I58" s="95"/>
      <c r="J58" s="94"/>
      <c r="K58" s="95"/>
      <c r="L58" s="94"/>
      <c r="M58" s="95"/>
      <c r="N58" s="94"/>
      <c r="O58" s="95"/>
      <c r="P58" s="94">
        <f>$H58+$J58+$L58+$N58</f>
        <v>0</v>
      </c>
      <c r="Q58" s="95">
        <f>$I58+$K58+$M58+$O58</f>
        <v>0</v>
      </c>
      <c r="R58" s="49">
        <f>IF($L58=0,0,(($N58-$L58)/$L58)*100)</f>
        <v>0</v>
      </c>
      <c r="S58" s="50">
        <f>IF($M58=0,0,(($O58-$M58)/$M58)*100)</f>
        <v>0</v>
      </c>
      <c r="T58" s="49">
        <f>IF($E58=0,0,($P58/$E58)*100)</f>
        <v>0</v>
      </c>
      <c r="U58" s="51">
        <f>IF($E58=0,0,($Q58/$E58)*100)</f>
        <v>0</v>
      </c>
      <c r="V58" s="94">
        <v>0</v>
      </c>
      <c r="W58" s="95"/>
    </row>
    <row r="59" spans="1:23" ht="12.75" customHeight="1">
      <c r="A59" s="57" t="s">
        <v>40</v>
      </c>
      <c r="B59" s="102">
        <f>SUM(B55:B58)</f>
        <v>0</v>
      </c>
      <c r="C59" s="102">
        <f>SUM(C55:C58)</f>
        <v>0</v>
      </c>
      <c r="D59" s="102"/>
      <c r="E59" s="102">
        <f>$B59+$C59+$D59</f>
        <v>0</v>
      </c>
      <c r="F59" s="103">
        <f aca="true" t="shared" si="32" ref="F59:O59">SUM(F55:F58)</f>
        <v>0</v>
      </c>
      <c r="G59" s="104">
        <f t="shared" si="32"/>
        <v>0</v>
      </c>
      <c r="H59" s="103">
        <f t="shared" si="32"/>
        <v>0</v>
      </c>
      <c r="I59" s="104">
        <f t="shared" si="32"/>
        <v>0</v>
      </c>
      <c r="J59" s="103">
        <f t="shared" si="32"/>
        <v>0</v>
      </c>
      <c r="K59" s="104">
        <f t="shared" si="32"/>
        <v>0</v>
      </c>
      <c r="L59" s="103">
        <f t="shared" si="32"/>
        <v>0</v>
      </c>
      <c r="M59" s="104">
        <f t="shared" si="32"/>
        <v>0</v>
      </c>
      <c r="N59" s="103">
        <f t="shared" si="32"/>
        <v>0</v>
      </c>
      <c r="O59" s="104">
        <f t="shared" si="32"/>
        <v>0</v>
      </c>
      <c r="P59" s="103">
        <f>$H59+$J59+$L59+$N59</f>
        <v>0</v>
      </c>
      <c r="Q59" s="104">
        <f>$I59+$K59+$M59+$O59</f>
        <v>0</v>
      </c>
      <c r="R59" s="58">
        <f>IF($L59=0,0,(($N59-$L59)/$L59)*100)</f>
        <v>0</v>
      </c>
      <c r="S59" s="59">
        <f>IF($M59=0,0,(($O59-$M59)/$M59)*100)</f>
        <v>0</v>
      </c>
      <c r="T59" s="58">
        <f>IF($E59=0,0,($P59/$E59)*100)</f>
        <v>0</v>
      </c>
      <c r="U59" s="60">
        <f>IF($E59=0,0,($Q59/$E59)*100)</f>
        <v>0</v>
      </c>
      <c r="V59" s="103">
        <f>SUM(V55:V58)</f>
        <v>0</v>
      </c>
      <c r="W59" s="104">
        <f>SUM(W55:W58)</f>
        <v>0</v>
      </c>
    </row>
    <row r="60" spans="1:23" ht="12.75" customHeight="1">
      <c r="A60" s="41" t="s">
        <v>78</v>
      </c>
      <c r="B60" s="99"/>
      <c r="C60" s="99"/>
      <c r="D60" s="99"/>
      <c r="E60" s="99"/>
      <c r="F60" s="100"/>
      <c r="G60" s="101"/>
      <c r="H60" s="100"/>
      <c r="I60" s="101"/>
      <c r="J60" s="100"/>
      <c r="K60" s="101"/>
      <c r="L60" s="100"/>
      <c r="M60" s="101"/>
      <c r="N60" s="100"/>
      <c r="O60" s="101"/>
      <c r="P60" s="100"/>
      <c r="Q60" s="101"/>
      <c r="R60" s="45"/>
      <c r="S60" s="46"/>
      <c r="T60" s="45"/>
      <c r="U60" s="47"/>
      <c r="V60" s="100"/>
      <c r="W60" s="101"/>
    </row>
    <row r="61" spans="1:23" ht="12.75" customHeight="1">
      <c r="A61" s="48" t="s">
        <v>79</v>
      </c>
      <c r="B61" s="93">
        <v>0</v>
      </c>
      <c r="C61" s="93">
        <v>0</v>
      </c>
      <c r="D61" s="93"/>
      <c r="E61" s="93">
        <f aca="true" t="shared" si="33" ref="E61:E67">$B61+$C61+$D61</f>
        <v>0</v>
      </c>
      <c r="F61" s="94">
        <v>0</v>
      </c>
      <c r="G61" s="95">
        <v>0</v>
      </c>
      <c r="H61" s="94"/>
      <c r="I61" s="95"/>
      <c r="J61" s="94"/>
      <c r="K61" s="95"/>
      <c r="L61" s="94"/>
      <c r="M61" s="95"/>
      <c r="N61" s="94"/>
      <c r="O61" s="95"/>
      <c r="P61" s="94">
        <f aca="true" t="shared" si="34" ref="P61:P67">$H61+$J61+$L61+$N61</f>
        <v>0</v>
      </c>
      <c r="Q61" s="95">
        <f aca="true" t="shared" si="35" ref="Q61:Q67">$I61+$K61+$M61+$O61</f>
        <v>0</v>
      </c>
      <c r="R61" s="49">
        <f aca="true" t="shared" si="36" ref="R61:R67">IF($L61=0,0,(($N61-$L61)/$L61)*100)</f>
        <v>0</v>
      </c>
      <c r="S61" s="50">
        <f aca="true" t="shared" si="37" ref="S61:S67">IF($M61=0,0,(($O61-$M61)/$M61)*100)</f>
        <v>0</v>
      </c>
      <c r="T61" s="49">
        <f>IF($E61=0,0,($P61/$E61)*100)</f>
        <v>0</v>
      </c>
      <c r="U61" s="51">
        <f>IF($E61=0,0,($Q61/$E61)*100)</f>
        <v>0</v>
      </c>
      <c r="V61" s="94">
        <v>0</v>
      </c>
      <c r="W61" s="95"/>
    </row>
    <row r="62" spans="1:23" ht="12.75" customHeight="1">
      <c r="A62" s="48" t="s">
        <v>80</v>
      </c>
      <c r="B62" s="93">
        <v>0</v>
      </c>
      <c r="C62" s="93">
        <v>0</v>
      </c>
      <c r="D62" s="93"/>
      <c r="E62" s="93">
        <f t="shared" si="33"/>
        <v>0</v>
      </c>
      <c r="F62" s="94">
        <v>0</v>
      </c>
      <c r="G62" s="95">
        <v>0</v>
      </c>
      <c r="H62" s="94"/>
      <c r="I62" s="95"/>
      <c r="J62" s="94"/>
      <c r="K62" s="95"/>
      <c r="L62" s="94"/>
      <c r="M62" s="95"/>
      <c r="N62" s="94"/>
      <c r="O62" s="95"/>
      <c r="P62" s="94">
        <f t="shared" si="34"/>
        <v>0</v>
      </c>
      <c r="Q62" s="95">
        <f t="shared" si="35"/>
        <v>0</v>
      </c>
      <c r="R62" s="49">
        <f t="shared" si="36"/>
        <v>0</v>
      </c>
      <c r="S62" s="50">
        <f t="shared" si="37"/>
        <v>0</v>
      </c>
      <c r="T62" s="49">
        <f>IF($E62=0,0,($P62/$E62)*100)</f>
        <v>0</v>
      </c>
      <c r="U62" s="51">
        <f>IF($E62=0,0,($Q62/$E62)*100)</f>
        <v>0</v>
      </c>
      <c r="V62" s="94">
        <v>0</v>
      </c>
      <c r="W62" s="95"/>
    </row>
    <row r="63" spans="1:23" ht="12.75" customHeight="1">
      <c r="A63" s="48" t="s">
        <v>81</v>
      </c>
      <c r="B63" s="93">
        <v>0</v>
      </c>
      <c r="C63" s="93">
        <v>0</v>
      </c>
      <c r="D63" s="93"/>
      <c r="E63" s="93">
        <f t="shared" si="33"/>
        <v>0</v>
      </c>
      <c r="F63" s="94">
        <v>0</v>
      </c>
      <c r="G63" s="95">
        <v>0</v>
      </c>
      <c r="H63" s="94"/>
      <c r="I63" s="95"/>
      <c r="J63" s="94"/>
      <c r="K63" s="95"/>
      <c r="L63" s="94"/>
      <c r="M63" s="95"/>
      <c r="N63" s="94"/>
      <c r="O63" s="95"/>
      <c r="P63" s="94">
        <f t="shared" si="34"/>
        <v>0</v>
      </c>
      <c r="Q63" s="95">
        <f t="shared" si="35"/>
        <v>0</v>
      </c>
      <c r="R63" s="49">
        <f t="shared" si="36"/>
        <v>0</v>
      </c>
      <c r="S63" s="50">
        <f t="shared" si="37"/>
        <v>0</v>
      </c>
      <c r="T63" s="49">
        <f>IF($E63=0,0,($P63/$E63)*100)</f>
        <v>0</v>
      </c>
      <c r="U63" s="51">
        <f>IF($E63=0,0,($Q63/$E63)*100)</f>
        <v>0</v>
      </c>
      <c r="V63" s="94">
        <v>0</v>
      </c>
      <c r="W63" s="95"/>
    </row>
    <row r="64" spans="1:23" ht="12.75" customHeight="1">
      <c r="A64" s="48" t="s">
        <v>82</v>
      </c>
      <c r="B64" s="93">
        <v>0</v>
      </c>
      <c r="C64" s="93">
        <v>0</v>
      </c>
      <c r="D64" s="93"/>
      <c r="E64" s="93">
        <f t="shared" si="33"/>
        <v>0</v>
      </c>
      <c r="F64" s="94">
        <v>0</v>
      </c>
      <c r="G64" s="95">
        <v>0</v>
      </c>
      <c r="H64" s="94"/>
      <c r="I64" s="95"/>
      <c r="J64" s="94"/>
      <c r="K64" s="95"/>
      <c r="L64" s="94"/>
      <c r="M64" s="95"/>
      <c r="N64" s="94"/>
      <c r="O64" s="95"/>
      <c r="P64" s="94">
        <f t="shared" si="34"/>
        <v>0</v>
      </c>
      <c r="Q64" s="95">
        <f t="shared" si="35"/>
        <v>0</v>
      </c>
      <c r="R64" s="49">
        <f t="shared" si="36"/>
        <v>0</v>
      </c>
      <c r="S64" s="50">
        <f t="shared" si="37"/>
        <v>0</v>
      </c>
      <c r="T64" s="49">
        <f>IF($E64=0,0,($P64/$E64)*100)</f>
        <v>0</v>
      </c>
      <c r="U64" s="51">
        <f>IF($E64=0,0,($Q64/$E64)*100)</f>
        <v>0</v>
      </c>
      <c r="V64" s="94">
        <v>0</v>
      </c>
      <c r="W64" s="95">
        <v>0</v>
      </c>
    </row>
    <row r="65" spans="1:23" ht="12.75" customHeight="1">
      <c r="A65" s="48" t="s">
        <v>83</v>
      </c>
      <c r="B65" s="93">
        <v>0</v>
      </c>
      <c r="C65" s="93">
        <v>0</v>
      </c>
      <c r="D65" s="93"/>
      <c r="E65" s="93">
        <f t="shared" si="33"/>
        <v>0</v>
      </c>
      <c r="F65" s="94">
        <v>0</v>
      </c>
      <c r="G65" s="95">
        <v>0</v>
      </c>
      <c r="H65" s="94"/>
      <c r="I65" s="95"/>
      <c r="J65" s="94"/>
      <c r="K65" s="95"/>
      <c r="L65" s="94"/>
      <c r="M65" s="95"/>
      <c r="N65" s="94"/>
      <c r="O65" s="95"/>
      <c r="P65" s="94">
        <f t="shared" si="34"/>
        <v>0</v>
      </c>
      <c r="Q65" s="95">
        <f t="shared" si="35"/>
        <v>0</v>
      </c>
      <c r="R65" s="49">
        <f t="shared" si="36"/>
        <v>0</v>
      </c>
      <c r="S65" s="50">
        <f t="shared" si="37"/>
        <v>0</v>
      </c>
      <c r="T65" s="49">
        <f>IF($E65=0,0,($P65/$E65)*100)</f>
        <v>0</v>
      </c>
      <c r="U65" s="51">
        <f>IF($E65=0,0,($Q65/$E65)*100)</f>
        <v>0</v>
      </c>
      <c r="V65" s="94">
        <v>0</v>
      </c>
      <c r="W65" s="95">
        <v>0</v>
      </c>
    </row>
    <row r="66" spans="1:23" ht="12.75" customHeight="1">
      <c r="A66" s="52" t="s">
        <v>40</v>
      </c>
      <c r="B66" s="96">
        <f>SUM(B61:B65)</f>
        <v>0</v>
      </c>
      <c r="C66" s="96">
        <f>SUM(C61:C65)</f>
        <v>0</v>
      </c>
      <c r="D66" s="96"/>
      <c r="E66" s="96">
        <f t="shared" si="33"/>
        <v>0</v>
      </c>
      <c r="F66" s="97">
        <f aca="true" t="shared" si="38" ref="F66:O66">SUM(F61:F65)</f>
        <v>0</v>
      </c>
      <c r="G66" s="98">
        <f t="shared" si="38"/>
        <v>0</v>
      </c>
      <c r="H66" s="97">
        <f t="shared" si="38"/>
        <v>0</v>
      </c>
      <c r="I66" s="98">
        <f t="shared" si="38"/>
        <v>0</v>
      </c>
      <c r="J66" s="97">
        <f t="shared" si="38"/>
        <v>0</v>
      </c>
      <c r="K66" s="98">
        <f t="shared" si="38"/>
        <v>0</v>
      </c>
      <c r="L66" s="97">
        <f t="shared" si="38"/>
        <v>0</v>
      </c>
      <c r="M66" s="98">
        <f t="shared" si="38"/>
        <v>0</v>
      </c>
      <c r="N66" s="97">
        <f t="shared" si="38"/>
        <v>0</v>
      </c>
      <c r="O66" s="98">
        <f t="shared" si="38"/>
        <v>0</v>
      </c>
      <c r="P66" s="97">
        <f t="shared" si="34"/>
        <v>0</v>
      </c>
      <c r="Q66" s="98">
        <f t="shared" si="35"/>
        <v>0</v>
      </c>
      <c r="R66" s="53">
        <f t="shared" si="36"/>
        <v>0</v>
      </c>
      <c r="S66" s="54">
        <f t="shared" si="37"/>
        <v>0</v>
      </c>
      <c r="T66" s="53">
        <f>IF((+$E61+$E63+$E64++$E65)=0,0,(P66/(+$E61+$E63+$E64+$E65))*100)</f>
        <v>0</v>
      </c>
      <c r="U66" s="55">
        <f>IF((+$E61+$E63+$E65)=0,0,(Q66/(+$E61+$E63+$E65))*100)</f>
        <v>0</v>
      </c>
      <c r="V66" s="97">
        <f>SUM(V61:V65)</f>
        <v>0</v>
      </c>
      <c r="W66" s="98">
        <f>SUM(W61:W65)</f>
        <v>0</v>
      </c>
    </row>
    <row r="67" spans="1:23" ht="12.75" customHeight="1">
      <c r="A67" s="61" t="s">
        <v>84</v>
      </c>
      <c r="B67" s="105">
        <f>SUM(B9:B15,B18:B23,B26:B29,B32,B35:B39,B42:B52,B55:B58,B61:B65)</f>
        <v>65215000</v>
      </c>
      <c r="C67" s="105">
        <f>SUM(C9:C15,C18:C23,C26:C29,C32,C35:C39,C42:C52,C55:C58,C61:C65)</f>
        <v>0</v>
      </c>
      <c r="D67" s="105"/>
      <c r="E67" s="105">
        <f t="shared" si="33"/>
        <v>65215000</v>
      </c>
      <c r="F67" s="106">
        <f aca="true" t="shared" si="39" ref="F67:O67">SUM(F9:F15,F18:F23,F26:F29,F32,F35:F39,F42:F52,F55:F58,F61:F65)</f>
        <v>65215000</v>
      </c>
      <c r="G67" s="107">
        <f t="shared" si="39"/>
        <v>54361000</v>
      </c>
      <c r="H67" s="106">
        <f t="shared" si="39"/>
        <v>4303000</v>
      </c>
      <c r="I67" s="107">
        <f t="shared" si="39"/>
        <v>524047</v>
      </c>
      <c r="J67" s="106">
        <f t="shared" si="39"/>
        <v>8983000</v>
      </c>
      <c r="K67" s="107">
        <f t="shared" si="39"/>
        <v>834360</v>
      </c>
      <c r="L67" s="106">
        <f t="shared" si="39"/>
        <v>3668000</v>
      </c>
      <c r="M67" s="107">
        <f t="shared" si="39"/>
        <v>627166</v>
      </c>
      <c r="N67" s="106">
        <f t="shared" si="39"/>
        <v>4630000</v>
      </c>
      <c r="O67" s="107">
        <f t="shared" si="39"/>
        <v>291619</v>
      </c>
      <c r="P67" s="106">
        <f t="shared" si="34"/>
        <v>21584000</v>
      </c>
      <c r="Q67" s="107">
        <f t="shared" si="35"/>
        <v>2277192</v>
      </c>
      <c r="R67" s="62">
        <f t="shared" si="36"/>
        <v>26.226826608506</v>
      </c>
      <c r="S67" s="63">
        <f t="shared" si="37"/>
        <v>-53.50210311145693</v>
      </c>
      <c r="T67" s="62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38.46661082497193</v>
      </c>
      <c r="U67" s="62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4.05837001657429</v>
      </c>
      <c r="V67" s="106">
        <f>SUM(V9:V15,V18:V23,V26:V29,V32,V35:V39,V42:V52,V55:V58,V61:V65)</f>
        <v>42789000</v>
      </c>
      <c r="W67" s="107">
        <f>SUM(W9:W15,W18:W23,W26:W29,W32,W35:W39,W42:W52,W55:W58,W61:W65)</f>
        <v>0</v>
      </c>
    </row>
    <row r="68" spans="1:23" ht="12.75" customHeight="1">
      <c r="A68" s="41" t="s">
        <v>41</v>
      </c>
      <c r="B68" s="99"/>
      <c r="C68" s="99"/>
      <c r="D68" s="99"/>
      <c r="E68" s="99"/>
      <c r="F68" s="100"/>
      <c r="G68" s="101"/>
      <c r="H68" s="100"/>
      <c r="I68" s="101"/>
      <c r="J68" s="100"/>
      <c r="K68" s="101"/>
      <c r="L68" s="100"/>
      <c r="M68" s="101"/>
      <c r="N68" s="100"/>
      <c r="O68" s="101"/>
      <c r="P68" s="100"/>
      <c r="Q68" s="101"/>
      <c r="R68" s="45"/>
      <c r="S68" s="46"/>
      <c r="T68" s="45"/>
      <c r="U68" s="47"/>
      <c r="V68" s="100"/>
      <c r="W68" s="101"/>
    </row>
    <row r="69" spans="1:23" s="65" customFormat="1" ht="12.75" customHeight="1">
      <c r="A69" s="64" t="s">
        <v>85</v>
      </c>
      <c r="B69" s="93">
        <v>66275000</v>
      </c>
      <c r="C69" s="93">
        <v>0</v>
      </c>
      <c r="D69" s="93"/>
      <c r="E69" s="93">
        <f>$B69+$C69+$D69</f>
        <v>66275000</v>
      </c>
      <c r="F69" s="94">
        <v>66275000</v>
      </c>
      <c r="G69" s="95">
        <v>66275000</v>
      </c>
      <c r="H69" s="94">
        <v>3761000</v>
      </c>
      <c r="I69" s="95"/>
      <c r="J69" s="94">
        <v>6394000</v>
      </c>
      <c r="K69" s="95"/>
      <c r="L69" s="94"/>
      <c r="M69" s="95"/>
      <c r="N69" s="94">
        <v>7615000</v>
      </c>
      <c r="O69" s="95"/>
      <c r="P69" s="94">
        <f>$H69+$J69+$L69+$N69</f>
        <v>17770000</v>
      </c>
      <c r="Q69" s="95">
        <f>$I69+$K69+$M69+$O69</f>
        <v>0</v>
      </c>
      <c r="R69" s="49">
        <f>IF($L69=0,0,(($N69-$L69)/$L69)*100)</f>
        <v>0</v>
      </c>
      <c r="S69" s="50">
        <f>IF($M69=0,0,(($O69-$M69)/$M69)*100)</f>
        <v>0</v>
      </c>
      <c r="T69" s="49">
        <f>IF($E69=0,0,($P69/$E69)*100)</f>
        <v>26.81252357600905</v>
      </c>
      <c r="U69" s="51">
        <f>IF($E69=0,0,($Q69/$E69)*100)</f>
        <v>0</v>
      </c>
      <c r="V69" s="94">
        <v>0</v>
      </c>
      <c r="W69" s="95">
        <v>0</v>
      </c>
    </row>
    <row r="70" spans="1:23" ht="12.75" customHeight="1">
      <c r="A70" s="57" t="s">
        <v>40</v>
      </c>
      <c r="B70" s="102">
        <f>B69</f>
        <v>66275000</v>
      </c>
      <c r="C70" s="102">
        <f>C69</f>
        <v>0</v>
      </c>
      <c r="D70" s="102"/>
      <c r="E70" s="102">
        <f>$B70+$C70+$D70</f>
        <v>66275000</v>
      </c>
      <c r="F70" s="103">
        <f aca="true" t="shared" si="40" ref="F70:O70">F69</f>
        <v>66275000</v>
      </c>
      <c r="G70" s="104">
        <f t="shared" si="40"/>
        <v>66275000</v>
      </c>
      <c r="H70" s="103">
        <f t="shared" si="40"/>
        <v>3761000</v>
      </c>
      <c r="I70" s="104">
        <f t="shared" si="40"/>
        <v>0</v>
      </c>
      <c r="J70" s="103">
        <f t="shared" si="40"/>
        <v>6394000</v>
      </c>
      <c r="K70" s="104">
        <f t="shared" si="40"/>
        <v>0</v>
      </c>
      <c r="L70" s="103">
        <f t="shared" si="40"/>
        <v>0</v>
      </c>
      <c r="M70" s="104">
        <f t="shared" si="40"/>
        <v>0</v>
      </c>
      <c r="N70" s="103">
        <f t="shared" si="40"/>
        <v>7615000</v>
      </c>
      <c r="O70" s="104">
        <f t="shared" si="40"/>
        <v>0</v>
      </c>
      <c r="P70" s="103">
        <f>$H70+$J70+$L70+$N70</f>
        <v>17770000</v>
      </c>
      <c r="Q70" s="104">
        <f>$I70+$K70+$M70+$O70</f>
        <v>0</v>
      </c>
      <c r="R70" s="58">
        <f>IF($L70=0,0,(($N70-$L70)/$L70)*100)</f>
        <v>0</v>
      </c>
      <c r="S70" s="59">
        <f>IF($M70=0,0,(($O70-$M70)/$M70)*100)</f>
        <v>0</v>
      </c>
      <c r="T70" s="58">
        <f>IF($E70=0,0,($P70/$E70)*100)</f>
        <v>26.81252357600905</v>
      </c>
      <c r="U70" s="60">
        <f>IF($E70=0,0,($Q70/$E70)*100)</f>
        <v>0</v>
      </c>
      <c r="V70" s="103">
        <f>V69</f>
        <v>0</v>
      </c>
      <c r="W70" s="104">
        <f>W69</f>
        <v>0</v>
      </c>
    </row>
    <row r="71" spans="1:23" ht="12.75" customHeight="1">
      <c r="A71" s="61" t="s">
        <v>84</v>
      </c>
      <c r="B71" s="105">
        <f>B69</f>
        <v>66275000</v>
      </c>
      <c r="C71" s="105">
        <f>C69</f>
        <v>0</v>
      </c>
      <c r="D71" s="105"/>
      <c r="E71" s="105">
        <f>$B71+$C71+$D71</f>
        <v>66275000</v>
      </c>
      <c r="F71" s="106">
        <f aca="true" t="shared" si="41" ref="F71:O71">F69</f>
        <v>66275000</v>
      </c>
      <c r="G71" s="107">
        <f t="shared" si="41"/>
        <v>66275000</v>
      </c>
      <c r="H71" s="106">
        <f t="shared" si="41"/>
        <v>3761000</v>
      </c>
      <c r="I71" s="107">
        <f t="shared" si="41"/>
        <v>0</v>
      </c>
      <c r="J71" s="106">
        <f t="shared" si="41"/>
        <v>6394000</v>
      </c>
      <c r="K71" s="107">
        <f t="shared" si="41"/>
        <v>0</v>
      </c>
      <c r="L71" s="106">
        <f t="shared" si="41"/>
        <v>0</v>
      </c>
      <c r="M71" s="107">
        <f t="shared" si="41"/>
        <v>0</v>
      </c>
      <c r="N71" s="106">
        <f t="shared" si="41"/>
        <v>7615000</v>
      </c>
      <c r="O71" s="107">
        <f t="shared" si="41"/>
        <v>0</v>
      </c>
      <c r="P71" s="106">
        <f>$H71+$J71+$L71+$N71</f>
        <v>17770000</v>
      </c>
      <c r="Q71" s="107">
        <f>$I71+$K71+$M71+$O71</f>
        <v>0</v>
      </c>
      <c r="R71" s="62">
        <f>IF($L71=0,0,(($N71-$L71)/$L71)*100)</f>
        <v>0</v>
      </c>
      <c r="S71" s="63">
        <f>IF($M71=0,0,(($O71-$M71)/$M71)*100)</f>
        <v>0</v>
      </c>
      <c r="T71" s="62">
        <f>IF($E71=0,0,($P71/$E71)*100)</f>
        <v>26.81252357600905</v>
      </c>
      <c r="U71" s="66">
        <f>IF($E71=0,0,($Q71/$E71)*100)</f>
        <v>0</v>
      </c>
      <c r="V71" s="106">
        <f>V69</f>
        <v>0</v>
      </c>
      <c r="W71" s="107">
        <f>W69</f>
        <v>0</v>
      </c>
    </row>
    <row r="72" spans="1:23" ht="12.75" customHeight="1" thickBot="1">
      <c r="A72" s="61" t="s">
        <v>86</v>
      </c>
      <c r="B72" s="105">
        <f>SUM(B9:B15,B18:B23,B26:B29,B32,B35:B39,B42:B52,B55:B58,B61:B65,B69)</f>
        <v>131490000</v>
      </c>
      <c r="C72" s="105">
        <f>SUM(C9:C15,C18:C23,C26:C29,C32,C35:C39,C42:C52,C55:C58,C61:C65,C69)</f>
        <v>0</v>
      </c>
      <c r="D72" s="105"/>
      <c r="E72" s="105">
        <f>$B72+$C72+$D72</f>
        <v>131490000</v>
      </c>
      <c r="F72" s="106">
        <f aca="true" t="shared" si="42" ref="F72:O72">SUM(F9:F15,F18:F23,F26:F29,F32,F35:F39,F42:F52,F55:F58,F61:F65,F69)</f>
        <v>131490000</v>
      </c>
      <c r="G72" s="107">
        <f t="shared" si="42"/>
        <v>120636000</v>
      </c>
      <c r="H72" s="106">
        <f t="shared" si="42"/>
        <v>8064000</v>
      </c>
      <c r="I72" s="107">
        <f t="shared" si="42"/>
        <v>524047</v>
      </c>
      <c r="J72" s="106">
        <f t="shared" si="42"/>
        <v>15377000</v>
      </c>
      <c r="K72" s="107">
        <f t="shared" si="42"/>
        <v>834360</v>
      </c>
      <c r="L72" s="106">
        <f t="shared" si="42"/>
        <v>3668000</v>
      </c>
      <c r="M72" s="107">
        <f t="shared" si="42"/>
        <v>627166</v>
      </c>
      <c r="N72" s="106">
        <f t="shared" si="42"/>
        <v>12245000</v>
      </c>
      <c r="O72" s="107">
        <f t="shared" si="42"/>
        <v>291619</v>
      </c>
      <c r="P72" s="106">
        <f>$H72+$J72+$L72+$N72</f>
        <v>39354000</v>
      </c>
      <c r="Q72" s="107">
        <f>$I72+$K72+$M72+$O72</f>
        <v>2277192</v>
      </c>
      <c r="R72" s="62">
        <f>IF($L72=0,0,(($N72-$L72)/$L72)*100)</f>
        <v>233.83315158124321</v>
      </c>
      <c r="S72" s="63">
        <f>IF($M72=0,0,(($O72-$M72)/$M72)*100)</f>
        <v>-53.50210311145693</v>
      </c>
      <c r="T72" s="62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32.155638716846696</v>
      </c>
      <c r="U72" s="66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1.8606638014151946</v>
      </c>
      <c r="V72" s="106">
        <f>SUM(V9:V15,V18:V23,V26:V29,V32,V35:V39,V42:V52,V55:V58,V61:V65,V69)</f>
        <v>42789000</v>
      </c>
      <c r="W72" s="107">
        <f>SUM(W9:W15,W18:W23,W26:W29,W32,W35:W39,W42:W52,W55:W58,W61:W65,W69)</f>
        <v>0</v>
      </c>
    </row>
    <row r="73" spans="1:23" ht="13.5" thickTop="1">
      <c r="A73" s="67"/>
      <c r="B73" s="68"/>
      <c r="C73" s="69"/>
      <c r="D73" s="69"/>
      <c r="E73" s="70"/>
      <c r="F73" s="68"/>
      <c r="G73" s="69"/>
      <c r="H73" s="69"/>
      <c r="I73" s="70"/>
      <c r="J73" s="69"/>
      <c r="K73" s="70"/>
      <c r="L73" s="69"/>
      <c r="M73" s="69"/>
      <c r="N73" s="69"/>
      <c r="O73" s="69"/>
      <c r="P73" s="69"/>
      <c r="Q73" s="69"/>
      <c r="R73" s="69"/>
      <c r="S73" s="69"/>
      <c r="T73" s="69"/>
      <c r="U73" s="70"/>
      <c r="V73" s="68"/>
      <c r="W73" s="70"/>
    </row>
    <row r="74" spans="1:23" ht="12.75">
      <c r="A74" s="13"/>
      <c r="B74" s="71"/>
      <c r="C74" s="72"/>
      <c r="D74" s="72"/>
      <c r="E74" s="73"/>
      <c r="F74" s="74" t="s">
        <v>3</v>
      </c>
      <c r="G74" s="75"/>
      <c r="H74" s="74" t="s">
        <v>4</v>
      </c>
      <c r="I74" s="76"/>
      <c r="J74" s="74" t="s">
        <v>5</v>
      </c>
      <c r="K74" s="76"/>
      <c r="L74" s="74" t="s">
        <v>6</v>
      </c>
      <c r="M74" s="74"/>
      <c r="N74" s="77" t="s">
        <v>7</v>
      </c>
      <c r="O74" s="74"/>
      <c r="P74" s="131" t="s">
        <v>8</v>
      </c>
      <c r="Q74" s="132"/>
      <c r="R74" s="133" t="s">
        <v>9</v>
      </c>
      <c r="S74" s="132"/>
      <c r="T74" s="133" t="s">
        <v>10</v>
      </c>
      <c r="U74" s="132"/>
      <c r="V74" s="131"/>
      <c r="W74" s="132"/>
    </row>
    <row r="75" spans="1:23" ht="51">
      <c r="A75" s="78" t="s">
        <v>87</v>
      </c>
      <c r="B75" s="79" t="s">
        <v>88</v>
      </c>
      <c r="C75" s="79" t="s">
        <v>89</v>
      </c>
      <c r="D75" s="80" t="s">
        <v>15</v>
      </c>
      <c r="E75" s="79" t="s">
        <v>16</v>
      </c>
      <c r="F75" s="79" t="s">
        <v>17</v>
      </c>
      <c r="G75" s="79" t="s">
        <v>90</v>
      </c>
      <c r="H75" s="79" t="s">
        <v>91</v>
      </c>
      <c r="I75" s="81" t="s">
        <v>20</v>
      </c>
      <c r="J75" s="79" t="s">
        <v>92</v>
      </c>
      <c r="K75" s="81" t="s">
        <v>22</v>
      </c>
      <c r="L75" s="79" t="s">
        <v>93</v>
      </c>
      <c r="M75" s="81" t="s">
        <v>24</v>
      </c>
      <c r="N75" s="79" t="s">
        <v>94</v>
      </c>
      <c r="O75" s="81" t="s">
        <v>26</v>
      </c>
      <c r="P75" s="81" t="s">
        <v>95</v>
      </c>
      <c r="Q75" s="82" t="s">
        <v>28</v>
      </c>
      <c r="R75" s="83" t="s">
        <v>95</v>
      </c>
      <c r="S75" s="84" t="s">
        <v>28</v>
      </c>
      <c r="T75" s="83" t="s">
        <v>96</v>
      </c>
      <c r="U75" s="80" t="s">
        <v>30</v>
      </c>
      <c r="V75" s="79"/>
      <c r="W75" s="81"/>
    </row>
    <row r="76" spans="1:23" ht="12.75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t="12.75" hidden="1">
      <c r="A77" s="4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9"/>
      <c r="N77" s="108"/>
      <c r="O77" s="109"/>
      <c r="P77" s="108"/>
      <c r="Q77" s="109"/>
      <c r="R77" s="5"/>
      <c r="S77" s="6"/>
      <c r="T77" s="5"/>
      <c r="U77" s="5"/>
      <c r="V77" s="108"/>
      <c r="W77" s="108"/>
    </row>
    <row r="78" spans="1:23" ht="12.75" hidden="1">
      <c r="A78" s="7" t="s">
        <v>118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1"/>
      <c r="N78" s="110"/>
      <c r="O78" s="111"/>
      <c r="P78" s="110"/>
      <c r="Q78" s="111"/>
      <c r="R78" s="8"/>
      <c r="S78" s="9"/>
      <c r="T78" s="8"/>
      <c r="U78" s="8"/>
      <c r="V78" s="110"/>
      <c r="W78" s="110"/>
    </row>
    <row r="79" spans="1:23" ht="12.75" hidden="1">
      <c r="A79" s="10" t="s">
        <v>119</v>
      </c>
      <c r="B79" s="112">
        <f>SUM(B80:B83)</f>
        <v>0</v>
      </c>
      <c r="C79" s="112">
        <f aca="true" t="shared" si="43" ref="C79:I79">SUM(C80:C83)</f>
        <v>0</v>
      </c>
      <c r="D79" s="112">
        <f t="shared" si="43"/>
        <v>0</v>
      </c>
      <c r="E79" s="112">
        <f t="shared" si="43"/>
        <v>0</v>
      </c>
      <c r="F79" s="112">
        <f t="shared" si="43"/>
        <v>0</v>
      </c>
      <c r="G79" s="112">
        <f t="shared" si="43"/>
        <v>0</v>
      </c>
      <c r="H79" s="112">
        <f t="shared" si="43"/>
        <v>0</v>
      </c>
      <c r="I79" s="112">
        <f t="shared" si="43"/>
        <v>0</v>
      </c>
      <c r="J79" s="112">
        <f>SUM(J80:J83)</f>
        <v>0</v>
      </c>
      <c r="K79" s="112">
        <f>SUM(K80:K83)</f>
        <v>0</v>
      </c>
      <c r="L79" s="112">
        <f>SUM(L80:L83)</f>
        <v>0</v>
      </c>
      <c r="M79" s="113">
        <f>SUM(M80:M83)</f>
        <v>0</v>
      </c>
      <c r="N79" s="112"/>
      <c r="O79" s="113"/>
      <c r="P79" s="112"/>
      <c r="Q79" s="113"/>
      <c r="R79" s="11"/>
      <c r="S79" s="12"/>
      <c r="T79" s="11"/>
      <c r="U79" s="11"/>
      <c r="V79" s="112">
        <f>SUM(V80:V83)</f>
        <v>0</v>
      </c>
      <c r="W79" s="112">
        <f>SUM(W80:W83)</f>
        <v>0</v>
      </c>
    </row>
    <row r="80" spans="1:23" ht="12.75" hidden="1">
      <c r="A80" s="13" t="s">
        <v>120</v>
      </c>
      <c r="B80" s="114"/>
      <c r="C80" s="114"/>
      <c r="D80" s="114"/>
      <c r="E80" s="114">
        <f>SUM(B80:D80)</f>
        <v>0</v>
      </c>
      <c r="F80" s="114"/>
      <c r="G80" s="114"/>
      <c r="H80" s="114"/>
      <c r="I80" s="115"/>
      <c r="J80" s="114"/>
      <c r="K80" s="115"/>
      <c r="L80" s="114"/>
      <c r="M80" s="116"/>
      <c r="N80" s="114"/>
      <c r="O80" s="116"/>
      <c r="P80" s="114"/>
      <c r="Q80" s="116"/>
      <c r="R80" s="14"/>
      <c r="S80" s="15"/>
      <c r="T80" s="14"/>
      <c r="U80" s="14"/>
      <c r="V80" s="114"/>
      <c r="W80" s="114"/>
    </row>
    <row r="81" spans="1:23" ht="12.75" hidden="1">
      <c r="A81" s="13" t="s">
        <v>121</v>
      </c>
      <c r="B81" s="114"/>
      <c r="C81" s="114"/>
      <c r="D81" s="114"/>
      <c r="E81" s="114">
        <f>SUM(B81:D81)</f>
        <v>0</v>
      </c>
      <c r="F81" s="114"/>
      <c r="G81" s="114"/>
      <c r="H81" s="114"/>
      <c r="I81" s="115"/>
      <c r="J81" s="114"/>
      <c r="K81" s="115"/>
      <c r="L81" s="114"/>
      <c r="M81" s="116"/>
      <c r="N81" s="114"/>
      <c r="O81" s="116"/>
      <c r="P81" s="114"/>
      <c r="Q81" s="116"/>
      <c r="R81" s="14"/>
      <c r="S81" s="15"/>
      <c r="T81" s="14"/>
      <c r="U81" s="14"/>
      <c r="V81" s="114"/>
      <c r="W81" s="114"/>
    </row>
    <row r="82" spans="1:23" ht="12.75" hidden="1">
      <c r="A82" s="13" t="s">
        <v>122</v>
      </c>
      <c r="B82" s="114"/>
      <c r="C82" s="114"/>
      <c r="D82" s="114"/>
      <c r="E82" s="114">
        <f>SUM(B82:D82)</f>
        <v>0</v>
      </c>
      <c r="F82" s="114"/>
      <c r="G82" s="114"/>
      <c r="H82" s="114"/>
      <c r="I82" s="115"/>
      <c r="J82" s="114"/>
      <c r="K82" s="115"/>
      <c r="L82" s="114"/>
      <c r="M82" s="116"/>
      <c r="N82" s="114"/>
      <c r="O82" s="116"/>
      <c r="P82" s="114"/>
      <c r="Q82" s="116"/>
      <c r="R82" s="14"/>
      <c r="S82" s="15"/>
      <c r="T82" s="14"/>
      <c r="U82" s="14"/>
      <c r="V82" s="114"/>
      <c r="W82" s="114"/>
    </row>
    <row r="83" spans="1:23" ht="12.75" hidden="1">
      <c r="A83" s="13" t="s">
        <v>123</v>
      </c>
      <c r="B83" s="114"/>
      <c r="C83" s="114"/>
      <c r="D83" s="114"/>
      <c r="E83" s="114">
        <f>SUM(B83:D83)</f>
        <v>0</v>
      </c>
      <c r="F83" s="114"/>
      <c r="G83" s="114"/>
      <c r="H83" s="114"/>
      <c r="I83" s="115"/>
      <c r="J83" s="114"/>
      <c r="K83" s="115"/>
      <c r="L83" s="114"/>
      <c r="M83" s="116"/>
      <c r="N83" s="114"/>
      <c r="O83" s="116"/>
      <c r="P83" s="114"/>
      <c r="Q83" s="116"/>
      <c r="R83" s="14"/>
      <c r="S83" s="15"/>
      <c r="T83" s="14"/>
      <c r="U83" s="14"/>
      <c r="V83" s="114"/>
      <c r="W83" s="114"/>
    </row>
    <row r="84" spans="1:23" ht="12.75" hidden="1">
      <c r="A84" s="13"/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6"/>
      <c r="N84" s="114"/>
      <c r="O84" s="116"/>
      <c r="P84" s="114"/>
      <c r="Q84" s="116"/>
      <c r="R84" s="14"/>
      <c r="S84" s="15"/>
      <c r="T84" s="14"/>
      <c r="U84" s="14"/>
      <c r="V84" s="114"/>
      <c r="W84" s="114"/>
    </row>
    <row r="85" spans="1:23" ht="12.75">
      <c r="A85" s="85" t="s">
        <v>97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8"/>
      <c r="R85" s="86"/>
      <c r="S85" s="86"/>
      <c r="T85" s="87"/>
      <c r="U85" s="88"/>
      <c r="V85" s="117"/>
      <c r="W85" s="117"/>
    </row>
    <row r="86" spans="1:23" ht="12.75">
      <c r="A86" s="89" t="s">
        <v>98</v>
      </c>
      <c r="B86" s="119">
        <v>0</v>
      </c>
      <c r="C86" s="119">
        <v>0</v>
      </c>
      <c r="D86" s="119"/>
      <c r="E86" s="119">
        <f aca="true" t="shared" si="44" ref="E86:E93">$B86+$C86+$D86</f>
        <v>0</v>
      </c>
      <c r="F86" s="119">
        <v>0</v>
      </c>
      <c r="G86" s="119">
        <v>0</v>
      </c>
      <c r="H86" s="119"/>
      <c r="I86" s="119"/>
      <c r="J86" s="119"/>
      <c r="K86" s="119"/>
      <c r="L86" s="119"/>
      <c r="M86" s="119"/>
      <c r="N86" s="119"/>
      <c r="O86" s="119"/>
      <c r="P86" s="119">
        <f aca="true" t="shared" si="45" ref="P86:P93">$H86+$J86+$L86+$N86</f>
        <v>0</v>
      </c>
      <c r="Q86" s="114">
        <f aca="true" t="shared" si="46" ref="Q86:Q93">$I86+$K86+$M86+$O86</f>
        <v>0</v>
      </c>
      <c r="R86" s="90">
        <f aca="true" t="shared" si="47" ref="R86:R93">IF($L86=0,0,(($N86-$L86)/$L86)*100)</f>
        <v>0</v>
      </c>
      <c r="S86" s="91">
        <f aca="true" t="shared" si="48" ref="S86:S93">IF($M86=0,0,(($O86-$M86)/$M86)*100)</f>
        <v>0</v>
      </c>
      <c r="T86" s="90">
        <f aca="true" t="shared" si="49" ref="T86:T93">IF($E86=0,0,($P86/$E86)*100)</f>
        <v>0</v>
      </c>
      <c r="U86" s="91">
        <f aca="true" t="shared" si="50" ref="U86:U93">IF($E86=0,0,($Q86/$E86)*100)</f>
        <v>0</v>
      </c>
      <c r="V86" s="119"/>
      <c r="W86" s="119"/>
    </row>
    <row r="87" spans="1:23" ht="12.75">
      <c r="A87" s="92" t="s">
        <v>99</v>
      </c>
      <c r="B87" s="114">
        <v>0</v>
      </c>
      <c r="C87" s="114">
        <v>0</v>
      </c>
      <c r="D87" s="114"/>
      <c r="E87" s="114">
        <f t="shared" si="44"/>
        <v>0</v>
      </c>
      <c r="F87" s="114">
        <v>0</v>
      </c>
      <c r="G87" s="114">
        <v>0</v>
      </c>
      <c r="H87" s="114"/>
      <c r="I87" s="114"/>
      <c r="J87" s="114"/>
      <c r="K87" s="114"/>
      <c r="L87" s="114"/>
      <c r="M87" s="114"/>
      <c r="N87" s="114"/>
      <c r="O87" s="114"/>
      <c r="P87" s="116">
        <f t="shared" si="45"/>
        <v>0</v>
      </c>
      <c r="Q87" s="116">
        <f t="shared" si="46"/>
        <v>0</v>
      </c>
      <c r="R87" s="90">
        <f t="shared" si="47"/>
        <v>0</v>
      </c>
      <c r="S87" s="91">
        <f t="shared" si="48"/>
        <v>0</v>
      </c>
      <c r="T87" s="90">
        <f t="shared" si="49"/>
        <v>0</v>
      </c>
      <c r="U87" s="91">
        <f t="shared" si="50"/>
        <v>0</v>
      </c>
      <c r="V87" s="114"/>
      <c r="W87" s="114"/>
    </row>
    <row r="88" spans="1:23" ht="12.75">
      <c r="A88" s="92" t="s">
        <v>100</v>
      </c>
      <c r="B88" s="114">
        <v>0</v>
      </c>
      <c r="C88" s="114">
        <v>0</v>
      </c>
      <c r="D88" s="114"/>
      <c r="E88" s="114">
        <f t="shared" si="44"/>
        <v>0</v>
      </c>
      <c r="F88" s="114">
        <v>0</v>
      </c>
      <c r="G88" s="114">
        <v>0</v>
      </c>
      <c r="H88" s="114"/>
      <c r="I88" s="114"/>
      <c r="J88" s="114"/>
      <c r="K88" s="114"/>
      <c r="L88" s="114"/>
      <c r="M88" s="114"/>
      <c r="N88" s="114"/>
      <c r="O88" s="114"/>
      <c r="P88" s="116">
        <f t="shared" si="45"/>
        <v>0</v>
      </c>
      <c r="Q88" s="116">
        <f t="shared" si="46"/>
        <v>0</v>
      </c>
      <c r="R88" s="90">
        <f t="shared" si="47"/>
        <v>0</v>
      </c>
      <c r="S88" s="91">
        <f t="shared" si="48"/>
        <v>0</v>
      </c>
      <c r="T88" s="90">
        <f t="shared" si="49"/>
        <v>0</v>
      </c>
      <c r="U88" s="91">
        <f t="shared" si="50"/>
        <v>0</v>
      </c>
      <c r="V88" s="114"/>
      <c r="W88" s="114"/>
    </row>
    <row r="89" spans="1:23" ht="12.75">
      <c r="A89" s="92" t="s">
        <v>101</v>
      </c>
      <c r="B89" s="114">
        <v>0</v>
      </c>
      <c r="C89" s="114">
        <v>0</v>
      </c>
      <c r="D89" s="114"/>
      <c r="E89" s="114">
        <f t="shared" si="44"/>
        <v>0</v>
      </c>
      <c r="F89" s="114">
        <v>0</v>
      </c>
      <c r="G89" s="114">
        <v>0</v>
      </c>
      <c r="H89" s="114"/>
      <c r="I89" s="114"/>
      <c r="J89" s="114"/>
      <c r="K89" s="114"/>
      <c r="L89" s="114"/>
      <c r="M89" s="114"/>
      <c r="N89" s="114"/>
      <c r="O89" s="114"/>
      <c r="P89" s="116">
        <f t="shared" si="45"/>
        <v>0</v>
      </c>
      <c r="Q89" s="116">
        <f t="shared" si="46"/>
        <v>0</v>
      </c>
      <c r="R89" s="90">
        <f t="shared" si="47"/>
        <v>0</v>
      </c>
      <c r="S89" s="91">
        <f t="shared" si="48"/>
        <v>0</v>
      </c>
      <c r="T89" s="90">
        <f t="shared" si="49"/>
        <v>0</v>
      </c>
      <c r="U89" s="91">
        <f t="shared" si="50"/>
        <v>0</v>
      </c>
      <c r="V89" s="114"/>
      <c r="W89" s="114"/>
    </row>
    <row r="90" spans="1:23" ht="12.75">
      <c r="A90" s="92" t="s">
        <v>102</v>
      </c>
      <c r="B90" s="114">
        <v>0</v>
      </c>
      <c r="C90" s="114">
        <v>0</v>
      </c>
      <c r="D90" s="114"/>
      <c r="E90" s="114">
        <f t="shared" si="44"/>
        <v>0</v>
      </c>
      <c r="F90" s="114">
        <v>0</v>
      </c>
      <c r="G90" s="114">
        <v>0</v>
      </c>
      <c r="H90" s="114"/>
      <c r="I90" s="114"/>
      <c r="J90" s="114"/>
      <c r="K90" s="114"/>
      <c r="L90" s="114"/>
      <c r="M90" s="114"/>
      <c r="N90" s="114"/>
      <c r="O90" s="114"/>
      <c r="P90" s="116">
        <f t="shared" si="45"/>
        <v>0</v>
      </c>
      <c r="Q90" s="116">
        <f t="shared" si="46"/>
        <v>0</v>
      </c>
      <c r="R90" s="90">
        <f t="shared" si="47"/>
        <v>0</v>
      </c>
      <c r="S90" s="91">
        <f t="shared" si="48"/>
        <v>0</v>
      </c>
      <c r="T90" s="90">
        <f t="shared" si="49"/>
        <v>0</v>
      </c>
      <c r="U90" s="91">
        <f t="shared" si="50"/>
        <v>0</v>
      </c>
      <c r="V90" s="114"/>
      <c r="W90" s="114"/>
    </row>
    <row r="91" spans="1:23" ht="12.75">
      <c r="A91" s="92" t="s">
        <v>103</v>
      </c>
      <c r="B91" s="114">
        <v>19200000</v>
      </c>
      <c r="C91" s="114">
        <v>0</v>
      </c>
      <c r="D91" s="114"/>
      <c r="E91" s="114">
        <f t="shared" si="44"/>
        <v>19200000</v>
      </c>
      <c r="F91" s="114">
        <v>0</v>
      </c>
      <c r="G91" s="114">
        <v>0</v>
      </c>
      <c r="H91" s="114"/>
      <c r="I91" s="114"/>
      <c r="J91" s="114"/>
      <c r="K91" s="114"/>
      <c r="L91" s="114"/>
      <c r="M91" s="114"/>
      <c r="N91" s="114"/>
      <c r="O91" s="114"/>
      <c r="P91" s="116">
        <f t="shared" si="45"/>
        <v>0</v>
      </c>
      <c r="Q91" s="116">
        <f t="shared" si="46"/>
        <v>0</v>
      </c>
      <c r="R91" s="90">
        <f t="shared" si="47"/>
        <v>0</v>
      </c>
      <c r="S91" s="91">
        <f t="shared" si="48"/>
        <v>0</v>
      </c>
      <c r="T91" s="90">
        <f t="shared" si="49"/>
        <v>0</v>
      </c>
      <c r="U91" s="91">
        <f t="shared" si="50"/>
        <v>0</v>
      </c>
      <c r="V91" s="114"/>
      <c r="W91" s="114"/>
    </row>
    <row r="92" spans="1:23" ht="12.75">
      <c r="A92" s="92" t="s">
        <v>104</v>
      </c>
      <c r="B92" s="114">
        <v>13750000</v>
      </c>
      <c r="C92" s="114">
        <v>0</v>
      </c>
      <c r="D92" s="114"/>
      <c r="E92" s="114">
        <f t="shared" si="44"/>
        <v>13750000</v>
      </c>
      <c r="F92" s="114">
        <v>0</v>
      </c>
      <c r="G92" s="114">
        <v>0</v>
      </c>
      <c r="H92" s="114">
        <v>9959000</v>
      </c>
      <c r="I92" s="114"/>
      <c r="J92" s="114"/>
      <c r="K92" s="114"/>
      <c r="L92" s="114"/>
      <c r="M92" s="114"/>
      <c r="N92" s="114"/>
      <c r="O92" s="114"/>
      <c r="P92" s="116">
        <f t="shared" si="45"/>
        <v>9959000</v>
      </c>
      <c r="Q92" s="116">
        <f t="shared" si="46"/>
        <v>0</v>
      </c>
      <c r="R92" s="90">
        <f t="shared" si="47"/>
        <v>0</v>
      </c>
      <c r="S92" s="91">
        <f t="shared" si="48"/>
        <v>0</v>
      </c>
      <c r="T92" s="90">
        <f t="shared" si="49"/>
        <v>72.42909090909092</v>
      </c>
      <c r="U92" s="91">
        <f t="shared" si="50"/>
        <v>0</v>
      </c>
      <c r="V92" s="114"/>
      <c r="W92" s="114"/>
    </row>
    <row r="93" spans="1:23" ht="12.75">
      <c r="A93" s="92" t="s">
        <v>105</v>
      </c>
      <c r="B93" s="114">
        <v>0</v>
      </c>
      <c r="C93" s="114">
        <v>0</v>
      </c>
      <c r="D93" s="114"/>
      <c r="E93" s="114">
        <f t="shared" si="44"/>
        <v>0</v>
      </c>
      <c r="F93" s="114">
        <v>0</v>
      </c>
      <c r="G93" s="114">
        <v>0</v>
      </c>
      <c r="H93" s="114"/>
      <c r="I93" s="114"/>
      <c r="J93" s="114"/>
      <c r="K93" s="114"/>
      <c r="L93" s="114"/>
      <c r="M93" s="114"/>
      <c r="N93" s="114"/>
      <c r="O93" s="114"/>
      <c r="P93" s="116">
        <f t="shared" si="45"/>
        <v>0</v>
      </c>
      <c r="Q93" s="116">
        <f t="shared" si="46"/>
        <v>0</v>
      </c>
      <c r="R93" s="90">
        <f t="shared" si="47"/>
        <v>0</v>
      </c>
      <c r="S93" s="91">
        <f t="shared" si="48"/>
        <v>0</v>
      </c>
      <c r="T93" s="90">
        <f t="shared" si="49"/>
        <v>0</v>
      </c>
      <c r="U93" s="91">
        <f t="shared" si="50"/>
        <v>0</v>
      </c>
      <c r="V93" s="114"/>
      <c r="W93" s="114"/>
    </row>
    <row r="94" spans="1:23" ht="12.75">
      <c r="A94" s="16" t="s">
        <v>106</v>
      </c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1"/>
      <c r="Q94" s="121"/>
      <c r="R94" s="17"/>
      <c r="S94" s="18"/>
      <c r="T94" s="17"/>
      <c r="U94" s="18"/>
      <c r="V94" s="120"/>
      <c r="W94" s="120"/>
    </row>
    <row r="95" spans="1:23" ht="20.25" hidden="1">
      <c r="A95" s="19" t="s">
        <v>124</v>
      </c>
      <c r="B95" s="122">
        <f aca="true" t="shared" si="51" ref="B95:I95">SUM(B96:B110)</f>
        <v>0</v>
      </c>
      <c r="C95" s="122">
        <f t="shared" si="51"/>
        <v>0</v>
      </c>
      <c r="D95" s="122">
        <f t="shared" si="51"/>
        <v>0</v>
      </c>
      <c r="E95" s="122">
        <f t="shared" si="51"/>
        <v>0</v>
      </c>
      <c r="F95" s="122">
        <f t="shared" si="51"/>
        <v>0</v>
      </c>
      <c r="G95" s="122">
        <f t="shared" si="51"/>
        <v>0</v>
      </c>
      <c r="H95" s="122">
        <f t="shared" si="51"/>
        <v>0</v>
      </c>
      <c r="I95" s="122">
        <f t="shared" si="51"/>
        <v>0</v>
      </c>
      <c r="J95" s="122">
        <f>SUM(J96:J110)</f>
        <v>0</v>
      </c>
      <c r="K95" s="122">
        <f>SUM(K96:K110)</f>
        <v>0</v>
      </c>
      <c r="L95" s="122">
        <f>SUM(L96:L110)</f>
        <v>0</v>
      </c>
      <c r="M95" s="123">
        <f>SUM(M96:M110)</f>
        <v>0</v>
      </c>
      <c r="N95" s="122"/>
      <c r="O95" s="123"/>
      <c r="P95" s="122"/>
      <c r="Q95" s="123"/>
      <c r="R95" s="20" t="str">
        <f aca="true" t="shared" si="52" ref="R95:S110">IF(L95=0," ",(N95-L95)/L95)</f>
        <v> </v>
      </c>
      <c r="S95" s="20" t="str">
        <f t="shared" si="52"/>
        <v> </v>
      </c>
      <c r="T95" s="20" t="str">
        <f aca="true" t="shared" si="53" ref="T95:T113">IF(E95=0," ",(P95/E95))</f>
        <v> </v>
      </c>
      <c r="U95" s="21" t="str">
        <f aca="true" t="shared" si="54" ref="U95:U113">IF(E95=0," ",(Q95/E95))</f>
        <v> </v>
      </c>
      <c r="V95" s="122">
        <f>SUM(V96:V110)</f>
        <v>0</v>
      </c>
      <c r="W95" s="122">
        <f>SUM(W96:W110)</f>
        <v>0</v>
      </c>
    </row>
    <row r="96" spans="1:23" ht="12.75" hidden="1">
      <c r="A96" s="22"/>
      <c r="B96" s="124"/>
      <c r="C96" s="124"/>
      <c r="D96" s="124"/>
      <c r="E96" s="125">
        <f>SUM(B96:D96)</f>
        <v>0</v>
      </c>
      <c r="F96" s="124"/>
      <c r="G96" s="124"/>
      <c r="H96" s="124"/>
      <c r="I96" s="124"/>
      <c r="J96" s="124"/>
      <c r="K96" s="124"/>
      <c r="L96" s="124"/>
      <c r="M96" s="126"/>
      <c r="N96" s="124"/>
      <c r="O96" s="126"/>
      <c r="P96" s="124"/>
      <c r="Q96" s="126"/>
      <c r="R96" s="23" t="str">
        <f t="shared" si="52"/>
        <v> </v>
      </c>
      <c r="S96" s="23" t="str">
        <f t="shared" si="52"/>
        <v> </v>
      </c>
      <c r="T96" s="23" t="str">
        <f t="shared" si="53"/>
        <v> </v>
      </c>
      <c r="U96" s="24" t="str">
        <f t="shared" si="54"/>
        <v> </v>
      </c>
      <c r="V96" s="124"/>
      <c r="W96" s="124"/>
    </row>
    <row r="97" spans="1:23" ht="12.75" hidden="1">
      <c r="A97" s="22"/>
      <c r="B97" s="124"/>
      <c r="C97" s="124"/>
      <c r="D97" s="124"/>
      <c r="E97" s="125">
        <f aca="true" t="shared" si="55" ref="E97:E110">SUM(B97:D97)</f>
        <v>0</v>
      </c>
      <c r="F97" s="124"/>
      <c r="G97" s="124"/>
      <c r="H97" s="124"/>
      <c r="I97" s="124"/>
      <c r="J97" s="124"/>
      <c r="K97" s="124"/>
      <c r="L97" s="124"/>
      <c r="M97" s="126"/>
      <c r="N97" s="124"/>
      <c r="O97" s="126"/>
      <c r="P97" s="124"/>
      <c r="Q97" s="126"/>
      <c r="R97" s="23" t="str">
        <f t="shared" si="52"/>
        <v> </v>
      </c>
      <c r="S97" s="23" t="str">
        <f t="shared" si="52"/>
        <v> </v>
      </c>
      <c r="T97" s="23" t="str">
        <f t="shared" si="53"/>
        <v> </v>
      </c>
      <c r="U97" s="24" t="str">
        <f t="shared" si="54"/>
        <v> </v>
      </c>
      <c r="V97" s="124"/>
      <c r="W97" s="124"/>
    </row>
    <row r="98" spans="1:23" ht="12.75" hidden="1">
      <c r="A98" s="22"/>
      <c r="B98" s="124"/>
      <c r="C98" s="124"/>
      <c r="D98" s="124"/>
      <c r="E98" s="125">
        <f t="shared" si="55"/>
        <v>0</v>
      </c>
      <c r="F98" s="124"/>
      <c r="G98" s="124"/>
      <c r="H98" s="124"/>
      <c r="I98" s="124"/>
      <c r="J98" s="124"/>
      <c r="K98" s="124"/>
      <c r="L98" s="124"/>
      <c r="M98" s="126"/>
      <c r="N98" s="124"/>
      <c r="O98" s="126"/>
      <c r="P98" s="124"/>
      <c r="Q98" s="126"/>
      <c r="R98" s="23" t="str">
        <f t="shared" si="52"/>
        <v> </v>
      </c>
      <c r="S98" s="23" t="str">
        <f t="shared" si="52"/>
        <v> </v>
      </c>
      <c r="T98" s="23" t="str">
        <f t="shared" si="53"/>
        <v> </v>
      </c>
      <c r="U98" s="24" t="str">
        <f t="shared" si="54"/>
        <v> </v>
      </c>
      <c r="V98" s="124"/>
      <c r="W98" s="124"/>
    </row>
    <row r="99" spans="1:23" ht="12.75" hidden="1">
      <c r="A99" s="22"/>
      <c r="B99" s="124"/>
      <c r="C99" s="124"/>
      <c r="D99" s="124"/>
      <c r="E99" s="125">
        <f t="shared" si="55"/>
        <v>0</v>
      </c>
      <c r="F99" s="124"/>
      <c r="G99" s="124"/>
      <c r="H99" s="124"/>
      <c r="I99" s="124"/>
      <c r="J99" s="124"/>
      <c r="K99" s="124"/>
      <c r="L99" s="124"/>
      <c r="M99" s="126"/>
      <c r="N99" s="124"/>
      <c r="O99" s="126"/>
      <c r="P99" s="124"/>
      <c r="Q99" s="126"/>
      <c r="R99" s="23" t="str">
        <f t="shared" si="52"/>
        <v> </v>
      </c>
      <c r="S99" s="23" t="str">
        <f t="shared" si="52"/>
        <v> </v>
      </c>
      <c r="T99" s="23" t="str">
        <f t="shared" si="53"/>
        <v> </v>
      </c>
      <c r="U99" s="24" t="str">
        <f t="shared" si="54"/>
        <v> </v>
      </c>
      <c r="V99" s="124"/>
      <c r="W99" s="124"/>
    </row>
    <row r="100" spans="1:23" ht="12.75" hidden="1">
      <c r="A100" s="22"/>
      <c r="B100" s="124"/>
      <c r="C100" s="124"/>
      <c r="D100" s="124"/>
      <c r="E100" s="125">
        <f t="shared" si="55"/>
        <v>0</v>
      </c>
      <c r="F100" s="124"/>
      <c r="G100" s="124"/>
      <c r="H100" s="124"/>
      <c r="I100" s="124"/>
      <c r="J100" s="124"/>
      <c r="K100" s="124"/>
      <c r="L100" s="124"/>
      <c r="M100" s="126"/>
      <c r="N100" s="124"/>
      <c r="O100" s="126"/>
      <c r="P100" s="124"/>
      <c r="Q100" s="126"/>
      <c r="R100" s="23" t="str">
        <f t="shared" si="52"/>
        <v> </v>
      </c>
      <c r="S100" s="23" t="str">
        <f t="shared" si="52"/>
        <v> </v>
      </c>
      <c r="T100" s="23" t="str">
        <f t="shared" si="53"/>
        <v> </v>
      </c>
      <c r="U100" s="24" t="str">
        <f t="shared" si="54"/>
        <v> </v>
      </c>
      <c r="V100" s="124"/>
      <c r="W100" s="124"/>
    </row>
    <row r="101" spans="1:23" ht="12.75" hidden="1">
      <c r="A101" s="22"/>
      <c r="B101" s="124"/>
      <c r="C101" s="124"/>
      <c r="D101" s="124"/>
      <c r="E101" s="125">
        <f t="shared" si="55"/>
        <v>0</v>
      </c>
      <c r="F101" s="124"/>
      <c r="G101" s="124"/>
      <c r="H101" s="124"/>
      <c r="I101" s="124"/>
      <c r="J101" s="124"/>
      <c r="K101" s="124"/>
      <c r="L101" s="124"/>
      <c r="M101" s="126"/>
      <c r="N101" s="124"/>
      <c r="O101" s="126"/>
      <c r="P101" s="124"/>
      <c r="Q101" s="126"/>
      <c r="R101" s="23" t="str">
        <f t="shared" si="52"/>
        <v> </v>
      </c>
      <c r="S101" s="23" t="str">
        <f t="shared" si="52"/>
        <v> </v>
      </c>
      <c r="T101" s="23" t="str">
        <f t="shared" si="53"/>
        <v> </v>
      </c>
      <c r="U101" s="24" t="str">
        <f t="shared" si="54"/>
        <v> </v>
      </c>
      <c r="V101" s="124"/>
      <c r="W101" s="124"/>
    </row>
    <row r="102" spans="1:23" ht="12.75" hidden="1">
      <c r="A102" s="22"/>
      <c r="B102" s="124"/>
      <c r="C102" s="124"/>
      <c r="D102" s="124"/>
      <c r="E102" s="125">
        <f t="shared" si="55"/>
        <v>0</v>
      </c>
      <c r="F102" s="124"/>
      <c r="G102" s="124"/>
      <c r="H102" s="124"/>
      <c r="I102" s="124"/>
      <c r="J102" s="124"/>
      <c r="K102" s="124"/>
      <c r="L102" s="124"/>
      <c r="M102" s="126"/>
      <c r="N102" s="124"/>
      <c r="O102" s="126"/>
      <c r="P102" s="124"/>
      <c r="Q102" s="126"/>
      <c r="R102" s="23" t="str">
        <f t="shared" si="52"/>
        <v> </v>
      </c>
      <c r="S102" s="23" t="str">
        <f t="shared" si="52"/>
        <v> </v>
      </c>
      <c r="T102" s="23" t="str">
        <f t="shared" si="53"/>
        <v> </v>
      </c>
      <c r="U102" s="24" t="str">
        <f t="shared" si="54"/>
        <v> </v>
      </c>
      <c r="V102" s="124"/>
      <c r="W102" s="124"/>
    </row>
    <row r="103" spans="1:23" ht="12.75" hidden="1">
      <c r="A103" s="22"/>
      <c r="B103" s="124"/>
      <c r="C103" s="124"/>
      <c r="D103" s="124"/>
      <c r="E103" s="125">
        <f t="shared" si="55"/>
        <v>0</v>
      </c>
      <c r="F103" s="124"/>
      <c r="G103" s="124"/>
      <c r="H103" s="124"/>
      <c r="I103" s="124"/>
      <c r="J103" s="124"/>
      <c r="K103" s="124"/>
      <c r="L103" s="124"/>
      <c r="M103" s="126"/>
      <c r="N103" s="124"/>
      <c r="O103" s="126"/>
      <c r="P103" s="124"/>
      <c r="Q103" s="126"/>
      <c r="R103" s="23" t="str">
        <f t="shared" si="52"/>
        <v> </v>
      </c>
      <c r="S103" s="23" t="str">
        <f t="shared" si="52"/>
        <v> </v>
      </c>
      <c r="T103" s="23" t="str">
        <f t="shared" si="53"/>
        <v> </v>
      </c>
      <c r="U103" s="24" t="str">
        <f t="shared" si="54"/>
        <v> </v>
      </c>
      <c r="V103" s="124"/>
      <c r="W103" s="124"/>
    </row>
    <row r="104" spans="1:23" ht="12.75" hidden="1">
      <c r="A104" s="22"/>
      <c r="B104" s="124"/>
      <c r="C104" s="124"/>
      <c r="D104" s="124"/>
      <c r="E104" s="125">
        <f t="shared" si="55"/>
        <v>0</v>
      </c>
      <c r="F104" s="124"/>
      <c r="G104" s="124"/>
      <c r="H104" s="124"/>
      <c r="I104" s="124"/>
      <c r="J104" s="124"/>
      <c r="K104" s="124"/>
      <c r="L104" s="124"/>
      <c r="M104" s="126"/>
      <c r="N104" s="124"/>
      <c r="O104" s="126"/>
      <c r="P104" s="124"/>
      <c r="Q104" s="126"/>
      <c r="R104" s="23" t="str">
        <f t="shared" si="52"/>
        <v> </v>
      </c>
      <c r="S104" s="23" t="str">
        <f t="shared" si="52"/>
        <v> </v>
      </c>
      <c r="T104" s="23" t="str">
        <f t="shared" si="53"/>
        <v> </v>
      </c>
      <c r="U104" s="24" t="str">
        <f t="shared" si="54"/>
        <v> </v>
      </c>
      <c r="V104" s="124"/>
      <c r="W104" s="124"/>
    </row>
    <row r="105" spans="1:23" ht="12.75" hidden="1">
      <c r="A105" s="22"/>
      <c r="B105" s="124"/>
      <c r="C105" s="124"/>
      <c r="D105" s="124"/>
      <c r="E105" s="125">
        <f t="shared" si="55"/>
        <v>0</v>
      </c>
      <c r="F105" s="124"/>
      <c r="G105" s="124"/>
      <c r="H105" s="124"/>
      <c r="I105" s="124"/>
      <c r="J105" s="124"/>
      <c r="K105" s="124"/>
      <c r="L105" s="124"/>
      <c r="M105" s="126"/>
      <c r="N105" s="124"/>
      <c r="O105" s="126"/>
      <c r="P105" s="124"/>
      <c r="Q105" s="126"/>
      <c r="R105" s="23" t="str">
        <f t="shared" si="52"/>
        <v> </v>
      </c>
      <c r="S105" s="23" t="str">
        <f t="shared" si="52"/>
        <v> </v>
      </c>
      <c r="T105" s="23" t="str">
        <f t="shared" si="53"/>
        <v> </v>
      </c>
      <c r="U105" s="24" t="str">
        <f t="shared" si="54"/>
        <v> </v>
      </c>
      <c r="V105" s="124"/>
      <c r="W105" s="124"/>
    </row>
    <row r="106" spans="1:23" ht="12.75" hidden="1">
      <c r="A106" s="22"/>
      <c r="B106" s="124"/>
      <c r="C106" s="124"/>
      <c r="D106" s="124"/>
      <c r="E106" s="125">
        <f t="shared" si="55"/>
        <v>0</v>
      </c>
      <c r="F106" s="124"/>
      <c r="G106" s="124"/>
      <c r="H106" s="124"/>
      <c r="I106" s="124"/>
      <c r="J106" s="124"/>
      <c r="K106" s="124"/>
      <c r="L106" s="124"/>
      <c r="M106" s="126"/>
      <c r="N106" s="124"/>
      <c r="O106" s="126"/>
      <c r="P106" s="124"/>
      <c r="Q106" s="126"/>
      <c r="R106" s="23" t="str">
        <f t="shared" si="52"/>
        <v> </v>
      </c>
      <c r="S106" s="23" t="str">
        <f t="shared" si="52"/>
        <v> </v>
      </c>
      <c r="T106" s="23" t="str">
        <f t="shared" si="53"/>
        <v> </v>
      </c>
      <c r="U106" s="24" t="str">
        <f t="shared" si="54"/>
        <v> </v>
      </c>
      <c r="V106" s="124"/>
      <c r="W106" s="124"/>
    </row>
    <row r="107" spans="1:23" ht="12.75" hidden="1">
      <c r="A107" s="22"/>
      <c r="B107" s="124"/>
      <c r="C107" s="124"/>
      <c r="D107" s="124"/>
      <c r="E107" s="125">
        <f t="shared" si="55"/>
        <v>0</v>
      </c>
      <c r="F107" s="124"/>
      <c r="G107" s="124"/>
      <c r="H107" s="124"/>
      <c r="I107" s="124"/>
      <c r="J107" s="124"/>
      <c r="K107" s="124"/>
      <c r="L107" s="124"/>
      <c r="M107" s="126"/>
      <c r="N107" s="124"/>
      <c r="O107" s="126"/>
      <c r="P107" s="124"/>
      <c r="Q107" s="126"/>
      <c r="R107" s="23" t="str">
        <f t="shared" si="52"/>
        <v> </v>
      </c>
      <c r="S107" s="23" t="str">
        <f t="shared" si="52"/>
        <v> </v>
      </c>
      <c r="T107" s="23" t="str">
        <f t="shared" si="53"/>
        <v> </v>
      </c>
      <c r="U107" s="24" t="str">
        <f t="shared" si="54"/>
        <v> </v>
      </c>
      <c r="V107" s="124"/>
      <c r="W107" s="124"/>
    </row>
    <row r="108" spans="1:23" ht="12.75" hidden="1">
      <c r="A108" s="22"/>
      <c r="B108" s="124"/>
      <c r="C108" s="124"/>
      <c r="D108" s="124"/>
      <c r="E108" s="125">
        <f t="shared" si="55"/>
        <v>0</v>
      </c>
      <c r="F108" s="124"/>
      <c r="G108" s="124"/>
      <c r="H108" s="126"/>
      <c r="I108" s="124"/>
      <c r="J108" s="126"/>
      <c r="K108" s="124"/>
      <c r="L108" s="126"/>
      <c r="M108" s="126"/>
      <c r="N108" s="126"/>
      <c r="O108" s="126"/>
      <c r="P108" s="126"/>
      <c r="Q108" s="126"/>
      <c r="R108" s="23" t="str">
        <f t="shared" si="52"/>
        <v> </v>
      </c>
      <c r="S108" s="23" t="str">
        <f t="shared" si="52"/>
        <v> </v>
      </c>
      <c r="T108" s="23" t="str">
        <f t="shared" si="53"/>
        <v> </v>
      </c>
      <c r="U108" s="24" t="str">
        <f t="shared" si="54"/>
        <v> </v>
      </c>
      <c r="V108" s="124"/>
      <c r="W108" s="124"/>
    </row>
    <row r="109" spans="1:23" ht="12.75" hidden="1">
      <c r="A109" s="22"/>
      <c r="B109" s="124"/>
      <c r="C109" s="124"/>
      <c r="D109" s="124"/>
      <c r="E109" s="125">
        <f t="shared" si="55"/>
        <v>0</v>
      </c>
      <c r="F109" s="124"/>
      <c r="G109" s="124"/>
      <c r="H109" s="126"/>
      <c r="I109" s="124"/>
      <c r="J109" s="126"/>
      <c r="K109" s="124"/>
      <c r="L109" s="126"/>
      <c r="M109" s="126"/>
      <c r="N109" s="126"/>
      <c r="O109" s="126"/>
      <c r="P109" s="126"/>
      <c r="Q109" s="126"/>
      <c r="R109" s="23" t="str">
        <f t="shared" si="52"/>
        <v> </v>
      </c>
      <c r="S109" s="23" t="str">
        <f t="shared" si="52"/>
        <v> </v>
      </c>
      <c r="T109" s="23" t="str">
        <f t="shared" si="53"/>
        <v> </v>
      </c>
      <c r="U109" s="24" t="str">
        <f t="shared" si="54"/>
        <v> </v>
      </c>
      <c r="V109" s="124"/>
      <c r="W109" s="124"/>
    </row>
    <row r="110" spans="1:23" ht="12.75" hidden="1">
      <c r="A110" s="22"/>
      <c r="B110" s="124"/>
      <c r="C110" s="124"/>
      <c r="D110" s="124"/>
      <c r="E110" s="125">
        <f t="shared" si="55"/>
        <v>0</v>
      </c>
      <c r="F110" s="124"/>
      <c r="G110" s="124"/>
      <c r="H110" s="126"/>
      <c r="I110" s="124"/>
      <c r="J110" s="126"/>
      <c r="K110" s="124"/>
      <c r="L110" s="126"/>
      <c r="M110" s="126"/>
      <c r="N110" s="126"/>
      <c r="O110" s="126"/>
      <c r="P110" s="126"/>
      <c r="Q110" s="126"/>
      <c r="R110" s="23" t="str">
        <f t="shared" si="52"/>
        <v> </v>
      </c>
      <c r="S110" s="23" t="str">
        <f t="shared" si="52"/>
        <v> </v>
      </c>
      <c r="T110" s="23" t="str">
        <f t="shared" si="53"/>
        <v> </v>
      </c>
      <c r="U110" s="24" t="str">
        <f t="shared" si="54"/>
        <v> </v>
      </c>
      <c r="V110" s="124"/>
      <c r="W110" s="124"/>
    </row>
    <row r="111" spans="1:23" ht="12.75" hidden="1">
      <c r="A111" s="25"/>
      <c r="B111" s="127"/>
      <c r="C111" s="128"/>
      <c r="D111" s="128"/>
      <c r="E111" s="128"/>
      <c r="F111" s="127"/>
      <c r="G111" s="128"/>
      <c r="H111" s="127"/>
      <c r="I111" s="128"/>
      <c r="J111" s="127"/>
      <c r="K111" s="128"/>
      <c r="L111" s="127"/>
      <c r="M111" s="127"/>
      <c r="N111" s="127"/>
      <c r="O111" s="127"/>
      <c r="P111" s="127"/>
      <c r="Q111" s="127"/>
      <c r="R111" s="20" t="str">
        <f aca="true" t="shared" si="56" ref="R111:S113">IF(L111=0," ",(N111-L111)/L111)</f>
        <v> </v>
      </c>
      <c r="S111" s="21" t="str">
        <f t="shared" si="56"/>
        <v> </v>
      </c>
      <c r="T111" s="20" t="str">
        <f t="shared" si="53"/>
        <v> </v>
      </c>
      <c r="U111" s="21" t="str">
        <f t="shared" si="54"/>
        <v> </v>
      </c>
      <c r="V111" s="127"/>
      <c r="W111" s="128"/>
    </row>
    <row r="112" spans="1:23" ht="12.75" hidden="1">
      <c r="A112" s="25" t="s">
        <v>84</v>
      </c>
      <c r="B112" s="127">
        <f aca="true" t="shared" si="57" ref="B112:Q112">B95+B85</f>
        <v>0</v>
      </c>
      <c r="C112" s="127">
        <f t="shared" si="57"/>
        <v>0</v>
      </c>
      <c r="D112" s="127">
        <f t="shared" si="57"/>
        <v>0</v>
      </c>
      <c r="E112" s="127">
        <f t="shared" si="57"/>
        <v>0</v>
      </c>
      <c r="F112" s="127">
        <f t="shared" si="57"/>
        <v>0</v>
      </c>
      <c r="G112" s="127">
        <f t="shared" si="57"/>
        <v>0</v>
      </c>
      <c r="H112" s="127">
        <f t="shared" si="57"/>
        <v>0</v>
      </c>
      <c r="I112" s="127">
        <f t="shared" si="57"/>
        <v>0</v>
      </c>
      <c r="J112" s="127">
        <f t="shared" si="57"/>
        <v>0</v>
      </c>
      <c r="K112" s="127">
        <f t="shared" si="57"/>
        <v>0</v>
      </c>
      <c r="L112" s="127">
        <f t="shared" si="57"/>
        <v>0</v>
      </c>
      <c r="M112" s="127">
        <f t="shared" si="57"/>
        <v>0</v>
      </c>
      <c r="N112" s="127">
        <f t="shared" si="57"/>
        <v>0</v>
      </c>
      <c r="O112" s="127">
        <f t="shared" si="57"/>
        <v>0</v>
      </c>
      <c r="P112" s="127">
        <f t="shared" si="57"/>
        <v>0</v>
      </c>
      <c r="Q112" s="127">
        <f t="shared" si="57"/>
        <v>0</v>
      </c>
      <c r="R112" s="20" t="str">
        <f t="shared" si="56"/>
        <v> </v>
      </c>
      <c r="S112" s="21" t="str">
        <f t="shared" si="56"/>
        <v> </v>
      </c>
      <c r="T112" s="20" t="str">
        <f t="shared" si="53"/>
        <v> </v>
      </c>
      <c r="U112" s="21" t="str">
        <f t="shared" si="54"/>
        <v> </v>
      </c>
      <c r="V112" s="127">
        <f>V95+V85</f>
        <v>0</v>
      </c>
      <c r="W112" s="127">
        <f>W95+W85</f>
        <v>0</v>
      </c>
    </row>
    <row r="113" spans="1:23" ht="12.75" hidden="1">
      <c r="A113" s="26" t="s">
        <v>125</v>
      </c>
      <c r="B113" s="129">
        <f>B85</f>
        <v>0</v>
      </c>
      <c r="C113" s="129">
        <f aca="true" t="shared" si="58" ref="C113:Q113">C85</f>
        <v>0</v>
      </c>
      <c r="D113" s="129">
        <f t="shared" si="58"/>
        <v>0</v>
      </c>
      <c r="E113" s="129">
        <f t="shared" si="58"/>
        <v>0</v>
      </c>
      <c r="F113" s="129">
        <f t="shared" si="58"/>
        <v>0</v>
      </c>
      <c r="G113" s="129">
        <f t="shared" si="58"/>
        <v>0</v>
      </c>
      <c r="H113" s="129">
        <f t="shared" si="58"/>
        <v>0</v>
      </c>
      <c r="I113" s="129">
        <f t="shared" si="58"/>
        <v>0</v>
      </c>
      <c r="J113" s="129">
        <f t="shared" si="58"/>
        <v>0</v>
      </c>
      <c r="K113" s="129">
        <f t="shared" si="58"/>
        <v>0</v>
      </c>
      <c r="L113" s="129">
        <f t="shared" si="58"/>
        <v>0</v>
      </c>
      <c r="M113" s="129">
        <f t="shared" si="58"/>
        <v>0</v>
      </c>
      <c r="N113" s="129">
        <f t="shared" si="58"/>
        <v>0</v>
      </c>
      <c r="O113" s="129">
        <f t="shared" si="58"/>
        <v>0</v>
      </c>
      <c r="P113" s="129">
        <f t="shared" si="58"/>
        <v>0</v>
      </c>
      <c r="Q113" s="129">
        <f t="shared" si="58"/>
        <v>0</v>
      </c>
      <c r="R113" s="20" t="str">
        <f t="shared" si="56"/>
        <v> </v>
      </c>
      <c r="S113" s="21" t="str">
        <f t="shared" si="56"/>
        <v> </v>
      </c>
      <c r="T113" s="20" t="str">
        <f t="shared" si="53"/>
        <v> </v>
      </c>
      <c r="U113" s="21" t="str">
        <f t="shared" si="54"/>
        <v> </v>
      </c>
      <c r="V113" s="129">
        <f>V85</f>
        <v>0</v>
      </c>
      <c r="W113" s="129">
        <f>W85</f>
        <v>0</v>
      </c>
    </row>
    <row r="114" spans="1:23" ht="12.75">
      <c r="A114" s="27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28"/>
      <c r="S114" s="28"/>
      <c r="T114" s="28"/>
      <c r="U114" s="28"/>
      <c r="V114" s="130"/>
      <c r="W114" s="130"/>
    </row>
    <row r="115" ht="12.75">
      <c r="A115" s="29" t="s">
        <v>126</v>
      </c>
    </row>
    <row r="116" ht="12.75">
      <c r="A116" s="29" t="s">
        <v>127</v>
      </c>
    </row>
    <row r="117" spans="1:22" ht="13.5">
      <c r="A117" s="29" t="s">
        <v>128</v>
      </c>
      <c r="B117" s="31"/>
      <c r="C117" s="31"/>
      <c r="D117" s="31"/>
      <c r="E117" s="31"/>
      <c r="F117" s="31"/>
      <c r="H117" s="31"/>
      <c r="I117" s="31"/>
      <c r="J117" s="31"/>
      <c r="K117" s="31"/>
      <c r="V117" s="31"/>
    </row>
    <row r="118" spans="1:22" ht="13.5">
      <c r="A118" s="29" t="s">
        <v>129</v>
      </c>
      <c r="B118" s="31"/>
      <c r="C118" s="31"/>
      <c r="D118" s="31"/>
      <c r="E118" s="31"/>
      <c r="F118" s="31"/>
      <c r="H118" s="31"/>
      <c r="I118" s="31"/>
      <c r="J118" s="31"/>
      <c r="K118" s="31"/>
      <c r="V118" s="31"/>
    </row>
    <row r="119" spans="1:22" ht="13.5">
      <c r="A119" s="29" t="s">
        <v>130</v>
      </c>
      <c r="B119" s="31"/>
      <c r="C119" s="31"/>
      <c r="D119" s="31"/>
      <c r="E119" s="31"/>
      <c r="F119" s="31"/>
      <c r="H119" s="31"/>
      <c r="I119" s="31"/>
      <c r="J119" s="31"/>
      <c r="K119" s="31"/>
      <c r="V119" s="31"/>
    </row>
    <row r="120" ht="12.75">
      <c r="A120" s="29" t="s">
        <v>131</v>
      </c>
    </row>
    <row r="123" spans="1:23" ht="13.5">
      <c r="A123" s="31"/>
      <c r="G123" s="31"/>
      <c r="W123" s="31"/>
    </row>
    <row r="124" spans="1:23" ht="13.5">
      <c r="A124" s="31"/>
      <c r="G124" s="31"/>
      <c r="W124" s="31"/>
    </row>
    <row r="125" spans="1:23" ht="13.5">
      <c r="A125" s="31"/>
      <c r="G125" s="31"/>
      <c r="W125" s="31"/>
    </row>
  </sheetData>
  <sheetProtection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cp:lastPrinted>2020-08-14T20:22:53Z</cp:lastPrinted>
  <dcterms:created xsi:type="dcterms:W3CDTF">2020-07-31T11:10:33Z</dcterms:created>
  <dcterms:modified xsi:type="dcterms:W3CDTF">2020-08-14T20:23:03Z</dcterms:modified>
  <cp:category/>
  <cp:version/>
  <cp:contentType/>
  <cp:contentStatus/>
</cp:coreProperties>
</file>